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fengzhi/Desktop/MSA/msa_mh8101_or1_lp/mh6151 dm assignment/"/>
    </mc:Choice>
  </mc:AlternateContent>
  <xr:revisionPtr revIDLastSave="0" documentId="13_ncr:1_{4F632563-0723-624C-B3EC-6DA67BA92367}" xr6:coauthVersionLast="45" xr6:coauthVersionMax="45" xr10:uidLastSave="{00000000-0000-0000-0000-000000000000}"/>
  <bookViews>
    <workbookView xWindow="-38400" yWindow="460" windowWidth="38400" windowHeight="21060" xr2:uid="{69399673-1F28-B245-B503-D20D2F471317}"/>
  </bookViews>
  <sheets>
    <sheet name="Q1_Entropy" sheetId="5" r:id="rId1"/>
    <sheet name="Q1_GINI" sheetId="1" r:id="rId2"/>
    <sheet name="Q1_MisclassificationError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7" i="9" l="1"/>
  <c r="P150" i="9" s="1"/>
  <c r="O147" i="9"/>
  <c r="O148" i="9" s="1"/>
  <c r="N147" i="9"/>
  <c r="N148" i="9" s="1"/>
  <c r="N150" i="9" s="1"/>
  <c r="M147" i="9"/>
  <c r="L147" i="9"/>
  <c r="L148" i="9" s="1"/>
  <c r="K147" i="9"/>
  <c r="K148" i="9" s="1"/>
  <c r="J147" i="9"/>
  <c r="J148" i="9" s="1"/>
  <c r="J150" i="9" s="1"/>
  <c r="I147" i="9"/>
  <c r="I150" i="9" s="1"/>
  <c r="K140" i="9"/>
  <c r="M141" i="9" s="1"/>
  <c r="I140" i="9"/>
  <c r="K141" i="9" s="1"/>
  <c r="P131" i="9"/>
  <c r="P134" i="9" s="1"/>
  <c r="O131" i="9"/>
  <c r="O132" i="9" s="1"/>
  <c r="N131" i="9"/>
  <c r="M131" i="9"/>
  <c r="M132" i="9" s="1"/>
  <c r="L131" i="9"/>
  <c r="L132" i="9" s="1"/>
  <c r="L134" i="9" s="1"/>
  <c r="K131" i="9"/>
  <c r="J131" i="9"/>
  <c r="I131" i="9"/>
  <c r="I134" i="9" s="1"/>
  <c r="M124" i="9"/>
  <c r="K124" i="9"/>
  <c r="I124" i="9"/>
  <c r="AB109" i="9"/>
  <c r="AB112" i="9" s="1"/>
  <c r="AA109" i="9"/>
  <c r="Z109" i="9"/>
  <c r="Y109" i="9"/>
  <c r="Y110" i="9" s="1"/>
  <c r="Y112" i="9" s="1"/>
  <c r="X109" i="9"/>
  <c r="X110" i="9" s="1"/>
  <c r="X112" i="9" s="1"/>
  <c r="W109" i="9"/>
  <c r="V109" i="9"/>
  <c r="U109" i="9"/>
  <c r="U110" i="9" s="1"/>
  <c r="U112" i="9" s="1"/>
  <c r="T109" i="9"/>
  <c r="T110" i="9" s="1"/>
  <c r="T112" i="9" s="1"/>
  <c r="S109" i="9"/>
  <c r="R109" i="9"/>
  <c r="Q109" i="9"/>
  <c r="Q110" i="9" s="1"/>
  <c r="Q112" i="9" s="1"/>
  <c r="P109" i="9"/>
  <c r="P110" i="9" s="1"/>
  <c r="P112" i="9" s="1"/>
  <c r="O109" i="9"/>
  <c r="O112" i="9" s="1"/>
  <c r="Y103" i="9"/>
  <c r="W103" i="9"/>
  <c r="U103" i="9"/>
  <c r="Q102" i="9"/>
  <c r="S103" i="9" s="1"/>
  <c r="O102" i="9"/>
  <c r="Q103" i="9" s="1"/>
  <c r="AD95" i="9"/>
  <c r="AC93" i="9"/>
  <c r="AC95" i="9" s="1"/>
  <c r="AB92" i="9"/>
  <c r="AA92" i="9"/>
  <c r="AA93" i="9" s="1"/>
  <c r="Z92" i="9"/>
  <c r="Z93" i="9" s="1"/>
  <c r="Y92" i="9"/>
  <c r="Y93" i="9" s="1"/>
  <c r="X92" i="9"/>
  <c r="X93" i="9" s="1"/>
  <c r="W92" i="9"/>
  <c r="W93" i="9" s="1"/>
  <c r="V92" i="9"/>
  <c r="V93" i="9" s="1"/>
  <c r="U92" i="9"/>
  <c r="U93" i="9" s="1"/>
  <c r="T92" i="9"/>
  <c r="T93" i="9" s="1"/>
  <c r="S92" i="9"/>
  <c r="S93" i="9" s="1"/>
  <c r="R92" i="9"/>
  <c r="R93" i="9" s="1"/>
  <c r="Q92" i="9"/>
  <c r="Q93" i="9" s="1"/>
  <c r="P92" i="9"/>
  <c r="P93" i="9" s="1"/>
  <c r="O92" i="9"/>
  <c r="O95" i="9" s="1"/>
  <c r="AA85" i="9"/>
  <c r="Y85" i="9"/>
  <c r="U84" i="9"/>
  <c r="W85" i="9" s="1"/>
  <c r="S84" i="9"/>
  <c r="U85" i="9" s="1"/>
  <c r="Q84" i="9"/>
  <c r="O84" i="9"/>
  <c r="K85" i="9"/>
  <c r="M85" i="9" s="1"/>
  <c r="K84" i="9"/>
  <c r="M84" i="9" s="1"/>
  <c r="K83" i="9"/>
  <c r="M83" i="9" s="1"/>
  <c r="Z72" i="9"/>
  <c r="Z75" i="9" s="1"/>
  <c r="Y72" i="9"/>
  <c r="Y73" i="9" s="1"/>
  <c r="Y75" i="9" s="1"/>
  <c r="X72" i="9"/>
  <c r="W72" i="9"/>
  <c r="V72" i="9"/>
  <c r="V73" i="9" s="1"/>
  <c r="U72" i="9"/>
  <c r="U73" i="9" s="1"/>
  <c r="U75" i="9" s="1"/>
  <c r="T72" i="9"/>
  <c r="T73" i="9" s="1"/>
  <c r="T75" i="9" s="1"/>
  <c r="S72" i="9"/>
  <c r="S73" i="9" s="1"/>
  <c r="R72" i="9"/>
  <c r="R73" i="9" s="1"/>
  <c r="Q72" i="9"/>
  <c r="Q73" i="9" s="1"/>
  <c r="Q75" i="9" s="1"/>
  <c r="P72" i="9"/>
  <c r="O72" i="9"/>
  <c r="O75" i="9" s="1"/>
  <c r="W67" i="9"/>
  <c r="U67" i="9"/>
  <c r="Q66" i="9"/>
  <c r="S67" i="9" s="1"/>
  <c r="O66" i="9"/>
  <c r="AB57" i="9"/>
  <c r="AB60" i="9" s="1"/>
  <c r="AA57" i="9"/>
  <c r="Z57" i="9"/>
  <c r="Z58" i="9" s="1"/>
  <c r="Z60" i="9" s="1"/>
  <c r="Y57" i="9"/>
  <c r="Y58" i="9" s="1"/>
  <c r="Y60" i="9" s="1"/>
  <c r="X57" i="9"/>
  <c r="W57" i="9"/>
  <c r="V57" i="9"/>
  <c r="V58" i="9" s="1"/>
  <c r="V60" i="9" s="1"/>
  <c r="U57" i="9"/>
  <c r="U58" i="9" s="1"/>
  <c r="U60" i="9" s="1"/>
  <c r="T57" i="9"/>
  <c r="S57" i="9"/>
  <c r="R57" i="9"/>
  <c r="R58" i="9" s="1"/>
  <c r="R60" i="9" s="1"/>
  <c r="Q57" i="9"/>
  <c r="Q58" i="9" s="1"/>
  <c r="Q60" i="9" s="1"/>
  <c r="P57" i="9"/>
  <c r="O57" i="9"/>
  <c r="O60" i="9" s="1"/>
  <c r="Y51" i="9"/>
  <c r="K51" i="9"/>
  <c r="M51" i="9" s="1"/>
  <c r="U50" i="9"/>
  <c r="W51" i="9" s="1"/>
  <c r="S50" i="9"/>
  <c r="U51" i="9" s="1"/>
  <c r="Q50" i="9"/>
  <c r="O50" i="9"/>
  <c r="K50" i="9"/>
  <c r="M50" i="9" s="1"/>
  <c r="K49" i="9"/>
  <c r="M49" i="9" s="1"/>
  <c r="D86" i="5"/>
  <c r="AB88" i="5"/>
  <c r="AC86" i="5"/>
  <c r="AI85" i="5"/>
  <c r="AI88" i="5" s="1"/>
  <c r="AH85" i="5"/>
  <c r="AH86" i="5" s="1"/>
  <c r="AG85" i="5"/>
  <c r="AG88" i="5" s="1"/>
  <c r="AF85" i="5"/>
  <c r="AF86" i="5" s="1"/>
  <c r="AE85" i="5"/>
  <c r="AE86" i="5" s="1"/>
  <c r="AD85" i="5"/>
  <c r="AD88" i="5" s="1"/>
  <c r="AC85" i="5"/>
  <c r="AB85" i="5"/>
  <c r="AD78" i="5"/>
  <c r="AF79" i="5" s="1"/>
  <c r="AB78" i="5"/>
  <c r="AD79" i="5" s="1"/>
  <c r="O88" i="5"/>
  <c r="Z85" i="5"/>
  <c r="Z88" i="5" s="1"/>
  <c r="Y85" i="5"/>
  <c r="Y86" i="5" s="1"/>
  <c r="X85" i="5"/>
  <c r="X88" i="5" s="1"/>
  <c r="W85" i="5"/>
  <c r="W86" i="5" s="1"/>
  <c r="V85" i="5"/>
  <c r="U85" i="5"/>
  <c r="T85" i="5"/>
  <c r="T86" i="5" s="1"/>
  <c r="S85" i="5"/>
  <c r="S86" i="5" s="1"/>
  <c r="S88" i="5" s="1"/>
  <c r="R85" i="5"/>
  <c r="Q85" i="5"/>
  <c r="Q88" i="5" s="1"/>
  <c r="P85" i="5"/>
  <c r="P86" i="5" s="1"/>
  <c r="O85" i="5"/>
  <c r="U78" i="5"/>
  <c r="S78" i="5"/>
  <c r="Q78" i="5"/>
  <c r="O78" i="5"/>
  <c r="M78" i="5"/>
  <c r="M77" i="5"/>
  <c r="AK67" i="5"/>
  <c r="AI67" i="5"/>
  <c r="AG67" i="5"/>
  <c r="AE67" i="5"/>
  <c r="AD67" i="5"/>
  <c r="AB67" i="5"/>
  <c r="V67" i="5"/>
  <c r="O67" i="5"/>
  <c r="D65" i="5"/>
  <c r="AK64" i="5"/>
  <c r="AJ64" i="5"/>
  <c r="AJ65" i="5" s="1"/>
  <c r="AJ67" i="5" s="1"/>
  <c r="AI64" i="5"/>
  <c r="AH64" i="5"/>
  <c r="AH65" i="5" s="1"/>
  <c r="AH67" i="5" s="1"/>
  <c r="AH68" i="5" s="1"/>
  <c r="AH70" i="5" s="1"/>
  <c r="AG64" i="5"/>
  <c r="AF64" i="5"/>
  <c r="AF65" i="5" s="1"/>
  <c r="AF67" i="5" s="1"/>
  <c r="AE64" i="5"/>
  <c r="AD64" i="5"/>
  <c r="AC64" i="5"/>
  <c r="AC65" i="5" s="1"/>
  <c r="AC67" i="5" s="1"/>
  <c r="AB64" i="5"/>
  <c r="Z64" i="5"/>
  <c r="Z67" i="5" s="1"/>
  <c r="Y64" i="5"/>
  <c r="Y65" i="5" s="1"/>
  <c r="X64" i="5"/>
  <c r="X67" i="5" s="1"/>
  <c r="W64" i="5"/>
  <c r="W65" i="5" s="1"/>
  <c r="V64" i="5"/>
  <c r="U64" i="5"/>
  <c r="T64" i="5"/>
  <c r="S64" i="5"/>
  <c r="R64" i="5"/>
  <c r="R65" i="5" s="1"/>
  <c r="R67" i="5" s="1"/>
  <c r="Q64" i="5"/>
  <c r="Q67" i="5" s="1"/>
  <c r="P64" i="5"/>
  <c r="O64" i="5"/>
  <c r="AH58" i="5"/>
  <c r="AF58" i="5"/>
  <c r="AB57" i="5"/>
  <c r="AD58" i="5" s="1"/>
  <c r="U57" i="5"/>
  <c r="W58" i="5" s="1"/>
  <c r="S57" i="5"/>
  <c r="Q57" i="5"/>
  <c r="O57" i="5"/>
  <c r="Q58" i="5" s="1"/>
  <c r="K57" i="5"/>
  <c r="M57" i="5" s="1"/>
  <c r="K56" i="5"/>
  <c r="M56" i="5" s="1"/>
  <c r="O43" i="5"/>
  <c r="Q43" i="5"/>
  <c r="AF43" i="5"/>
  <c r="AH43" i="5"/>
  <c r="K125" i="9" l="1"/>
  <c r="K132" i="9"/>
  <c r="K134" i="9" s="1"/>
  <c r="K135" i="9" s="1"/>
  <c r="O134" i="9"/>
  <c r="O135" i="9" s="1"/>
  <c r="M125" i="9"/>
  <c r="N132" i="9"/>
  <c r="N134" i="9" s="1"/>
  <c r="Y76" i="9"/>
  <c r="J132" i="9"/>
  <c r="J134" i="9" s="1"/>
  <c r="I135" i="9" s="1"/>
  <c r="M148" i="9"/>
  <c r="M150" i="9" s="1"/>
  <c r="M151" i="9" s="1"/>
  <c r="L150" i="9"/>
  <c r="I151" i="9"/>
  <c r="M134" i="9"/>
  <c r="K150" i="9"/>
  <c r="K151" i="9" s="1"/>
  <c r="O150" i="9"/>
  <c r="O151" i="9" s="1"/>
  <c r="M86" i="9"/>
  <c r="X73" i="9"/>
  <c r="X75" i="9" s="1"/>
  <c r="S51" i="9"/>
  <c r="P73" i="9"/>
  <c r="P75" i="9" s="1"/>
  <c r="O76" i="9" s="1"/>
  <c r="AC96" i="9"/>
  <c r="M52" i="9"/>
  <c r="Q61" i="9"/>
  <c r="U61" i="9"/>
  <c r="Y61" i="9"/>
  <c r="S85" i="9"/>
  <c r="S75" i="9"/>
  <c r="S76" i="9" s="1"/>
  <c r="O113" i="9"/>
  <c r="Q51" i="9"/>
  <c r="W73" i="9"/>
  <c r="W75" i="9" s="1"/>
  <c r="P95" i="9"/>
  <c r="O96" i="9" s="1"/>
  <c r="T95" i="9"/>
  <c r="X95" i="9"/>
  <c r="AB93" i="9"/>
  <c r="AB95" i="9" s="1"/>
  <c r="Q85" i="9"/>
  <c r="Q95" i="9"/>
  <c r="U95" i="9"/>
  <c r="Y95" i="9"/>
  <c r="S58" i="9"/>
  <c r="S60" i="9" s="1"/>
  <c r="W58" i="9"/>
  <c r="W60" i="9" s="1"/>
  <c r="AA58" i="9"/>
  <c r="AA60" i="9" s="1"/>
  <c r="AA61" i="9" s="1"/>
  <c r="Q67" i="9"/>
  <c r="R95" i="9"/>
  <c r="V95" i="9"/>
  <c r="Z95" i="9"/>
  <c r="R110" i="9"/>
  <c r="R112" i="9" s="1"/>
  <c r="Q113" i="9" s="1"/>
  <c r="V110" i="9"/>
  <c r="V112" i="9" s="1"/>
  <c r="U113" i="9" s="1"/>
  <c r="Z110" i="9"/>
  <c r="Z112" i="9" s="1"/>
  <c r="Y113" i="9" s="1"/>
  <c r="P58" i="9"/>
  <c r="P60" i="9" s="1"/>
  <c r="O61" i="9" s="1"/>
  <c r="T58" i="9"/>
  <c r="T60" i="9" s="1"/>
  <c r="X58" i="9"/>
  <c r="X60" i="9" s="1"/>
  <c r="R75" i="9"/>
  <c r="Q76" i="9" s="1"/>
  <c r="V75" i="9"/>
  <c r="U76" i="9" s="1"/>
  <c r="S95" i="9"/>
  <c r="W95" i="9"/>
  <c r="W96" i="9" s="1"/>
  <c r="AA95" i="9"/>
  <c r="S110" i="9"/>
  <c r="S112" i="9" s="1"/>
  <c r="S113" i="9" s="1"/>
  <c r="W110" i="9"/>
  <c r="W112" i="9" s="1"/>
  <c r="W113" i="9" s="1"/>
  <c r="AA110" i="9"/>
  <c r="AA112" i="9" s="1"/>
  <c r="AA113" i="9" s="1"/>
  <c r="S58" i="5"/>
  <c r="AF68" i="5"/>
  <c r="AF70" i="5" s="1"/>
  <c r="AJ68" i="5"/>
  <c r="AJ70" i="5" s="1"/>
  <c r="M58" i="5"/>
  <c r="M59" i="5" s="1"/>
  <c r="M79" i="5"/>
  <c r="M80" i="5" s="1"/>
  <c r="U79" i="5"/>
  <c r="V86" i="5"/>
  <c r="V88" i="5" s="1"/>
  <c r="W88" i="5"/>
  <c r="AC88" i="5"/>
  <c r="Q68" i="5"/>
  <c r="Q70" i="5" s="1"/>
  <c r="Y67" i="5"/>
  <c r="Y68" i="5" s="1"/>
  <c r="Y70" i="5" s="1"/>
  <c r="Q79" i="5"/>
  <c r="R86" i="5"/>
  <c r="R88" i="5" s="1"/>
  <c r="Q89" i="5" s="1"/>
  <c r="Q91" i="5" s="1"/>
  <c r="U86" i="5"/>
  <c r="U88" i="5" s="1"/>
  <c r="S65" i="5"/>
  <c r="S67" i="5" s="1"/>
  <c r="AD68" i="5"/>
  <c r="S79" i="5"/>
  <c r="AE88" i="5"/>
  <c r="AD89" i="5" s="1"/>
  <c r="AD91" i="5" s="1"/>
  <c r="AB89" i="5"/>
  <c r="AB91" i="5" s="1"/>
  <c r="AH88" i="5"/>
  <c r="AH89" i="5" s="1"/>
  <c r="AH91" i="5" s="1"/>
  <c r="AF88" i="5"/>
  <c r="AF89" i="5" s="1"/>
  <c r="AF91" i="5" s="1"/>
  <c r="W89" i="5"/>
  <c r="W91" i="5" s="1"/>
  <c r="W79" i="5"/>
  <c r="P88" i="5"/>
  <c r="O89" i="5" s="1"/>
  <c r="O91" i="5" s="1"/>
  <c r="T88" i="5"/>
  <c r="S89" i="5" s="1"/>
  <c r="S91" i="5" s="1"/>
  <c r="Y88" i="5"/>
  <c r="Y89" i="5" s="1"/>
  <c r="Y91" i="5" s="1"/>
  <c r="AB68" i="5"/>
  <c r="AB70" i="5" s="1"/>
  <c r="U58" i="5"/>
  <c r="T65" i="5"/>
  <c r="T67" i="5" s="1"/>
  <c r="W67" i="5"/>
  <c r="W68" i="5" s="1"/>
  <c r="W70" i="5" s="1"/>
  <c r="P65" i="5"/>
  <c r="P67" i="5" s="1"/>
  <c r="O68" i="5" s="1"/>
  <c r="O70" i="5" s="1"/>
  <c r="U65" i="5"/>
  <c r="U67" i="5" s="1"/>
  <c r="U68" i="5" s="1"/>
  <c r="U70" i="5" s="1"/>
  <c r="AJ82" i="1"/>
  <c r="AC82" i="1"/>
  <c r="Y82" i="1"/>
  <c r="N82" i="1"/>
  <c r="AJ79" i="1"/>
  <c r="AI79" i="1"/>
  <c r="AI80" i="1" s="1"/>
  <c r="AI82" i="1" s="1"/>
  <c r="AI83" i="1" s="1"/>
  <c r="AH79" i="1"/>
  <c r="AH80" i="1" s="1"/>
  <c r="AH82" i="1" s="1"/>
  <c r="AG79" i="1"/>
  <c r="AG80" i="1" s="1"/>
  <c r="AG82" i="1" s="1"/>
  <c r="AF79" i="1"/>
  <c r="AF80" i="1" s="1"/>
  <c r="AF82" i="1" s="1"/>
  <c r="AE79" i="1"/>
  <c r="AE80" i="1" s="1"/>
  <c r="AE82" i="1" s="1"/>
  <c r="AD79" i="1"/>
  <c r="AD80" i="1" s="1"/>
  <c r="AD82" i="1" s="1"/>
  <c r="AC83" i="1" s="1"/>
  <c r="AC79" i="1"/>
  <c r="Y79" i="1"/>
  <c r="X79" i="1"/>
  <c r="X80" i="1" s="1"/>
  <c r="X82" i="1" s="1"/>
  <c r="W79" i="1"/>
  <c r="W80" i="1" s="1"/>
  <c r="W82" i="1" s="1"/>
  <c r="V79" i="1"/>
  <c r="V80" i="1" s="1"/>
  <c r="V82" i="1" s="1"/>
  <c r="U79" i="1"/>
  <c r="U80" i="1" s="1"/>
  <c r="U82" i="1" s="1"/>
  <c r="T79" i="1"/>
  <c r="T80" i="1" s="1"/>
  <c r="T82" i="1" s="1"/>
  <c r="S79" i="1"/>
  <c r="S80" i="1" s="1"/>
  <c r="S82" i="1" s="1"/>
  <c r="R79" i="1"/>
  <c r="R80" i="1" s="1"/>
  <c r="R82" i="1" s="1"/>
  <c r="Q79" i="1"/>
  <c r="Q80" i="1" s="1"/>
  <c r="Q82" i="1" s="1"/>
  <c r="P79" i="1"/>
  <c r="P80" i="1" s="1"/>
  <c r="P82" i="1" s="1"/>
  <c r="O79" i="1"/>
  <c r="O80" i="1" s="1"/>
  <c r="O82" i="1" s="1"/>
  <c r="N79" i="1"/>
  <c r="AE72" i="1"/>
  <c r="AG73" i="1" s="1"/>
  <c r="AC72" i="1"/>
  <c r="AE73" i="1" s="1"/>
  <c r="T72" i="1"/>
  <c r="V73" i="1" s="1"/>
  <c r="R72" i="1"/>
  <c r="P72" i="1"/>
  <c r="N72" i="1"/>
  <c r="P73" i="1" s="1"/>
  <c r="J72" i="1"/>
  <c r="L72" i="1" s="1"/>
  <c r="J71" i="1"/>
  <c r="L71" i="1" s="1"/>
  <c r="AL63" i="1"/>
  <c r="AC63" i="1"/>
  <c r="Y63" i="1"/>
  <c r="N63" i="1"/>
  <c r="AI61" i="1"/>
  <c r="AI63" i="1" s="1"/>
  <c r="AL60" i="1"/>
  <c r="AK60" i="1"/>
  <c r="AK61" i="1" s="1"/>
  <c r="AK63" i="1" s="1"/>
  <c r="AK64" i="1" s="1"/>
  <c r="AJ60" i="1"/>
  <c r="AJ61" i="1" s="1"/>
  <c r="AJ63" i="1" s="1"/>
  <c r="AI60" i="1"/>
  <c r="AH60" i="1"/>
  <c r="AH61" i="1" s="1"/>
  <c r="AH63" i="1" s="1"/>
  <c r="AG60" i="1"/>
  <c r="AG61" i="1" s="1"/>
  <c r="AG63" i="1" s="1"/>
  <c r="AF60" i="1"/>
  <c r="AF61" i="1" s="1"/>
  <c r="AF63" i="1" s="1"/>
  <c r="AE60" i="1"/>
  <c r="AE61" i="1" s="1"/>
  <c r="AE63" i="1" s="1"/>
  <c r="AD60" i="1"/>
  <c r="AD61" i="1" s="1"/>
  <c r="AD63" i="1" s="1"/>
  <c r="AC60" i="1"/>
  <c r="Y60" i="1"/>
  <c r="X60" i="1"/>
  <c r="X61" i="1" s="1"/>
  <c r="X63" i="1" s="1"/>
  <c r="X64" i="1" s="1"/>
  <c r="W60" i="1"/>
  <c r="W61" i="1" s="1"/>
  <c r="W63" i="1" s="1"/>
  <c r="V60" i="1"/>
  <c r="V61" i="1" s="1"/>
  <c r="V63" i="1" s="1"/>
  <c r="V64" i="1" s="1"/>
  <c r="U60" i="1"/>
  <c r="U61" i="1" s="1"/>
  <c r="U63" i="1" s="1"/>
  <c r="T60" i="1"/>
  <c r="T61" i="1" s="1"/>
  <c r="T63" i="1" s="1"/>
  <c r="S60" i="1"/>
  <c r="S61" i="1" s="1"/>
  <c r="S63" i="1" s="1"/>
  <c r="R60" i="1"/>
  <c r="R61" i="1" s="1"/>
  <c r="R63" i="1" s="1"/>
  <c r="R64" i="1" s="1"/>
  <c r="Q60" i="1"/>
  <c r="Q61" i="1" s="1"/>
  <c r="Q63" i="1" s="1"/>
  <c r="P60" i="1"/>
  <c r="P61" i="1" s="1"/>
  <c r="P63" i="1" s="1"/>
  <c r="O60" i="1"/>
  <c r="O61" i="1" s="1"/>
  <c r="O63" i="1" s="1"/>
  <c r="N60" i="1"/>
  <c r="AI54" i="1"/>
  <c r="AG54" i="1"/>
  <c r="V54" i="1"/>
  <c r="AC53" i="1"/>
  <c r="AE54" i="1" s="1"/>
  <c r="T53" i="1"/>
  <c r="R53" i="1"/>
  <c r="P53" i="1"/>
  <c r="R54" i="1" s="1"/>
  <c r="N53" i="1"/>
  <c r="J53" i="1"/>
  <c r="L53" i="1" s="1"/>
  <c r="J52" i="1"/>
  <c r="L52" i="1" s="1"/>
  <c r="L54" i="1" s="1"/>
  <c r="K33" i="5"/>
  <c r="K32" i="5"/>
  <c r="D33" i="5"/>
  <c r="K13" i="5"/>
  <c r="K11" i="5"/>
  <c r="M135" i="9" l="1"/>
  <c r="S96" i="9"/>
  <c r="W76" i="9"/>
  <c r="AA96" i="9"/>
  <c r="W61" i="9"/>
  <c r="Q96" i="9"/>
  <c r="S61" i="9"/>
  <c r="Y96" i="9"/>
  <c r="U96" i="9"/>
  <c r="U89" i="5"/>
  <c r="U91" i="5" s="1"/>
  <c r="S68" i="5"/>
  <c r="S70" i="5" s="1"/>
  <c r="AG64" i="1"/>
  <c r="X83" i="1"/>
  <c r="AE64" i="1"/>
  <c r="AI64" i="1"/>
  <c r="N83" i="1"/>
  <c r="T54" i="1"/>
  <c r="R83" i="1"/>
  <c r="V83" i="1"/>
  <c r="AG83" i="1"/>
  <c r="P64" i="1"/>
  <c r="L73" i="1"/>
  <c r="R73" i="1"/>
  <c r="P83" i="1"/>
  <c r="T83" i="1"/>
  <c r="AC64" i="1"/>
  <c r="T64" i="1"/>
  <c r="N64" i="1"/>
  <c r="AE83" i="1"/>
  <c r="P54" i="1"/>
  <c r="T73" i="1"/>
  <c r="K29" i="9" l="1"/>
  <c r="M29" i="9" s="1"/>
  <c r="K28" i="9"/>
  <c r="K13" i="9"/>
  <c r="M13" i="9" s="1"/>
  <c r="K14" i="9"/>
  <c r="M14" i="9" s="1"/>
  <c r="K12" i="9"/>
  <c r="M12" i="9" s="1"/>
  <c r="AI36" i="9"/>
  <c r="AI39" i="9" s="1"/>
  <c r="AH36" i="9"/>
  <c r="AH37" i="9" s="1"/>
  <c r="AG36" i="9"/>
  <c r="AG37" i="9" s="1"/>
  <c r="AF36" i="9"/>
  <c r="AE36" i="9"/>
  <c r="AE37" i="9" s="1"/>
  <c r="AE39" i="9" s="1"/>
  <c r="AD36" i="9"/>
  <c r="AD37" i="9" s="1"/>
  <c r="AC36" i="9"/>
  <c r="AC37" i="9" s="1"/>
  <c r="AB36" i="9"/>
  <c r="AA36" i="9"/>
  <c r="AA37" i="9" s="1"/>
  <c r="AA39" i="9" s="1"/>
  <c r="Z36" i="9"/>
  <c r="Z37" i="9" s="1"/>
  <c r="Y36" i="9"/>
  <c r="Y37" i="9" s="1"/>
  <c r="X36" i="9"/>
  <c r="W36" i="9"/>
  <c r="W37" i="9" s="1"/>
  <c r="W39" i="9" s="1"/>
  <c r="V36" i="9"/>
  <c r="V37" i="9" s="1"/>
  <c r="U36" i="9"/>
  <c r="U37" i="9" s="1"/>
  <c r="T36" i="9"/>
  <c r="S36" i="9"/>
  <c r="S37" i="9" s="1"/>
  <c r="S39" i="9" s="1"/>
  <c r="R36" i="9"/>
  <c r="R37" i="9" s="1"/>
  <c r="Q36" i="9"/>
  <c r="Q37" i="9" s="1"/>
  <c r="Q39" i="9" s="1"/>
  <c r="P36" i="9"/>
  <c r="P39" i="9" s="1"/>
  <c r="AF30" i="9"/>
  <c r="AD30" i="9"/>
  <c r="AB30" i="9"/>
  <c r="Z30" i="9"/>
  <c r="X30" i="9"/>
  <c r="V30" i="9"/>
  <c r="R29" i="9"/>
  <c r="T30" i="9" s="1"/>
  <c r="P29" i="9"/>
  <c r="M28" i="9"/>
  <c r="AO20" i="9"/>
  <c r="AO23" i="9" s="1"/>
  <c r="AN20" i="9"/>
  <c r="AM20" i="9"/>
  <c r="AL20" i="9"/>
  <c r="AL21" i="9" s="1"/>
  <c r="AL23" i="9" s="1"/>
  <c r="AK20" i="9"/>
  <c r="AK21" i="9" s="1"/>
  <c r="AJ20" i="9"/>
  <c r="AI20" i="9"/>
  <c r="AH20" i="9"/>
  <c r="AH21" i="9" s="1"/>
  <c r="AH23" i="9" s="1"/>
  <c r="AG20" i="9"/>
  <c r="AG21" i="9" s="1"/>
  <c r="AF20" i="9"/>
  <c r="AE20" i="9"/>
  <c r="AD20" i="9"/>
  <c r="AD21" i="9" s="1"/>
  <c r="AD23" i="9" s="1"/>
  <c r="AC20" i="9"/>
  <c r="AC21" i="9" s="1"/>
  <c r="AB20" i="9"/>
  <c r="AA20" i="9"/>
  <c r="Z20" i="9"/>
  <c r="Z21" i="9" s="1"/>
  <c r="Z23" i="9" s="1"/>
  <c r="Y20" i="9"/>
  <c r="Y21" i="9" s="1"/>
  <c r="X20" i="9"/>
  <c r="W20" i="9"/>
  <c r="V20" i="9"/>
  <c r="V21" i="9" s="1"/>
  <c r="V23" i="9" s="1"/>
  <c r="U20" i="9"/>
  <c r="U21" i="9" s="1"/>
  <c r="T20" i="9"/>
  <c r="S20" i="9"/>
  <c r="R20" i="9"/>
  <c r="R21" i="9" s="1"/>
  <c r="R23" i="9" s="1"/>
  <c r="Q20" i="9"/>
  <c r="Q21" i="9" s="1"/>
  <c r="P20" i="9"/>
  <c r="P23" i="9" s="1"/>
  <c r="AL14" i="9"/>
  <c r="AJ14" i="9"/>
  <c r="AH14" i="9"/>
  <c r="AF14" i="9"/>
  <c r="AB13" i="9"/>
  <c r="AD14" i="9" s="1"/>
  <c r="Z13" i="9"/>
  <c r="X13" i="9"/>
  <c r="V13" i="9"/>
  <c r="T13" i="9"/>
  <c r="R13" i="9"/>
  <c r="P13" i="9"/>
  <c r="R14" i="9" l="1"/>
  <c r="Z14" i="9"/>
  <c r="M15" i="9"/>
  <c r="X14" i="9"/>
  <c r="M30" i="9"/>
  <c r="X37" i="9"/>
  <c r="X39" i="9" s="1"/>
  <c r="R30" i="9"/>
  <c r="AN21" i="9"/>
  <c r="AN23" i="9" s="1"/>
  <c r="AN24" i="9" s="1"/>
  <c r="AJ21" i="9"/>
  <c r="AJ23" i="9" s="1"/>
  <c r="AF21" i="9"/>
  <c r="AF23" i="9" s="1"/>
  <c r="AB21" i="9"/>
  <c r="AB23" i="9" s="1"/>
  <c r="X21" i="9"/>
  <c r="X23" i="9" s="1"/>
  <c r="T21" i="9"/>
  <c r="T23" i="9" s="1"/>
  <c r="AK23" i="9"/>
  <c r="AG23" i="9"/>
  <c r="AC23" i="9"/>
  <c r="Y23" i="9"/>
  <c r="U23" i="9"/>
  <c r="Q23" i="9"/>
  <c r="P24" i="9" s="1"/>
  <c r="AH39" i="9"/>
  <c r="AD39" i="9"/>
  <c r="AD40" i="9" s="1"/>
  <c r="Z39" i="9"/>
  <c r="Z40" i="9" s="1"/>
  <c r="V39" i="9"/>
  <c r="V40" i="9" s="1"/>
  <c r="R39" i="9"/>
  <c r="R40" i="9" s="1"/>
  <c r="AF37" i="9"/>
  <c r="AF39" i="9" s="1"/>
  <c r="T37" i="9"/>
  <c r="T39" i="9" s="1"/>
  <c r="AM21" i="9"/>
  <c r="AM23" i="9" s="1"/>
  <c r="AL24" i="9" s="1"/>
  <c r="AI21" i="9"/>
  <c r="AI23" i="9" s="1"/>
  <c r="AE21" i="9"/>
  <c r="AE23" i="9" s="1"/>
  <c r="AA21" i="9"/>
  <c r="AA23" i="9" s="1"/>
  <c r="W21" i="9"/>
  <c r="W23" i="9" s="1"/>
  <c r="S21" i="9"/>
  <c r="S23" i="9" s="1"/>
  <c r="R24" i="9" s="1"/>
  <c r="AG39" i="9"/>
  <c r="AC39" i="9"/>
  <c r="Y39" i="9"/>
  <c r="U39" i="9"/>
  <c r="AB37" i="9"/>
  <c r="AB39" i="9" s="1"/>
  <c r="V14" i="9"/>
  <c r="P40" i="9"/>
  <c r="T14" i="9"/>
  <c r="AB14" i="9"/>
  <c r="AH40" i="9"/>
  <c r="M33" i="5"/>
  <c r="M32" i="5"/>
  <c r="M34" i="5" s="1"/>
  <c r="M35" i="5" s="1"/>
  <c r="M12" i="5"/>
  <c r="M13" i="5"/>
  <c r="M11" i="5"/>
  <c r="AH40" i="5"/>
  <c r="AG40" i="5"/>
  <c r="AG41" i="5" s="1"/>
  <c r="AG43" i="5" s="1"/>
  <c r="AG44" i="5" s="1"/>
  <c r="AF40" i="5"/>
  <c r="AE40" i="5"/>
  <c r="AE41" i="5" s="1"/>
  <c r="AE43" i="5" s="1"/>
  <c r="AE44" i="5" s="1"/>
  <c r="AD40" i="5"/>
  <c r="AD41" i="5" s="1"/>
  <c r="AD43" i="5" s="1"/>
  <c r="AC40" i="5"/>
  <c r="AC41" i="5" s="1"/>
  <c r="AC43" i="5" s="1"/>
  <c r="AB40" i="5"/>
  <c r="AB41" i="5" s="1"/>
  <c r="AB43" i="5" s="1"/>
  <c r="AA40" i="5"/>
  <c r="AA41" i="5" s="1"/>
  <c r="AA43" i="5" s="1"/>
  <c r="AA44" i="5" s="1"/>
  <c r="Z40" i="5"/>
  <c r="Z41" i="5" s="1"/>
  <c r="Z43" i="5" s="1"/>
  <c r="Y44" i="5" s="1"/>
  <c r="Y40" i="5"/>
  <c r="Y41" i="5" s="1"/>
  <c r="Y43" i="5" s="1"/>
  <c r="X40" i="5"/>
  <c r="X41" i="5" s="1"/>
  <c r="X43" i="5" s="1"/>
  <c r="W40" i="5"/>
  <c r="W41" i="5" s="1"/>
  <c r="W43" i="5" s="1"/>
  <c r="W44" i="5" s="1"/>
  <c r="V40" i="5"/>
  <c r="V41" i="5" s="1"/>
  <c r="V43" i="5" s="1"/>
  <c r="U40" i="5"/>
  <c r="U41" i="5" s="1"/>
  <c r="U43" i="5" s="1"/>
  <c r="T40" i="5"/>
  <c r="T41" i="5" s="1"/>
  <c r="T43" i="5" s="1"/>
  <c r="S40" i="5"/>
  <c r="S41" i="5" s="1"/>
  <c r="S43" i="5" s="1"/>
  <c r="S44" i="5" s="1"/>
  <c r="R40" i="5"/>
  <c r="R41" i="5" s="1"/>
  <c r="R43" i="5" s="1"/>
  <c r="Q44" i="5" s="1"/>
  <c r="Q40" i="5"/>
  <c r="P40" i="5"/>
  <c r="P41" i="5" s="1"/>
  <c r="P43" i="5" s="1"/>
  <c r="O44" i="5" s="1"/>
  <c r="O40" i="5"/>
  <c r="AE34" i="5"/>
  <c r="AC34" i="5"/>
  <c r="AA34" i="5"/>
  <c r="Y34" i="5"/>
  <c r="W34" i="5"/>
  <c r="U34" i="5"/>
  <c r="Q33" i="5"/>
  <c r="S34" i="5" s="1"/>
  <c r="O33" i="5"/>
  <c r="AN22" i="5"/>
  <c r="O22" i="5"/>
  <c r="AN19" i="5"/>
  <c r="AM19" i="5"/>
  <c r="AM20" i="5" s="1"/>
  <c r="AL19" i="5"/>
  <c r="AL22" i="5" s="1"/>
  <c r="AK19" i="5"/>
  <c r="AK20" i="5" s="1"/>
  <c r="AJ19" i="5"/>
  <c r="AJ20" i="5" s="1"/>
  <c r="AI19" i="5"/>
  <c r="AI20" i="5" s="1"/>
  <c r="AH19" i="5"/>
  <c r="AH20" i="5" s="1"/>
  <c r="AG19" i="5"/>
  <c r="AG20" i="5" s="1"/>
  <c r="AF19" i="5"/>
  <c r="AF20" i="5" s="1"/>
  <c r="AE19" i="5"/>
  <c r="AE20" i="5" s="1"/>
  <c r="AD19" i="5"/>
  <c r="AD20" i="5" s="1"/>
  <c r="AC19" i="5"/>
  <c r="AC20" i="5" s="1"/>
  <c r="AB19" i="5"/>
  <c r="AB20" i="5" s="1"/>
  <c r="AA19" i="5"/>
  <c r="AA20" i="5" s="1"/>
  <c r="Z19" i="5"/>
  <c r="Z20" i="5" s="1"/>
  <c r="Y19" i="5"/>
  <c r="Y20" i="5" s="1"/>
  <c r="X19" i="5"/>
  <c r="X20" i="5" s="1"/>
  <c r="W19" i="5"/>
  <c r="W20" i="5" s="1"/>
  <c r="V19" i="5"/>
  <c r="V20" i="5" s="1"/>
  <c r="U19" i="5"/>
  <c r="U20" i="5" s="1"/>
  <c r="T19" i="5"/>
  <c r="T20" i="5" s="1"/>
  <c r="S19" i="5"/>
  <c r="S20" i="5" s="1"/>
  <c r="R19" i="5"/>
  <c r="R20" i="5" s="1"/>
  <c r="Q19" i="5"/>
  <c r="Q22" i="5" s="1"/>
  <c r="P19" i="5"/>
  <c r="P20" i="5" s="1"/>
  <c r="O19" i="5"/>
  <c r="AK13" i="5"/>
  <c r="AI13" i="5"/>
  <c r="AG13" i="5"/>
  <c r="AE13" i="5"/>
  <c r="AA12" i="5"/>
  <c r="AC13" i="5" s="1"/>
  <c r="Y12" i="5"/>
  <c r="W12" i="5"/>
  <c r="Y13" i="5" s="1"/>
  <c r="U12" i="5"/>
  <c r="S12" i="5"/>
  <c r="U13" i="5" s="1"/>
  <c r="Q12" i="5"/>
  <c r="O12" i="5"/>
  <c r="Q13" i="5" s="1"/>
  <c r="AB40" i="9" l="1"/>
  <c r="AF40" i="9"/>
  <c r="T24" i="9"/>
  <c r="AJ24" i="9"/>
  <c r="X24" i="9"/>
  <c r="U44" i="5"/>
  <c r="AC44" i="5"/>
  <c r="W13" i="5"/>
  <c r="Q34" i="5"/>
  <c r="S22" i="5"/>
  <c r="AE22" i="5"/>
  <c r="AI22" i="5"/>
  <c r="P22" i="5"/>
  <c r="O23" i="5" s="1"/>
  <c r="O25" i="5" s="1"/>
  <c r="AA22" i="5"/>
  <c r="W22" i="5"/>
  <c r="AM22" i="5"/>
  <c r="AM23" i="5" s="1"/>
  <c r="AM25" i="5" s="1"/>
  <c r="AH22" i="5"/>
  <c r="AD22" i="5"/>
  <c r="Z22" i="5"/>
  <c r="V22" i="5"/>
  <c r="R22" i="5"/>
  <c r="Q23" i="5" s="1"/>
  <c r="Q25" i="5" s="1"/>
  <c r="AK22" i="5"/>
  <c r="AK23" i="5" s="1"/>
  <c r="AK25" i="5" s="1"/>
  <c r="AG22" i="5"/>
  <c r="U22" i="5"/>
  <c r="AC22" i="5"/>
  <c r="AC23" i="5" s="1"/>
  <c r="AC25" i="5" s="1"/>
  <c r="Y22" i="5"/>
  <c r="AB22" i="5"/>
  <c r="O46" i="5"/>
  <c r="AC46" i="5"/>
  <c r="Y46" i="5"/>
  <c r="U46" i="5"/>
  <c r="AJ22" i="5"/>
  <c r="AF22" i="5"/>
  <c r="X22" i="5"/>
  <c r="T22" i="5"/>
  <c r="AF24" i="9"/>
  <c r="Z24" i="9"/>
  <c r="AB24" i="9"/>
  <c r="V24" i="9"/>
  <c r="AH24" i="9"/>
  <c r="X40" i="9"/>
  <c r="AD24" i="9"/>
  <c r="T40" i="9"/>
  <c r="Q46" i="5"/>
  <c r="AG46" i="5"/>
  <c r="M14" i="5"/>
  <c r="M15" i="5" s="1"/>
  <c r="AA13" i="5"/>
  <c r="S13" i="5"/>
  <c r="AG39" i="1"/>
  <c r="N39" i="1"/>
  <c r="AG36" i="1"/>
  <c r="AF36" i="1"/>
  <c r="AF37" i="1" s="1"/>
  <c r="AF39" i="1" s="1"/>
  <c r="AE36" i="1"/>
  <c r="AE37" i="1" s="1"/>
  <c r="AE39" i="1" s="1"/>
  <c r="AD36" i="1"/>
  <c r="AD37" i="1" s="1"/>
  <c r="AD39" i="1" s="1"/>
  <c r="AC36" i="1"/>
  <c r="AC37" i="1" s="1"/>
  <c r="AC39" i="1" s="1"/>
  <c r="AB36" i="1"/>
  <c r="AB37" i="1" s="1"/>
  <c r="AB39" i="1" s="1"/>
  <c r="AB40" i="1" s="1"/>
  <c r="AA36" i="1"/>
  <c r="AA37" i="1" s="1"/>
  <c r="AA39" i="1" s="1"/>
  <c r="Z36" i="1"/>
  <c r="Z37" i="1" s="1"/>
  <c r="Z39" i="1" s="1"/>
  <c r="Y36" i="1"/>
  <c r="Y37" i="1" s="1"/>
  <c r="Y39" i="1" s="1"/>
  <c r="X36" i="1"/>
  <c r="X37" i="1" s="1"/>
  <c r="X39" i="1" s="1"/>
  <c r="W36" i="1"/>
  <c r="W37" i="1" s="1"/>
  <c r="W39" i="1" s="1"/>
  <c r="V36" i="1"/>
  <c r="V37" i="1" s="1"/>
  <c r="V39" i="1" s="1"/>
  <c r="U36" i="1"/>
  <c r="U37" i="1" s="1"/>
  <c r="U39" i="1" s="1"/>
  <c r="T36" i="1"/>
  <c r="T37" i="1" s="1"/>
  <c r="T39" i="1" s="1"/>
  <c r="S36" i="1"/>
  <c r="S37" i="1" s="1"/>
  <c r="S39" i="1" s="1"/>
  <c r="R36" i="1"/>
  <c r="R37" i="1" s="1"/>
  <c r="R39" i="1" s="1"/>
  <c r="Q36" i="1"/>
  <c r="Q37" i="1" s="1"/>
  <c r="Q39" i="1" s="1"/>
  <c r="P36" i="1"/>
  <c r="P37" i="1" s="1"/>
  <c r="P39" i="1" s="1"/>
  <c r="O36" i="1"/>
  <c r="O37" i="1" s="1"/>
  <c r="O39" i="1" s="1"/>
  <c r="N36" i="1"/>
  <c r="AD30" i="1"/>
  <c r="AB30" i="1"/>
  <c r="Z30" i="1"/>
  <c r="X30" i="1"/>
  <c r="V30" i="1"/>
  <c r="T30" i="1"/>
  <c r="P29" i="1"/>
  <c r="R30" i="1" s="1"/>
  <c r="N29" i="1"/>
  <c r="P30" i="1" s="1"/>
  <c r="J29" i="1"/>
  <c r="L29" i="1" s="1"/>
  <c r="J28" i="1"/>
  <c r="L28" i="1" s="1"/>
  <c r="AM22" i="1"/>
  <c r="O19" i="1"/>
  <c r="O20" i="1" s="1"/>
  <c r="O22" i="1" s="1"/>
  <c r="P19" i="1"/>
  <c r="Q19" i="1"/>
  <c r="Q20" i="1" s="1"/>
  <c r="Q22" i="1" s="1"/>
  <c r="R19" i="1"/>
  <c r="R20" i="1" s="1"/>
  <c r="R22" i="1" s="1"/>
  <c r="S19" i="1"/>
  <c r="T19" i="1"/>
  <c r="U19" i="1"/>
  <c r="U20" i="1" s="1"/>
  <c r="V19" i="1"/>
  <c r="V20" i="1" s="1"/>
  <c r="V22" i="1" s="1"/>
  <c r="W19" i="1"/>
  <c r="X19" i="1"/>
  <c r="Y19" i="1"/>
  <c r="Z19" i="1"/>
  <c r="Z20" i="1" s="1"/>
  <c r="Z22" i="1" s="1"/>
  <c r="AA19" i="1"/>
  <c r="AB19" i="1"/>
  <c r="AC19" i="1"/>
  <c r="AD19" i="1"/>
  <c r="AD20" i="1" s="1"/>
  <c r="AD22" i="1" s="1"/>
  <c r="AE19" i="1"/>
  <c r="AF19" i="1"/>
  <c r="AG19" i="1"/>
  <c r="AH19" i="1"/>
  <c r="AH20" i="1" s="1"/>
  <c r="AH22" i="1" s="1"/>
  <c r="AI19" i="1"/>
  <c r="AJ19" i="1"/>
  <c r="AK19" i="1"/>
  <c r="AL19" i="1"/>
  <c r="AL20" i="1" s="1"/>
  <c r="AL22" i="1" s="1"/>
  <c r="AM19" i="1"/>
  <c r="N19" i="1"/>
  <c r="N22" i="1"/>
  <c r="N23" i="1" s="1"/>
  <c r="AH13" i="1"/>
  <c r="AJ13" i="1"/>
  <c r="AD13" i="1"/>
  <c r="AF13" i="1"/>
  <c r="V12" i="1"/>
  <c r="P12" i="1"/>
  <c r="R12" i="1"/>
  <c r="T12" i="1"/>
  <c r="X12" i="1"/>
  <c r="Z12" i="1"/>
  <c r="AB13" i="1" s="1"/>
  <c r="N12" i="1"/>
  <c r="J12" i="1"/>
  <c r="L12" i="1" s="1"/>
  <c r="J13" i="1"/>
  <c r="L13" i="1" s="1"/>
  <c r="J11" i="1"/>
  <c r="L11" i="1" s="1"/>
  <c r="X40" i="1" l="1"/>
  <c r="L30" i="1"/>
  <c r="W23" i="5"/>
  <c r="W25" i="5" s="1"/>
  <c r="AA23" i="5"/>
  <c r="AA25" i="5" s="1"/>
  <c r="Y23" i="5"/>
  <c r="Y25" i="5" s="1"/>
  <c r="AG23" i="5"/>
  <c r="AG25" i="5" s="1"/>
  <c r="AI23" i="5"/>
  <c r="AI25" i="5" s="1"/>
  <c r="S23" i="5"/>
  <c r="S25" i="5" s="1"/>
  <c r="U23" i="5"/>
  <c r="U25" i="5" s="1"/>
  <c r="AE23" i="5"/>
  <c r="AE25" i="5" s="1"/>
  <c r="AE46" i="5"/>
  <c r="AA46" i="5"/>
  <c r="W46" i="5"/>
  <c r="S46" i="5"/>
  <c r="AF40" i="1"/>
  <c r="AL23" i="1"/>
  <c r="P40" i="1"/>
  <c r="T40" i="1"/>
  <c r="V40" i="1"/>
  <c r="AD40" i="1"/>
  <c r="R40" i="1"/>
  <c r="N40" i="1"/>
  <c r="Z40" i="1"/>
  <c r="X13" i="1"/>
  <c r="AG20" i="1"/>
  <c r="AG22" i="1" s="1"/>
  <c r="Y20" i="1"/>
  <c r="Y22" i="1" s="1"/>
  <c r="R13" i="1"/>
  <c r="U22" i="1"/>
  <c r="AK20" i="1"/>
  <c r="AK22" i="1" s="1"/>
  <c r="AC20" i="1"/>
  <c r="AC22" i="1" s="1"/>
  <c r="AJ20" i="1"/>
  <c r="AJ22" i="1" s="1"/>
  <c r="AF20" i="1"/>
  <c r="AF22" i="1" s="1"/>
  <c r="AF23" i="1" s="1"/>
  <c r="AB20" i="1"/>
  <c r="AB22" i="1" s="1"/>
  <c r="X20" i="1"/>
  <c r="X22" i="1" s="1"/>
  <c r="T20" i="1"/>
  <c r="T22" i="1" s="1"/>
  <c r="T23" i="1" s="1"/>
  <c r="P20" i="1"/>
  <c r="P22" i="1" s="1"/>
  <c r="P23" i="1" s="1"/>
  <c r="AI20" i="1"/>
  <c r="AI22" i="1" s="1"/>
  <c r="AH23" i="1" s="1"/>
  <c r="AE20" i="1"/>
  <c r="AE22" i="1" s="1"/>
  <c r="AD23" i="1" s="1"/>
  <c r="AA20" i="1"/>
  <c r="AA22" i="1" s="1"/>
  <c r="Z23" i="1" s="1"/>
  <c r="W20" i="1"/>
  <c r="W22" i="1" s="1"/>
  <c r="V23" i="1" s="1"/>
  <c r="S20" i="1"/>
  <c r="S22" i="1" s="1"/>
  <c r="R23" i="1" s="1"/>
  <c r="Z13" i="1"/>
  <c r="P13" i="1"/>
  <c r="V13" i="1"/>
  <c r="T13" i="1"/>
  <c r="L14" i="1"/>
  <c r="AB23" i="1" l="1"/>
  <c r="AJ23" i="1"/>
  <c r="X23" i="1"/>
</calcChain>
</file>

<file path=xl/sharedStrings.xml><?xml version="1.0" encoding="utf-8"?>
<sst xmlns="http://schemas.openxmlformats.org/spreadsheetml/2006/main" count="1202" uniqueCount="99">
  <si>
    <t>Outlook</t>
  </si>
  <si>
    <t>Temp</t>
  </si>
  <si>
    <t>Humidity</t>
  </si>
  <si>
    <t>Windy</t>
  </si>
  <si>
    <t>class</t>
  </si>
  <si>
    <t>Sunny</t>
  </si>
  <si>
    <t>Play</t>
  </si>
  <si>
    <t>Don't</t>
  </si>
  <si>
    <t>Overcast</t>
  </si>
  <si>
    <t>Rain</t>
  </si>
  <si>
    <t>Question 1 Dataset</t>
  </si>
  <si>
    <t>Gini index</t>
  </si>
  <si>
    <t>Gini split</t>
  </si>
  <si>
    <t>class (Play =1 and Don't = 0)</t>
  </si>
  <si>
    <t>Class 1</t>
  </si>
  <si>
    <t>Class 0</t>
  </si>
  <si>
    <t>Gini Index</t>
  </si>
  <si>
    <t>N</t>
  </si>
  <si>
    <t>Partial Gini split</t>
  </si>
  <si>
    <t>Class</t>
  </si>
  <si>
    <t>Unique Temp</t>
  </si>
  <si>
    <t>Split Postions</t>
  </si>
  <si>
    <t>&lt;=</t>
  </si>
  <si>
    <t>&gt;</t>
  </si>
  <si>
    <t>Partial N</t>
  </si>
  <si>
    <t>Unique Humidity</t>
  </si>
  <si>
    <t>Entropy</t>
  </si>
  <si>
    <t>Subtotal</t>
  </si>
  <si>
    <t>Parent Entropy</t>
  </si>
  <si>
    <t>Child Entropy</t>
  </si>
  <si>
    <t>Partial Child Entropy</t>
  </si>
  <si>
    <t>Partial Child Error</t>
  </si>
  <si>
    <t>Node Error</t>
  </si>
  <si>
    <t>Error</t>
  </si>
  <si>
    <t>Since Outlook has the smallest classification error, we choose Outlook as the next split node</t>
  </si>
  <si>
    <r>
      <t xml:space="preserve">2nd Split Outlook = Sunny, Humidity &lt;= 75 </t>
    </r>
    <r>
      <rPr>
        <b/>
        <sz val="16"/>
        <color rgb="FFFF0000"/>
        <rFont val="Calibri (Body)"/>
      </rPr>
      <t>(Leaf Node)</t>
    </r>
  </si>
  <si>
    <r>
      <t xml:space="preserve">2nd Split Outlook = Sunny, Humidity &gt; 75 </t>
    </r>
    <r>
      <rPr>
        <b/>
        <sz val="16"/>
        <color rgb="FFFF0000"/>
        <rFont val="Calibri (Body)"/>
      </rPr>
      <t>(Leaf Node)</t>
    </r>
  </si>
  <si>
    <r>
      <t xml:space="preserve">2nd Split Outlook = Rain, Windy = TRUE </t>
    </r>
    <r>
      <rPr>
        <b/>
        <sz val="16"/>
        <color rgb="FFFF0000"/>
        <rFont val="Calibri (Body)"/>
      </rPr>
      <t>(Leaf Node)</t>
    </r>
  </si>
  <si>
    <r>
      <t xml:space="preserve">2nd Split Outlook = Rain, Windy = FALSE </t>
    </r>
    <r>
      <rPr>
        <b/>
        <sz val="16"/>
        <color rgb="FFFF0000"/>
        <rFont val="Calibri (Body)"/>
      </rPr>
      <t>(Leaf Node)</t>
    </r>
  </si>
  <si>
    <t>InfoGain</t>
  </si>
  <si>
    <t>Gini Split</t>
  </si>
  <si>
    <t>Outlook = Sunny</t>
  </si>
  <si>
    <t>Outlook = Rain</t>
  </si>
  <si>
    <r>
      <t>Outlook = Overcast</t>
    </r>
    <r>
      <rPr>
        <b/>
        <sz val="16"/>
        <color rgb="FFFF0000"/>
        <rFont val="Calibri (Body)"/>
      </rPr>
      <t xml:space="preserve"> (Leaf Node)</t>
    </r>
  </si>
  <si>
    <t>Since Humidity (split position = 75) have the smallest Gini split of 0, we will use Humidity as the next splitting node for this branch</t>
  </si>
  <si>
    <t>Already leaf node, no splitting required</t>
  </si>
  <si>
    <t>Outlook is the splitting node</t>
  </si>
  <si>
    <t>Humidity (split position = 75) is the splitting node</t>
  </si>
  <si>
    <t>Windy is the splitting node</t>
  </si>
  <si>
    <r>
      <t xml:space="preserve">Outlook = Rain, Windy = FALSE </t>
    </r>
    <r>
      <rPr>
        <b/>
        <sz val="16"/>
        <color rgb="FFFF0000"/>
        <rFont val="Calibri (Body)"/>
      </rPr>
      <t>(Leaf Node)</t>
    </r>
  </si>
  <si>
    <r>
      <t xml:space="preserve">Outlook = Rain, Windy = TRUE </t>
    </r>
    <r>
      <rPr>
        <b/>
        <sz val="16"/>
        <color rgb="FFFF0000"/>
        <rFont val="Calibri (Body)"/>
      </rPr>
      <t>(Leaf Node)</t>
    </r>
  </si>
  <si>
    <r>
      <t xml:space="preserve">Outlook = Sunny, Humidity &gt; 75 </t>
    </r>
    <r>
      <rPr>
        <b/>
        <sz val="16"/>
        <color rgb="FFFF0000"/>
        <rFont val="Calibri (Body)"/>
      </rPr>
      <t>(Leaf Node)</t>
    </r>
  </si>
  <si>
    <r>
      <t xml:space="preserve">Outlook = Sunny, Humidity &lt;= 75 </t>
    </r>
    <r>
      <rPr>
        <b/>
        <sz val="16"/>
        <color rgb="FFFF0000"/>
        <rFont val="Calibri (Body)"/>
      </rPr>
      <t>(Leaf Node)</t>
    </r>
  </si>
  <si>
    <r>
      <t xml:space="preserve">Second Split </t>
    </r>
    <r>
      <rPr>
        <b/>
        <sz val="20"/>
        <color rgb="FF7030A0"/>
        <rFont val="Calibri (Body)"/>
      </rPr>
      <t>Outlook = Sunny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</si>
  <si>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Second Split </t>
    </r>
    <r>
      <rPr>
        <b/>
        <sz val="20"/>
        <color rgb="FF7030A0"/>
        <rFont val="Calibri (Body)"/>
      </rPr>
      <t>Outlook = Rain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</si>
  <si>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Second Split </t>
    </r>
    <r>
      <rPr>
        <b/>
        <sz val="20"/>
        <color rgb="FF7030A0"/>
        <rFont val="Calibri (Body)"/>
      </rPr>
      <t>Outlook = Overcast</t>
    </r>
    <r>
      <rPr>
        <b/>
        <sz val="20"/>
        <color rgb="FFFF0000"/>
        <rFont val="Calibri"/>
        <family val="2"/>
        <scheme val="minor"/>
      </rPr>
      <t xml:space="preserve"> branch</t>
    </r>
  </si>
  <si>
    <r>
      <t xml:space="preserve">Third Split </t>
    </r>
    <r>
      <rPr>
        <b/>
        <sz val="20"/>
        <color rgb="FF7030A0"/>
        <rFont val="Calibri (Body)"/>
      </rPr>
      <t>Outlook = Sunny, Humidity &lt;= 75</t>
    </r>
  </si>
  <si>
    <r>
      <t xml:space="preserve">Third Split </t>
    </r>
    <r>
      <rPr>
        <b/>
        <sz val="20"/>
        <color rgb="FF7030A0"/>
        <rFont val="Calibri (Body)"/>
      </rPr>
      <t>Outlook = Sunny, Humidity &gt; 75</t>
    </r>
  </si>
  <si>
    <r>
      <t xml:space="preserve">Third Split </t>
    </r>
    <r>
      <rPr>
        <b/>
        <sz val="20"/>
        <color rgb="FF7030A0"/>
        <rFont val="Calibri (Body)"/>
      </rPr>
      <t>Outlook = Rain, Windy = TRUE</t>
    </r>
  </si>
  <si>
    <r>
      <t xml:space="preserve">Third Split </t>
    </r>
    <r>
      <rPr>
        <b/>
        <sz val="20"/>
        <color rgb="FF7030A0"/>
        <rFont val="Calibri (Body)"/>
      </rPr>
      <t>Outlook = Rain, Windy = FALSE</t>
    </r>
  </si>
  <si>
    <t>Third Split Outlook = Rain, Windy = FALSE</t>
  </si>
  <si>
    <t>Second Split Outlook = Sunny branch</t>
  </si>
  <si>
    <t>Second Split Outlook = Rain branch</t>
  </si>
  <si>
    <t>Second Split Outlook = Outcast branch</t>
  </si>
  <si>
    <t>Third Split Outlook = Sunny, Humidity &lt;= 75</t>
  </si>
  <si>
    <t>Third Split Outlook = Rain, Windy = TRUE</t>
  </si>
  <si>
    <t>Windy is the next splitting node</t>
  </si>
  <si>
    <r>
      <t xml:space="preserve">Second Split </t>
    </r>
    <r>
      <rPr>
        <b/>
        <sz val="20"/>
        <color rgb="FF7030A0"/>
        <rFont val="Calibri (Body)"/>
      </rPr>
      <t xml:space="preserve">Windy = TRUE </t>
    </r>
    <r>
      <rPr>
        <b/>
        <sz val="20"/>
        <color rgb="FFFF0000"/>
        <rFont val="Calibri"/>
        <family val="2"/>
        <scheme val="minor"/>
      </rPr>
      <t>branch</t>
    </r>
  </si>
  <si>
    <r>
      <t xml:space="preserve">Second Split </t>
    </r>
    <r>
      <rPr>
        <b/>
        <sz val="20"/>
        <color rgb="FF7030A0"/>
        <rFont val="Calibri (Body)"/>
      </rPr>
      <t xml:space="preserve">Windy = FALSE </t>
    </r>
    <r>
      <rPr>
        <b/>
        <sz val="20"/>
        <color rgb="FFFF0000"/>
        <rFont val="Calibri"/>
        <family val="2"/>
        <scheme val="minor"/>
      </rPr>
      <t>branch</t>
    </r>
  </si>
  <si>
    <t>Since Temp (with split position = 84) has the smallest classification error, we choose Temp as the next split node</t>
  </si>
  <si>
    <t>Windy = FALSE</t>
  </si>
  <si>
    <t>Windy = TRUE</t>
  </si>
  <si>
    <t>Windy = TRUE, Outlook = Sunny</t>
  </si>
  <si>
    <t>Since Humidity (with split position = 80) has the smallest classification error , we choose Humidity (80) as the next split node</t>
  </si>
  <si>
    <r>
      <t xml:space="preserve">Third Split </t>
    </r>
    <r>
      <rPr>
        <b/>
        <sz val="20"/>
        <color rgb="FF7030A0"/>
        <rFont val="Calibri (Body)"/>
      </rPr>
      <t>Windy = TRUE, Outlook=Sunny</t>
    </r>
  </si>
  <si>
    <r>
      <t xml:space="preserve">Third Split </t>
    </r>
    <r>
      <rPr>
        <b/>
        <sz val="20"/>
        <color rgb="FF7030A0"/>
        <rFont val="Calibri (Body)"/>
      </rPr>
      <t>Windy = TRUE, Outlook=Overcast</t>
    </r>
  </si>
  <si>
    <r>
      <t xml:space="preserve">Windy = TRUE, Outlook = Overcast </t>
    </r>
    <r>
      <rPr>
        <b/>
        <sz val="16"/>
        <color rgb="FFFF0000"/>
        <rFont val="Calibri (Body)"/>
      </rPr>
      <t>(Leaf Node)</t>
    </r>
  </si>
  <si>
    <r>
      <t xml:space="preserve">Third Split </t>
    </r>
    <r>
      <rPr>
        <b/>
        <sz val="20"/>
        <color rgb="FF7030A0"/>
        <rFont val="Calibri (Body)"/>
      </rPr>
      <t>Windy = TRUE, Outlook=Rain</t>
    </r>
  </si>
  <si>
    <r>
      <t xml:space="preserve">Third Split </t>
    </r>
    <r>
      <rPr>
        <b/>
        <sz val="20"/>
        <color rgb="FF7030A0"/>
        <rFont val="Calibri (Body)"/>
      </rPr>
      <t>Windy = FALSE, TEMP&lt;=84</t>
    </r>
  </si>
  <si>
    <r>
      <t xml:space="preserve">Third Split </t>
    </r>
    <r>
      <rPr>
        <b/>
        <sz val="20"/>
        <color rgb="FF7030A0"/>
        <rFont val="Calibri (Body)"/>
      </rPr>
      <t>Windy = FALSE, TEMP&gt;84</t>
    </r>
  </si>
  <si>
    <r>
      <t xml:space="preserve">Windy = FALSE, Temp &gt; 84 </t>
    </r>
    <r>
      <rPr>
        <b/>
        <sz val="16"/>
        <color rgb="FFFF0000"/>
        <rFont val="Calibri (Body)"/>
      </rPr>
      <t>(Leaf Node)</t>
    </r>
  </si>
  <si>
    <r>
      <t xml:space="preserve">Windy = FALSE, Temp &lt;= 84 </t>
    </r>
    <r>
      <rPr>
        <b/>
        <sz val="16"/>
        <color rgb="FFFF0000"/>
        <rFont val="Calibri (Body)"/>
      </rPr>
      <t>(Leaf Node)</t>
    </r>
  </si>
  <si>
    <r>
      <t xml:space="preserve">Windy = TRUE, Outlook = Rain </t>
    </r>
    <r>
      <rPr>
        <b/>
        <sz val="16"/>
        <color rgb="FFFF0000"/>
        <rFont val="Calibri (Body)"/>
      </rPr>
      <t>(Leaf Node)</t>
    </r>
  </si>
  <si>
    <r>
      <t xml:space="preserve">Fourth Split </t>
    </r>
    <r>
      <rPr>
        <b/>
        <sz val="20"/>
        <color rgb="FF7030A0"/>
        <rFont val="Calibri (Body)"/>
      </rPr>
      <t>Windy = TRUE, Outlook = Sunny, Humidity &lt;= 80</t>
    </r>
  </si>
  <si>
    <r>
      <t xml:space="preserve">Windy = TRUE, Outlook = Sunny, Humidity &lt;= 80 </t>
    </r>
    <r>
      <rPr>
        <b/>
        <sz val="16"/>
        <color rgb="FFFF0000"/>
        <rFont val="Calibri (Body)"/>
      </rPr>
      <t>(Leaf Node)</t>
    </r>
  </si>
  <si>
    <r>
      <t xml:space="preserve">Windy = TRUE, Outlook = Sunny, Humidity &gt; 80 </t>
    </r>
    <r>
      <rPr>
        <b/>
        <sz val="16"/>
        <color rgb="FFFF0000"/>
        <rFont val="Calibri (Body)"/>
      </rPr>
      <t>(Leaf Node)</t>
    </r>
  </si>
  <si>
    <r>
      <t xml:space="preserve">Fourth Split </t>
    </r>
    <r>
      <rPr>
        <b/>
        <sz val="20"/>
        <color rgb="FF7030A0"/>
        <rFont val="Calibri (Body)"/>
      </rPr>
      <t>Windy = TRUE, Outlook = Sunny, Humidity &gt; 80</t>
    </r>
  </si>
  <si>
    <t>Question 1: Entropy approach, the Decision Tree is at the very bottom of the worksheet</t>
  </si>
  <si>
    <t>Question 1: GINI approach, the Decision Tree is at the very bottom of the worksheet</t>
  </si>
  <si>
    <t>Question 1: Misclassification Error approach, the Decision Tree is at the very bottom of the worksheet</t>
  </si>
  <si>
    <t>Step1: First Split</t>
  </si>
  <si>
    <t>Step 2: Second Split</t>
  </si>
  <si>
    <t>Step 3: Third Split</t>
  </si>
  <si>
    <t>Step 4: Conclusion</t>
  </si>
  <si>
    <t>Step 1: First Split</t>
  </si>
  <si>
    <t>Step 4: Fourth Split</t>
  </si>
  <si>
    <t>Step 5: Conclusion</t>
  </si>
  <si>
    <r>
      <t xml:space="preserve">[NOTE]Since all four features have the same misclassfication error value. Because we have already used </t>
    </r>
    <r>
      <rPr>
        <b/>
        <sz val="22"/>
        <color rgb="FF0070C0"/>
        <rFont val="Calibri (Body)"/>
      </rPr>
      <t>Outlook</t>
    </r>
    <r>
      <rPr>
        <b/>
        <sz val="22"/>
        <color rgb="FFFF0000"/>
        <rFont val="Calibri (Body)"/>
      </rPr>
      <t xml:space="preserve"> in Gini and Entropy approaches, I just want to try something different, hence choosing </t>
    </r>
    <r>
      <rPr>
        <b/>
        <sz val="22"/>
        <color rgb="FF0070C0"/>
        <rFont val="Calibri (Body)"/>
      </rPr>
      <t>Windy</t>
    </r>
    <r>
      <rPr>
        <b/>
        <sz val="22"/>
        <color rgb="FFFF0000"/>
        <rFont val="Calibri (Body)"/>
      </rPr>
      <t xml:space="preserve"> this time.</t>
    </r>
  </si>
  <si>
    <t>Third Split Outlook = Sunny, Humidity &gt;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</si>
</sst>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_-;\-* #,##0.00_-;_-* &quot;-&quot;??_-;_-@_-"/>
  </numFmts>
  <fonts count="3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F0"/>
      <name val="Calibri"/>
      <family val="2"/>
      <scheme val="minor"/>
    </font>
    <font>
      <sz val="12"/>
      <color rgb="FF00B0F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6"/>
      <color rgb="FFFF0000"/>
      <name val="Calibri (Body)"/>
    </font>
    <font>
      <sz val="14"/>
      <color theme="0" tint="-0.1499984740745262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7030A0"/>
      <name val="Calibri (Body)"/>
    </font>
    <font>
      <b/>
      <sz val="20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0"/>
      <color rgb="FFFF0000"/>
      <name val="Calibri (Body)"/>
    </font>
    <font>
      <b/>
      <sz val="30"/>
      <color rgb="FFFF0000"/>
      <name val="Calibri"/>
      <family val="2"/>
      <scheme val="minor"/>
    </font>
    <font>
      <b/>
      <sz val="22"/>
      <color rgb="FFFF0000"/>
      <name val="Calibri (Body)"/>
    </font>
    <font>
      <b/>
      <sz val="22"/>
      <color rgb="FF0070C0"/>
      <name val="Calibri (Body)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7" fillId="0" borderId="0"/>
    <xf numFmtId="0" fontId="28" fillId="0" borderId="0" applyNumberFormat="0" applyFill="0" applyBorder="0" applyAlignment="0" applyProtection="0"/>
    <xf numFmtId="165" fontId="27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0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164" fontId="12" fillId="0" borderId="0" xfId="0" applyNumberFormat="1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 wrapText="1"/>
    </xf>
    <xf numFmtId="164" fontId="2" fillId="0" borderId="0" xfId="0" applyNumberFormat="1" applyFont="1" applyAlignment="1">
      <alignment horizontal="center" wrapText="1"/>
    </xf>
    <xf numFmtId="164" fontId="1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164" fontId="12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164" fontId="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0" fontId="13" fillId="0" borderId="0" xfId="0" applyFont="1" applyAlignment="1"/>
    <xf numFmtId="0" fontId="14" fillId="0" borderId="0" xfId="0" applyFont="1" applyAlignment="1"/>
    <xf numFmtId="0" fontId="0" fillId="0" borderId="0" xfId="0" applyAlignment="1"/>
    <xf numFmtId="0" fontId="0" fillId="0" borderId="0" xfId="0" applyAlignment="1">
      <alignment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164" fontId="11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wrapText="1"/>
    </xf>
    <xf numFmtId="164" fontId="19" fillId="0" borderId="0" xfId="0" applyNumberFormat="1" applyFont="1" applyFill="1" applyAlignment="1">
      <alignment horizontal="center" wrapText="1"/>
    </xf>
    <xf numFmtId="164" fontId="2" fillId="3" borderId="0" xfId="0" applyNumberFormat="1" applyFont="1" applyFill="1" applyAlignment="1">
      <alignment horizontal="center" wrapText="1"/>
    </xf>
    <xf numFmtId="164" fontId="12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horizontal="left"/>
    </xf>
    <xf numFmtId="0" fontId="23" fillId="0" borderId="0" xfId="0" applyFont="1" applyFill="1" applyAlignment="1">
      <alignment horizontal="left" wrapText="1"/>
    </xf>
    <xf numFmtId="0" fontId="20" fillId="2" borderId="0" xfId="0" applyFont="1" applyFill="1" applyAlignment="1">
      <alignment wrapText="1"/>
    </xf>
    <xf numFmtId="0" fontId="4" fillId="0" borderId="0" xfId="0" applyFont="1" applyAlignment="1">
      <alignment horizontal="center" vertical="center" wrapText="1"/>
    </xf>
    <xf numFmtId="0" fontId="20" fillId="4" borderId="0" xfId="0" applyFont="1" applyFill="1" applyAlignment="1">
      <alignment wrapText="1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Fill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164" fontId="10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4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1" fillId="0" borderId="0" xfId="0" applyFont="1" applyFill="1" applyAlignment="1">
      <alignment horizontal="left" wrapText="1"/>
    </xf>
    <xf numFmtId="0" fontId="20" fillId="0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</cellXfs>
  <cellStyles count="4">
    <cellStyle name="Comma 2" xfId="3" xr:uid="{E350C44E-27CA-424E-A6EA-A228F7D496E6}"/>
    <cellStyle name="Hyperlink 2" xfId="2" xr:uid="{923839D2-C136-2C4D-A1CB-CFB975BC20F4}"/>
    <cellStyle name="Normal" xfId="0" builtinId="0"/>
    <cellStyle name="Normal 2" xfId="1" xr:uid="{240FD844-6363-D34E-BFDF-3F6B44E5AC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154</xdr:row>
      <xdr:rowOff>0</xdr:rowOff>
    </xdr:from>
    <xdr:to>
      <xdr:col>9</xdr:col>
      <xdr:colOff>228600</xdr:colOff>
      <xdr:row>178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7F4CD95-F679-3F4C-9554-C583EC5E3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036500"/>
          <a:ext cx="9271000" cy="4953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144</xdr:row>
      <xdr:rowOff>0</xdr:rowOff>
    </xdr:from>
    <xdr:to>
      <xdr:col>9</xdr:col>
      <xdr:colOff>228600</xdr:colOff>
      <xdr:row>168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A96088-6AF2-ED46-8544-B7CC1C3F2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309300"/>
          <a:ext cx="9271000" cy="4953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224</xdr:row>
      <xdr:rowOff>0</xdr:rowOff>
    </xdr:from>
    <xdr:to>
      <xdr:col>10</xdr:col>
      <xdr:colOff>190500</xdr:colOff>
      <xdr:row>260</xdr:row>
      <xdr:rowOff>102870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79050A-30BB-2742-806A-82F749715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698400"/>
          <a:ext cx="10058400" cy="7418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EA3D0-1400-B74C-B565-530F61593493}">
  <dimension ref="A1:BG154"/>
  <sheetViews>
    <sheetView tabSelected="1" workbookViewId="0">
      <selection activeCell="A118" sqref="A118:AO119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8" customWidth="1"/>
    <col min="8" max="8" width="15.6640625" customWidth="1"/>
    <col min="11" max="11" width="12.83203125" customWidth="1"/>
    <col min="13" max="13" width="16" customWidth="1"/>
    <col min="14" max="14" width="15.6640625" customWidth="1"/>
    <col min="15" max="15" width="6.83203125" customWidth="1"/>
    <col min="16" max="16" width="7" customWidth="1"/>
    <col min="17" max="17" width="7.1640625" customWidth="1"/>
    <col min="18" max="18" width="8.1640625" customWidth="1"/>
    <col min="19" max="19" width="7.33203125" customWidth="1"/>
    <col min="20" max="20" width="6.6640625" customWidth="1"/>
    <col min="21" max="22" width="6.5" customWidth="1"/>
    <col min="23" max="23" width="6.83203125" customWidth="1"/>
    <col min="24" max="24" width="7.1640625" customWidth="1"/>
    <col min="25" max="25" width="7.33203125" customWidth="1"/>
    <col min="26" max="26" width="8.1640625" customWidth="1"/>
    <col min="27" max="27" width="13.33203125" customWidth="1"/>
    <col min="28" max="28" width="7.1640625" customWidth="1"/>
    <col min="29" max="29" width="6.6640625" customWidth="1"/>
    <col min="30" max="30" width="7.33203125" customWidth="1"/>
    <col min="31" max="31" width="8.33203125" customWidth="1"/>
    <col min="32" max="32" width="8" customWidth="1"/>
    <col min="33" max="35" width="7.83203125" customWidth="1"/>
    <col min="36" max="36" width="8.33203125" customWidth="1"/>
    <col min="37" max="37" width="7.83203125" customWidth="1"/>
    <col min="38" max="38" width="7.6640625" customWidth="1"/>
    <col min="39" max="39" width="7.33203125" customWidth="1"/>
    <col min="40" max="40" width="8.33203125" customWidth="1"/>
  </cols>
  <sheetData>
    <row r="1" spans="1:42">
      <c r="A1" s="121" t="s">
        <v>87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42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42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1:42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1:42">
      <c r="A5" s="95" t="s">
        <v>90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2" ht="19" customHeight="1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7" spans="1:42" s="2" customFormat="1" ht="19" customHeight="1">
      <c r="A7" s="96" t="s">
        <v>10</v>
      </c>
      <c r="B7" s="96"/>
      <c r="C7" s="96"/>
      <c r="D7" s="96"/>
      <c r="E7" s="96"/>
      <c r="F7" s="96"/>
      <c r="G7" s="1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2" s="4" customFormat="1" ht="16" customHeight="1">
      <c r="A8" s="96"/>
      <c r="B8" s="96"/>
      <c r="C8" s="96"/>
      <c r="D8" s="96"/>
      <c r="E8" s="96"/>
      <c r="F8" s="96"/>
      <c r="G8" s="116"/>
      <c r="H8" s="116"/>
      <c r="I8" s="117"/>
      <c r="J8" s="117"/>
      <c r="K8" s="117"/>
      <c r="L8" s="117"/>
      <c r="M8" s="117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 s="56"/>
    </row>
    <row r="9" spans="1:42" s="6" customFormat="1" ht="40">
      <c r="A9" s="1" t="s">
        <v>0</v>
      </c>
      <c r="B9" s="1" t="s">
        <v>1</v>
      </c>
      <c r="C9" s="1" t="s">
        <v>2</v>
      </c>
      <c r="D9" s="1" t="s">
        <v>3</v>
      </c>
      <c r="E9" s="11" t="s">
        <v>4</v>
      </c>
      <c r="F9" s="11" t="s">
        <v>13</v>
      </c>
      <c r="G9" s="108" t="s">
        <v>0</v>
      </c>
      <c r="H9" s="108"/>
      <c r="I9" s="110"/>
      <c r="J9" s="110"/>
      <c r="K9" s="110"/>
      <c r="L9" s="110"/>
      <c r="M9" s="110"/>
      <c r="N9" s="108" t="s">
        <v>1</v>
      </c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  <c r="AO9" s="109"/>
      <c r="AP9" s="56"/>
    </row>
    <row r="10" spans="1:42" s="6" customFormat="1" ht="35">
      <c r="A10" s="25" t="s">
        <v>5</v>
      </c>
      <c r="B10" s="25">
        <v>75</v>
      </c>
      <c r="C10" s="25">
        <v>70</v>
      </c>
      <c r="D10" s="25" t="b">
        <v>1</v>
      </c>
      <c r="E10" s="25" t="s">
        <v>6</v>
      </c>
      <c r="F10" s="25">
        <v>1</v>
      </c>
      <c r="G10" s="13"/>
      <c r="H10" s="8" t="s">
        <v>14</v>
      </c>
      <c r="I10" s="8" t="s">
        <v>15</v>
      </c>
      <c r="J10" s="8" t="s">
        <v>27</v>
      </c>
      <c r="K10" s="8" t="s">
        <v>26</v>
      </c>
      <c r="L10" s="8" t="s">
        <v>17</v>
      </c>
      <c r="M10" s="10" t="s">
        <v>30</v>
      </c>
      <c r="N10" s="17" t="s">
        <v>19</v>
      </c>
      <c r="O10" s="104">
        <v>1</v>
      </c>
      <c r="P10" s="105"/>
      <c r="Q10" s="99">
        <v>0</v>
      </c>
      <c r="R10" s="103"/>
      <c r="S10" s="104">
        <v>1</v>
      </c>
      <c r="T10" s="105"/>
      <c r="U10" s="99">
        <v>1</v>
      </c>
      <c r="V10" s="103"/>
      <c r="W10" s="104">
        <v>1</v>
      </c>
      <c r="X10" s="105"/>
      <c r="Y10" s="99">
        <v>0</v>
      </c>
      <c r="Z10" s="103"/>
      <c r="AA10" s="99">
        <v>1</v>
      </c>
      <c r="AB10" s="103"/>
      <c r="AC10" s="99">
        <v>0</v>
      </c>
      <c r="AD10" s="103"/>
      <c r="AE10" s="104">
        <v>1</v>
      </c>
      <c r="AF10" s="105"/>
      <c r="AG10" s="104">
        <v>1</v>
      </c>
      <c r="AH10" s="105"/>
      <c r="AI10" s="104">
        <v>0</v>
      </c>
      <c r="AJ10" s="105"/>
      <c r="AK10" s="104">
        <v>1</v>
      </c>
      <c r="AL10" s="105"/>
      <c r="AM10" s="104">
        <v>1</v>
      </c>
      <c r="AN10" s="105"/>
      <c r="AO10" s="51">
        <v>0</v>
      </c>
      <c r="AP10" s="56"/>
    </row>
    <row r="11" spans="1:42" s="6" customFormat="1" ht="19">
      <c r="A11" s="25" t="s">
        <v>5</v>
      </c>
      <c r="B11" s="25">
        <v>80</v>
      </c>
      <c r="C11" s="25">
        <v>90</v>
      </c>
      <c r="D11" s="25" t="b">
        <v>1</v>
      </c>
      <c r="E11" s="25" t="s">
        <v>7</v>
      </c>
      <c r="F11" s="25">
        <v>0</v>
      </c>
      <c r="G11" s="17" t="s">
        <v>5</v>
      </c>
      <c r="H11" s="21">
        <v>2</v>
      </c>
      <c r="I11" s="21">
        <v>3</v>
      </c>
      <c r="J11" s="21">
        <v>5</v>
      </c>
      <c r="K11" s="21">
        <f>-(H11/J11)*LOG(H11/J11, 2)-(I11/J11)*LOG(I11/J11, 2)</f>
        <v>0.97095059445466858</v>
      </c>
      <c r="L11" s="21">
        <v>14</v>
      </c>
      <c r="M11" s="21">
        <f>J11/L11*K11</f>
        <v>0.34676806944809591</v>
      </c>
      <c r="N11" s="17" t="s">
        <v>1</v>
      </c>
      <c r="O11" s="99">
        <v>64</v>
      </c>
      <c r="P11" s="103"/>
      <c r="Q11" s="99">
        <v>65</v>
      </c>
      <c r="R11" s="103"/>
      <c r="S11" s="104">
        <v>68</v>
      </c>
      <c r="T11" s="105"/>
      <c r="U11" s="99">
        <v>69</v>
      </c>
      <c r="V11" s="103"/>
      <c r="W11" s="99">
        <v>70</v>
      </c>
      <c r="X11" s="103"/>
      <c r="Y11" s="104">
        <v>71</v>
      </c>
      <c r="Z11" s="105"/>
      <c r="AA11" s="99">
        <v>72</v>
      </c>
      <c r="AB11" s="103"/>
      <c r="AC11" s="99">
        <v>72</v>
      </c>
      <c r="AD11" s="103"/>
      <c r="AE11" s="104">
        <v>75</v>
      </c>
      <c r="AF11" s="105"/>
      <c r="AG11" s="104">
        <v>75</v>
      </c>
      <c r="AH11" s="105"/>
      <c r="AI11" s="104">
        <v>80</v>
      </c>
      <c r="AJ11" s="105"/>
      <c r="AK11" s="104">
        <v>81</v>
      </c>
      <c r="AL11" s="105"/>
      <c r="AM11" s="104">
        <v>83</v>
      </c>
      <c r="AN11" s="105"/>
      <c r="AO11" s="51">
        <v>85</v>
      </c>
      <c r="AP11" s="56"/>
    </row>
    <row r="12" spans="1:42" s="4" customFormat="1" ht="19">
      <c r="A12" s="25" t="s">
        <v>5</v>
      </c>
      <c r="B12" s="25">
        <v>85</v>
      </c>
      <c r="C12" s="25">
        <v>85</v>
      </c>
      <c r="D12" s="25" t="b">
        <v>0</v>
      </c>
      <c r="E12" s="25" t="s">
        <v>7</v>
      </c>
      <c r="F12" s="25">
        <v>0</v>
      </c>
      <c r="G12" s="17" t="s">
        <v>8</v>
      </c>
      <c r="H12" s="21">
        <v>4</v>
      </c>
      <c r="I12" s="21">
        <v>0</v>
      </c>
      <c r="J12" s="21">
        <v>4</v>
      </c>
      <c r="K12" s="21">
        <v>0</v>
      </c>
      <c r="L12" s="21">
        <v>14</v>
      </c>
      <c r="M12" s="21">
        <f t="shared" ref="M12:M13" si="0">J12/L12*K12</f>
        <v>0</v>
      </c>
      <c r="N12" s="50" t="s">
        <v>20</v>
      </c>
      <c r="O12" s="99">
        <f xml:space="preserve"> O11</f>
        <v>64</v>
      </c>
      <c r="P12" s="103"/>
      <c r="Q12" s="104">
        <f t="shared" ref="Q12:AA12" si="1" xml:space="preserve"> Q11</f>
        <v>65</v>
      </c>
      <c r="R12" s="105"/>
      <c r="S12" s="104">
        <f t="shared" si="1"/>
        <v>68</v>
      </c>
      <c r="T12" s="105"/>
      <c r="U12" s="99">
        <f t="shared" si="1"/>
        <v>69</v>
      </c>
      <c r="V12" s="103"/>
      <c r="W12" s="99">
        <f t="shared" si="1"/>
        <v>70</v>
      </c>
      <c r="X12" s="103"/>
      <c r="Y12" s="104">
        <f t="shared" si="1"/>
        <v>71</v>
      </c>
      <c r="Z12" s="105"/>
      <c r="AA12" s="104">
        <f t="shared" si="1"/>
        <v>72</v>
      </c>
      <c r="AB12" s="105"/>
      <c r="AC12" s="99">
        <v>75</v>
      </c>
      <c r="AD12" s="103"/>
      <c r="AE12" s="104">
        <v>80</v>
      </c>
      <c r="AF12" s="105"/>
      <c r="AG12" s="104">
        <v>81</v>
      </c>
      <c r="AH12" s="105"/>
      <c r="AI12" s="104">
        <v>83</v>
      </c>
      <c r="AJ12" s="105"/>
      <c r="AK12" s="104">
        <v>85</v>
      </c>
      <c r="AL12" s="105"/>
      <c r="AM12" s="104"/>
      <c r="AN12" s="105"/>
      <c r="AO12" s="51"/>
      <c r="AP12" s="56"/>
    </row>
    <row r="13" spans="1:42" s="4" customFormat="1" ht="19">
      <c r="A13" s="25" t="s">
        <v>5</v>
      </c>
      <c r="B13" s="25">
        <v>72</v>
      </c>
      <c r="C13" s="25">
        <v>95</v>
      </c>
      <c r="D13" s="25" t="b">
        <v>1</v>
      </c>
      <c r="E13" s="25" t="s">
        <v>7</v>
      </c>
      <c r="F13" s="25">
        <v>0</v>
      </c>
      <c r="G13" s="17" t="s">
        <v>9</v>
      </c>
      <c r="H13" s="21">
        <v>3</v>
      </c>
      <c r="I13" s="21">
        <v>2</v>
      </c>
      <c r="J13" s="21">
        <v>5</v>
      </c>
      <c r="K13" s="21">
        <f t="shared" ref="K13" si="2">-(H13/J13)*LOG(H13/J13, 2)-(I13/J13)*LOG(I13/J13, 2)</f>
        <v>0.97095059445466858</v>
      </c>
      <c r="L13" s="21">
        <v>14</v>
      </c>
      <c r="M13" s="21">
        <f t="shared" si="0"/>
        <v>0.34676806944809591</v>
      </c>
      <c r="N13" s="15" t="s">
        <v>21</v>
      </c>
      <c r="O13" s="99">
        <v>63</v>
      </c>
      <c r="P13" s="103"/>
      <c r="Q13" s="104">
        <f>FLOOR(SUM(O12:R12)/2, 0.1)</f>
        <v>64.5</v>
      </c>
      <c r="R13" s="104"/>
      <c r="S13" s="104">
        <f>FLOOR((Q12+S12)/2, 0.1)</f>
        <v>66.5</v>
      </c>
      <c r="T13" s="104"/>
      <c r="U13" s="104">
        <f t="shared" ref="U13" si="3">FLOOR((S12+U12)/2, 0.1)</f>
        <v>68.5</v>
      </c>
      <c r="V13" s="104"/>
      <c r="W13" s="104">
        <f t="shared" ref="W13" si="4">FLOOR((U12+W12)/2, 0.1)</f>
        <v>69.5</v>
      </c>
      <c r="X13" s="104"/>
      <c r="Y13" s="104">
        <f t="shared" ref="Y13" si="5">FLOOR((W12+Y12)/2, 0.1)</f>
        <v>70.5</v>
      </c>
      <c r="Z13" s="104"/>
      <c r="AA13" s="104">
        <f t="shared" ref="AA13" si="6">FLOOR((Y12+AA12)/2, 0.1)</f>
        <v>71.5</v>
      </c>
      <c r="AB13" s="104"/>
      <c r="AC13" s="104">
        <f t="shared" ref="AC13" si="7">FLOOR((AA12+AC12)/2, 0.1)</f>
        <v>73.5</v>
      </c>
      <c r="AD13" s="104"/>
      <c r="AE13" s="104">
        <f t="shared" ref="AE13" si="8">FLOOR((AC12+AE12)/2, 0.1)</f>
        <v>77.5</v>
      </c>
      <c r="AF13" s="104"/>
      <c r="AG13" s="104">
        <f t="shared" ref="AG13" si="9">FLOOR((AE12+AG12)/2, 0.1)</f>
        <v>80.5</v>
      </c>
      <c r="AH13" s="104"/>
      <c r="AI13" s="104">
        <f>FLOOR((AG12+AI12)/2, 0.1)</f>
        <v>82</v>
      </c>
      <c r="AJ13" s="104"/>
      <c r="AK13" s="106">
        <f>FLOOR((AI12+AK12)/2, 0.1)</f>
        <v>84</v>
      </c>
      <c r="AL13" s="106"/>
      <c r="AM13" s="104">
        <v>85</v>
      </c>
      <c r="AN13" s="104"/>
      <c r="AO13" s="51"/>
    </row>
    <row r="14" spans="1:42" s="4" customFormat="1" ht="19">
      <c r="A14" s="25" t="s">
        <v>5</v>
      </c>
      <c r="B14" s="25">
        <v>69</v>
      </c>
      <c r="C14" s="25">
        <v>70</v>
      </c>
      <c r="D14" s="25" t="b">
        <v>0</v>
      </c>
      <c r="E14" s="25" t="s">
        <v>6</v>
      </c>
      <c r="F14" s="25">
        <v>1</v>
      </c>
      <c r="G14" s="52" t="s">
        <v>29</v>
      </c>
      <c r="H14" s="42"/>
      <c r="I14" s="42"/>
      <c r="J14" s="42"/>
      <c r="K14" s="42"/>
      <c r="L14" s="22"/>
      <c r="M14" s="86">
        <f>SUM(M11:M13)</f>
        <v>0.69353613889619181</v>
      </c>
      <c r="N14" s="16"/>
      <c r="O14" s="99"/>
      <c r="P14" s="103"/>
      <c r="Q14" s="104"/>
      <c r="R14" s="104"/>
      <c r="S14" s="104"/>
      <c r="T14" s="104"/>
      <c r="U14" s="99"/>
      <c r="V14" s="99"/>
      <c r="W14" s="99"/>
      <c r="X14" s="99"/>
      <c r="Y14" s="104"/>
      <c r="Z14" s="104"/>
      <c r="AA14" s="104"/>
      <c r="AB14" s="104"/>
      <c r="AC14" s="99"/>
      <c r="AD14" s="99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51"/>
    </row>
    <row r="15" spans="1:42" s="4" customFormat="1" ht="19">
      <c r="A15" s="25" t="s">
        <v>8</v>
      </c>
      <c r="B15" s="25">
        <v>72</v>
      </c>
      <c r="C15" s="25">
        <v>90</v>
      </c>
      <c r="D15" s="25" t="b">
        <v>1</v>
      </c>
      <c r="E15" s="25" t="s">
        <v>6</v>
      </c>
      <c r="F15" s="25">
        <v>1</v>
      </c>
      <c r="G15" s="27" t="s">
        <v>39</v>
      </c>
      <c r="H15" s="7"/>
      <c r="I15" s="43"/>
      <c r="J15" s="43"/>
      <c r="K15" s="43"/>
      <c r="L15" s="9"/>
      <c r="M15" s="26">
        <f>D33-M14</f>
        <v>0.24674981977443911</v>
      </c>
      <c r="N15" s="17"/>
      <c r="O15" s="17" t="s">
        <v>22</v>
      </c>
      <c r="P15" s="17" t="s">
        <v>23</v>
      </c>
      <c r="Q15" s="17" t="s">
        <v>22</v>
      </c>
      <c r="R15" s="17" t="s">
        <v>23</v>
      </c>
      <c r="S15" s="17" t="s">
        <v>22</v>
      </c>
      <c r="T15" s="17" t="s">
        <v>23</v>
      </c>
      <c r="U15" s="17" t="s">
        <v>22</v>
      </c>
      <c r="V15" s="17" t="s">
        <v>23</v>
      </c>
      <c r="W15" s="17" t="s">
        <v>22</v>
      </c>
      <c r="X15" s="17" t="s">
        <v>23</v>
      </c>
      <c r="Y15" s="17" t="s">
        <v>22</v>
      </c>
      <c r="Z15" s="17" t="s">
        <v>23</v>
      </c>
      <c r="AA15" s="17" t="s">
        <v>22</v>
      </c>
      <c r="AB15" s="17" t="s">
        <v>23</v>
      </c>
      <c r="AC15" s="17" t="s">
        <v>22</v>
      </c>
      <c r="AD15" s="17" t="s">
        <v>23</v>
      </c>
      <c r="AE15" s="17" t="s">
        <v>22</v>
      </c>
      <c r="AF15" s="17" t="s">
        <v>23</v>
      </c>
      <c r="AG15" s="17" t="s">
        <v>22</v>
      </c>
      <c r="AH15" s="17" t="s">
        <v>23</v>
      </c>
      <c r="AI15" s="17" t="s">
        <v>22</v>
      </c>
      <c r="AJ15" s="17" t="s">
        <v>23</v>
      </c>
      <c r="AK15" s="17" t="s">
        <v>22</v>
      </c>
      <c r="AL15" s="17" t="s">
        <v>23</v>
      </c>
      <c r="AM15" s="17" t="s">
        <v>22</v>
      </c>
      <c r="AN15" s="17" t="s">
        <v>23</v>
      </c>
    </row>
    <row r="16" spans="1:42" s="4" customFormat="1" ht="18" customHeight="1">
      <c r="A16" s="25" t="s">
        <v>8</v>
      </c>
      <c r="B16" s="25">
        <v>83</v>
      </c>
      <c r="C16" s="25">
        <v>78</v>
      </c>
      <c r="D16" s="25" t="b">
        <v>0</v>
      </c>
      <c r="E16" s="25" t="s">
        <v>6</v>
      </c>
      <c r="F16" s="25">
        <v>1</v>
      </c>
      <c r="G16" s="27"/>
      <c r="N16" s="17" t="s">
        <v>14</v>
      </c>
      <c r="O16" s="17">
        <v>0</v>
      </c>
      <c r="P16" s="17">
        <v>9</v>
      </c>
      <c r="Q16" s="17">
        <v>1</v>
      </c>
      <c r="R16" s="17">
        <v>8</v>
      </c>
      <c r="S16" s="17">
        <v>1</v>
      </c>
      <c r="T16" s="17">
        <v>8</v>
      </c>
      <c r="U16" s="17">
        <v>2</v>
      </c>
      <c r="V16" s="17">
        <v>7</v>
      </c>
      <c r="W16" s="17">
        <v>3</v>
      </c>
      <c r="X16" s="17">
        <v>6</v>
      </c>
      <c r="Y16" s="17">
        <v>4</v>
      </c>
      <c r="Z16" s="17">
        <v>5</v>
      </c>
      <c r="AA16" s="17">
        <v>4</v>
      </c>
      <c r="AB16" s="17">
        <v>5</v>
      </c>
      <c r="AC16" s="17">
        <v>5</v>
      </c>
      <c r="AD16" s="17">
        <v>4</v>
      </c>
      <c r="AE16" s="17">
        <v>7</v>
      </c>
      <c r="AF16" s="17">
        <v>2</v>
      </c>
      <c r="AG16" s="17">
        <v>7</v>
      </c>
      <c r="AH16" s="17">
        <v>2</v>
      </c>
      <c r="AI16" s="17">
        <v>8</v>
      </c>
      <c r="AJ16" s="17">
        <v>1</v>
      </c>
      <c r="AK16" s="17">
        <v>9</v>
      </c>
      <c r="AL16" s="17">
        <v>0</v>
      </c>
      <c r="AM16" s="17">
        <v>9</v>
      </c>
      <c r="AN16" s="17">
        <v>0</v>
      </c>
    </row>
    <row r="17" spans="1:42" s="4" customFormat="1" ht="18" customHeight="1">
      <c r="A17" s="25" t="s">
        <v>8</v>
      </c>
      <c r="B17" s="25">
        <v>64</v>
      </c>
      <c r="C17" s="25">
        <v>65</v>
      </c>
      <c r="D17" s="25" t="b">
        <v>1</v>
      </c>
      <c r="E17" s="25" t="s">
        <v>6</v>
      </c>
      <c r="F17" s="25">
        <v>1</v>
      </c>
      <c r="G17" s="30"/>
      <c r="N17" s="17" t="s">
        <v>15</v>
      </c>
      <c r="O17" s="17">
        <v>0</v>
      </c>
      <c r="P17" s="17">
        <v>5</v>
      </c>
      <c r="Q17" s="17">
        <v>0</v>
      </c>
      <c r="R17" s="17">
        <v>5</v>
      </c>
      <c r="S17" s="17">
        <v>1</v>
      </c>
      <c r="T17" s="17">
        <v>4</v>
      </c>
      <c r="U17" s="17">
        <v>1</v>
      </c>
      <c r="V17" s="17">
        <v>4</v>
      </c>
      <c r="W17" s="17">
        <v>1</v>
      </c>
      <c r="X17" s="17">
        <v>4</v>
      </c>
      <c r="Y17" s="17">
        <v>1</v>
      </c>
      <c r="Z17" s="17">
        <v>4</v>
      </c>
      <c r="AA17" s="17">
        <v>2</v>
      </c>
      <c r="AB17" s="17">
        <v>3</v>
      </c>
      <c r="AC17" s="17">
        <v>3</v>
      </c>
      <c r="AD17" s="17">
        <v>2</v>
      </c>
      <c r="AE17" s="17">
        <v>3</v>
      </c>
      <c r="AF17" s="17">
        <v>2</v>
      </c>
      <c r="AG17" s="17">
        <v>4</v>
      </c>
      <c r="AH17" s="17">
        <v>1</v>
      </c>
      <c r="AI17" s="17">
        <v>4</v>
      </c>
      <c r="AJ17" s="17">
        <v>1</v>
      </c>
      <c r="AK17" s="17">
        <v>4</v>
      </c>
      <c r="AL17" s="17">
        <v>1</v>
      </c>
      <c r="AM17" s="17">
        <v>5</v>
      </c>
      <c r="AN17" s="17">
        <v>0</v>
      </c>
    </row>
    <row r="18" spans="1:42" s="6" customFormat="1" ht="19">
      <c r="A18" s="25" t="s">
        <v>8</v>
      </c>
      <c r="B18" s="25">
        <v>81</v>
      </c>
      <c r="C18" s="25">
        <v>75</v>
      </c>
      <c r="D18" s="25" t="b">
        <v>0</v>
      </c>
      <c r="E18" s="25" t="s">
        <v>6</v>
      </c>
      <c r="F18" s="25">
        <v>1</v>
      </c>
      <c r="G18" s="4"/>
      <c r="H18" s="4"/>
      <c r="I18" s="4"/>
      <c r="J18" s="4"/>
      <c r="K18" s="4"/>
      <c r="L18" s="4"/>
      <c r="M18" s="4"/>
      <c r="N18" s="4"/>
      <c r="O18" s="99"/>
      <c r="P18" s="103"/>
      <c r="Q18" s="104"/>
      <c r="R18" s="104"/>
      <c r="S18" s="104"/>
      <c r="T18" s="104"/>
      <c r="U18" s="99"/>
      <c r="V18" s="99"/>
      <c r="W18" s="99"/>
      <c r="X18" s="99"/>
      <c r="Y18" s="104"/>
      <c r="Z18" s="104"/>
      <c r="AA18" s="104"/>
      <c r="AB18" s="104"/>
      <c r="AC18" s="99"/>
      <c r="AD18" s="99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4"/>
    </row>
    <row r="19" spans="1:42" s="6" customFormat="1" ht="19">
      <c r="A19" s="25" t="s">
        <v>9</v>
      </c>
      <c r="B19" s="25">
        <v>71</v>
      </c>
      <c r="C19" s="25">
        <v>80</v>
      </c>
      <c r="D19" s="25" t="b">
        <v>1</v>
      </c>
      <c r="E19" s="25" t="s">
        <v>7</v>
      </c>
      <c r="F19" s="25">
        <v>0</v>
      </c>
      <c r="G19" s="4"/>
      <c r="H19" s="4"/>
      <c r="I19" s="4"/>
      <c r="J19" s="4"/>
      <c r="K19" s="4"/>
      <c r="L19" s="4"/>
      <c r="M19" s="4"/>
      <c r="N19" s="17" t="s">
        <v>24</v>
      </c>
      <c r="O19" s="17">
        <f>SUM(O16:O17)</f>
        <v>0</v>
      </c>
      <c r="P19" s="17">
        <f t="shared" ref="P19:AN19" si="10">SUM(P16:P17)</f>
        <v>14</v>
      </c>
      <c r="Q19" s="17">
        <f t="shared" si="10"/>
        <v>1</v>
      </c>
      <c r="R19" s="17">
        <f t="shared" si="10"/>
        <v>13</v>
      </c>
      <c r="S19" s="17">
        <f t="shared" si="10"/>
        <v>2</v>
      </c>
      <c r="T19" s="17">
        <f t="shared" si="10"/>
        <v>12</v>
      </c>
      <c r="U19" s="17">
        <f t="shared" si="10"/>
        <v>3</v>
      </c>
      <c r="V19" s="17">
        <f t="shared" si="10"/>
        <v>11</v>
      </c>
      <c r="W19" s="17">
        <f t="shared" si="10"/>
        <v>4</v>
      </c>
      <c r="X19" s="17">
        <f t="shared" si="10"/>
        <v>10</v>
      </c>
      <c r="Y19" s="17">
        <f t="shared" si="10"/>
        <v>5</v>
      </c>
      <c r="Z19" s="17">
        <f t="shared" si="10"/>
        <v>9</v>
      </c>
      <c r="AA19" s="17">
        <f t="shared" si="10"/>
        <v>6</v>
      </c>
      <c r="AB19" s="17">
        <f t="shared" si="10"/>
        <v>8</v>
      </c>
      <c r="AC19" s="17">
        <f t="shared" si="10"/>
        <v>8</v>
      </c>
      <c r="AD19" s="17">
        <f t="shared" si="10"/>
        <v>6</v>
      </c>
      <c r="AE19" s="17">
        <f t="shared" si="10"/>
        <v>10</v>
      </c>
      <c r="AF19" s="17">
        <f t="shared" si="10"/>
        <v>4</v>
      </c>
      <c r="AG19" s="17">
        <f t="shared" si="10"/>
        <v>11</v>
      </c>
      <c r="AH19" s="17">
        <f t="shared" si="10"/>
        <v>3</v>
      </c>
      <c r="AI19" s="17">
        <f t="shared" si="10"/>
        <v>12</v>
      </c>
      <c r="AJ19" s="17">
        <f t="shared" si="10"/>
        <v>2</v>
      </c>
      <c r="AK19" s="17">
        <f t="shared" si="10"/>
        <v>13</v>
      </c>
      <c r="AL19" s="17">
        <f t="shared" si="10"/>
        <v>1</v>
      </c>
      <c r="AM19" s="17">
        <f t="shared" si="10"/>
        <v>14</v>
      </c>
      <c r="AN19" s="17">
        <f t="shared" si="10"/>
        <v>0</v>
      </c>
      <c r="AO19" s="4"/>
    </row>
    <row r="20" spans="1:42" s="4" customFormat="1" ht="19">
      <c r="A20" s="25" t="s">
        <v>9</v>
      </c>
      <c r="B20" s="25">
        <v>65</v>
      </c>
      <c r="C20" s="25">
        <v>70</v>
      </c>
      <c r="D20" s="25" t="b">
        <v>1</v>
      </c>
      <c r="E20" s="25" t="s">
        <v>7</v>
      </c>
      <c r="F20" s="25">
        <v>0</v>
      </c>
      <c r="G20" s="6"/>
      <c r="H20" s="6"/>
      <c r="I20" s="6"/>
      <c r="J20" s="6"/>
      <c r="K20" s="6"/>
      <c r="L20" s="6"/>
      <c r="M20" s="6"/>
      <c r="N20" s="15" t="s">
        <v>26</v>
      </c>
      <c r="O20" s="24">
        <v>1</v>
      </c>
      <c r="P20" s="24">
        <f>-P16/P19*LOG(P16/P19, 2) - P17/P19*LOG(P17/P19, 2)</f>
        <v>0.94028595867063092</v>
      </c>
      <c r="Q20" s="57">
        <v>0</v>
      </c>
      <c r="R20" s="57">
        <f t="shared" ref="R20:AM20" si="11">-R16/R19*LOG(R16/R19, 2) - R17/R19*LOG(R17/R19, 2)</f>
        <v>0.96123660472287598</v>
      </c>
      <c r="S20" s="57">
        <f t="shared" si="11"/>
        <v>1</v>
      </c>
      <c r="T20" s="57">
        <f t="shared" si="11"/>
        <v>0.91829583405448956</v>
      </c>
      <c r="U20" s="57">
        <f t="shared" si="11"/>
        <v>0.91829583405448956</v>
      </c>
      <c r="V20" s="57">
        <f t="shared" si="11"/>
        <v>0.94566030460064021</v>
      </c>
      <c r="W20" s="57">
        <f t="shared" si="11"/>
        <v>0.81127812445913283</v>
      </c>
      <c r="X20" s="57">
        <f t="shared" si="11"/>
        <v>0.97095059445466858</v>
      </c>
      <c r="Y20" s="57">
        <f t="shared" si="11"/>
        <v>0.72192809488736231</v>
      </c>
      <c r="Z20" s="57">
        <f t="shared" si="11"/>
        <v>0.99107605983822222</v>
      </c>
      <c r="AA20" s="57">
        <f t="shared" si="11"/>
        <v>0.91829583405448956</v>
      </c>
      <c r="AB20" s="57">
        <f t="shared" si="11"/>
        <v>0.95443400292496494</v>
      </c>
      <c r="AC20" s="57">
        <f t="shared" si="11"/>
        <v>0.95443400292496494</v>
      </c>
      <c r="AD20" s="57">
        <f t="shared" si="11"/>
        <v>0.91829583405448956</v>
      </c>
      <c r="AE20" s="57">
        <f t="shared" si="11"/>
        <v>0.8812908992306927</v>
      </c>
      <c r="AF20" s="57">
        <f t="shared" si="11"/>
        <v>1</v>
      </c>
      <c r="AG20" s="57">
        <f t="shared" si="11"/>
        <v>0.94566030460064021</v>
      </c>
      <c r="AH20" s="57">
        <f t="shared" si="11"/>
        <v>0.91829583405448956</v>
      </c>
      <c r="AI20" s="57">
        <f t="shared" si="11"/>
        <v>0.91829583405448956</v>
      </c>
      <c r="AJ20" s="57">
        <f t="shared" si="11"/>
        <v>1</v>
      </c>
      <c r="AK20" s="57">
        <f t="shared" si="11"/>
        <v>0.89049164021949134</v>
      </c>
      <c r="AL20" s="57">
        <v>0</v>
      </c>
      <c r="AM20" s="57">
        <f t="shared" si="11"/>
        <v>0.94028595867063092</v>
      </c>
      <c r="AN20" s="24">
        <v>1</v>
      </c>
      <c r="AO20" s="6"/>
    </row>
    <row r="21" spans="1:42" s="4" customFormat="1" ht="19">
      <c r="A21" s="25" t="s">
        <v>9</v>
      </c>
      <c r="B21" s="25">
        <v>75</v>
      </c>
      <c r="C21" s="25">
        <v>80</v>
      </c>
      <c r="D21" s="25" t="b">
        <v>0</v>
      </c>
      <c r="E21" s="25" t="s">
        <v>6</v>
      </c>
      <c r="F21" s="25">
        <v>1</v>
      </c>
      <c r="G21" s="17"/>
      <c r="H21" s="17"/>
      <c r="I21" s="7"/>
      <c r="J21" s="7"/>
      <c r="K21" s="7"/>
      <c r="L21" s="7"/>
      <c r="M21" s="7"/>
      <c r="N21" s="17" t="s">
        <v>17</v>
      </c>
      <c r="O21" s="17">
        <v>14</v>
      </c>
      <c r="P21" s="17">
        <v>14</v>
      </c>
      <c r="Q21" s="17">
        <v>14</v>
      </c>
      <c r="R21" s="17">
        <v>14</v>
      </c>
      <c r="S21" s="17">
        <v>14</v>
      </c>
      <c r="T21" s="17">
        <v>14</v>
      </c>
      <c r="U21" s="17">
        <v>14</v>
      </c>
      <c r="V21" s="17">
        <v>14</v>
      </c>
      <c r="W21" s="17">
        <v>14</v>
      </c>
      <c r="X21" s="17">
        <v>14</v>
      </c>
      <c r="Y21" s="17">
        <v>14</v>
      </c>
      <c r="Z21" s="17">
        <v>14</v>
      </c>
      <c r="AA21" s="17">
        <v>14</v>
      </c>
      <c r="AB21" s="17">
        <v>14</v>
      </c>
      <c r="AC21" s="17">
        <v>14</v>
      </c>
      <c r="AD21" s="17">
        <v>14</v>
      </c>
      <c r="AE21" s="17">
        <v>14</v>
      </c>
      <c r="AF21" s="17">
        <v>14</v>
      </c>
      <c r="AG21" s="17">
        <v>14</v>
      </c>
      <c r="AH21" s="17">
        <v>14</v>
      </c>
      <c r="AI21" s="17">
        <v>14</v>
      </c>
      <c r="AJ21" s="17">
        <v>14</v>
      </c>
      <c r="AK21" s="17">
        <v>14</v>
      </c>
      <c r="AL21" s="17">
        <v>14</v>
      </c>
      <c r="AM21" s="17">
        <v>14</v>
      </c>
      <c r="AN21" s="17">
        <v>14</v>
      </c>
      <c r="AO21" s="6"/>
    </row>
    <row r="22" spans="1:42" s="4" customFormat="1" ht="35">
      <c r="A22" s="25" t="s">
        <v>9</v>
      </c>
      <c r="B22" s="25">
        <v>68</v>
      </c>
      <c r="C22" s="25">
        <v>80</v>
      </c>
      <c r="D22" s="25" t="b">
        <v>0</v>
      </c>
      <c r="E22" s="25" t="s">
        <v>6</v>
      </c>
      <c r="F22" s="25">
        <v>1</v>
      </c>
      <c r="G22" s="17"/>
      <c r="H22" s="7"/>
      <c r="I22" s="7"/>
      <c r="J22" s="7"/>
      <c r="K22" s="7"/>
      <c r="L22" s="7"/>
      <c r="M22" s="7"/>
      <c r="N22" s="15" t="s">
        <v>30</v>
      </c>
      <c r="O22" s="24">
        <f>(SUM(O16:O17)/O21)*O20</f>
        <v>0</v>
      </c>
      <c r="P22" s="24">
        <f>(P19/P21)*P20</f>
        <v>0.94028595867063092</v>
      </c>
      <c r="Q22" s="24">
        <f t="shared" ref="Q22:AM22" si="12">(Q19/Q21)*Q20</f>
        <v>0</v>
      </c>
      <c r="R22" s="24">
        <f t="shared" si="12"/>
        <v>0.89257684724267061</v>
      </c>
      <c r="S22" s="24">
        <f t="shared" si="12"/>
        <v>0.14285714285714285</v>
      </c>
      <c r="T22" s="24">
        <f t="shared" si="12"/>
        <v>0.7871107149038481</v>
      </c>
      <c r="U22" s="24">
        <f t="shared" si="12"/>
        <v>0.19677767872596202</v>
      </c>
      <c r="V22" s="24">
        <f t="shared" si="12"/>
        <v>0.74301881075764586</v>
      </c>
      <c r="W22" s="24">
        <f t="shared" si="12"/>
        <v>0.23179374984546652</v>
      </c>
      <c r="X22" s="24">
        <f t="shared" si="12"/>
        <v>0.69353613889619181</v>
      </c>
      <c r="Y22" s="24">
        <f t="shared" si="12"/>
        <v>0.25783146245977229</v>
      </c>
      <c r="Z22" s="24">
        <f t="shared" si="12"/>
        <v>0.63712032418171438</v>
      </c>
      <c r="AA22" s="24">
        <f t="shared" si="12"/>
        <v>0.39355535745192405</v>
      </c>
      <c r="AB22" s="24">
        <f t="shared" si="12"/>
        <v>0.54539085881426563</v>
      </c>
      <c r="AC22" s="24">
        <f t="shared" si="12"/>
        <v>0.54539085881426563</v>
      </c>
      <c r="AD22" s="24">
        <f t="shared" si="12"/>
        <v>0.39355535745192405</v>
      </c>
      <c r="AE22" s="24">
        <f t="shared" si="12"/>
        <v>0.62949349945049482</v>
      </c>
      <c r="AF22" s="24">
        <f t="shared" si="12"/>
        <v>0.2857142857142857</v>
      </c>
      <c r="AG22" s="24">
        <f t="shared" si="12"/>
        <v>0.74301881075764586</v>
      </c>
      <c r="AH22" s="24">
        <f t="shared" si="12"/>
        <v>0.19677767872596202</v>
      </c>
      <c r="AI22" s="24">
        <f t="shared" si="12"/>
        <v>0.7871107149038481</v>
      </c>
      <c r="AJ22" s="24">
        <f t="shared" si="12"/>
        <v>0.14285714285714285</v>
      </c>
      <c r="AK22" s="24">
        <f t="shared" si="12"/>
        <v>0.82688509448952774</v>
      </c>
      <c r="AL22" s="24">
        <f t="shared" si="12"/>
        <v>0</v>
      </c>
      <c r="AM22" s="24">
        <f t="shared" si="12"/>
        <v>0.94028595867063092</v>
      </c>
      <c r="AN22" s="24">
        <f t="shared" ref="AN22" si="13">(SUM(AN16:AN17)/AN21)*AN20</f>
        <v>0</v>
      </c>
    </row>
    <row r="23" spans="1:42" s="4" customFormat="1" ht="19">
      <c r="A23" s="25" t="s">
        <v>9</v>
      </c>
      <c r="B23" s="25">
        <v>70</v>
      </c>
      <c r="C23" s="25">
        <v>96</v>
      </c>
      <c r="D23" s="25" t="b">
        <v>0</v>
      </c>
      <c r="E23" s="25" t="s">
        <v>6</v>
      </c>
      <c r="F23" s="25">
        <v>1</v>
      </c>
      <c r="G23" s="17"/>
      <c r="H23" s="7"/>
      <c r="I23" s="7"/>
      <c r="J23" s="7"/>
      <c r="K23" s="7"/>
      <c r="L23" s="7"/>
      <c r="M23" s="7"/>
      <c r="N23" s="52" t="s">
        <v>29</v>
      </c>
      <c r="O23" s="98">
        <f>SUM(O22:P22)</f>
        <v>0.94028595867063092</v>
      </c>
      <c r="P23" s="99"/>
      <c r="Q23" s="98">
        <f t="shared" ref="Q23" si="14">SUM(Q22:R22)</f>
        <v>0.89257684724267061</v>
      </c>
      <c r="R23" s="98"/>
      <c r="S23" s="98">
        <f t="shared" ref="S23" si="15">SUM(S22:T22)</f>
        <v>0.92996785776099089</v>
      </c>
      <c r="T23" s="98"/>
      <c r="U23" s="98">
        <f t="shared" ref="U23" si="16">SUM(U22:V22)</f>
        <v>0.93979648948360794</v>
      </c>
      <c r="V23" s="98"/>
      <c r="W23" s="98">
        <f t="shared" ref="W23" si="17">SUM(W22:X22)</f>
        <v>0.92532988874165834</v>
      </c>
      <c r="X23" s="98"/>
      <c r="Y23" s="98">
        <f t="shared" ref="Y23" si="18">SUM(Y22:Z22)</f>
        <v>0.89495178664148667</v>
      </c>
      <c r="Z23" s="98"/>
      <c r="AA23" s="98">
        <f t="shared" ref="AA23" si="19">SUM(AA22:AB22)</f>
        <v>0.93894621626618968</v>
      </c>
      <c r="AB23" s="98"/>
      <c r="AC23" s="98">
        <f t="shared" ref="AC23" si="20">SUM(AC22:AD22)</f>
        <v>0.93894621626618968</v>
      </c>
      <c r="AD23" s="98"/>
      <c r="AE23" s="98">
        <f t="shared" ref="AE23" si="21">SUM(AE22:AF22)</f>
        <v>0.91520778516478052</v>
      </c>
      <c r="AF23" s="98"/>
      <c r="AG23" s="98">
        <f t="shared" ref="AG23" si="22">SUM(AG22:AH22)</f>
        <v>0.93979648948360794</v>
      </c>
      <c r="AH23" s="98"/>
      <c r="AI23" s="98">
        <f t="shared" ref="AI23" si="23">SUM(AI22:AJ22)</f>
        <v>0.92996785776099089</v>
      </c>
      <c r="AJ23" s="98"/>
      <c r="AK23" s="98">
        <f t="shared" ref="AK23" si="24">SUM(AK22:AL22)</f>
        <v>0.82688509448952774</v>
      </c>
      <c r="AL23" s="98"/>
      <c r="AM23" s="98">
        <f t="shared" ref="AM23" si="25">SUM(AM22:AN22)</f>
        <v>0.94028595867063092</v>
      </c>
      <c r="AN23" s="98"/>
    </row>
    <row r="24" spans="1:42" s="4" customFormat="1" ht="19">
      <c r="A24" s="25"/>
      <c r="B24" s="25"/>
      <c r="C24" s="25"/>
      <c r="D24" s="25"/>
      <c r="E24" s="25"/>
      <c r="F24" s="25"/>
      <c r="G24" s="17"/>
      <c r="H24" s="7"/>
      <c r="I24" s="7"/>
      <c r="J24" s="7"/>
      <c r="K24" s="7"/>
      <c r="L24" s="7"/>
      <c r="M24" s="7"/>
      <c r="N24" s="52" t="s">
        <v>28</v>
      </c>
      <c r="O24" s="98">
        <v>0.94028595867063092</v>
      </c>
      <c r="P24" s="99"/>
      <c r="Q24" s="98">
        <v>0.94028595867063092</v>
      </c>
      <c r="R24" s="99"/>
      <c r="S24" s="98">
        <v>0.94028595867063092</v>
      </c>
      <c r="T24" s="99"/>
      <c r="U24" s="98">
        <v>0.94028595867063092</v>
      </c>
      <c r="V24" s="99"/>
      <c r="W24" s="98">
        <v>0.94028595867063092</v>
      </c>
      <c r="X24" s="99"/>
      <c r="Y24" s="98">
        <v>0.94028595867063092</v>
      </c>
      <c r="Z24" s="99"/>
      <c r="AA24" s="98">
        <v>0.94028595867063092</v>
      </c>
      <c r="AB24" s="99"/>
      <c r="AC24" s="98">
        <v>0.94028595867063092</v>
      </c>
      <c r="AD24" s="99"/>
      <c r="AE24" s="98">
        <v>0.94028595867063092</v>
      </c>
      <c r="AF24" s="99"/>
      <c r="AG24" s="98">
        <v>0.94028595867063092</v>
      </c>
      <c r="AH24" s="99"/>
      <c r="AI24" s="98">
        <v>0.94028595867063092</v>
      </c>
      <c r="AJ24" s="99"/>
      <c r="AK24" s="98">
        <v>0.94028595867063092</v>
      </c>
      <c r="AL24" s="99"/>
      <c r="AM24" s="98">
        <v>0.94028595867063092</v>
      </c>
      <c r="AN24" s="99"/>
    </row>
    <row r="25" spans="1:42" s="4" customFormat="1">
      <c r="G25" s="17"/>
      <c r="H25" s="7"/>
      <c r="I25" s="7"/>
      <c r="J25" s="7"/>
      <c r="K25" s="7"/>
      <c r="L25" s="7"/>
      <c r="M25" s="7"/>
      <c r="N25" s="61" t="s">
        <v>39</v>
      </c>
      <c r="O25" s="98">
        <f>O24-O23</f>
        <v>0</v>
      </c>
      <c r="P25" s="99"/>
      <c r="Q25" s="98">
        <f t="shared" ref="Q25" si="26">Q24-Q23</f>
        <v>4.7709111427960305E-2</v>
      </c>
      <c r="R25" s="99"/>
      <c r="S25" s="98">
        <f t="shared" ref="S25" si="27">S24-S23</f>
        <v>1.0318100909640027E-2</v>
      </c>
      <c r="T25" s="99"/>
      <c r="U25" s="98">
        <f t="shared" ref="U25" si="28">U24-U23</f>
        <v>4.8946918702297282E-4</v>
      </c>
      <c r="V25" s="99"/>
      <c r="W25" s="98">
        <f t="shared" ref="W25" si="29">W24-W23</f>
        <v>1.4956069928972582E-2</v>
      </c>
      <c r="X25" s="99"/>
      <c r="Y25" s="98">
        <f t="shared" ref="Y25" si="30">Y24-Y23</f>
        <v>4.5334172029144248E-2</v>
      </c>
      <c r="Z25" s="99"/>
      <c r="AA25" s="98">
        <f t="shared" ref="AA25" si="31">AA24-AA23</f>
        <v>1.3397424044412354E-3</v>
      </c>
      <c r="AB25" s="99"/>
      <c r="AC25" s="98">
        <f t="shared" ref="AC25" si="32">AC24-AC23</f>
        <v>1.3397424044412354E-3</v>
      </c>
      <c r="AD25" s="99"/>
      <c r="AE25" s="98">
        <f t="shared" ref="AE25" si="33">AE24-AE23</f>
        <v>2.5078173505850399E-2</v>
      </c>
      <c r="AF25" s="99"/>
      <c r="AG25" s="98">
        <f t="shared" ref="AG25" si="34">AG24-AG23</f>
        <v>4.8946918702297282E-4</v>
      </c>
      <c r="AH25" s="99"/>
      <c r="AI25" s="98">
        <f t="shared" ref="AI25" si="35">AI24-AI23</f>
        <v>1.0318100909640027E-2</v>
      </c>
      <c r="AJ25" s="99"/>
      <c r="AK25" s="100">
        <f t="shared" ref="AK25" si="36">AK24-AK23</f>
        <v>0.11340086418110318</v>
      </c>
      <c r="AL25" s="101"/>
      <c r="AM25" s="98">
        <f t="shared" ref="AM25" si="37">AM24-AM23</f>
        <v>0</v>
      </c>
      <c r="AN25" s="99"/>
    </row>
    <row r="26" spans="1:42" s="4" customFormat="1">
      <c r="G26" s="17"/>
      <c r="H26" s="7"/>
      <c r="I26" s="7"/>
      <c r="J26" s="7"/>
      <c r="K26" s="7"/>
      <c r="L26" s="7"/>
      <c r="M26" s="7"/>
      <c r="N26" s="27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</row>
    <row r="27" spans="1:42">
      <c r="A27" s="4"/>
      <c r="B27" s="4"/>
      <c r="C27" s="4"/>
      <c r="D27" s="4"/>
      <c r="E27" s="4"/>
      <c r="F27" s="4"/>
      <c r="G27" s="17"/>
      <c r="H27" s="7"/>
      <c r="I27" s="7"/>
      <c r="J27" s="7"/>
      <c r="K27" s="7"/>
      <c r="L27" s="7"/>
      <c r="M27" s="7"/>
      <c r="N27" s="27"/>
      <c r="O27" s="98"/>
      <c r="P27" s="99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120"/>
      <c r="AL27" s="120"/>
      <c r="AM27" s="98"/>
      <c r="AN27" s="98"/>
      <c r="AO27" s="4"/>
    </row>
    <row r="28" spans="1:42">
      <c r="A28" s="4"/>
      <c r="B28" s="4"/>
      <c r="C28" s="4"/>
      <c r="D28" s="4"/>
      <c r="E28" s="4"/>
      <c r="F28" s="4"/>
      <c r="G28" s="17"/>
      <c r="H28" s="7"/>
      <c r="I28" s="7"/>
      <c r="J28" s="7"/>
      <c r="K28" s="7"/>
      <c r="L28" s="7"/>
      <c r="M28" s="7"/>
      <c r="N28" s="30"/>
      <c r="O28" s="98"/>
      <c r="P28" s="99"/>
      <c r="Q28" s="98"/>
      <c r="R28" s="99"/>
      <c r="S28" s="98"/>
      <c r="T28" s="99"/>
      <c r="U28" s="98"/>
      <c r="V28" s="99"/>
      <c r="W28" s="98"/>
      <c r="X28" s="99"/>
      <c r="Y28" s="98"/>
      <c r="Z28" s="99"/>
      <c r="AA28" s="98"/>
      <c r="AB28" s="99"/>
      <c r="AC28" s="98"/>
      <c r="AD28" s="99"/>
      <c r="AE28" s="98"/>
      <c r="AF28" s="99"/>
      <c r="AG28" s="98"/>
      <c r="AH28" s="99"/>
      <c r="AI28" s="98"/>
      <c r="AJ28" s="99"/>
      <c r="AK28" s="100"/>
      <c r="AL28" s="101"/>
      <c r="AM28" s="98"/>
      <c r="AN28" s="99"/>
      <c r="AO28" s="4"/>
      <c r="AP28" s="2"/>
    </row>
    <row r="29" spans="1:42">
      <c r="AP29" s="56"/>
    </row>
    <row r="30" spans="1:42" ht="19">
      <c r="A30" s="111" t="s">
        <v>28</v>
      </c>
      <c r="B30" s="115"/>
      <c r="C30" s="115"/>
      <c r="D30" s="115"/>
      <c r="E30" s="8"/>
      <c r="F30" s="10"/>
      <c r="G30" s="108" t="s">
        <v>3</v>
      </c>
      <c r="H30" s="108"/>
      <c r="I30" s="110"/>
      <c r="J30" s="110"/>
      <c r="K30" s="110"/>
      <c r="L30" s="110"/>
      <c r="M30" s="110"/>
      <c r="N30" s="108" t="s">
        <v>2</v>
      </c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  <c r="AK30" s="109"/>
      <c r="AL30" s="109"/>
      <c r="AM30" s="109"/>
      <c r="AN30" s="109"/>
      <c r="AO30" s="109"/>
      <c r="AP30" s="56"/>
    </row>
    <row r="31" spans="1:42" ht="34">
      <c r="A31" s="115"/>
      <c r="B31" s="115"/>
      <c r="C31" s="115"/>
      <c r="D31" s="115"/>
      <c r="E31" s="21"/>
      <c r="F31" s="21"/>
      <c r="G31" s="13"/>
      <c r="H31" s="8" t="s">
        <v>14</v>
      </c>
      <c r="I31" s="8" t="s">
        <v>15</v>
      </c>
      <c r="J31" s="8" t="s">
        <v>27</v>
      </c>
      <c r="K31" s="8" t="s">
        <v>26</v>
      </c>
      <c r="L31" s="8" t="s">
        <v>17</v>
      </c>
      <c r="M31" s="10" t="s">
        <v>30</v>
      </c>
      <c r="N31" s="17" t="s">
        <v>19</v>
      </c>
      <c r="O31" s="104">
        <v>1</v>
      </c>
      <c r="P31" s="105"/>
      <c r="Q31" s="99">
        <v>0</v>
      </c>
      <c r="R31" s="103"/>
      <c r="S31" s="104">
        <v>1</v>
      </c>
      <c r="T31" s="105"/>
      <c r="U31" s="99">
        <v>1</v>
      </c>
      <c r="V31" s="103"/>
      <c r="W31" s="104">
        <v>1</v>
      </c>
      <c r="X31" s="105"/>
      <c r="Y31" s="99">
        <v>1</v>
      </c>
      <c r="Z31" s="103"/>
      <c r="AA31" s="99">
        <v>0</v>
      </c>
      <c r="AB31" s="103"/>
      <c r="AC31" s="99">
        <v>1</v>
      </c>
      <c r="AD31" s="103"/>
      <c r="AE31" s="104">
        <v>1</v>
      </c>
      <c r="AF31" s="105"/>
      <c r="AG31" s="104">
        <v>0</v>
      </c>
      <c r="AH31" s="105"/>
      <c r="AI31" s="104">
        <v>0</v>
      </c>
      <c r="AJ31" s="105"/>
      <c r="AK31" s="104">
        <v>1</v>
      </c>
      <c r="AL31" s="105"/>
      <c r="AM31" s="104">
        <v>0</v>
      </c>
      <c r="AN31" s="105"/>
      <c r="AO31" s="51">
        <v>1</v>
      </c>
      <c r="AP31" s="56"/>
    </row>
    <row r="32" spans="1:42">
      <c r="A32" s="8" t="s">
        <v>14</v>
      </c>
      <c r="B32" s="8" t="s">
        <v>15</v>
      </c>
      <c r="C32" s="8" t="s">
        <v>17</v>
      </c>
      <c r="D32" s="8" t="s">
        <v>26</v>
      </c>
      <c r="E32" s="21"/>
      <c r="F32" s="21"/>
      <c r="G32" s="17" t="b">
        <v>1</v>
      </c>
      <c r="H32" s="21">
        <v>3</v>
      </c>
      <c r="I32" s="21">
        <v>4</v>
      </c>
      <c r="J32" s="21">
        <v>7</v>
      </c>
      <c r="K32" s="21">
        <f>-(H32/J32)*LOG(H32/J32, 2)-(I32/J32)*LOG(I32/J32, 2)</f>
        <v>0.98522813603425163</v>
      </c>
      <c r="L32" s="21">
        <v>14</v>
      </c>
      <c r="M32" s="21">
        <f>J32/L32*K32</f>
        <v>0.49261406801712582</v>
      </c>
      <c r="N32" s="17" t="s">
        <v>2</v>
      </c>
      <c r="O32" s="99">
        <v>65</v>
      </c>
      <c r="P32" s="103"/>
      <c r="Q32" s="99">
        <v>70</v>
      </c>
      <c r="R32" s="103"/>
      <c r="S32" s="104">
        <v>70</v>
      </c>
      <c r="T32" s="105"/>
      <c r="U32" s="99">
        <v>70</v>
      </c>
      <c r="V32" s="103"/>
      <c r="W32" s="99">
        <v>75</v>
      </c>
      <c r="X32" s="103"/>
      <c r="Y32" s="104">
        <v>78</v>
      </c>
      <c r="Z32" s="105"/>
      <c r="AA32" s="99">
        <v>80</v>
      </c>
      <c r="AB32" s="103"/>
      <c r="AC32" s="99">
        <v>80</v>
      </c>
      <c r="AD32" s="103"/>
      <c r="AE32" s="104">
        <v>80</v>
      </c>
      <c r="AF32" s="105"/>
      <c r="AG32" s="104">
        <v>85</v>
      </c>
      <c r="AH32" s="105"/>
      <c r="AI32" s="104">
        <v>90</v>
      </c>
      <c r="AJ32" s="105"/>
      <c r="AK32" s="104">
        <v>90</v>
      </c>
      <c r="AL32" s="105"/>
      <c r="AM32" s="104">
        <v>95</v>
      </c>
      <c r="AN32" s="105"/>
      <c r="AO32" s="51">
        <v>96</v>
      </c>
      <c r="AP32" s="56"/>
    </row>
    <row r="33" spans="1:42" ht="17">
      <c r="A33" s="21">
        <v>9</v>
      </c>
      <c r="B33" s="21">
        <v>5</v>
      </c>
      <c r="C33" s="21">
        <v>14</v>
      </c>
      <c r="D33" s="41">
        <f>-(A33/C33)*LOG(A33/C33, 2)-(B33/C33)*LOG(B33/C33, 2)</f>
        <v>0.94028595867063092</v>
      </c>
      <c r="E33" s="21"/>
      <c r="F33" s="21"/>
      <c r="G33" s="17" t="b">
        <v>0</v>
      </c>
      <c r="H33" s="21">
        <v>6</v>
      </c>
      <c r="I33" s="21">
        <v>1</v>
      </c>
      <c r="J33" s="21">
        <v>7</v>
      </c>
      <c r="K33" s="21">
        <f>-(H33/J33)*LOG(H33/J33, 2)-(I33/J33)*LOG(I33/J33, 2)</f>
        <v>0.59167277858232747</v>
      </c>
      <c r="L33" s="21">
        <v>14</v>
      </c>
      <c r="M33" s="21">
        <f>J33/L33*K33</f>
        <v>0.29583638929116374</v>
      </c>
      <c r="N33" s="50" t="s">
        <v>25</v>
      </c>
      <c r="O33" s="99">
        <f xml:space="preserve"> O32</f>
        <v>65</v>
      </c>
      <c r="P33" s="103"/>
      <c r="Q33" s="104">
        <f t="shared" ref="Q33" si="38" xml:space="preserve"> Q32</f>
        <v>70</v>
      </c>
      <c r="R33" s="105"/>
      <c r="S33" s="104">
        <v>75</v>
      </c>
      <c r="T33" s="105"/>
      <c r="U33" s="99">
        <v>78</v>
      </c>
      <c r="V33" s="103"/>
      <c r="W33" s="99">
        <v>80</v>
      </c>
      <c r="X33" s="103"/>
      <c r="Y33" s="104">
        <v>85</v>
      </c>
      <c r="Z33" s="105"/>
      <c r="AA33" s="104">
        <v>90</v>
      </c>
      <c r="AB33" s="105"/>
      <c r="AC33" s="99">
        <v>95</v>
      </c>
      <c r="AD33" s="103"/>
      <c r="AE33" s="104">
        <v>96</v>
      </c>
      <c r="AF33" s="105"/>
      <c r="AG33" s="104"/>
      <c r="AH33" s="105"/>
      <c r="AI33" s="104"/>
      <c r="AJ33" s="105"/>
      <c r="AK33" s="104"/>
      <c r="AL33" s="105"/>
      <c r="AM33" s="104"/>
      <c r="AN33" s="105"/>
      <c r="AO33" s="51"/>
      <c r="AP33" s="56"/>
    </row>
    <row r="34" spans="1:42" ht="17">
      <c r="A34" s="119"/>
      <c r="B34" s="119"/>
      <c r="C34" s="119"/>
      <c r="D34" s="119"/>
      <c r="E34" s="22"/>
      <c r="F34" s="26"/>
      <c r="G34" s="52" t="s">
        <v>29</v>
      </c>
      <c r="H34" s="42"/>
      <c r="I34" s="42"/>
      <c r="J34" s="42"/>
      <c r="K34" s="42"/>
      <c r="L34" s="22"/>
      <c r="M34" s="86">
        <f>SUM(M32:M33)</f>
        <v>0.78845045730828955</v>
      </c>
      <c r="N34" s="15" t="s">
        <v>21</v>
      </c>
      <c r="O34" s="99">
        <v>63</v>
      </c>
      <c r="P34" s="103"/>
      <c r="Q34" s="104">
        <f>FLOOR(SUM(O33:R33)/2, 0.1)</f>
        <v>67.5</v>
      </c>
      <c r="R34" s="104"/>
      <c r="S34" s="104">
        <f>FLOOR((Q33+S33)/2, 0.1)</f>
        <v>72.5</v>
      </c>
      <c r="T34" s="104"/>
      <c r="U34" s="104">
        <f t="shared" ref="U34" si="39">FLOOR((S33+U33)/2, 0.1)</f>
        <v>76.5</v>
      </c>
      <c r="V34" s="104"/>
      <c r="W34" s="104">
        <f t="shared" ref="W34" si="40">FLOOR((U33+W33)/2, 0.1)</f>
        <v>79</v>
      </c>
      <c r="X34" s="104"/>
      <c r="Y34" s="106">
        <f t="shared" ref="Y34" si="41">FLOOR((W33+Y33)/2, 0.1)</f>
        <v>82.5</v>
      </c>
      <c r="Z34" s="106"/>
      <c r="AA34" s="104">
        <f t="shared" ref="AA34" si="42">FLOOR((Y33+AA33)/2, 0.1)</f>
        <v>87.5</v>
      </c>
      <c r="AB34" s="104"/>
      <c r="AC34" s="104">
        <f t="shared" ref="AC34" si="43">FLOOR((AA33+AC33)/2, 0.1)</f>
        <v>92.5</v>
      </c>
      <c r="AD34" s="104"/>
      <c r="AE34" s="104">
        <f t="shared" ref="AE34" si="44">FLOOR((AC33+AE33)/2, 0.1)</f>
        <v>95.5</v>
      </c>
      <c r="AF34" s="104"/>
      <c r="AG34" s="104">
        <v>98</v>
      </c>
      <c r="AH34" s="104"/>
      <c r="AI34" s="104"/>
      <c r="AJ34" s="104"/>
      <c r="AK34" s="104"/>
      <c r="AL34" s="104"/>
      <c r="AM34" s="104"/>
      <c r="AN34" s="104"/>
      <c r="AO34" s="51"/>
      <c r="AP34" s="4"/>
    </row>
    <row r="35" spans="1:42" ht="19">
      <c r="B35" s="5"/>
      <c r="C35" s="5"/>
      <c r="G35" s="61" t="s">
        <v>39</v>
      </c>
      <c r="M35" s="44">
        <f>D33-M34</f>
        <v>0.15183550136234136</v>
      </c>
      <c r="N35" s="16"/>
      <c r="O35" s="99"/>
      <c r="P35" s="103"/>
      <c r="Q35" s="104"/>
      <c r="R35" s="104"/>
      <c r="S35" s="104"/>
      <c r="T35" s="104"/>
      <c r="U35" s="99"/>
      <c r="V35" s="99"/>
      <c r="W35" s="99"/>
      <c r="X35" s="99"/>
      <c r="Y35" s="104"/>
      <c r="Z35" s="104"/>
      <c r="AA35" s="104"/>
      <c r="AB35" s="104"/>
      <c r="AC35" s="99"/>
      <c r="AD35" s="99"/>
      <c r="AE35" s="104"/>
      <c r="AF35" s="104"/>
      <c r="AG35" s="104"/>
      <c r="AH35" s="104"/>
      <c r="AI35" s="104"/>
      <c r="AJ35" s="104"/>
      <c r="AK35" s="104"/>
      <c r="AL35" s="104"/>
      <c r="AM35" s="104"/>
      <c r="AN35" s="104"/>
      <c r="AO35" s="51"/>
      <c r="AP35" s="4"/>
    </row>
    <row r="36" spans="1:42" ht="19">
      <c r="B36" s="5"/>
      <c r="C36" s="5"/>
      <c r="G36" s="27"/>
      <c r="H36" s="118"/>
      <c r="I36" s="117"/>
      <c r="J36" s="117"/>
      <c r="K36" s="117"/>
      <c r="L36" s="9"/>
      <c r="M36" s="9"/>
      <c r="N36" s="17"/>
      <c r="O36" s="17" t="s">
        <v>22</v>
      </c>
      <c r="P36" s="17" t="s">
        <v>23</v>
      </c>
      <c r="Q36" s="17" t="s">
        <v>22</v>
      </c>
      <c r="R36" s="17" t="s">
        <v>23</v>
      </c>
      <c r="S36" s="17" t="s">
        <v>22</v>
      </c>
      <c r="T36" s="17" t="s">
        <v>23</v>
      </c>
      <c r="U36" s="17" t="s">
        <v>22</v>
      </c>
      <c r="V36" s="17" t="s">
        <v>23</v>
      </c>
      <c r="W36" s="17" t="s">
        <v>22</v>
      </c>
      <c r="X36" s="17" t="s">
        <v>23</v>
      </c>
      <c r="Y36" s="17" t="s">
        <v>22</v>
      </c>
      <c r="Z36" s="17" t="s">
        <v>23</v>
      </c>
      <c r="AA36" s="17" t="s">
        <v>22</v>
      </c>
      <c r="AB36" s="17" t="s">
        <v>23</v>
      </c>
      <c r="AC36" s="17" t="s">
        <v>22</v>
      </c>
      <c r="AD36" s="17" t="s">
        <v>23</v>
      </c>
      <c r="AE36" s="17" t="s">
        <v>22</v>
      </c>
      <c r="AF36" s="17" t="s">
        <v>23</v>
      </c>
      <c r="AG36" s="17" t="s">
        <v>22</v>
      </c>
      <c r="AH36" s="17" t="s">
        <v>23</v>
      </c>
      <c r="AI36" s="17"/>
      <c r="AJ36" s="17"/>
      <c r="AK36" s="17"/>
      <c r="AL36" s="17"/>
      <c r="AM36" s="17"/>
      <c r="AN36" s="17"/>
      <c r="AO36" s="4"/>
      <c r="AP36" s="4"/>
    </row>
    <row r="37" spans="1:42" ht="16" customHeight="1">
      <c r="A37" s="25"/>
      <c r="B37" s="25"/>
      <c r="C37" s="25"/>
      <c r="D37" s="25"/>
      <c r="E37" s="25"/>
      <c r="F37" s="25"/>
      <c r="G37" s="30"/>
      <c r="H37" s="4"/>
      <c r="I37" s="4"/>
      <c r="J37" s="4"/>
      <c r="K37" s="4"/>
      <c r="L37" s="4"/>
      <c r="M37" s="4"/>
      <c r="N37" s="17" t="s">
        <v>14</v>
      </c>
      <c r="O37" s="17">
        <v>0</v>
      </c>
      <c r="P37" s="17">
        <v>9</v>
      </c>
      <c r="Q37" s="17">
        <v>1</v>
      </c>
      <c r="R37" s="17">
        <v>8</v>
      </c>
      <c r="S37" s="17">
        <v>3</v>
      </c>
      <c r="T37" s="17">
        <v>6</v>
      </c>
      <c r="U37" s="17">
        <v>4</v>
      </c>
      <c r="V37" s="17">
        <v>5</v>
      </c>
      <c r="W37" s="17">
        <v>5</v>
      </c>
      <c r="X37" s="17">
        <v>4</v>
      </c>
      <c r="Y37" s="17">
        <v>7</v>
      </c>
      <c r="Z37" s="17">
        <v>2</v>
      </c>
      <c r="AA37" s="17">
        <v>7</v>
      </c>
      <c r="AB37" s="17">
        <v>2</v>
      </c>
      <c r="AC37" s="17">
        <v>8</v>
      </c>
      <c r="AD37" s="17">
        <v>1</v>
      </c>
      <c r="AE37" s="17">
        <v>8</v>
      </c>
      <c r="AF37" s="17">
        <v>1</v>
      </c>
      <c r="AG37" s="17">
        <v>9</v>
      </c>
      <c r="AH37" s="17">
        <v>0</v>
      </c>
      <c r="AI37" s="17"/>
      <c r="AJ37" s="17"/>
      <c r="AK37" s="17"/>
      <c r="AL37" s="17"/>
      <c r="AM37" s="17"/>
      <c r="AN37" s="17"/>
      <c r="AO37" s="4"/>
      <c r="AP37" s="4"/>
    </row>
    <row r="38" spans="1:42" ht="16" customHeight="1">
      <c r="A38" s="25"/>
      <c r="B38" s="25"/>
      <c r="C38" s="25"/>
      <c r="D38" s="25"/>
      <c r="E38" s="25"/>
      <c r="F38" s="25"/>
      <c r="G38" s="4"/>
      <c r="H38" s="4"/>
      <c r="I38" s="4"/>
      <c r="J38" s="4"/>
      <c r="K38" s="4"/>
      <c r="L38" s="4"/>
      <c r="M38" s="4"/>
      <c r="N38" s="17" t="s">
        <v>15</v>
      </c>
      <c r="O38" s="17">
        <v>0</v>
      </c>
      <c r="P38" s="17">
        <v>5</v>
      </c>
      <c r="Q38" s="17">
        <v>0</v>
      </c>
      <c r="R38" s="17">
        <v>5</v>
      </c>
      <c r="S38" s="17">
        <v>1</v>
      </c>
      <c r="T38" s="17">
        <v>4</v>
      </c>
      <c r="U38" s="17">
        <v>1</v>
      </c>
      <c r="V38" s="17">
        <v>4</v>
      </c>
      <c r="W38" s="17">
        <v>1</v>
      </c>
      <c r="X38" s="17">
        <v>4</v>
      </c>
      <c r="Y38" s="17">
        <v>2</v>
      </c>
      <c r="Z38" s="17">
        <v>3</v>
      </c>
      <c r="AA38" s="17">
        <v>3</v>
      </c>
      <c r="AB38" s="17">
        <v>2</v>
      </c>
      <c r="AC38" s="17">
        <v>4</v>
      </c>
      <c r="AD38" s="17">
        <v>1</v>
      </c>
      <c r="AE38" s="17">
        <v>5</v>
      </c>
      <c r="AF38" s="17">
        <v>0</v>
      </c>
      <c r="AG38" s="17">
        <v>5</v>
      </c>
      <c r="AH38" s="17">
        <v>0</v>
      </c>
      <c r="AI38" s="17"/>
      <c r="AJ38" s="17"/>
      <c r="AK38" s="17"/>
      <c r="AL38" s="17"/>
      <c r="AM38" s="17"/>
      <c r="AN38" s="17"/>
      <c r="AO38" s="4"/>
      <c r="AP38" s="4"/>
    </row>
    <row r="39" spans="1:42" ht="16" customHeight="1">
      <c r="A39" s="25"/>
      <c r="B39" s="25"/>
      <c r="C39" s="25"/>
      <c r="D39" s="25"/>
      <c r="E39" s="25"/>
      <c r="F39" s="25"/>
      <c r="G39" s="4"/>
      <c r="H39" s="4"/>
      <c r="I39" s="4"/>
      <c r="J39" s="4"/>
      <c r="K39" s="4"/>
      <c r="L39" s="4"/>
      <c r="M39" s="4"/>
      <c r="N39" s="4"/>
      <c r="O39" s="99"/>
      <c r="P39" s="103"/>
      <c r="Q39" s="104"/>
      <c r="R39" s="104"/>
      <c r="S39" s="104"/>
      <c r="T39" s="104"/>
      <c r="U39" s="99"/>
      <c r="V39" s="99"/>
      <c r="W39" s="99"/>
      <c r="X39" s="99"/>
      <c r="Y39" s="104"/>
      <c r="Z39" s="104"/>
      <c r="AA39" s="104"/>
      <c r="AB39" s="104"/>
      <c r="AC39" s="99"/>
      <c r="AD39" s="99"/>
      <c r="AE39" s="104"/>
      <c r="AF39" s="104"/>
      <c r="AG39" s="104"/>
      <c r="AH39" s="104"/>
      <c r="AI39" s="104"/>
      <c r="AJ39" s="104"/>
      <c r="AK39" s="104"/>
      <c r="AL39" s="104"/>
      <c r="AM39" s="104"/>
      <c r="AN39" s="104"/>
      <c r="AO39" s="4"/>
      <c r="AP39" s="6"/>
    </row>
    <row r="40" spans="1:42" ht="19">
      <c r="A40" s="25"/>
      <c r="B40" s="25"/>
      <c r="C40" s="25"/>
      <c r="D40" s="25"/>
      <c r="E40" s="25"/>
      <c r="F40" s="25"/>
      <c r="G40" s="4"/>
      <c r="H40" s="4"/>
      <c r="I40" s="4"/>
      <c r="J40" s="4"/>
      <c r="K40" s="4"/>
      <c r="L40" s="4"/>
      <c r="M40" s="4"/>
      <c r="N40" s="17" t="s">
        <v>24</v>
      </c>
      <c r="O40" s="17">
        <f>SUM(O37:O38)</f>
        <v>0</v>
      </c>
      <c r="P40" s="17">
        <f t="shared" ref="P40:AH40" si="45">SUM(P37:P38)</f>
        <v>14</v>
      </c>
      <c r="Q40" s="17">
        <f t="shared" si="45"/>
        <v>1</v>
      </c>
      <c r="R40" s="17">
        <f t="shared" si="45"/>
        <v>13</v>
      </c>
      <c r="S40" s="17">
        <f t="shared" si="45"/>
        <v>4</v>
      </c>
      <c r="T40" s="17">
        <f t="shared" si="45"/>
        <v>10</v>
      </c>
      <c r="U40" s="17">
        <f t="shared" si="45"/>
        <v>5</v>
      </c>
      <c r="V40" s="17">
        <f t="shared" si="45"/>
        <v>9</v>
      </c>
      <c r="W40" s="17">
        <f t="shared" si="45"/>
        <v>6</v>
      </c>
      <c r="X40" s="17">
        <f t="shared" si="45"/>
        <v>8</v>
      </c>
      <c r="Y40" s="17">
        <f t="shared" si="45"/>
        <v>9</v>
      </c>
      <c r="Z40" s="17">
        <f t="shared" si="45"/>
        <v>5</v>
      </c>
      <c r="AA40" s="17">
        <f t="shared" si="45"/>
        <v>10</v>
      </c>
      <c r="AB40" s="17">
        <f t="shared" si="45"/>
        <v>4</v>
      </c>
      <c r="AC40" s="17">
        <f t="shared" si="45"/>
        <v>12</v>
      </c>
      <c r="AD40" s="17">
        <f t="shared" si="45"/>
        <v>2</v>
      </c>
      <c r="AE40" s="17">
        <f t="shared" si="45"/>
        <v>13</v>
      </c>
      <c r="AF40" s="17">
        <f t="shared" si="45"/>
        <v>1</v>
      </c>
      <c r="AG40" s="17">
        <f t="shared" si="45"/>
        <v>14</v>
      </c>
      <c r="AH40" s="17">
        <f t="shared" si="45"/>
        <v>0</v>
      </c>
      <c r="AI40" s="17"/>
      <c r="AJ40" s="17"/>
      <c r="AK40" s="17"/>
      <c r="AL40" s="17"/>
      <c r="AM40" s="17"/>
      <c r="AN40" s="17"/>
      <c r="AO40" s="4"/>
      <c r="AP40" s="6"/>
    </row>
    <row r="41" spans="1:42" ht="19">
      <c r="B41" s="3"/>
      <c r="C41" s="3"/>
      <c r="G41" s="6"/>
      <c r="H41" s="6"/>
      <c r="I41" s="6"/>
      <c r="J41" s="6"/>
      <c r="K41" s="6"/>
      <c r="L41" s="6"/>
      <c r="M41" s="6"/>
      <c r="N41" s="15" t="s">
        <v>26</v>
      </c>
      <c r="O41" s="24">
        <v>1</v>
      </c>
      <c r="P41" s="57">
        <f>-P37/P40*LOG(P37/P40, 2) - P38/P40*LOG(P38/P40, 2)</f>
        <v>0.94028595867063092</v>
      </c>
      <c r="Q41" s="57">
        <v>0</v>
      </c>
      <c r="R41" s="57">
        <f t="shared" ref="R41:AG41" si="46">-R37/R40*LOG(R37/R40, 2) - R38/R40*LOG(R38/R40, 2)</f>
        <v>0.96123660472287598</v>
      </c>
      <c r="S41" s="57">
        <f t="shared" si="46"/>
        <v>0.81127812445913283</v>
      </c>
      <c r="T41" s="57">
        <f t="shared" si="46"/>
        <v>0.97095059445466858</v>
      </c>
      <c r="U41" s="57">
        <f t="shared" si="46"/>
        <v>0.72192809488736231</v>
      </c>
      <c r="V41" s="57">
        <f t="shared" si="46"/>
        <v>0.99107605983822222</v>
      </c>
      <c r="W41" s="57">
        <f t="shared" si="46"/>
        <v>0.65002242164835411</v>
      </c>
      <c r="X41" s="57">
        <f t="shared" si="46"/>
        <v>1</v>
      </c>
      <c r="Y41" s="57">
        <f t="shared" si="46"/>
        <v>0.76420450650862026</v>
      </c>
      <c r="Z41" s="57">
        <f t="shared" si="46"/>
        <v>0.97095059445466858</v>
      </c>
      <c r="AA41" s="57">
        <f t="shared" si="46"/>
        <v>0.8812908992306927</v>
      </c>
      <c r="AB41" s="57">
        <f t="shared" si="46"/>
        <v>1</v>
      </c>
      <c r="AC41" s="57">
        <f t="shared" si="46"/>
        <v>0.91829583405448956</v>
      </c>
      <c r="AD41" s="57">
        <f t="shared" si="46"/>
        <v>1</v>
      </c>
      <c r="AE41" s="57">
        <f t="shared" si="46"/>
        <v>0.96123660472287598</v>
      </c>
      <c r="AF41" s="57">
        <v>0</v>
      </c>
      <c r="AG41" s="57">
        <f t="shared" si="46"/>
        <v>0.94028595867063092</v>
      </c>
      <c r="AH41" s="24">
        <v>1</v>
      </c>
      <c r="AI41" s="20"/>
      <c r="AJ41" s="20"/>
      <c r="AK41" s="20"/>
      <c r="AL41" s="20"/>
      <c r="AM41" s="20"/>
      <c r="AN41" s="20"/>
      <c r="AO41" s="6"/>
      <c r="AP41" s="4"/>
    </row>
    <row r="42" spans="1:42" ht="19">
      <c r="B42" s="5"/>
      <c r="C42" s="5"/>
      <c r="G42" s="17"/>
      <c r="H42" s="17"/>
      <c r="I42" s="7"/>
      <c r="J42" s="7"/>
      <c r="K42" s="7"/>
      <c r="L42" s="7"/>
      <c r="M42" s="7"/>
      <c r="N42" s="17" t="s">
        <v>17</v>
      </c>
      <c r="O42" s="17">
        <v>14</v>
      </c>
      <c r="P42" s="17">
        <v>14</v>
      </c>
      <c r="Q42" s="17">
        <v>14</v>
      </c>
      <c r="R42" s="17">
        <v>14</v>
      </c>
      <c r="S42" s="17">
        <v>14</v>
      </c>
      <c r="T42" s="17">
        <v>14</v>
      </c>
      <c r="U42" s="17">
        <v>14</v>
      </c>
      <c r="V42" s="17">
        <v>14</v>
      </c>
      <c r="W42" s="17">
        <v>14</v>
      </c>
      <c r="X42" s="17">
        <v>14</v>
      </c>
      <c r="Y42" s="17">
        <v>14</v>
      </c>
      <c r="Z42" s="17">
        <v>14</v>
      </c>
      <c r="AA42" s="17">
        <v>14</v>
      </c>
      <c r="AB42" s="17">
        <v>14</v>
      </c>
      <c r="AC42" s="17">
        <v>14</v>
      </c>
      <c r="AD42" s="17">
        <v>14</v>
      </c>
      <c r="AE42" s="17">
        <v>14</v>
      </c>
      <c r="AF42" s="17">
        <v>14</v>
      </c>
      <c r="AG42" s="17">
        <v>14</v>
      </c>
      <c r="AH42" s="17">
        <v>14</v>
      </c>
      <c r="AI42" s="6"/>
      <c r="AJ42" s="6"/>
      <c r="AK42" s="6"/>
      <c r="AL42" s="6"/>
      <c r="AM42" s="6"/>
      <c r="AN42" s="6"/>
      <c r="AO42" s="6"/>
      <c r="AP42" s="4"/>
    </row>
    <row r="43" spans="1:42" ht="33" customHeight="1">
      <c r="A43" s="87"/>
      <c r="B43" s="88" t="s">
        <v>0</v>
      </c>
      <c r="C43" s="87" t="s">
        <v>1</v>
      </c>
      <c r="D43" s="87" t="s">
        <v>2</v>
      </c>
      <c r="E43" s="87" t="s">
        <v>3</v>
      </c>
      <c r="G43" s="69"/>
      <c r="H43" s="7"/>
      <c r="I43" s="7"/>
      <c r="J43" s="7"/>
      <c r="K43" s="7"/>
      <c r="L43" s="7"/>
      <c r="M43" s="7"/>
      <c r="N43" s="72" t="s">
        <v>30</v>
      </c>
      <c r="O43" s="68">
        <f>(SUM(O37:O38)/O42)*O41</f>
        <v>0</v>
      </c>
      <c r="P43" s="68">
        <f t="shared" ref="P43" si="47">(SUM(P37:P38)/P42)*P41</f>
        <v>0.94028595867063092</v>
      </c>
      <c r="Q43" s="68">
        <f t="shared" ref="Q43:AH43" si="48">(SUM(Q37:Q38)/Q42)*Q41</f>
        <v>0</v>
      </c>
      <c r="R43" s="68">
        <f t="shared" si="48"/>
        <v>0.89257684724267061</v>
      </c>
      <c r="S43" s="68">
        <f t="shared" si="48"/>
        <v>0.23179374984546652</v>
      </c>
      <c r="T43" s="68">
        <f t="shared" si="48"/>
        <v>0.69353613889619181</v>
      </c>
      <c r="U43" s="68">
        <f t="shared" si="48"/>
        <v>0.25783146245977229</v>
      </c>
      <c r="V43" s="68">
        <f t="shared" si="48"/>
        <v>0.63712032418171438</v>
      </c>
      <c r="W43" s="68">
        <f t="shared" si="48"/>
        <v>0.27858103784929461</v>
      </c>
      <c r="X43" s="68">
        <f t="shared" si="48"/>
        <v>0.5714285714285714</v>
      </c>
      <c r="Y43" s="68">
        <f t="shared" si="48"/>
        <v>0.49127432561268447</v>
      </c>
      <c r="Z43" s="68">
        <f t="shared" si="48"/>
        <v>0.34676806944809591</v>
      </c>
      <c r="AA43" s="68">
        <f t="shared" si="48"/>
        <v>0.62949349945049482</v>
      </c>
      <c r="AB43" s="68">
        <f t="shared" si="48"/>
        <v>0.2857142857142857</v>
      </c>
      <c r="AC43" s="68">
        <f t="shared" si="48"/>
        <v>0.7871107149038481</v>
      </c>
      <c r="AD43" s="68">
        <f t="shared" si="48"/>
        <v>0.14285714285714285</v>
      </c>
      <c r="AE43" s="68">
        <f t="shared" si="48"/>
        <v>0.89257684724267061</v>
      </c>
      <c r="AF43" s="68">
        <f t="shared" si="48"/>
        <v>0</v>
      </c>
      <c r="AG43" s="68">
        <f t="shared" si="48"/>
        <v>0.94028595867063092</v>
      </c>
      <c r="AH43" s="68">
        <f t="shared" si="48"/>
        <v>0</v>
      </c>
      <c r="AI43" s="70"/>
      <c r="AJ43" s="70"/>
      <c r="AK43" s="70"/>
      <c r="AL43" s="70"/>
      <c r="AM43" s="70"/>
      <c r="AN43" s="70"/>
      <c r="AO43" s="4"/>
    </row>
    <row r="44" spans="1:42" ht="19" customHeight="1">
      <c r="A44" s="87" t="s">
        <v>39</v>
      </c>
      <c r="B44" s="88">
        <v>0.247</v>
      </c>
      <c r="C44" s="87">
        <v>0.113</v>
      </c>
      <c r="D44" s="87">
        <v>0.10199999999999999</v>
      </c>
      <c r="E44" s="87">
        <v>0.152</v>
      </c>
      <c r="G44" s="69"/>
      <c r="H44" s="7"/>
      <c r="I44" s="7"/>
      <c r="J44" s="7"/>
      <c r="K44" s="7"/>
      <c r="L44" s="7"/>
      <c r="M44" s="7"/>
      <c r="N44" s="69" t="s">
        <v>29</v>
      </c>
      <c r="O44" s="98">
        <f>SUM(O43:P43)</f>
        <v>0.94028595867063092</v>
      </c>
      <c r="P44" s="98"/>
      <c r="Q44" s="98">
        <f t="shared" ref="Q44" si="49">SUM(Q43:R43)</f>
        <v>0.89257684724267061</v>
      </c>
      <c r="R44" s="98"/>
      <c r="S44" s="98">
        <f t="shared" ref="S44" si="50">SUM(S43:T43)</f>
        <v>0.92532988874165834</v>
      </c>
      <c r="T44" s="98"/>
      <c r="U44" s="98">
        <f t="shared" ref="U44" si="51">SUM(U43:V43)</f>
        <v>0.89495178664148667</v>
      </c>
      <c r="V44" s="98"/>
      <c r="W44" s="98">
        <f t="shared" ref="W44" si="52">SUM(W43:X43)</f>
        <v>0.85000960927786595</v>
      </c>
      <c r="X44" s="98"/>
      <c r="Y44" s="98">
        <f t="shared" ref="Y44" si="53">SUM(Y43:Z43)</f>
        <v>0.83804239506078038</v>
      </c>
      <c r="Z44" s="98"/>
      <c r="AA44" s="98">
        <f t="shared" ref="AA44" si="54">SUM(AA43:AB43)</f>
        <v>0.91520778516478052</v>
      </c>
      <c r="AB44" s="98"/>
      <c r="AC44" s="98">
        <f t="shared" ref="AC44" si="55">SUM(AC43:AD43)</f>
        <v>0.92996785776099089</v>
      </c>
      <c r="AD44" s="98"/>
      <c r="AE44" s="98">
        <f t="shared" ref="AE44" si="56">SUM(AE43:AF43)</f>
        <v>0.89257684724267061</v>
      </c>
      <c r="AF44" s="98"/>
      <c r="AG44" s="98">
        <f t="shared" ref="AG44" si="57">SUM(AG43:AH43)</f>
        <v>0.94028595867063092</v>
      </c>
      <c r="AH44" s="98"/>
      <c r="AI44" s="112"/>
      <c r="AJ44" s="112"/>
      <c r="AK44" s="112"/>
      <c r="AL44" s="112"/>
      <c r="AM44" s="112"/>
      <c r="AN44" s="112"/>
      <c r="AO44" s="4"/>
    </row>
    <row r="45" spans="1:42">
      <c r="A45" s="102" t="s">
        <v>46</v>
      </c>
      <c r="B45" s="102"/>
      <c r="C45" s="102"/>
      <c r="D45" s="102"/>
      <c r="E45" s="102"/>
      <c r="F45" s="102"/>
      <c r="N45" s="52" t="s">
        <v>28</v>
      </c>
      <c r="O45" s="98">
        <v>0.94028595867063092</v>
      </c>
      <c r="P45" s="99"/>
      <c r="Q45" s="98">
        <v>0.94028595867063092</v>
      </c>
      <c r="R45" s="99"/>
      <c r="S45" s="98">
        <v>0.94028595867063092</v>
      </c>
      <c r="T45" s="99"/>
      <c r="U45" s="98">
        <v>0.94028595867063092</v>
      </c>
      <c r="V45" s="99"/>
      <c r="W45" s="98">
        <v>0.94028595867063092</v>
      </c>
      <c r="X45" s="99"/>
      <c r="Y45" s="98">
        <v>0.94028595867063092</v>
      </c>
      <c r="Z45" s="99"/>
      <c r="AA45" s="98">
        <v>0.94028595867063092</v>
      </c>
      <c r="AB45" s="99"/>
      <c r="AC45" s="98">
        <v>0.94028595867063092</v>
      </c>
      <c r="AD45" s="99"/>
      <c r="AE45" s="98">
        <v>0.94028595867063092</v>
      </c>
      <c r="AF45" s="99"/>
      <c r="AG45" s="98">
        <v>0.94028595867063092</v>
      </c>
      <c r="AH45" s="99"/>
      <c r="AI45" s="98"/>
      <c r="AJ45" s="99"/>
      <c r="AK45" s="98"/>
      <c r="AL45" s="99"/>
      <c r="AM45" s="98"/>
      <c r="AN45" s="99"/>
    </row>
    <row r="46" spans="1:42" ht="16" customHeight="1">
      <c r="A46" s="102"/>
      <c r="B46" s="102"/>
      <c r="C46" s="102"/>
      <c r="D46" s="102"/>
      <c r="E46" s="102"/>
      <c r="F46" s="102"/>
      <c r="G46" s="73"/>
      <c r="N46" s="61" t="s">
        <v>39</v>
      </c>
      <c r="O46" s="98">
        <f>O45-O44</f>
        <v>0</v>
      </c>
      <c r="P46" s="99"/>
      <c r="Q46" s="98">
        <f t="shared" ref="Q46" si="58">Q45-Q44</f>
        <v>4.7709111427960305E-2</v>
      </c>
      <c r="R46" s="99"/>
      <c r="S46" s="98">
        <f t="shared" ref="S46" si="59">S45-S44</f>
        <v>1.4956069928972582E-2</v>
      </c>
      <c r="T46" s="99"/>
      <c r="U46" s="98">
        <f t="shared" ref="U46" si="60">U45-U44</f>
        <v>4.5334172029144248E-2</v>
      </c>
      <c r="V46" s="99"/>
      <c r="W46" s="98">
        <f t="shared" ref="W46" si="61">W45-W44</f>
        <v>9.0276349392764965E-2</v>
      </c>
      <c r="X46" s="99"/>
      <c r="Y46" s="100">
        <f t="shared" ref="Y46" si="62">Y45-Y44</f>
        <v>0.10224356360985054</v>
      </c>
      <c r="Z46" s="101"/>
      <c r="AA46" s="98">
        <f t="shared" ref="AA46" si="63">AA45-AA44</f>
        <v>2.5078173505850399E-2</v>
      </c>
      <c r="AB46" s="99"/>
      <c r="AC46" s="98">
        <f t="shared" ref="AC46" si="64">AC45-AC44</f>
        <v>1.0318100909640027E-2</v>
      </c>
      <c r="AD46" s="99"/>
      <c r="AE46" s="98">
        <f t="shared" ref="AE46" si="65">AE45-AE44</f>
        <v>4.7709111427960305E-2</v>
      </c>
      <c r="AF46" s="99"/>
      <c r="AG46" s="98">
        <f t="shared" ref="AG46" si="66">AG45-AG44</f>
        <v>0</v>
      </c>
      <c r="AH46" s="99"/>
      <c r="AI46" s="98"/>
      <c r="AJ46" s="99"/>
      <c r="AK46" s="98"/>
      <c r="AL46" s="99"/>
      <c r="AM46" s="98"/>
      <c r="AN46" s="99"/>
    </row>
    <row r="47" spans="1:42" ht="16" customHeight="1">
      <c r="A47" s="102"/>
      <c r="B47" s="102"/>
      <c r="C47" s="102"/>
      <c r="D47" s="102"/>
      <c r="E47" s="102"/>
      <c r="F47" s="102"/>
      <c r="G47" s="73"/>
      <c r="N47" s="27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</row>
    <row r="48" spans="1:42" ht="37" customHeight="1">
      <c r="A48" s="95" t="s">
        <v>91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95"/>
      <c r="Y48" s="95"/>
      <c r="Z48" s="95"/>
      <c r="AA48" s="95"/>
      <c r="AB48" s="95"/>
      <c r="AC48" s="95"/>
      <c r="AD48" s="95"/>
      <c r="AE48" s="95"/>
      <c r="AF48" s="95"/>
      <c r="AG48" s="95"/>
      <c r="AH48" s="95"/>
      <c r="AI48" s="95"/>
      <c r="AJ48" s="95"/>
      <c r="AK48" s="95"/>
      <c r="AL48" s="95"/>
      <c r="AM48" s="95"/>
      <c r="AN48" s="95"/>
      <c r="AO48" s="95"/>
    </row>
    <row r="49" spans="1:59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95"/>
      <c r="M49" s="9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5"/>
      <c r="AI49" s="95"/>
      <c r="AJ49" s="95"/>
      <c r="AK49" s="95"/>
      <c r="AL49" s="95"/>
      <c r="AM49" s="95"/>
      <c r="AN49" s="95"/>
      <c r="AO49" s="95"/>
    </row>
    <row r="50" spans="1:59">
      <c r="A50" s="97" t="s">
        <v>61</v>
      </c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  <c r="AA50" s="97"/>
      <c r="AB50" s="97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</row>
    <row r="51" spans="1:59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  <c r="AA51" s="97"/>
      <c r="AB51" s="97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</row>
    <row r="52" spans="1:59">
      <c r="A52" s="96" t="s">
        <v>41</v>
      </c>
      <c r="B52" s="96"/>
      <c r="C52" s="96"/>
      <c r="D52" s="96"/>
      <c r="E52" s="96"/>
      <c r="F52" s="96"/>
      <c r="G52" s="73"/>
    </row>
    <row r="53" spans="1:59" ht="19">
      <c r="A53" s="96"/>
      <c r="B53" s="96"/>
      <c r="C53" s="96"/>
      <c r="D53" s="96"/>
      <c r="E53" s="96"/>
      <c r="F53" s="96"/>
      <c r="G53" s="116"/>
      <c r="H53" s="116"/>
      <c r="I53" s="117"/>
      <c r="J53" s="117"/>
      <c r="K53" s="117"/>
      <c r="L53" s="117"/>
      <c r="M53" s="117"/>
    </row>
    <row r="54" spans="1:59" ht="40">
      <c r="A54" s="1" t="s">
        <v>0</v>
      </c>
      <c r="B54" s="1" t="s">
        <v>1</v>
      </c>
      <c r="C54" s="1" t="s">
        <v>2</v>
      </c>
      <c r="D54" s="1" t="s">
        <v>3</v>
      </c>
      <c r="E54" s="11" t="s">
        <v>4</v>
      </c>
      <c r="F54" s="11" t="s">
        <v>13</v>
      </c>
      <c r="G54" s="108" t="s">
        <v>3</v>
      </c>
      <c r="H54" s="108"/>
      <c r="I54" s="110"/>
      <c r="J54" s="110"/>
      <c r="K54" s="110"/>
      <c r="L54" s="110"/>
      <c r="M54" s="110"/>
      <c r="N54" s="108" t="s">
        <v>1</v>
      </c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08" t="s">
        <v>2</v>
      </c>
      <c r="AB54" s="109"/>
      <c r="AC54" s="109"/>
      <c r="AD54" s="109"/>
      <c r="AE54" s="109"/>
      <c r="AF54" s="109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09"/>
      <c r="AT54" s="109"/>
      <c r="AU54" s="109"/>
      <c r="AV54" s="109"/>
      <c r="AW54" s="109"/>
      <c r="AX54" s="109"/>
      <c r="AY54" s="109"/>
      <c r="AZ54" s="109"/>
      <c r="BA54" s="109"/>
      <c r="BB54" s="109"/>
      <c r="BC54" s="2"/>
      <c r="BD54" s="2"/>
      <c r="BE54" s="2"/>
      <c r="BF54" s="2"/>
      <c r="BG54" s="2"/>
    </row>
    <row r="55" spans="1:59" ht="35">
      <c r="A55" s="25" t="s">
        <v>5</v>
      </c>
      <c r="B55" s="25">
        <v>75</v>
      </c>
      <c r="C55" s="25">
        <v>70</v>
      </c>
      <c r="D55" s="25" t="b">
        <v>1</v>
      </c>
      <c r="E55" s="25" t="s">
        <v>6</v>
      </c>
      <c r="F55" s="25">
        <v>1</v>
      </c>
      <c r="G55" s="13"/>
      <c r="H55" s="8" t="s">
        <v>14</v>
      </c>
      <c r="I55" s="8" t="s">
        <v>15</v>
      </c>
      <c r="J55" s="8" t="s">
        <v>27</v>
      </c>
      <c r="K55" s="8" t="s">
        <v>26</v>
      </c>
      <c r="L55" s="8" t="s">
        <v>17</v>
      </c>
      <c r="M55" s="10" t="s">
        <v>30</v>
      </c>
      <c r="N55" s="69" t="s">
        <v>19</v>
      </c>
      <c r="O55" s="104">
        <v>1</v>
      </c>
      <c r="P55" s="105"/>
      <c r="Q55" s="99">
        <v>0</v>
      </c>
      <c r="R55" s="103"/>
      <c r="S55" s="104">
        <v>1</v>
      </c>
      <c r="T55" s="105"/>
      <c r="U55" s="99">
        <v>0</v>
      </c>
      <c r="V55" s="103"/>
      <c r="W55" s="104">
        <v>0</v>
      </c>
      <c r="X55" s="105"/>
      <c r="Y55" s="99"/>
      <c r="Z55" s="103"/>
      <c r="AA55" s="69" t="s">
        <v>19</v>
      </c>
      <c r="AB55" s="104">
        <v>1</v>
      </c>
      <c r="AC55" s="105"/>
      <c r="AD55" s="99">
        <v>1</v>
      </c>
      <c r="AE55" s="103"/>
      <c r="AF55" s="104">
        <v>0</v>
      </c>
      <c r="AG55" s="105"/>
      <c r="AH55" s="99">
        <v>0</v>
      </c>
      <c r="AI55" s="103"/>
      <c r="AJ55" s="104">
        <v>0</v>
      </c>
      <c r="AK55" s="105"/>
      <c r="AL55" s="99"/>
      <c r="AM55" s="103"/>
      <c r="AN55" s="99"/>
      <c r="AO55" s="103"/>
      <c r="AP55" s="99"/>
      <c r="AQ55" s="103"/>
      <c r="AR55" s="104"/>
      <c r="AS55" s="105"/>
      <c r="AT55" s="104"/>
      <c r="AU55" s="105"/>
      <c r="AV55" s="104"/>
      <c r="AW55" s="105"/>
      <c r="AX55" s="104"/>
      <c r="AY55" s="105"/>
      <c r="AZ55" s="104"/>
      <c r="BA55" s="105"/>
      <c r="BB55" s="104"/>
      <c r="BC55" s="114"/>
      <c r="BD55" s="4"/>
      <c r="BE55" s="4"/>
      <c r="BF55" s="4"/>
      <c r="BG55" s="4"/>
    </row>
    <row r="56" spans="1:59" ht="19">
      <c r="A56" s="25" t="s">
        <v>5</v>
      </c>
      <c r="B56" s="25">
        <v>80</v>
      </c>
      <c r="C56" s="25">
        <v>90</v>
      </c>
      <c r="D56" s="25" t="b">
        <v>1</v>
      </c>
      <c r="E56" s="25" t="s">
        <v>7</v>
      </c>
      <c r="F56" s="25">
        <v>0</v>
      </c>
      <c r="G56" s="69" t="b">
        <v>1</v>
      </c>
      <c r="H56" s="21">
        <v>1</v>
      </c>
      <c r="I56" s="21">
        <v>2</v>
      </c>
      <c r="J56" s="21">
        <v>3</v>
      </c>
      <c r="K56" s="21">
        <f>-(H56/J56)*LOG(H56/J56, 2)-(I56/J56)*LOG(I56/J56, 2)</f>
        <v>0.91829583405448956</v>
      </c>
      <c r="L56" s="21">
        <v>5</v>
      </c>
      <c r="M56" s="21">
        <f>J56/L56*K56</f>
        <v>0.55097750043269367</v>
      </c>
      <c r="N56" s="69" t="s">
        <v>1</v>
      </c>
      <c r="O56" s="99">
        <v>69</v>
      </c>
      <c r="P56" s="103"/>
      <c r="Q56" s="99">
        <v>72</v>
      </c>
      <c r="R56" s="103"/>
      <c r="S56" s="104">
        <v>75</v>
      </c>
      <c r="T56" s="105"/>
      <c r="U56" s="99">
        <v>80</v>
      </c>
      <c r="V56" s="103"/>
      <c r="W56" s="99">
        <v>85</v>
      </c>
      <c r="X56" s="103"/>
      <c r="Y56" s="104"/>
      <c r="Z56" s="105"/>
      <c r="AA56" s="69" t="s">
        <v>2</v>
      </c>
      <c r="AB56" s="99">
        <v>70</v>
      </c>
      <c r="AC56" s="103"/>
      <c r="AD56" s="99">
        <v>70</v>
      </c>
      <c r="AE56" s="103"/>
      <c r="AF56" s="104">
        <v>85</v>
      </c>
      <c r="AG56" s="105"/>
      <c r="AH56" s="99">
        <v>90</v>
      </c>
      <c r="AI56" s="103"/>
      <c r="AJ56" s="99">
        <v>95</v>
      </c>
      <c r="AK56" s="103"/>
      <c r="AL56" s="104"/>
      <c r="AM56" s="105"/>
      <c r="AN56" s="99"/>
      <c r="AO56" s="103"/>
      <c r="AP56" s="99"/>
      <c r="AQ56" s="103"/>
      <c r="AR56" s="104"/>
      <c r="AS56" s="105"/>
      <c r="AT56" s="104"/>
      <c r="AU56" s="105"/>
      <c r="AV56" s="104"/>
      <c r="AW56" s="105"/>
      <c r="AX56" s="104"/>
      <c r="AY56" s="105"/>
      <c r="AZ56" s="104"/>
      <c r="BA56" s="105"/>
      <c r="BB56" s="104"/>
      <c r="BC56" s="114"/>
      <c r="BD56" s="6"/>
      <c r="BE56" s="6"/>
      <c r="BF56" s="6"/>
      <c r="BG56" s="6"/>
    </row>
    <row r="57" spans="1:59" ht="35">
      <c r="A57" s="25" t="s">
        <v>5</v>
      </c>
      <c r="B57" s="25">
        <v>85</v>
      </c>
      <c r="C57" s="25">
        <v>85</v>
      </c>
      <c r="D57" s="25" t="b">
        <v>0</v>
      </c>
      <c r="E57" s="25" t="s">
        <v>7</v>
      </c>
      <c r="F57" s="25">
        <v>0</v>
      </c>
      <c r="G57" s="69" t="b">
        <v>0</v>
      </c>
      <c r="H57" s="21">
        <v>1</v>
      </c>
      <c r="I57" s="21">
        <v>1</v>
      </c>
      <c r="J57" s="21">
        <v>2</v>
      </c>
      <c r="K57" s="21">
        <f>-(H57/J57)*LOG(H57/J57, 2)-(I57/J57)*LOG(I57/J57, 2)</f>
        <v>1</v>
      </c>
      <c r="L57" s="21">
        <v>5</v>
      </c>
      <c r="M57" s="21">
        <f>J57/L57*K57</f>
        <v>0.4</v>
      </c>
      <c r="N57" s="78" t="s">
        <v>20</v>
      </c>
      <c r="O57" s="99">
        <f xml:space="preserve"> O56</f>
        <v>69</v>
      </c>
      <c r="P57" s="103"/>
      <c r="Q57" s="104">
        <f t="shared" ref="Q57:U57" si="67" xml:space="preserve"> Q56</f>
        <v>72</v>
      </c>
      <c r="R57" s="105"/>
      <c r="S57" s="104">
        <f t="shared" si="67"/>
        <v>75</v>
      </c>
      <c r="T57" s="105"/>
      <c r="U57" s="99">
        <f t="shared" si="67"/>
        <v>80</v>
      </c>
      <c r="V57" s="103"/>
      <c r="W57" s="99">
        <v>85</v>
      </c>
      <c r="X57" s="103"/>
      <c r="Y57" s="104"/>
      <c r="Z57" s="105"/>
      <c r="AA57" s="78" t="s">
        <v>25</v>
      </c>
      <c r="AB57" s="99">
        <f xml:space="preserve"> AB56</f>
        <v>70</v>
      </c>
      <c r="AC57" s="103"/>
      <c r="AD57" s="104">
        <v>80</v>
      </c>
      <c r="AE57" s="105"/>
      <c r="AF57" s="104">
        <v>90</v>
      </c>
      <c r="AG57" s="105"/>
      <c r="AH57" s="99">
        <v>95</v>
      </c>
      <c r="AI57" s="103"/>
      <c r="AJ57" s="99"/>
      <c r="AK57" s="103"/>
      <c r="AL57" s="104"/>
      <c r="AM57" s="105"/>
      <c r="AN57" s="104"/>
      <c r="AO57" s="105"/>
      <c r="AP57" s="99"/>
      <c r="AQ57" s="103"/>
      <c r="AR57" s="104"/>
      <c r="AS57" s="105"/>
      <c r="AT57" s="104"/>
      <c r="AU57" s="105"/>
      <c r="AV57" s="104"/>
      <c r="AW57" s="105"/>
      <c r="AX57" s="104"/>
      <c r="AY57" s="105"/>
      <c r="AZ57" s="104"/>
      <c r="BA57" s="105"/>
      <c r="BB57" s="104"/>
      <c r="BC57" s="114"/>
      <c r="BD57" s="6"/>
      <c r="BE57" s="6"/>
      <c r="BF57" s="6"/>
      <c r="BG57" s="6"/>
    </row>
    <row r="58" spans="1:59" ht="19">
      <c r="A58" s="25" t="s">
        <v>5</v>
      </c>
      <c r="B58" s="25">
        <v>72</v>
      </c>
      <c r="C58" s="25">
        <v>95</v>
      </c>
      <c r="D58" s="25" t="b">
        <v>1</v>
      </c>
      <c r="E58" s="25" t="s">
        <v>7</v>
      </c>
      <c r="F58" s="25">
        <v>0</v>
      </c>
      <c r="G58" s="69" t="s">
        <v>29</v>
      </c>
      <c r="H58" s="42"/>
      <c r="I58" s="42"/>
      <c r="J58" s="42"/>
      <c r="K58" s="42"/>
      <c r="L58" s="77"/>
      <c r="M58" s="86">
        <f>SUM(M56:M57)</f>
        <v>0.95097750043269369</v>
      </c>
      <c r="N58" s="78" t="s">
        <v>21</v>
      </c>
      <c r="O58" s="99">
        <v>68</v>
      </c>
      <c r="P58" s="103"/>
      <c r="Q58" s="104">
        <f>FLOOR(SUM(O57:R57)/2, 0.1)</f>
        <v>70.5</v>
      </c>
      <c r="R58" s="104"/>
      <c r="S58" s="104">
        <f>FLOOR((Q57+S57)/2, 0.1)</f>
        <v>73.5</v>
      </c>
      <c r="T58" s="104"/>
      <c r="U58" s="106">
        <f t="shared" ref="U58" si="68">FLOOR((S57+U57)/2, 0.1)</f>
        <v>77.5</v>
      </c>
      <c r="V58" s="106"/>
      <c r="W58" s="104">
        <f t="shared" ref="W58" si="69">FLOOR((U57+W57)/2, 0.1)</f>
        <v>82.5</v>
      </c>
      <c r="X58" s="104"/>
      <c r="Y58" s="104">
        <v>86</v>
      </c>
      <c r="Z58" s="104"/>
      <c r="AA58" s="78" t="s">
        <v>21</v>
      </c>
      <c r="AB58" s="99">
        <v>69</v>
      </c>
      <c r="AC58" s="103"/>
      <c r="AD58" s="106">
        <f>FLOOR(SUM(AB57:AE57)/2, 0.1)</f>
        <v>75</v>
      </c>
      <c r="AE58" s="106"/>
      <c r="AF58" s="104">
        <f>FLOOR((AD57+AF57)/2, 0.1)</f>
        <v>85</v>
      </c>
      <c r="AG58" s="104"/>
      <c r="AH58" s="104">
        <f t="shared" ref="AH58" si="70">FLOOR((AF57+AH57)/2, 0.1)</f>
        <v>92.5</v>
      </c>
      <c r="AI58" s="104"/>
      <c r="AJ58" s="104">
        <v>96</v>
      </c>
      <c r="AK58" s="104"/>
      <c r="AL58" s="106"/>
      <c r="AM58" s="106"/>
      <c r="AN58" s="104"/>
      <c r="AO58" s="104"/>
      <c r="AP58" s="104"/>
      <c r="AQ58" s="104"/>
      <c r="AR58" s="104"/>
      <c r="AS58" s="104"/>
      <c r="AT58" s="104"/>
      <c r="AU58" s="104"/>
      <c r="AV58" s="104"/>
      <c r="AW58" s="104"/>
      <c r="AX58" s="104"/>
      <c r="AY58" s="104"/>
      <c r="AZ58" s="104"/>
      <c r="BA58" s="104"/>
      <c r="BB58" s="104"/>
      <c r="BC58" s="114"/>
      <c r="BD58" s="6"/>
      <c r="BE58" s="6"/>
      <c r="BF58" s="6"/>
      <c r="BG58" s="6"/>
    </row>
    <row r="59" spans="1:59" ht="19">
      <c r="A59" s="25" t="s">
        <v>5</v>
      </c>
      <c r="B59" s="25">
        <v>69</v>
      </c>
      <c r="C59" s="25">
        <v>70</v>
      </c>
      <c r="D59" s="25" t="b">
        <v>0</v>
      </c>
      <c r="E59" s="25" t="s">
        <v>6</v>
      </c>
      <c r="F59" s="25">
        <v>1</v>
      </c>
      <c r="G59" s="83" t="s">
        <v>39</v>
      </c>
      <c r="M59" s="82">
        <f>D65-M58</f>
        <v>1.9973094021974891E-2</v>
      </c>
      <c r="N59" s="16"/>
      <c r="O59" s="99"/>
      <c r="P59" s="103"/>
      <c r="Q59" s="104"/>
      <c r="R59" s="104"/>
      <c r="S59" s="104"/>
      <c r="T59" s="104"/>
      <c r="U59" s="99"/>
      <c r="V59" s="99"/>
      <c r="W59" s="99"/>
      <c r="X59" s="99"/>
      <c r="Y59" s="104"/>
      <c r="Z59" s="104"/>
      <c r="AA59" s="16"/>
      <c r="AB59" s="99"/>
      <c r="AC59" s="103"/>
      <c r="AD59" s="104"/>
      <c r="AE59" s="104"/>
      <c r="AF59" s="104"/>
      <c r="AG59" s="104"/>
      <c r="AH59" s="99"/>
      <c r="AI59" s="99"/>
      <c r="AJ59" s="99"/>
      <c r="AK59" s="99"/>
      <c r="AL59" s="104"/>
      <c r="AM59" s="104"/>
      <c r="AN59" s="104"/>
      <c r="AO59" s="104"/>
      <c r="AP59" s="99"/>
      <c r="AQ59" s="99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14"/>
      <c r="BD59" s="4"/>
      <c r="BE59" s="4"/>
      <c r="BF59" s="4"/>
      <c r="BG59" s="4"/>
    </row>
    <row r="60" spans="1:59" ht="19">
      <c r="A60" s="84"/>
      <c r="B60" s="84"/>
      <c r="C60" s="84"/>
      <c r="D60" s="84"/>
      <c r="E60" s="84"/>
      <c r="F60" s="84"/>
      <c r="G60" s="83"/>
      <c r="H60" s="7"/>
      <c r="I60" s="43"/>
      <c r="J60" s="43"/>
      <c r="K60" s="43"/>
      <c r="L60" s="79"/>
      <c r="M60" s="26"/>
      <c r="N60" s="69"/>
      <c r="O60" s="69" t="s">
        <v>22</v>
      </c>
      <c r="P60" s="69" t="s">
        <v>23</v>
      </c>
      <c r="Q60" s="69" t="s">
        <v>22</v>
      </c>
      <c r="R60" s="69" t="s">
        <v>23</v>
      </c>
      <c r="S60" s="69" t="s">
        <v>22</v>
      </c>
      <c r="T60" s="69" t="s">
        <v>23</v>
      </c>
      <c r="U60" s="69" t="s">
        <v>22</v>
      </c>
      <c r="V60" s="69" t="s">
        <v>23</v>
      </c>
      <c r="W60" s="69" t="s">
        <v>22</v>
      </c>
      <c r="X60" s="69" t="s">
        <v>23</v>
      </c>
      <c r="Y60" s="69" t="s">
        <v>22</v>
      </c>
      <c r="Z60" s="69" t="s">
        <v>23</v>
      </c>
      <c r="AA60" s="69"/>
      <c r="AB60" s="69" t="s">
        <v>22</v>
      </c>
      <c r="AC60" s="69" t="s">
        <v>23</v>
      </c>
      <c r="AD60" s="69" t="s">
        <v>22</v>
      </c>
      <c r="AE60" s="69" t="s">
        <v>23</v>
      </c>
      <c r="AF60" s="69" t="s">
        <v>22</v>
      </c>
      <c r="AG60" s="69" t="s">
        <v>23</v>
      </c>
      <c r="AH60" s="69" t="s">
        <v>22</v>
      </c>
      <c r="AI60" s="69" t="s">
        <v>23</v>
      </c>
      <c r="AJ60" s="69" t="s">
        <v>22</v>
      </c>
      <c r="AK60" s="69" t="s">
        <v>23</v>
      </c>
      <c r="AL60" s="69"/>
      <c r="AM60" s="69"/>
      <c r="AN60" s="69"/>
      <c r="AO60" s="69"/>
      <c r="AP60" s="69"/>
      <c r="AQ60" s="69"/>
      <c r="AR60" s="69"/>
      <c r="AS60" s="69"/>
      <c r="AT60" s="69"/>
      <c r="AU60" s="69"/>
      <c r="AV60" s="69"/>
      <c r="AW60" s="69"/>
      <c r="AX60" s="69"/>
      <c r="AY60" s="69"/>
      <c r="AZ60" s="69"/>
      <c r="BA60" s="69"/>
      <c r="BB60" s="4"/>
      <c r="BC60" s="4"/>
      <c r="BD60" s="4"/>
      <c r="BE60" s="4"/>
      <c r="BF60" s="4"/>
      <c r="BG60" s="4"/>
    </row>
    <row r="61" spans="1:59" ht="19">
      <c r="A61" s="84"/>
      <c r="B61" s="84"/>
      <c r="C61" s="84"/>
      <c r="D61" s="84"/>
      <c r="E61" s="84"/>
      <c r="F61" s="84"/>
      <c r="G61" s="83"/>
      <c r="H61" s="4"/>
      <c r="I61" s="4"/>
      <c r="J61" s="4"/>
      <c r="K61" s="4"/>
      <c r="L61" s="4"/>
      <c r="M61" s="4"/>
      <c r="N61" s="69" t="s">
        <v>14</v>
      </c>
      <c r="O61" s="69">
        <v>0</v>
      </c>
      <c r="P61" s="69">
        <v>2</v>
      </c>
      <c r="Q61" s="69">
        <v>1</v>
      </c>
      <c r="R61" s="69">
        <v>1</v>
      </c>
      <c r="S61" s="69">
        <v>1</v>
      </c>
      <c r="T61" s="69">
        <v>1</v>
      </c>
      <c r="U61" s="69">
        <v>2</v>
      </c>
      <c r="V61" s="69">
        <v>0</v>
      </c>
      <c r="W61" s="69">
        <v>2</v>
      </c>
      <c r="X61" s="69">
        <v>0</v>
      </c>
      <c r="Y61" s="69">
        <v>2</v>
      </c>
      <c r="Z61" s="69">
        <v>0</v>
      </c>
      <c r="AA61" s="69" t="s">
        <v>14</v>
      </c>
      <c r="AB61" s="69">
        <v>0</v>
      </c>
      <c r="AC61" s="69">
        <v>2</v>
      </c>
      <c r="AD61" s="69">
        <v>2</v>
      </c>
      <c r="AE61" s="69">
        <v>0</v>
      </c>
      <c r="AF61" s="69">
        <v>2</v>
      </c>
      <c r="AG61" s="69">
        <v>0</v>
      </c>
      <c r="AH61" s="69">
        <v>2</v>
      </c>
      <c r="AI61" s="69">
        <v>0</v>
      </c>
      <c r="AJ61" s="69">
        <v>2</v>
      </c>
      <c r="AK61" s="69">
        <v>0</v>
      </c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4"/>
      <c r="BC61" s="4"/>
      <c r="BD61" s="4"/>
      <c r="BE61" s="4"/>
      <c r="BF61" s="4"/>
      <c r="BG61" s="4"/>
    </row>
    <row r="62" spans="1:59">
      <c r="A62" s="111" t="s">
        <v>28</v>
      </c>
      <c r="B62" s="115"/>
      <c r="C62" s="115"/>
      <c r="D62" s="115"/>
      <c r="E62" s="4"/>
      <c r="F62" s="4"/>
      <c r="G62" s="30"/>
      <c r="H62" s="4"/>
      <c r="I62" s="4"/>
      <c r="J62" s="4"/>
      <c r="K62" s="4"/>
      <c r="L62" s="4"/>
      <c r="M62" s="4"/>
      <c r="N62" s="69" t="s">
        <v>15</v>
      </c>
      <c r="O62" s="69">
        <v>0</v>
      </c>
      <c r="P62" s="69">
        <v>3</v>
      </c>
      <c r="Q62" s="69">
        <v>0</v>
      </c>
      <c r="R62" s="69">
        <v>3</v>
      </c>
      <c r="S62" s="69">
        <v>1</v>
      </c>
      <c r="T62" s="69">
        <v>2</v>
      </c>
      <c r="U62" s="69">
        <v>1</v>
      </c>
      <c r="V62" s="69">
        <v>2</v>
      </c>
      <c r="W62" s="69">
        <v>2</v>
      </c>
      <c r="X62" s="69">
        <v>1</v>
      </c>
      <c r="Y62" s="69">
        <v>3</v>
      </c>
      <c r="Z62" s="69">
        <v>0</v>
      </c>
      <c r="AA62" s="69" t="s">
        <v>15</v>
      </c>
      <c r="AB62" s="69">
        <v>0</v>
      </c>
      <c r="AC62" s="69">
        <v>3</v>
      </c>
      <c r="AD62" s="69">
        <v>0</v>
      </c>
      <c r="AE62" s="69">
        <v>3</v>
      </c>
      <c r="AF62" s="69">
        <v>1</v>
      </c>
      <c r="AG62" s="69">
        <v>2</v>
      </c>
      <c r="AH62" s="69">
        <v>2</v>
      </c>
      <c r="AI62" s="69">
        <v>1</v>
      </c>
      <c r="AJ62" s="69">
        <v>3</v>
      </c>
      <c r="AK62" s="69">
        <v>0</v>
      </c>
      <c r="AL62" s="69"/>
      <c r="AM62" s="69"/>
      <c r="AN62" s="69"/>
      <c r="AO62" s="69"/>
      <c r="AP62" s="69"/>
      <c r="AQ62" s="69"/>
      <c r="AR62" s="69"/>
      <c r="AS62" s="69"/>
      <c r="AT62" s="69"/>
      <c r="AU62" s="69"/>
      <c r="AV62" s="69"/>
      <c r="AW62" s="69"/>
      <c r="AX62" s="69"/>
      <c r="AY62" s="69"/>
      <c r="AZ62" s="69"/>
      <c r="BA62" s="69"/>
      <c r="BB62" s="4"/>
      <c r="BC62" s="4"/>
      <c r="BD62" s="4"/>
      <c r="BE62" s="4"/>
      <c r="BF62" s="4"/>
      <c r="BG62" s="4"/>
    </row>
    <row r="63" spans="1:59">
      <c r="A63" s="115"/>
      <c r="B63" s="115"/>
      <c r="C63" s="115"/>
      <c r="D63" s="115"/>
      <c r="E63" s="4"/>
      <c r="F63" s="4"/>
      <c r="G63" s="4"/>
      <c r="H63" s="4"/>
      <c r="I63" s="4"/>
      <c r="J63" s="4"/>
      <c r="K63" s="4"/>
      <c r="L63" s="4"/>
      <c r="M63" s="4"/>
      <c r="N63" s="4"/>
      <c r="O63" s="99"/>
      <c r="P63" s="103"/>
      <c r="Q63" s="104"/>
      <c r="R63" s="104"/>
      <c r="S63" s="104"/>
      <c r="T63" s="104"/>
      <c r="U63" s="99"/>
      <c r="V63" s="99"/>
      <c r="W63" s="99"/>
      <c r="X63" s="99"/>
      <c r="Y63" s="104"/>
      <c r="Z63" s="104"/>
      <c r="AA63" s="4"/>
      <c r="AB63" s="99"/>
      <c r="AC63" s="103"/>
      <c r="AD63" s="104"/>
      <c r="AE63" s="104"/>
      <c r="AF63" s="104"/>
      <c r="AG63" s="104"/>
      <c r="AH63" s="99"/>
      <c r="AI63" s="99"/>
      <c r="AJ63" s="99"/>
      <c r="AK63" s="99"/>
      <c r="AL63" s="104"/>
      <c r="AM63" s="104"/>
      <c r="AN63" s="104"/>
      <c r="AO63" s="104"/>
      <c r="AP63" s="99"/>
      <c r="AQ63" s="99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4"/>
      <c r="BC63" s="4"/>
      <c r="BD63" s="4"/>
      <c r="BE63" s="4"/>
      <c r="BF63" s="4"/>
      <c r="BG63" s="4"/>
    </row>
    <row r="64" spans="1:59">
      <c r="A64" s="8" t="s">
        <v>14</v>
      </c>
      <c r="B64" s="8" t="s">
        <v>15</v>
      </c>
      <c r="C64" s="8" t="s">
        <v>17</v>
      </c>
      <c r="D64" s="8" t="s">
        <v>26</v>
      </c>
      <c r="E64" s="4"/>
      <c r="F64" s="4"/>
      <c r="G64" s="4"/>
      <c r="H64" s="4"/>
      <c r="I64" s="4"/>
      <c r="J64" s="4"/>
      <c r="K64" s="4"/>
      <c r="L64" s="4"/>
      <c r="M64" s="4"/>
      <c r="N64" s="69" t="s">
        <v>24</v>
      </c>
      <c r="O64" s="69">
        <f>SUM(O61:O62)</f>
        <v>0</v>
      </c>
      <c r="P64" s="69">
        <f t="shared" ref="P64:Z64" si="71">SUM(P61:P62)</f>
        <v>5</v>
      </c>
      <c r="Q64" s="69">
        <f t="shared" si="71"/>
        <v>1</v>
      </c>
      <c r="R64" s="69">
        <f t="shared" si="71"/>
        <v>4</v>
      </c>
      <c r="S64" s="69">
        <f t="shared" si="71"/>
        <v>2</v>
      </c>
      <c r="T64" s="69">
        <f t="shared" si="71"/>
        <v>3</v>
      </c>
      <c r="U64" s="69">
        <f t="shared" si="71"/>
        <v>3</v>
      </c>
      <c r="V64" s="69">
        <f t="shared" si="71"/>
        <v>2</v>
      </c>
      <c r="W64" s="69">
        <f t="shared" si="71"/>
        <v>4</v>
      </c>
      <c r="X64" s="69">
        <f t="shared" si="71"/>
        <v>1</v>
      </c>
      <c r="Y64" s="69">
        <f t="shared" si="71"/>
        <v>5</v>
      </c>
      <c r="Z64" s="69">
        <f t="shared" si="71"/>
        <v>0</v>
      </c>
      <c r="AA64" s="69" t="s">
        <v>24</v>
      </c>
      <c r="AB64" s="69">
        <f>SUM(AB61:AB62)</f>
        <v>0</v>
      </c>
      <c r="AC64" s="69">
        <f t="shared" ref="AC64:AK64" si="72">SUM(AC61:AC62)</f>
        <v>5</v>
      </c>
      <c r="AD64" s="69">
        <f t="shared" si="72"/>
        <v>2</v>
      </c>
      <c r="AE64" s="69">
        <f t="shared" si="72"/>
        <v>3</v>
      </c>
      <c r="AF64" s="69">
        <f t="shared" si="72"/>
        <v>3</v>
      </c>
      <c r="AG64" s="69">
        <f t="shared" si="72"/>
        <v>2</v>
      </c>
      <c r="AH64" s="69">
        <f t="shared" si="72"/>
        <v>4</v>
      </c>
      <c r="AI64" s="69">
        <f t="shared" si="72"/>
        <v>1</v>
      </c>
      <c r="AJ64" s="69">
        <f t="shared" si="72"/>
        <v>5</v>
      </c>
      <c r="AK64" s="69">
        <f t="shared" si="72"/>
        <v>0</v>
      </c>
      <c r="AL64" s="69"/>
      <c r="AM64" s="69"/>
      <c r="AN64" s="69"/>
      <c r="AO64" s="69"/>
      <c r="AP64" s="69"/>
      <c r="AQ64" s="69"/>
      <c r="AR64" s="69"/>
      <c r="AS64" s="69"/>
      <c r="AT64" s="69"/>
      <c r="AU64" s="69"/>
      <c r="AV64" s="69"/>
      <c r="AW64" s="69"/>
      <c r="AX64" s="69"/>
      <c r="AY64" s="69"/>
      <c r="AZ64" s="69"/>
      <c r="BA64" s="69"/>
      <c r="BB64" s="4"/>
      <c r="BC64" s="4"/>
      <c r="BD64" s="4"/>
      <c r="BE64" s="4"/>
      <c r="BF64" s="4"/>
      <c r="BG64" s="4"/>
    </row>
    <row r="65" spans="1:59" ht="17">
      <c r="A65" s="21">
        <v>2</v>
      </c>
      <c r="B65" s="21">
        <v>3</v>
      </c>
      <c r="C65" s="21">
        <v>5</v>
      </c>
      <c r="D65" s="41">
        <f>-(A65/C65)*LOG(A65/C65, 2)-(B65/C65)*LOG(B65/C65, 2)</f>
        <v>0.97095059445466858</v>
      </c>
      <c r="E65" s="6"/>
      <c r="F65" s="6"/>
      <c r="G65" s="6"/>
      <c r="H65" s="6"/>
      <c r="I65" s="6"/>
      <c r="J65" s="6"/>
      <c r="K65" s="6"/>
      <c r="L65" s="6"/>
      <c r="M65" s="6"/>
      <c r="N65" s="78" t="s">
        <v>26</v>
      </c>
      <c r="O65" s="68">
        <v>1</v>
      </c>
      <c r="P65" s="68">
        <f>-P61/P64*LOG(P61/P64, 2) - P62/P64*LOG(P62/P64, 2)</f>
        <v>0.97095059445466858</v>
      </c>
      <c r="Q65" s="68">
        <v>0</v>
      </c>
      <c r="R65" s="68">
        <f t="shared" ref="R65:Y65" si="73">-R61/R64*LOG(R61/R64, 2) - R62/R64*LOG(R62/R64, 2)</f>
        <v>0.81127812445913283</v>
      </c>
      <c r="S65" s="68">
        <f t="shared" si="73"/>
        <v>1</v>
      </c>
      <c r="T65" s="68">
        <f t="shared" si="73"/>
        <v>0.91829583405448956</v>
      </c>
      <c r="U65" s="68">
        <f t="shared" si="73"/>
        <v>0.91829583405448956</v>
      </c>
      <c r="V65" s="68">
        <v>0</v>
      </c>
      <c r="W65" s="68">
        <f t="shared" si="73"/>
        <v>1</v>
      </c>
      <c r="X65" s="68">
        <v>0</v>
      </c>
      <c r="Y65" s="68">
        <f t="shared" si="73"/>
        <v>0.97095059445466858</v>
      </c>
      <c r="Z65" s="68">
        <v>1</v>
      </c>
      <c r="AA65" s="78" t="s">
        <v>26</v>
      </c>
      <c r="AB65" s="68">
        <v>1</v>
      </c>
      <c r="AC65" s="68">
        <f>-AC61/AC64*LOG(AC61/AC64, 2) - AC62/AC64*LOG(AC62/AC64, 2)</f>
        <v>0.97095059445466858</v>
      </c>
      <c r="AD65" s="68">
        <v>0</v>
      </c>
      <c r="AE65" s="68">
        <v>0</v>
      </c>
      <c r="AF65" s="68">
        <f t="shared" ref="AF65" si="74">-AF61/AF64*LOG(AF61/AF64, 2) - AF62/AF64*LOG(AF62/AF64, 2)</f>
        <v>0.91829583405448956</v>
      </c>
      <c r="AG65" s="68">
        <v>0</v>
      </c>
      <c r="AH65" s="68">
        <f t="shared" ref="AH65" si="75">-AH61/AH64*LOG(AH61/AH64, 2) - AH62/AH64*LOG(AH62/AH64, 2)</f>
        <v>1</v>
      </c>
      <c r="AI65" s="68">
        <v>0</v>
      </c>
      <c r="AJ65" s="68">
        <f t="shared" ref="AJ65" si="76">-AJ61/AJ64*LOG(AJ61/AJ64, 2) - AJ62/AJ64*LOG(AJ62/AJ64, 2)</f>
        <v>0.97095059445466858</v>
      </c>
      <c r="AK65" s="68">
        <v>1</v>
      </c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20"/>
      <c r="AW65" s="20"/>
      <c r="AX65" s="20"/>
      <c r="AY65" s="20"/>
      <c r="AZ65" s="20"/>
      <c r="BA65" s="20"/>
      <c r="BB65" s="6"/>
      <c r="BC65" s="6"/>
      <c r="BD65" s="6"/>
      <c r="BE65" s="6"/>
      <c r="BF65" s="6"/>
      <c r="BG65" s="6"/>
    </row>
    <row r="66" spans="1:59" ht="19">
      <c r="A66" s="87"/>
      <c r="B66" s="88"/>
      <c r="C66" s="88" t="s">
        <v>2</v>
      </c>
      <c r="D66" s="87" t="s">
        <v>1</v>
      </c>
      <c r="E66" s="87" t="s">
        <v>3</v>
      </c>
      <c r="G66" s="69"/>
      <c r="H66" s="69"/>
      <c r="I66" s="7"/>
      <c r="J66" s="7"/>
      <c r="K66" s="7"/>
      <c r="L66" s="7"/>
      <c r="M66" s="7"/>
      <c r="N66" s="69" t="s">
        <v>17</v>
      </c>
      <c r="O66" s="69">
        <v>5</v>
      </c>
      <c r="P66" s="69">
        <v>5</v>
      </c>
      <c r="Q66" s="69">
        <v>5</v>
      </c>
      <c r="R66" s="69">
        <v>5</v>
      </c>
      <c r="S66" s="69">
        <v>5</v>
      </c>
      <c r="T66" s="69">
        <v>5</v>
      </c>
      <c r="U66" s="69">
        <v>5</v>
      </c>
      <c r="V66" s="69">
        <v>5</v>
      </c>
      <c r="W66" s="69">
        <v>5</v>
      </c>
      <c r="X66" s="69">
        <v>5</v>
      </c>
      <c r="Y66" s="69">
        <v>5</v>
      </c>
      <c r="Z66" s="69">
        <v>5</v>
      </c>
      <c r="AA66" s="69" t="s">
        <v>17</v>
      </c>
      <c r="AB66" s="69">
        <v>5</v>
      </c>
      <c r="AC66" s="69">
        <v>5</v>
      </c>
      <c r="AD66" s="69">
        <v>5</v>
      </c>
      <c r="AE66" s="69">
        <v>5</v>
      </c>
      <c r="AF66" s="69">
        <v>5</v>
      </c>
      <c r="AG66" s="69">
        <v>5</v>
      </c>
      <c r="AH66" s="69">
        <v>5</v>
      </c>
      <c r="AI66" s="69">
        <v>5</v>
      </c>
      <c r="AJ66" s="69">
        <v>5</v>
      </c>
      <c r="AK66" s="69">
        <v>5</v>
      </c>
      <c r="AL66" s="69"/>
      <c r="AM66" s="69"/>
      <c r="AN66" s="69"/>
      <c r="AO66" s="69"/>
      <c r="AP66" s="69"/>
      <c r="AQ66" s="69"/>
      <c r="AR66" s="69"/>
      <c r="AS66" s="69"/>
      <c r="AT66" s="69"/>
      <c r="AU66" s="69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1:59" ht="42" customHeight="1">
      <c r="A67" s="87" t="s">
        <v>39</v>
      </c>
      <c r="B67" s="88"/>
      <c r="C67" s="88">
        <v>0.97099999999999997</v>
      </c>
      <c r="D67" s="87">
        <v>0.42</v>
      </c>
      <c r="E67" s="87">
        <v>0.02</v>
      </c>
      <c r="G67" s="69"/>
      <c r="H67" s="7"/>
      <c r="I67" s="7"/>
      <c r="J67" s="7"/>
      <c r="K67" s="7"/>
      <c r="L67" s="7"/>
      <c r="M67" s="7"/>
      <c r="N67" s="78" t="s">
        <v>30</v>
      </c>
      <c r="O67" s="68">
        <f>(SUM(O61:O62)/O66)*O65</f>
        <v>0</v>
      </c>
      <c r="P67" s="68">
        <f>(P64/P66)*P65</f>
        <v>0.97095059445466858</v>
      </c>
      <c r="Q67" s="68">
        <f t="shared" ref="Q67:Z67" si="77">(Q64/Q66)*Q65</f>
        <v>0</v>
      </c>
      <c r="R67" s="68">
        <f t="shared" si="77"/>
        <v>0.64902249956730629</v>
      </c>
      <c r="S67" s="68">
        <f t="shared" si="77"/>
        <v>0.4</v>
      </c>
      <c r="T67" s="68">
        <f t="shared" si="77"/>
        <v>0.55097750043269367</v>
      </c>
      <c r="U67" s="68">
        <f t="shared" si="77"/>
        <v>0.55097750043269367</v>
      </c>
      <c r="V67" s="68">
        <f t="shared" si="77"/>
        <v>0</v>
      </c>
      <c r="W67" s="68">
        <f t="shared" si="77"/>
        <v>0.8</v>
      </c>
      <c r="X67" s="68">
        <f t="shared" si="77"/>
        <v>0</v>
      </c>
      <c r="Y67" s="68">
        <f t="shared" si="77"/>
        <v>0.97095059445466858</v>
      </c>
      <c r="Z67" s="68">
        <f t="shared" si="77"/>
        <v>0</v>
      </c>
      <c r="AA67" s="72" t="s">
        <v>30</v>
      </c>
      <c r="AB67" s="68">
        <f>(SUM(AB61:AB62)/AB66)*AB65</f>
        <v>0</v>
      </c>
      <c r="AC67" s="68">
        <f t="shared" ref="AC67" si="78">(SUM(AC61:AC62)/AC66)*AC65</f>
        <v>0.97095059445466858</v>
      </c>
      <c r="AD67" s="68">
        <f t="shared" ref="AD67:AK67" si="79">(SUM(AD61:AD62)/AD66)*AD65</f>
        <v>0</v>
      </c>
      <c r="AE67" s="68">
        <f t="shared" si="79"/>
        <v>0</v>
      </c>
      <c r="AF67" s="68">
        <f t="shared" si="79"/>
        <v>0.55097750043269367</v>
      </c>
      <c r="AG67" s="68">
        <f t="shared" si="79"/>
        <v>0</v>
      </c>
      <c r="AH67" s="68">
        <f t="shared" si="79"/>
        <v>0.8</v>
      </c>
      <c r="AI67" s="68">
        <f t="shared" si="79"/>
        <v>0</v>
      </c>
      <c r="AJ67" s="68">
        <f t="shared" si="79"/>
        <v>0.97095059445466858</v>
      </c>
      <c r="AK67" s="68">
        <f t="shared" si="79"/>
        <v>0</v>
      </c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70"/>
      <c r="AW67" s="70"/>
      <c r="AX67" s="70"/>
      <c r="AY67" s="70"/>
      <c r="AZ67" s="70"/>
      <c r="BA67" s="70"/>
      <c r="BB67" s="4"/>
      <c r="BC67" s="4"/>
      <c r="BD67" s="4"/>
      <c r="BE67" s="4"/>
      <c r="BF67" s="4"/>
      <c r="BG67" s="4"/>
    </row>
    <row r="68" spans="1:59">
      <c r="A68" s="102" t="s">
        <v>47</v>
      </c>
      <c r="B68" s="102"/>
      <c r="C68" s="102"/>
      <c r="D68" s="102"/>
      <c r="E68" s="102"/>
      <c r="F68" s="102"/>
      <c r="G68" s="69"/>
      <c r="H68" s="7"/>
      <c r="I68" s="7"/>
      <c r="J68" s="7"/>
      <c r="K68" s="7"/>
      <c r="L68" s="7"/>
      <c r="M68" s="7"/>
      <c r="N68" s="69" t="s">
        <v>29</v>
      </c>
      <c r="O68" s="98">
        <f>SUM(O67:P67)</f>
        <v>0.97095059445466858</v>
      </c>
      <c r="P68" s="99"/>
      <c r="Q68" s="98">
        <f t="shared" ref="Q68" si="80">SUM(Q67:R67)</f>
        <v>0.64902249956730629</v>
      </c>
      <c r="R68" s="98"/>
      <c r="S68" s="98">
        <f t="shared" ref="S68" si="81">SUM(S67:T67)</f>
        <v>0.95097750043269369</v>
      </c>
      <c r="T68" s="98"/>
      <c r="U68" s="98">
        <f t="shared" ref="U68" si="82">SUM(U67:V67)</f>
        <v>0.55097750043269367</v>
      </c>
      <c r="V68" s="98"/>
      <c r="W68" s="98">
        <f t="shared" ref="W68" si="83">SUM(W67:X67)</f>
        <v>0.8</v>
      </c>
      <c r="X68" s="98"/>
      <c r="Y68" s="98">
        <f t="shared" ref="Y68" si="84">SUM(Y67:Z67)</f>
        <v>0.97095059445466858</v>
      </c>
      <c r="Z68" s="98"/>
      <c r="AA68" s="69" t="s">
        <v>29</v>
      </c>
      <c r="AB68" s="98">
        <f>SUM(AB67:AC67)</f>
        <v>0.97095059445466858</v>
      </c>
      <c r="AC68" s="99"/>
      <c r="AD68" s="98">
        <f t="shared" ref="AD68" si="85">SUM(AD67:AE67)</f>
        <v>0</v>
      </c>
      <c r="AE68" s="99"/>
      <c r="AF68" s="98">
        <f t="shared" ref="AF68" si="86">SUM(AF67:AG67)</f>
        <v>0.55097750043269367</v>
      </c>
      <c r="AG68" s="99"/>
      <c r="AH68" s="98">
        <f t="shared" ref="AH68" si="87">SUM(AH67:AI67)</f>
        <v>0.8</v>
      </c>
      <c r="AI68" s="99"/>
      <c r="AJ68" s="98">
        <f t="shared" ref="AJ68" si="88">SUM(AJ67:AK67)</f>
        <v>0.97095059445466858</v>
      </c>
      <c r="AK68" s="99"/>
      <c r="AL68" s="98"/>
      <c r="AM68" s="99"/>
      <c r="AN68" s="98"/>
      <c r="AO68" s="99"/>
      <c r="AP68" s="98"/>
      <c r="AQ68" s="99"/>
      <c r="AR68" s="98"/>
      <c r="AS68" s="99"/>
      <c r="AT68" s="98"/>
      <c r="AU68" s="99"/>
      <c r="AV68" s="112"/>
      <c r="AW68" s="113"/>
      <c r="AX68" s="112"/>
      <c r="AY68" s="113"/>
      <c r="AZ68" s="112"/>
      <c r="BA68" s="113"/>
      <c r="BB68" s="4"/>
      <c r="BC68" s="4"/>
      <c r="BD68" s="4"/>
      <c r="BE68" s="4"/>
      <c r="BF68" s="4"/>
      <c r="BG68" s="4"/>
    </row>
    <row r="69" spans="1:59">
      <c r="A69" s="102"/>
      <c r="B69" s="102"/>
      <c r="C69" s="102"/>
      <c r="D69" s="102"/>
      <c r="E69" s="102"/>
      <c r="F69" s="102"/>
      <c r="G69" s="69"/>
      <c r="H69" s="7"/>
      <c r="I69" s="7"/>
      <c r="J69" s="7"/>
      <c r="K69" s="7"/>
      <c r="L69" s="7"/>
      <c r="M69" s="7"/>
      <c r="N69" s="69" t="s">
        <v>28</v>
      </c>
      <c r="O69" s="98">
        <v>0.97095059445466858</v>
      </c>
      <c r="P69" s="99"/>
      <c r="Q69" s="98">
        <v>0.97095059445466858</v>
      </c>
      <c r="R69" s="99"/>
      <c r="S69" s="98">
        <v>0.97095059445466858</v>
      </c>
      <c r="T69" s="99"/>
      <c r="U69" s="98">
        <v>0.97095059445466858</v>
      </c>
      <c r="V69" s="99"/>
      <c r="W69" s="98">
        <v>0.97095059445466858</v>
      </c>
      <c r="X69" s="99"/>
      <c r="Y69" s="98">
        <v>0.97095059445466858</v>
      </c>
      <c r="Z69" s="99"/>
      <c r="AA69" s="69" t="s">
        <v>28</v>
      </c>
      <c r="AB69" s="98">
        <v>0.97095059445466858</v>
      </c>
      <c r="AC69" s="99"/>
      <c r="AD69" s="98">
        <v>0.97095059445466858</v>
      </c>
      <c r="AE69" s="99"/>
      <c r="AF69" s="98">
        <v>0.97095059445466858</v>
      </c>
      <c r="AG69" s="99"/>
      <c r="AH69" s="98">
        <v>0.97095059445466858</v>
      </c>
      <c r="AI69" s="99"/>
      <c r="AJ69" s="98">
        <v>0.97095059445466858</v>
      </c>
      <c r="AK69" s="99"/>
      <c r="AL69" s="98"/>
      <c r="AM69" s="99"/>
      <c r="AN69" s="98"/>
      <c r="AO69" s="99"/>
      <c r="AP69" s="98"/>
      <c r="AQ69" s="99"/>
      <c r="AR69" s="98"/>
      <c r="AS69" s="99"/>
      <c r="AT69" s="98"/>
      <c r="AU69" s="99"/>
      <c r="AV69" s="98"/>
      <c r="AW69" s="99"/>
      <c r="AX69" s="98"/>
      <c r="AY69" s="99"/>
      <c r="AZ69" s="98"/>
      <c r="BA69" s="99"/>
      <c r="BD69" s="4"/>
      <c r="BE69" s="4"/>
      <c r="BF69" s="4"/>
      <c r="BG69" s="4"/>
    </row>
    <row r="70" spans="1:59">
      <c r="A70" s="102"/>
      <c r="B70" s="102"/>
      <c r="C70" s="102"/>
      <c r="D70" s="102"/>
      <c r="E70" s="102"/>
      <c r="F70" s="102"/>
      <c r="G70" s="69"/>
      <c r="H70" s="7"/>
      <c r="I70" s="7"/>
      <c r="J70" s="7"/>
      <c r="K70" s="7"/>
      <c r="L70" s="7"/>
      <c r="M70" s="7"/>
      <c r="N70" s="83" t="s">
        <v>39</v>
      </c>
      <c r="O70" s="98">
        <f>O69-O68</f>
        <v>0</v>
      </c>
      <c r="P70" s="99"/>
      <c r="Q70" s="98">
        <f t="shared" ref="Q70" si="89">Q69-Q68</f>
        <v>0.32192809488736229</v>
      </c>
      <c r="R70" s="99"/>
      <c r="S70" s="98">
        <f t="shared" ref="S70" si="90">S69-S68</f>
        <v>1.9973094021974891E-2</v>
      </c>
      <c r="T70" s="99"/>
      <c r="U70" s="100">
        <f t="shared" ref="U70" si="91">U69-U68</f>
        <v>0.41997309402197491</v>
      </c>
      <c r="V70" s="101"/>
      <c r="W70" s="98">
        <f t="shared" ref="W70" si="92">W69-W68</f>
        <v>0.17095059445466854</v>
      </c>
      <c r="X70" s="99"/>
      <c r="Y70" s="98">
        <f t="shared" ref="Y70" si="93">Y69-Y68</f>
        <v>0</v>
      </c>
      <c r="Z70" s="99"/>
      <c r="AA70" s="83" t="s">
        <v>39</v>
      </c>
      <c r="AB70" s="98">
        <f>AB69-AB68</f>
        <v>0</v>
      </c>
      <c r="AC70" s="99"/>
      <c r="AD70" s="100">
        <v>0.97095059445466858</v>
      </c>
      <c r="AE70" s="101"/>
      <c r="AF70" s="98">
        <f t="shared" ref="AF70" si="94">AF69-AF68</f>
        <v>0.41997309402197491</v>
      </c>
      <c r="AG70" s="99"/>
      <c r="AH70" s="98">
        <f t="shared" ref="AH70" si="95">AH69-AH68</f>
        <v>0.17095059445466854</v>
      </c>
      <c r="AI70" s="99"/>
      <c r="AJ70" s="98">
        <f t="shared" ref="AJ70" si="96">AJ69-AJ68</f>
        <v>0</v>
      </c>
      <c r="AK70" s="99"/>
      <c r="AL70" s="100"/>
      <c r="AM70" s="101"/>
      <c r="AN70" s="98"/>
      <c r="AO70" s="99"/>
      <c r="AP70" s="98"/>
      <c r="AQ70" s="99"/>
      <c r="AR70" s="98"/>
      <c r="AS70" s="99"/>
      <c r="AT70" s="98"/>
      <c r="AU70" s="99"/>
      <c r="AV70" s="98"/>
      <c r="AW70" s="99"/>
      <c r="AX70" s="98"/>
      <c r="AY70" s="99"/>
      <c r="AZ70" s="98"/>
      <c r="BA70" s="99"/>
      <c r="BD70" s="4"/>
      <c r="BE70" s="4"/>
      <c r="BF70" s="4"/>
      <c r="BG70" s="4"/>
    </row>
    <row r="71" spans="1:59">
      <c r="A71" s="97" t="s">
        <v>62</v>
      </c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97"/>
      <c r="AD71" s="97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</row>
    <row r="72" spans="1:59" ht="16" customHeight="1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97"/>
      <c r="AD72" s="97"/>
      <c r="AE72" s="97"/>
      <c r="AF72" s="97"/>
      <c r="AG72" s="97"/>
      <c r="AH72" s="97"/>
      <c r="AI72" s="97"/>
      <c r="AJ72" s="97"/>
      <c r="AK72" s="97"/>
      <c r="AL72" s="97"/>
      <c r="AM72" s="97"/>
      <c r="AN72" s="97"/>
      <c r="AO72" s="97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</row>
    <row r="73" spans="1:59" ht="16" customHeight="1">
      <c r="A73" s="96" t="s">
        <v>42</v>
      </c>
      <c r="B73" s="96"/>
      <c r="C73" s="96"/>
      <c r="D73" s="96"/>
      <c r="E73" s="96"/>
      <c r="F73" s="96"/>
      <c r="G73" s="73"/>
      <c r="N73" s="69"/>
      <c r="O73" s="104"/>
      <c r="P73" s="105"/>
      <c r="Q73" s="99"/>
      <c r="R73" s="103"/>
      <c r="S73" s="104"/>
      <c r="T73" s="105"/>
      <c r="U73" s="99"/>
      <c r="V73" s="103"/>
      <c r="W73" s="104"/>
      <c r="X73" s="105"/>
      <c r="Y73" s="99"/>
      <c r="Z73" s="103"/>
      <c r="AA73" s="99"/>
      <c r="AB73" s="103"/>
      <c r="AC73" s="98"/>
      <c r="AD73" s="99"/>
      <c r="AE73" s="98"/>
      <c r="AF73" s="99"/>
      <c r="AG73" s="98"/>
      <c r="AH73" s="99"/>
      <c r="AI73" s="98"/>
      <c r="AJ73" s="99"/>
      <c r="AK73" s="100"/>
      <c r="AL73" s="101"/>
      <c r="AM73" s="98"/>
      <c r="AN73" s="99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</row>
    <row r="74" spans="1:59" ht="16" customHeight="1">
      <c r="A74" s="96"/>
      <c r="B74" s="96"/>
      <c r="C74" s="96"/>
      <c r="D74" s="96"/>
      <c r="E74" s="96"/>
      <c r="F74" s="96"/>
      <c r="G74" s="73"/>
      <c r="N74" s="69"/>
      <c r="O74" s="99"/>
      <c r="P74" s="103"/>
      <c r="Q74" s="99"/>
      <c r="R74" s="103"/>
      <c r="S74" s="104"/>
      <c r="T74" s="105"/>
      <c r="U74" s="99"/>
      <c r="V74" s="103"/>
      <c r="W74" s="99"/>
      <c r="X74" s="103"/>
      <c r="Y74" s="104"/>
      <c r="Z74" s="105"/>
      <c r="AA74" s="99"/>
      <c r="AB74" s="103"/>
    </row>
    <row r="75" spans="1:59" ht="40">
      <c r="A75" s="1" t="s">
        <v>0</v>
      </c>
      <c r="B75" s="1" t="s">
        <v>1</v>
      </c>
      <c r="C75" s="1" t="s">
        <v>2</v>
      </c>
      <c r="D75" s="1" t="s">
        <v>3</v>
      </c>
      <c r="E75" s="11" t="s">
        <v>4</v>
      </c>
      <c r="F75" s="11" t="s">
        <v>13</v>
      </c>
      <c r="G75" s="108" t="s">
        <v>3</v>
      </c>
      <c r="H75" s="108"/>
      <c r="I75" s="110"/>
      <c r="J75" s="110"/>
      <c r="K75" s="110"/>
      <c r="L75" s="110"/>
      <c r="M75" s="110"/>
      <c r="N75" s="108" t="s">
        <v>1</v>
      </c>
      <c r="O75" s="108"/>
      <c r="P75" s="110"/>
      <c r="Q75" s="110"/>
      <c r="R75" s="110"/>
      <c r="S75" s="110"/>
      <c r="T75" s="110"/>
      <c r="U75" s="99"/>
      <c r="V75" s="103"/>
      <c r="W75" s="104"/>
      <c r="X75" s="105"/>
      <c r="Y75" s="99"/>
      <c r="Z75" s="103"/>
      <c r="AA75" s="108" t="s">
        <v>2</v>
      </c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</row>
    <row r="76" spans="1:59" ht="16" customHeight="1">
      <c r="A76" s="25" t="s">
        <v>9</v>
      </c>
      <c r="B76" s="25">
        <v>71</v>
      </c>
      <c r="C76" s="25">
        <v>80</v>
      </c>
      <c r="D76" s="25" t="b">
        <v>1</v>
      </c>
      <c r="E76" s="25" t="s">
        <v>7</v>
      </c>
      <c r="F76" s="25">
        <v>0</v>
      </c>
      <c r="G76" s="13"/>
      <c r="H76" s="8" t="s">
        <v>14</v>
      </c>
      <c r="I76" s="8" t="s">
        <v>15</v>
      </c>
      <c r="J76" s="8" t="s">
        <v>27</v>
      </c>
      <c r="K76" s="8" t="s">
        <v>26</v>
      </c>
      <c r="L76" s="8" t="s">
        <v>17</v>
      </c>
      <c r="M76" s="10" t="s">
        <v>30</v>
      </c>
      <c r="N76" s="69" t="s">
        <v>19</v>
      </c>
      <c r="O76" s="104">
        <v>0</v>
      </c>
      <c r="P76" s="105"/>
      <c r="Q76" s="99">
        <v>1</v>
      </c>
      <c r="R76" s="103"/>
      <c r="S76" s="104">
        <v>1</v>
      </c>
      <c r="T76" s="105"/>
      <c r="U76" s="99">
        <v>0</v>
      </c>
      <c r="V76" s="103"/>
      <c r="W76" s="104">
        <v>1</v>
      </c>
      <c r="X76" s="105"/>
      <c r="Y76" s="99"/>
      <c r="Z76" s="103"/>
      <c r="AA76" s="69" t="s">
        <v>19</v>
      </c>
      <c r="AB76" s="104">
        <v>0</v>
      </c>
      <c r="AC76" s="105"/>
      <c r="AD76" s="99">
        <v>0</v>
      </c>
      <c r="AE76" s="103"/>
      <c r="AF76" s="104">
        <v>1</v>
      </c>
      <c r="AG76" s="105"/>
      <c r="AH76" s="99">
        <v>1</v>
      </c>
      <c r="AI76" s="103"/>
      <c r="AJ76" s="104">
        <v>1</v>
      </c>
      <c r="AK76" s="105"/>
      <c r="AL76" s="99"/>
      <c r="AM76" s="103"/>
      <c r="AN76" s="99"/>
      <c r="AO76" s="103"/>
    </row>
    <row r="77" spans="1:59" ht="16" customHeight="1">
      <c r="A77" s="25" t="s">
        <v>9</v>
      </c>
      <c r="B77" s="25">
        <v>65</v>
      </c>
      <c r="C77" s="25">
        <v>70</v>
      </c>
      <c r="D77" s="25" t="b">
        <v>1</v>
      </c>
      <c r="E77" s="25" t="s">
        <v>7</v>
      </c>
      <c r="F77" s="25">
        <v>0</v>
      </c>
      <c r="G77" s="69" t="b">
        <v>1</v>
      </c>
      <c r="H77" s="21">
        <v>0</v>
      </c>
      <c r="I77" s="21">
        <v>2</v>
      </c>
      <c r="J77" s="21">
        <v>2</v>
      </c>
      <c r="K77" s="21">
        <v>0</v>
      </c>
      <c r="L77" s="21">
        <v>5</v>
      </c>
      <c r="M77" s="21">
        <f>J77/L77*K77</f>
        <v>0</v>
      </c>
      <c r="N77" s="69" t="s">
        <v>1</v>
      </c>
      <c r="O77" s="99">
        <v>65</v>
      </c>
      <c r="P77" s="103"/>
      <c r="Q77" s="99">
        <v>68</v>
      </c>
      <c r="R77" s="103"/>
      <c r="S77" s="104">
        <v>70</v>
      </c>
      <c r="T77" s="105"/>
      <c r="U77" s="99">
        <v>71</v>
      </c>
      <c r="V77" s="103"/>
      <c r="W77" s="99">
        <v>75</v>
      </c>
      <c r="X77" s="103"/>
      <c r="Y77" s="104"/>
      <c r="Z77" s="105"/>
      <c r="AA77" s="69" t="s">
        <v>2</v>
      </c>
      <c r="AB77" s="99">
        <v>70</v>
      </c>
      <c r="AC77" s="103"/>
      <c r="AD77" s="99">
        <v>80</v>
      </c>
      <c r="AE77" s="103"/>
      <c r="AF77" s="104">
        <v>80</v>
      </c>
      <c r="AG77" s="105"/>
      <c r="AH77" s="99">
        <v>80</v>
      </c>
      <c r="AI77" s="103"/>
      <c r="AJ77" s="99">
        <v>90</v>
      </c>
      <c r="AK77" s="103"/>
      <c r="AL77" s="104"/>
      <c r="AM77" s="105"/>
      <c r="AN77" s="99"/>
      <c r="AO77" s="103"/>
    </row>
    <row r="78" spans="1:59" ht="16" customHeight="1">
      <c r="A78" s="25" t="s">
        <v>9</v>
      </c>
      <c r="B78" s="25">
        <v>75</v>
      </c>
      <c r="C78" s="25">
        <v>80</v>
      </c>
      <c r="D78" s="25" t="b">
        <v>0</v>
      </c>
      <c r="E78" s="25" t="s">
        <v>6</v>
      </c>
      <c r="F78" s="25">
        <v>1</v>
      </c>
      <c r="G78" s="69" t="b">
        <v>0</v>
      </c>
      <c r="H78" s="21">
        <v>3</v>
      </c>
      <c r="I78" s="21">
        <v>0</v>
      </c>
      <c r="J78" s="21">
        <v>3</v>
      </c>
      <c r="K78" s="21">
        <v>0</v>
      </c>
      <c r="L78" s="21">
        <v>5</v>
      </c>
      <c r="M78" s="21">
        <f>J78/L78*K78</f>
        <v>0</v>
      </c>
      <c r="N78" s="78" t="s">
        <v>20</v>
      </c>
      <c r="O78" s="99">
        <f xml:space="preserve"> O77</f>
        <v>65</v>
      </c>
      <c r="P78" s="103"/>
      <c r="Q78" s="104">
        <f t="shared" ref="Q78" si="97" xml:space="preserve"> Q77</f>
        <v>68</v>
      </c>
      <c r="R78" s="105"/>
      <c r="S78" s="104">
        <f t="shared" ref="S78" si="98" xml:space="preserve"> S77</f>
        <v>70</v>
      </c>
      <c r="T78" s="105"/>
      <c r="U78" s="99">
        <f t="shared" ref="U78" si="99" xml:space="preserve"> U77</f>
        <v>71</v>
      </c>
      <c r="V78" s="103"/>
      <c r="W78" s="99">
        <v>75</v>
      </c>
      <c r="X78" s="103"/>
      <c r="Y78" s="104"/>
      <c r="Z78" s="105"/>
      <c r="AA78" s="78" t="s">
        <v>25</v>
      </c>
      <c r="AB78" s="99">
        <f xml:space="preserve"> AB77</f>
        <v>70</v>
      </c>
      <c r="AC78" s="103"/>
      <c r="AD78" s="104">
        <f t="shared" ref="AD78" si="100" xml:space="preserve"> AD77</f>
        <v>80</v>
      </c>
      <c r="AE78" s="105"/>
      <c r="AF78" s="104">
        <v>90</v>
      </c>
      <c r="AG78" s="105"/>
      <c r="AH78" s="99"/>
      <c r="AI78" s="103"/>
      <c r="AJ78" s="99"/>
      <c r="AK78" s="103"/>
      <c r="AL78" s="104"/>
      <c r="AM78" s="105"/>
      <c r="AN78" s="104"/>
      <c r="AO78" s="105"/>
    </row>
    <row r="79" spans="1:59" ht="19">
      <c r="A79" s="25" t="s">
        <v>9</v>
      </c>
      <c r="B79" s="25">
        <v>68</v>
      </c>
      <c r="C79" s="25">
        <v>80</v>
      </c>
      <c r="D79" s="25" t="b">
        <v>0</v>
      </c>
      <c r="E79" s="25" t="s">
        <v>6</v>
      </c>
      <c r="F79" s="25">
        <v>1</v>
      </c>
      <c r="G79" s="69" t="s">
        <v>29</v>
      </c>
      <c r="H79" s="42"/>
      <c r="I79" s="42"/>
      <c r="J79" s="42"/>
      <c r="K79" s="42"/>
      <c r="L79" s="77"/>
      <c r="M79" s="86">
        <f>SUM(M77:M78)</f>
        <v>0</v>
      </c>
      <c r="N79" s="78" t="s">
        <v>21</v>
      </c>
      <c r="O79" s="99">
        <v>64</v>
      </c>
      <c r="P79" s="103"/>
      <c r="Q79" s="106">
        <f>FLOOR(SUM(O78:R78)/2, 0.1)</f>
        <v>66.5</v>
      </c>
      <c r="R79" s="106"/>
      <c r="S79" s="104">
        <f>FLOOR((Q78+S78)/2, 0.1)</f>
        <v>69</v>
      </c>
      <c r="T79" s="104"/>
      <c r="U79" s="104">
        <f t="shared" ref="U79" si="101">FLOOR((S78+U78)/2, 0.1)</f>
        <v>70.5</v>
      </c>
      <c r="V79" s="104"/>
      <c r="W79" s="104">
        <f t="shared" ref="W79" si="102">FLOOR((U78+W78)/2, 0.1)</f>
        <v>73</v>
      </c>
      <c r="X79" s="104"/>
      <c r="Y79" s="104">
        <v>76</v>
      </c>
      <c r="Z79" s="104"/>
      <c r="AA79" s="78" t="s">
        <v>21</v>
      </c>
      <c r="AB79" s="99">
        <v>69</v>
      </c>
      <c r="AC79" s="103"/>
      <c r="AD79" s="106">
        <f>FLOOR(SUM(AB78:AE78)/2, 0.1)</f>
        <v>75</v>
      </c>
      <c r="AE79" s="106"/>
      <c r="AF79" s="104">
        <f>FLOOR((AD78+AF78)/2, 0.1)</f>
        <v>85</v>
      </c>
      <c r="AG79" s="104"/>
      <c r="AH79" s="104">
        <v>91</v>
      </c>
      <c r="AI79" s="104"/>
      <c r="AJ79" s="107"/>
      <c r="AK79" s="107"/>
      <c r="AL79" s="104"/>
      <c r="AM79" s="104"/>
      <c r="AN79" s="104"/>
      <c r="AO79" s="104"/>
    </row>
    <row r="80" spans="1:59" ht="19">
      <c r="A80" s="25" t="s">
        <v>9</v>
      </c>
      <c r="B80" s="25">
        <v>70</v>
      </c>
      <c r="C80" s="25">
        <v>96</v>
      </c>
      <c r="D80" s="25" t="b">
        <v>0</v>
      </c>
      <c r="E80" s="25" t="s">
        <v>6</v>
      </c>
      <c r="F80" s="25">
        <v>1</v>
      </c>
      <c r="G80" s="83" t="s">
        <v>39</v>
      </c>
      <c r="M80" s="82">
        <f>D86-M79</f>
        <v>0.97095059445466858</v>
      </c>
      <c r="N80" s="16"/>
      <c r="O80" s="99"/>
      <c r="P80" s="103"/>
      <c r="Q80" s="104"/>
      <c r="R80" s="104"/>
      <c r="S80" s="104"/>
      <c r="T80" s="104"/>
      <c r="U80" s="99"/>
      <c r="V80" s="99"/>
      <c r="W80" s="99"/>
      <c r="X80" s="99"/>
      <c r="Y80" s="104"/>
      <c r="Z80" s="104"/>
      <c r="AA80" s="16"/>
      <c r="AB80" s="99"/>
      <c r="AC80" s="103"/>
      <c r="AD80" s="104"/>
      <c r="AE80" s="104"/>
      <c r="AF80" s="104"/>
      <c r="AG80" s="104"/>
      <c r="AH80" s="99"/>
      <c r="AI80" s="99"/>
      <c r="AJ80" s="99"/>
      <c r="AK80" s="99"/>
      <c r="AL80" s="104"/>
      <c r="AM80" s="104"/>
      <c r="AN80" s="104"/>
      <c r="AO80" s="104"/>
    </row>
    <row r="81" spans="1:41">
      <c r="G81" s="4"/>
      <c r="H81" s="4"/>
      <c r="I81" s="4"/>
      <c r="J81" s="4"/>
      <c r="K81" s="4"/>
      <c r="L81" s="4"/>
      <c r="M81" s="4"/>
      <c r="N81" s="69"/>
      <c r="O81" s="69" t="s">
        <v>22</v>
      </c>
      <c r="P81" s="69" t="s">
        <v>23</v>
      </c>
      <c r="Q81" s="69" t="s">
        <v>22</v>
      </c>
      <c r="R81" s="69" t="s">
        <v>23</v>
      </c>
      <c r="S81" s="69" t="s">
        <v>22</v>
      </c>
      <c r="T81" s="69" t="s">
        <v>23</v>
      </c>
      <c r="U81" s="69" t="s">
        <v>22</v>
      </c>
      <c r="V81" s="69" t="s">
        <v>23</v>
      </c>
      <c r="W81" s="69" t="s">
        <v>22</v>
      </c>
      <c r="X81" s="69" t="s">
        <v>23</v>
      </c>
      <c r="Y81" s="69" t="s">
        <v>22</v>
      </c>
      <c r="Z81" s="69" t="s">
        <v>23</v>
      </c>
      <c r="AA81" s="69"/>
      <c r="AB81" s="69" t="s">
        <v>22</v>
      </c>
      <c r="AC81" s="69" t="s">
        <v>23</v>
      </c>
      <c r="AD81" s="69" t="s">
        <v>22</v>
      </c>
      <c r="AE81" s="69" t="s">
        <v>23</v>
      </c>
      <c r="AF81" s="69" t="s">
        <v>22</v>
      </c>
      <c r="AG81" s="69" t="s">
        <v>23</v>
      </c>
      <c r="AH81" s="69" t="s">
        <v>22</v>
      </c>
      <c r="AI81" s="69" t="s">
        <v>23</v>
      </c>
      <c r="AJ81" s="69"/>
      <c r="AK81" s="69"/>
      <c r="AL81" s="69"/>
      <c r="AM81" s="69"/>
      <c r="AN81" s="69"/>
      <c r="AO81" s="69"/>
    </row>
    <row r="82" spans="1:41">
      <c r="G82" s="4"/>
      <c r="H82" s="4"/>
      <c r="I82" s="4"/>
      <c r="J82" s="4"/>
      <c r="K82" s="4"/>
      <c r="L82" s="4"/>
      <c r="M82" s="4"/>
      <c r="N82" s="69" t="s">
        <v>14</v>
      </c>
      <c r="O82" s="69">
        <v>0</v>
      </c>
      <c r="P82" s="69">
        <v>3</v>
      </c>
      <c r="Q82" s="69">
        <v>0</v>
      </c>
      <c r="R82" s="69">
        <v>3</v>
      </c>
      <c r="S82" s="69">
        <v>1</v>
      </c>
      <c r="T82" s="69">
        <v>2</v>
      </c>
      <c r="U82" s="69">
        <v>2</v>
      </c>
      <c r="V82" s="69">
        <v>1</v>
      </c>
      <c r="W82" s="69">
        <v>2</v>
      </c>
      <c r="X82" s="69">
        <v>1</v>
      </c>
      <c r="Y82" s="69">
        <v>3</v>
      </c>
      <c r="Z82" s="69">
        <v>0</v>
      </c>
      <c r="AA82" s="69" t="s">
        <v>14</v>
      </c>
      <c r="AB82" s="69">
        <v>0</v>
      </c>
      <c r="AC82" s="69">
        <v>3</v>
      </c>
      <c r="AD82" s="69">
        <v>0</v>
      </c>
      <c r="AE82" s="69">
        <v>3</v>
      </c>
      <c r="AF82" s="69">
        <v>2</v>
      </c>
      <c r="AG82" s="69">
        <v>1</v>
      </c>
      <c r="AH82" s="69">
        <v>3</v>
      </c>
      <c r="AI82" s="69">
        <v>0</v>
      </c>
      <c r="AJ82" s="69"/>
      <c r="AK82" s="69"/>
      <c r="AL82" s="69"/>
      <c r="AM82" s="69"/>
      <c r="AN82" s="69"/>
      <c r="AO82" s="69"/>
    </row>
    <row r="83" spans="1:41" ht="16" customHeight="1">
      <c r="A83" s="111" t="s">
        <v>28</v>
      </c>
      <c r="B83" s="111"/>
      <c r="C83" s="111"/>
      <c r="D83" s="111"/>
      <c r="G83" s="6"/>
      <c r="H83" s="6"/>
      <c r="I83" s="6"/>
      <c r="J83" s="6"/>
      <c r="K83" s="6"/>
      <c r="L83" s="6"/>
      <c r="M83" s="6"/>
      <c r="N83" s="69" t="s">
        <v>15</v>
      </c>
      <c r="O83" s="69">
        <v>0</v>
      </c>
      <c r="P83" s="69">
        <v>2</v>
      </c>
      <c r="Q83" s="69">
        <v>1</v>
      </c>
      <c r="R83" s="69">
        <v>1</v>
      </c>
      <c r="S83" s="69">
        <v>1</v>
      </c>
      <c r="T83" s="69">
        <v>1</v>
      </c>
      <c r="U83" s="69">
        <v>1</v>
      </c>
      <c r="V83" s="69">
        <v>1</v>
      </c>
      <c r="W83" s="69">
        <v>2</v>
      </c>
      <c r="X83" s="69">
        <v>0</v>
      </c>
      <c r="Y83" s="69">
        <v>2</v>
      </c>
      <c r="Z83" s="69">
        <v>0</v>
      </c>
      <c r="AA83" s="69" t="s">
        <v>15</v>
      </c>
      <c r="AB83" s="69">
        <v>0</v>
      </c>
      <c r="AC83" s="69">
        <v>2</v>
      </c>
      <c r="AD83" s="69">
        <v>1</v>
      </c>
      <c r="AE83" s="69">
        <v>1</v>
      </c>
      <c r="AF83" s="69">
        <v>2</v>
      </c>
      <c r="AG83" s="69">
        <v>0</v>
      </c>
      <c r="AH83" s="69">
        <v>2</v>
      </c>
      <c r="AI83" s="69">
        <v>0</v>
      </c>
      <c r="AJ83" s="69"/>
      <c r="AK83" s="69"/>
      <c r="AL83" s="69"/>
      <c r="AM83" s="69"/>
      <c r="AN83" s="69"/>
      <c r="AO83" s="69"/>
    </row>
    <row r="84" spans="1:41">
      <c r="A84" s="111"/>
      <c r="B84" s="111"/>
      <c r="C84" s="111"/>
      <c r="D84" s="111"/>
      <c r="G84" s="69"/>
      <c r="H84" s="69"/>
      <c r="I84" s="7"/>
      <c r="J84" s="7"/>
      <c r="K84" s="7"/>
      <c r="L84" s="7"/>
      <c r="M84" s="7"/>
      <c r="N84" s="4"/>
      <c r="O84" s="99"/>
      <c r="P84" s="103"/>
      <c r="Q84" s="104"/>
      <c r="R84" s="104"/>
      <c r="S84" s="104"/>
      <c r="T84" s="104"/>
      <c r="U84" s="99"/>
      <c r="V84" s="99"/>
      <c r="W84" s="99"/>
      <c r="X84" s="99"/>
      <c r="Y84" s="104"/>
      <c r="Z84" s="104"/>
      <c r="AA84" s="4"/>
      <c r="AB84" s="99"/>
      <c r="AC84" s="103"/>
      <c r="AD84" s="104"/>
      <c r="AE84" s="104"/>
      <c r="AF84" s="104"/>
      <c r="AG84" s="104"/>
      <c r="AH84" s="99"/>
      <c r="AI84" s="99"/>
      <c r="AJ84" s="99"/>
      <c r="AK84" s="99"/>
      <c r="AL84" s="104"/>
      <c r="AM84" s="104"/>
      <c r="AN84" s="104"/>
      <c r="AO84" s="104"/>
    </row>
    <row r="85" spans="1:41">
      <c r="A85" s="8" t="s">
        <v>14</v>
      </c>
      <c r="B85" s="8" t="s">
        <v>15</v>
      </c>
      <c r="C85" s="8" t="s">
        <v>17</v>
      </c>
      <c r="D85" s="8" t="s">
        <v>26</v>
      </c>
      <c r="G85" s="69"/>
      <c r="H85" s="7"/>
      <c r="I85" s="7"/>
      <c r="J85" s="7"/>
      <c r="K85" s="7"/>
      <c r="L85" s="7"/>
      <c r="M85" s="7"/>
      <c r="N85" s="69" t="s">
        <v>24</v>
      </c>
      <c r="O85" s="69">
        <f>SUM(O82:O83)</f>
        <v>0</v>
      </c>
      <c r="P85" s="69">
        <f t="shared" ref="P85:Z85" si="103">SUM(P82:P83)</f>
        <v>5</v>
      </c>
      <c r="Q85" s="69">
        <f t="shared" si="103"/>
        <v>1</v>
      </c>
      <c r="R85" s="69">
        <f t="shared" si="103"/>
        <v>4</v>
      </c>
      <c r="S85" s="69">
        <f t="shared" si="103"/>
        <v>2</v>
      </c>
      <c r="T85" s="69">
        <f t="shared" si="103"/>
        <v>3</v>
      </c>
      <c r="U85" s="69">
        <f t="shared" si="103"/>
        <v>3</v>
      </c>
      <c r="V85" s="69">
        <f t="shared" si="103"/>
        <v>2</v>
      </c>
      <c r="W85" s="69">
        <f t="shared" si="103"/>
        <v>4</v>
      </c>
      <c r="X85" s="69">
        <f t="shared" si="103"/>
        <v>1</v>
      </c>
      <c r="Y85" s="69">
        <f t="shared" si="103"/>
        <v>5</v>
      </c>
      <c r="Z85" s="69">
        <f t="shared" si="103"/>
        <v>0</v>
      </c>
      <c r="AA85" s="69" t="s">
        <v>24</v>
      </c>
      <c r="AB85" s="69">
        <f>SUM(AB82:AB83)</f>
        <v>0</v>
      </c>
      <c r="AC85" s="69">
        <f t="shared" ref="AC85:AI85" si="104">SUM(AC82:AC83)</f>
        <v>5</v>
      </c>
      <c r="AD85" s="69">
        <f t="shared" si="104"/>
        <v>1</v>
      </c>
      <c r="AE85" s="69">
        <f t="shared" si="104"/>
        <v>4</v>
      </c>
      <c r="AF85" s="69">
        <f t="shared" si="104"/>
        <v>4</v>
      </c>
      <c r="AG85" s="69">
        <f t="shared" si="104"/>
        <v>1</v>
      </c>
      <c r="AH85" s="69">
        <f t="shared" si="104"/>
        <v>5</v>
      </c>
      <c r="AI85" s="69">
        <f t="shared" si="104"/>
        <v>0</v>
      </c>
      <c r="AJ85" s="69"/>
      <c r="AK85" s="69"/>
      <c r="AL85" s="69"/>
      <c r="AM85" s="69"/>
      <c r="AN85" s="69"/>
      <c r="AO85" s="69"/>
    </row>
    <row r="86" spans="1:41" ht="17">
      <c r="A86" s="21">
        <v>3</v>
      </c>
      <c r="B86" s="21">
        <v>2</v>
      </c>
      <c r="C86" s="21">
        <v>5</v>
      </c>
      <c r="D86" s="41">
        <f>-(A86/C86)*LOG(A86/C86, 2)-(B86/C86)*LOG(B86/C86, 2)</f>
        <v>0.97095059445466858</v>
      </c>
      <c r="G86" s="69"/>
      <c r="H86" s="7"/>
      <c r="I86" s="7"/>
      <c r="J86" s="7"/>
      <c r="K86" s="7"/>
      <c r="L86" s="7"/>
      <c r="M86" s="7"/>
      <c r="N86" s="78" t="s">
        <v>26</v>
      </c>
      <c r="O86" s="68">
        <v>1</v>
      </c>
      <c r="P86" s="68">
        <f>-P82/P85*LOG(P82/P85, 2) - P83/P85*LOG(P83/P85, 2)</f>
        <v>0.97095059445466858</v>
      </c>
      <c r="Q86" s="68">
        <v>0</v>
      </c>
      <c r="R86" s="68">
        <f t="shared" ref="R86:Y86" si="105">-R82/R85*LOG(R82/R85, 2) - R83/R85*LOG(R83/R85, 2)</f>
        <v>0.81127812445913283</v>
      </c>
      <c r="S86" s="68">
        <f t="shared" si="105"/>
        <v>1</v>
      </c>
      <c r="T86" s="68">
        <f t="shared" si="105"/>
        <v>0.91829583405448956</v>
      </c>
      <c r="U86" s="68">
        <f t="shared" si="105"/>
        <v>0.91829583405448956</v>
      </c>
      <c r="V86" s="68">
        <f t="shared" si="105"/>
        <v>1</v>
      </c>
      <c r="W86" s="68">
        <f t="shared" si="105"/>
        <v>1</v>
      </c>
      <c r="X86" s="68">
        <v>0</v>
      </c>
      <c r="Y86" s="68">
        <f t="shared" si="105"/>
        <v>0.97095059445466858</v>
      </c>
      <c r="Z86" s="68">
        <v>1</v>
      </c>
      <c r="AA86" s="78" t="s">
        <v>26</v>
      </c>
      <c r="AB86" s="68">
        <v>1</v>
      </c>
      <c r="AC86" s="68">
        <f>-AC82/AC85*LOG(AC82/AC85, 2) - AC83/AC85*LOG(AC83/AC85, 2)</f>
        <v>0.97095059445466858</v>
      </c>
      <c r="AD86" s="68">
        <v>0</v>
      </c>
      <c r="AE86" s="68">
        <f t="shared" ref="AE86:AH86" si="106">-AE82/AE85*LOG(AE82/AE85, 2) - AE83/AE85*LOG(AE83/AE85, 2)</f>
        <v>0.81127812445913283</v>
      </c>
      <c r="AF86" s="68">
        <f t="shared" si="106"/>
        <v>1</v>
      </c>
      <c r="AG86" s="68">
        <v>0</v>
      </c>
      <c r="AH86" s="68">
        <f t="shared" si="106"/>
        <v>0.97095059445466858</v>
      </c>
      <c r="AI86" s="68">
        <v>1</v>
      </c>
      <c r="AJ86" s="68"/>
      <c r="AK86" s="68"/>
      <c r="AL86" s="68"/>
      <c r="AM86" s="68"/>
      <c r="AN86" s="68"/>
      <c r="AO86" s="68"/>
    </row>
    <row r="87" spans="1:41" ht="19">
      <c r="A87" s="1"/>
      <c r="B87" s="1"/>
      <c r="C87" s="1"/>
      <c r="D87" s="1"/>
      <c r="E87" s="11"/>
      <c r="F87" s="11"/>
      <c r="G87" s="73"/>
      <c r="N87" s="69" t="s">
        <v>17</v>
      </c>
      <c r="O87" s="69">
        <v>5</v>
      </c>
      <c r="P87" s="69">
        <v>5</v>
      </c>
      <c r="Q87" s="69">
        <v>5</v>
      </c>
      <c r="R87" s="69">
        <v>5</v>
      </c>
      <c r="S87" s="69">
        <v>5</v>
      </c>
      <c r="T87" s="69">
        <v>5</v>
      </c>
      <c r="U87" s="69">
        <v>5</v>
      </c>
      <c r="V87" s="69">
        <v>5</v>
      </c>
      <c r="W87" s="69">
        <v>5</v>
      </c>
      <c r="X87" s="69">
        <v>5</v>
      </c>
      <c r="Y87" s="69">
        <v>5</v>
      </c>
      <c r="Z87" s="69">
        <v>5</v>
      </c>
      <c r="AA87" s="69" t="s">
        <v>17</v>
      </c>
      <c r="AB87" s="69">
        <v>5</v>
      </c>
      <c r="AC87" s="69">
        <v>5</v>
      </c>
      <c r="AD87" s="69">
        <v>5</v>
      </c>
      <c r="AE87" s="69">
        <v>5</v>
      </c>
      <c r="AF87" s="69">
        <v>5</v>
      </c>
      <c r="AG87" s="69">
        <v>5</v>
      </c>
      <c r="AH87" s="69">
        <v>5</v>
      </c>
      <c r="AI87" s="69">
        <v>5</v>
      </c>
      <c r="AJ87" s="69"/>
      <c r="AK87" s="69"/>
      <c r="AL87" s="69"/>
      <c r="AM87" s="69"/>
      <c r="AN87" s="69"/>
      <c r="AO87" s="69"/>
    </row>
    <row r="88" spans="1:41" ht="34" customHeight="1">
      <c r="A88" s="87"/>
      <c r="B88" s="88"/>
      <c r="C88" s="88" t="s">
        <v>3</v>
      </c>
      <c r="D88" s="87" t="s">
        <v>1</v>
      </c>
      <c r="E88" s="87" t="s">
        <v>2</v>
      </c>
      <c r="F88" s="25"/>
      <c r="G88" s="73"/>
      <c r="N88" s="78" t="s">
        <v>30</v>
      </c>
      <c r="O88" s="68">
        <f>(SUM(O82:O83)/O87)*O86</f>
        <v>0</v>
      </c>
      <c r="P88" s="68">
        <f>(P85/P87)*P86</f>
        <v>0.97095059445466858</v>
      </c>
      <c r="Q88" s="68">
        <f t="shared" ref="Q88:Z88" si="107">(Q85/Q87)*Q86</f>
        <v>0</v>
      </c>
      <c r="R88" s="68">
        <f t="shared" si="107"/>
        <v>0.64902249956730629</v>
      </c>
      <c r="S88" s="68">
        <f t="shared" si="107"/>
        <v>0.4</v>
      </c>
      <c r="T88" s="68">
        <f t="shared" si="107"/>
        <v>0.55097750043269367</v>
      </c>
      <c r="U88" s="68">
        <f t="shared" si="107"/>
        <v>0.55097750043269367</v>
      </c>
      <c r="V88" s="68">
        <f t="shared" si="107"/>
        <v>0.4</v>
      </c>
      <c r="W88" s="68">
        <f t="shared" si="107"/>
        <v>0.8</v>
      </c>
      <c r="X88" s="68">
        <f t="shared" si="107"/>
        <v>0</v>
      </c>
      <c r="Y88" s="68">
        <f t="shared" si="107"/>
        <v>0.97095059445466858</v>
      </c>
      <c r="Z88" s="68">
        <f t="shared" si="107"/>
        <v>0</v>
      </c>
      <c r="AA88" s="78" t="s">
        <v>30</v>
      </c>
      <c r="AB88" s="68">
        <f>(SUM(AB82:AB83)/AB87)*AB86</f>
        <v>0</v>
      </c>
      <c r="AC88" s="68">
        <f>(AC85/AC87)*AC86</f>
        <v>0.97095059445466858</v>
      </c>
      <c r="AD88" s="68">
        <f t="shared" ref="AD88:AI88" si="108">(AD85/AD87)*AD86</f>
        <v>0</v>
      </c>
      <c r="AE88" s="68">
        <f t="shared" si="108"/>
        <v>0.64902249956730629</v>
      </c>
      <c r="AF88" s="68">
        <f t="shared" si="108"/>
        <v>0.8</v>
      </c>
      <c r="AG88" s="68">
        <f t="shared" si="108"/>
        <v>0</v>
      </c>
      <c r="AH88" s="68">
        <f t="shared" si="108"/>
        <v>0.97095059445466858</v>
      </c>
      <c r="AI88" s="68">
        <f t="shared" si="108"/>
        <v>0</v>
      </c>
      <c r="AJ88" s="68"/>
      <c r="AK88" s="68"/>
      <c r="AL88" s="68"/>
      <c r="AM88" s="68"/>
      <c r="AN88" s="68"/>
      <c r="AO88" s="68"/>
    </row>
    <row r="89" spans="1:41" ht="16" customHeight="1">
      <c r="A89" s="87" t="s">
        <v>39</v>
      </c>
      <c r="B89" s="88"/>
      <c r="C89" s="88">
        <v>0.97099999999999997</v>
      </c>
      <c r="D89" s="87">
        <v>0.32200000000000001</v>
      </c>
      <c r="E89" s="87">
        <v>0.32200000000000001</v>
      </c>
      <c r="F89" s="25"/>
      <c r="G89" s="73"/>
      <c r="N89" s="69" t="s">
        <v>29</v>
      </c>
      <c r="O89" s="98">
        <f>SUM(O88:P88)</f>
        <v>0.97095059445466858</v>
      </c>
      <c r="P89" s="99"/>
      <c r="Q89" s="98">
        <f t="shared" ref="Q89" si="109">SUM(Q88:R88)</f>
        <v>0.64902249956730629</v>
      </c>
      <c r="R89" s="98"/>
      <c r="S89" s="98">
        <f t="shared" ref="S89" si="110">SUM(S88:T88)</f>
        <v>0.95097750043269369</v>
      </c>
      <c r="T89" s="98"/>
      <c r="U89" s="98">
        <f t="shared" ref="U89" si="111">SUM(U88:V88)</f>
        <v>0.95097750043269369</v>
      </c>
      <c r="V89" s="98"/>
      <c r="W89" s="98">
        <f t="shared" ref="W89" si="112">SUM(W88:X88)</f>
        <v>0.8</v>
      </c>
      <c r="X89" s="98"/>
      <c r="Y89" s="98">
        <f t="shared" ref="Y89" si="113">SUM(Y88:Z88)</f>
        <v>0.97095059445466858</v>
      </c>
      <c r="Z89" s="98"/>
      <c r="AA89" s="69" t="s">
        <v>29</v>
      </c>
      <c r="AB89" s="98">
        <f>SUM(AB88:AC88)</f>
        <v>0.97095059445466858</v>
      </c>
      <c r="AC89" s="99"/>
      <c r="AD89" s="98">
        <f t="shared" ref="AD89" si="114">SUM(AD88:AE88)</f>
        <v>0.64902249956730629</v>
      </c>
      <c r="AE89" s="98"/>
      <c r="AF89" s="98">
        <f t="shared" ref="AF89" si="115">SUM(AF88:AG88)</f>
        <v>0.8</v>
      </c>
      <c r="AG89" s="98"/>
      <c r="AH89" s="98">
        <f t="shared" ref="AH89" si="116">SUM(AH88:AI88)</f>
        <v>0.97095059445466858</v>
      </c>
      <c r="AI89" s="98"/>
      <c r="AJ89" s="98"/>
      <c r="AK89" s="98"/>
      <c r="AL89" s="98"/>
      <c r="AM89" s="98"/>
      <c r="AN89" s="98"/>
      <c r="AO89" s="99"/>
    </row>
    <row r="90" spans="1:41" ht="16" customHeight="1">
      <c r="A90" s="102" t="s">
        <v>48</v>
      </c>
      <c r="B90" s="102"/>
      <c r="C90" s="102"/>
      <c r="D90" s="102"/>
      <c r="E90" s="102"/>
      <c r="F90" s="102"/>
      <c r="G90" s="73"/>
      <c r="N90" s="69" t="s">
        <v>28</v>
      </c>
      <c r="O90" s="98">
        <v>0.97095059445466858</v>
      </c>
      <c r="P90" s="99"/>
      <c r="Q90" s="98">
        <v>0.97095059445466858</v>
      </c>
      <c r="R90" s="99"/>
      <c r="S90" s="98">
        <v>0.97095059445466858</v>
      </c>
      <c r="T90" s="99"/>
      <c r="U90" s="98">
        <v>0.97095059445466858</v>
      </c>
      <c r="V90" s="99"/>
      <c r="W90" s="98">
        <v>0.97095059445466858</v>
      </c>
      <c r="X90" s="99"/>
      <c r="Y90" s="98">
        <v>0.97095059445466858</v>
      </c>
      <c r="Z90" s="99"/>
      <c r="AA90" s="69" t="s">
        <v>28</v>
      </c>
      <c r="AB90" s="98">
        <v>0.97095059445466858</v>
      </c>
      <c r="AC90" s="99"/>
      <c r="AD90" s="98">
        <v>0.97095059445466858</v>
      </c>
      <c r="AE90" s="99"/>
      <c r="AF90" s="98">
        <v>0.97095059445466858</v>
      </c>
      <c r="AG90" s="99"/>
      <c r="AH90" s="98">
        <v>0.97095059445466858</v>
      </c>
      <c r="AI90" s="99"/>
      <c r="AJ90" s="98"/>
      <c r="AK90" s="99"/>
      <c r="AL90" s="98"/>
      <c r="AM90" s="99"/>
    </row>
    <row r="91" spans="1:41">
      <c r="A91" s="102"/>
      <c r="B91" s="102"/>
      <c r="C91" s="102"/>
      <c r="D91" s="102"/>
      <c r="E91" s="102"/>
      <c r="F91" s="102"/>
      <c r="G91" s="73"/>
      <c r="N91" s="83" t="s">
        <v>39</v>
      </c>
      <c r="O91" s="98">
        <f>O90-O89</f>
        <v>0</v>
      </c>
      <c r="P91" s="99"/>
      <c r="Q91" s="100">
        <f t="shared" ref="Q91" si="117">Q90-Q89</f>
        <v>0.32192809488736229</v>
      </c>
      <c r="R91" s="101"/>
      <c r="S91" s="98">
        <f t="shared" ref="S91" si="118">S90-S89</f>
        <v>1.9973094021974891E-2</v>
      </c>
      <c r="T91" s="99"/>
      <c r="U91" s="98">
        <f t="shared" ref="U91" si="119">U90-U89</f>
        <v>1.9973094021974891E-2</v>
      </c>
      <c r="V91" s="99"/>
      <c r="W91" s="98">
        <f t="shared" ref="W91" si="120">W90-W89</f>
        <v>0.17095059445466854</v>
      </c>
      <c r="X91" s="99"/>
      <c r="Y91" s="98">
        <f t="shared" ref="Y91" si="121">Y90-Y89</f>
        <v>0</v>
      </c>
      <c r="Z91" s="99"/>
      <c r="AA91" s="83" t="s">
        <v>39</v>
      </c>
      <c r="AB91" s="98">
        <f>AB90-AB89</f>
        <v>0</v>
      </c>
      <c r="AC91" s="99"/>
      <c r="AD91" s="100">
        <f t="shared" ref="AD91" si="122">AD90-AD89</f>
        <v>0.32192809488736229</v>
      </c>
      <c r="AE91" s="101"/>
      <c r="AF91" s="98">
        <f t="shared" ref="AF91" si="123">AF90-AF89</f>
        <v>0.17095059445466854</v>
      </c>
      <c r="AG91" s="99"/>
      <c r="AH91" s="98">
        <f t="shared" ref="AH91" si="124">AH90-AH89</f>
        <v>0</v>
      </c>
      <c r="AI91" s="99"/>
      <c r="AJ91" s="98"/>
      <c r="AK91" s="99"/>
      <c r="AL91" s="98"/>
      <c r="AM91" s="99"/>
    </row>
    <row r="92" spans="1:41">
      <c r="A92" s="102"/>
      <c r="B92" s="102"/>
      <c r="C92" s="102"/>
      <c r="D92" s="102"/>
      <c r="E92" s="102"/>
      <c r="F92" s="102"/>
      <c r="G92" s="73"/>
    </row>
    <row r="93" spans="1:41">
      <c r="A93" s="97" t="s">
        <v>63</v>
      </c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  <c r="AA93" s="97"/>
      <c r="AB93" s="97"/>
      <c r="AC93" s="97"/>
      <c r="AD93" s="97"/>
      <c r="AE93" s="97"/>
      <c r="AF93" s="97"/>
      <c r="AG93" s="97"/>
      <c r="AH93" s="97"/>
      <c r="AI93" s="97"/>
      <c r="AJ93" s="97"/>
      <c r="AK93" s="97"/>
      <c r="AL93" s="97"/>
      <c r="AM93" s="97"/>
      <c r="AN93" s="97"/>
      <c r="AO93" s="97"/>
    </row>
    <row r="94" spans="1:41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7"/>
      <c r="AE94" s="97"/>
      <c r="AF94" s="97"/>
      <c r="AG94" s="97"/>
      <c r="AH94" s="97"/>
      <c r="AI94" s="97"/>
      <c r="AJ94" s="97"/>
      <c r="AK94" s="97"/>
      <c r="AL94" s="97"/>
      <c r="AM94" s="97"/>
      <c r="AN94" s="97"/>
      <c r="AO94" s="97"/>
    </row>
    <row r="95" spans="1:41">
      <c r="A95" s="96" t="s">
        <v>43</v>
      </c>
      <c r="B95" s="96"/>
      <c r="C95" s="96"/>
      <c r="D95" s="96"/>
      <c r="E95" s="96"/>
      <c r="F95" s="96"/>
    </row>
    <row r="96" spans="1:41">
      <c r="A96" s="96"/>
      <c r="B96" s="96"/>
      <c r="C96" s="96"/>
      <c r="D96" s="96"/>
      <c r="E96" s="96"/>
      <c r="F96" s="96"/>
    </row>
    <row r="97" spans="1:41" ht="40">
      <c r="A97" s="1" t="s">
        <v>0</v>
      </c>
      <c r="B97" s="1" t="s">
        <v>1</v>
      </c>
      <c r="C97" s="1" t="s">
        <v>2</v>
      </c>
      <c r="D97" s="1" t="s">
        <v>3</v>
      </c>
      <c r="E97" s="11" t="s">
        <v>4</v>
      </c>
      <c r="F97" s="11" t="s">
        <v>13</v>
      </c>
    </row>
    <row r="98" spans="1:41" ht="19">
      <c r="A98" s="25" t="s">
        <v>8</v>
      </c>
      <c r="B98" s="25">
        <v>72</v>
      </c>
      <c r="C98" s="25">
        <v>90</v>
      </c>
      <c r="D98" s="25" t="b">
        <v>1</v>
      </c>
      <c r="E98" s="25" t="s">
        <v>6</v>
      </c>
      <c r="F98" s="25">
        <v>1</v>
      </c>
    </row>
    <row r="99" spans="1:41" ht="19">
      <c r="A99" s="25" t="s">
        <v>8</v>
      </c>
      <c r="B99" s="25">
        <v>83</v>
      </c>
      <c r="C99" s="25">
        <v>78</v>
      </c>
      <c r="D99" s="25" t="b">
        <v>0</v>
      </c>
      <c r="E99" s="25" t="s">
        <v>6</v>
      </c>
      <c r="F99" s="25">
        <v>1</v>
      </c>
    </row>
    <row r="100" spans="1:41" ht="19">
      <c r="A100" s="25" t="s">
        <v>8</v>
      </c>
      <c r="B100" s="25">
        <v>64</v>
      </c>
      <c r="C100" s="25">
        <v>65</v>
      </c>
      <c r="D100" s="25" t="b">
        <v>1</v>
      </c>
      <c r="E100" s="25" t="s">
        <v>6</v>
      </c>
      <c r="F100" s="25">
        <v>1</v>
      </c>
    </row>
    <row r="101" spans="1:41" ht="19">
      <c r="A101" s="25" t="s">
        <v>8</v>
      </c>
      <c r="B101" s="25">
        <v>81</v>
      </c>
      <c r="C101" s="25">
        <v>75</v>
      </c>
      <c r="D101" s="25" t="b">
        <v>0</v>
      </c>
      <c r="E101" s="25" t="s">
        <v>6</v>
      </c>
      <c r="F101" s="25">
        <v>1</v>
      </c>
    </row>
    <row r="102" spans="1:41">
      <c r="A102" s="94" t="s">
        <v>45</v>
      </c>
      <c r="B102" s="94"/>
      <c r="C102" s="94"/>
      <c r="D102" s="94"/>
      <c r="E102" s="94"/>
      <c r="F102" s="94"/>
    </row>
    <row r="103" spans="1:41">
      <c r="A103" s="94"/>
      <c r="B103" s="94"/>
      <c r="C103" s="94"/>
      <c r="D103" s="94"/>
      <c r="E103" s="94"/>
      <c r="F103" s="94"/>
    </row>
    <row r="104" spans="1:41">
      <c r="A104" s="94"/>
      <c r="B104" s="94"/>
      <c r="C104" s="94"/>
      <c r="D104" s="94"/>
      <c r="E104" s="94"/>
      <c r="F104" s="94"/>
    </row>
    <row r="106" spans="1:41">
      <c r="A106" s="95" t="s">
        <v>92</v>
      </c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</row>
    <row r="107" spans="1:41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</row>
    <row r="108" spans="1:41">
      <c r="A108" s="97" t="s">
        <v>64</v>
      </c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  <c r="AA108" s="97"/>
      <c r="AB108" s="97"/>
      <c r="AC108" s="97"/>
      <c r="AD108" s="97"/>
      <c r="AE108" s="97"/>
      <c r="AF108" s="97"/>
      <c r="AG108" s="97"/>
      <c r="AH108" s="97"/>
      <c r="AI108" s="97"/>
      <c r="AJ108" s="97"/>
      <c r="AK108" s="97"/>
      <c r="AL108" s="97"/>
      <c r="AM108" s="97"/>
      <c r="AN108" s="97"/>
      <c r="AO108" s="97"/>
    </row>
    <row r="109" spans="1:41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  <c r="AA109" s="97"/>
      <c r="AB109" s="97"/>
      <c r="AC109" s="97"/>
      <c r="AD109" s="97"/>
      <c r="AE109" s="97"/>
      <c r="AF109" s="97"/>
      <c r="AG109" s="97"/>
      <c r="AH109" s="97"/>
      <c r="AI109" s="97"/>
      <c r="AJ109" s="97"/>
      <c r="AK109" s="97"/>
      <c r="AL109" s="97"/>
      <c r="AM109" s="97"/>
      <c r="AN109" s="97"/>
      <c r="AO109" s="97"/>
    </row>
    <row r="110" spans="1:41">
      <c r="A110" s="96" t="s">
        <v>52</v>
      </c>
      <c r="B110" s="96"/>
      <c r="C110" s="96"/>
      <c r="D110" s="96"/>
      <c r="E110" s="96"/>
      <c r="F110" s="96"/>
    </row>
    <row r="111" spans="1:41">
      <c r="A111" s="96"/>
      <c r="B111" s="96"/>
      <c r="C111" s="96"/>
      <c r="D111" s="96"/>
      <c r="E111" s="96"/>
      <c r="F111" s="96"/>
    </row>
    <row r="112" spans="1:41" ht="40">
      <c r="A112" s="1" t="s">
        <v>0</v>
      </c>
      <c r="B112" s="1" t="s">
        <v>1</v>
      </c>
      <c r="C112" s="1" t="s">
        <v>2</v>
      </c>
      <c r="D112" s="1" t="s">
        <v>3</v>
      </c>
      <c r="E112" s="11" t="s">
        <v>4</v>
      </c>
      <c r="F112" s="11" t="s">
        <v>13</v>
      </c>
    </row>
    <row r="113" spans="1:41" ht="19">
      <c r="A113" s="25" t="s">
        <v>5</v>
      </c>
      <c r="B113" s="25">
        <v>75</v>
      </c>
      <c r="C113" s="25">
        <v>70</v>
      </c>
      <c r="D113" s="25" t="b">
        <v>1</v>
      </c>
      <c r="E113" s="25" t="s">
        <v>6</v>
      </c>
      <c r="F113" s="25">
        <v>1</v>
      </c>
    </row>
    <row r="114" spans="1:41" ht="19">
      <c r="A114" s="25" t="s">
        <v>5</v>
      </c>
      <c r="B114" s="25">
        <v>69</v>
      </c>
      <c r="C114" s="25">
        <v>70</v>
      </c>
      <c r="D114" s="25" t="b">
        <v>0</v>
      </c>
      <c r="E114" s="25" t="s">
        <v>6</v>
      </c>
      <c r="F114" s="25">
        <v>1</v>
      </c>
    </row>
    <row r="115" spans="1:41">
      <c r="A115" s="94" t="s">
        <v>45</v>
      </c>
      <c r="B115" s="94"/>
      <c r="C115" s="94"/>
      <c r="D115" s="94"/>
      <c r="E115" s="94"/>
      <c r="F115" s="94"/>
      <c r="G115" s="73"/>
    </row>
    <row r="116" spans="1:41">
      <c r="A116" s="94"/>
      <c r="B116" s="94"/>
      <c r="C116" s="94"/>
      <c r="D116" s="94"/>
      <c r="E116" s="94"/>
      <c r="F116" s="94"/>
      <c r="G116" s="73"/>
    </row>
    <row r="117" spans="1:41">
      <c r="A117" s="94"/>
      <c r="B117" s="94"/>
      <c r="C117" s="94"/>
      <c r="D117" s="94"/>
      <c r="E117" s="94"/>
      <c r="F117" s="94"/>
    </row>
    <row r="118" spans="1:41">
      <c r="A118" s="97" t="s">
        <v>98</v>
      </c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</row>
    <row r="119" spans="1:41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  <c r="AA119" s="97"/>
      <c r="AB119" s="97"/>
      <c r="AC119" s="97"/>
      <c r="AD119" s="97"/>
      <c r="AE119" s="97"/>
      <c r="AF119" s="97"/>
      <c r="AG119" s="97"/>
      <c r="AH119" s="97"/>
      <c r="AI119" s="97"/>
      <c r="AJ119" s="97"/>
      <c r="AK119" s="97"/>
      <c r="AL119" s="97"/>
      <c r="AM119" s="97"/>
      <c r="AN119" s="97"/>
      <c r="AO119" s="97"/>
    </row>
    <row r="120" spans="1:41">
      <c r="A120" s="96" t="s">
        <v>51</v>
      </c>
      <c r="B120" s="96"/>
      <c r="C120" s="96"/>
      <c r="D120" s="96"/>
      <c r="E120" s="96"/>
      <c r="F120" s="96"/>
    </row>
    <row r="121" spans="1:41">
      <c r="A121" s="96"/>
      <c r="B121" s="96"/>
      <c r="C121" s="96"/>
      <c r="D121" s="96"/>
      <c r="E121" s="96"/>
      <c r="F121" s="96"/>
    </row>
    <row r="122" spans="1:41" ht="40">
      <c r="A122" s="1" t="s">
        <v>0</v>
      </c>
      <c r="B122" s="1" t="s">
        <v>1</v>
      </c>
      <c r="C122" s="1" t="s">
        <v>2</v>
      </c>
      <c r="D122" s="1" t="s">
        <v>3</v>
      </c>
      <c r="E122" s="11" t="s">
        <v>4</v>
      </c>
      <c r="F122" s="11" t="s">
        <v>13</v>
      </c>
    </row>
    <row r="123" spans="1:41" ht="19">
      <c r="A123" s="25" t="s">
        <v>5</v>
      </c>
      <c r="B123" s="25">
        <v>80</v>
      </c>
      <c r="C123" s="25">
        <v>90</v>
      </c>
      <c r="D123" s="25" t="b">
        <v>1</v>
      </c>
      <c r="E123" s="25" t="s">
        <v>7</v>
      </c>
      <c r="F123" s="25">
        <v>0</v>
      </c>
    </row>
    <row r="124" spans="1:41" ht="19">
      <c r="A124" s="25" t="s">
        <v>5</v>
      </c>
      <c r="B124" s="25">
        <v>85</v>
      </c>
      <c r="C124" s="25">
        <v>85</v>
      </c>
      <c r="D124" s="25" t="b">
        <v>0</v>
      </c>
      <c r="E124" s="25" t="s">
        <v>7</v>
      </c>
      <c r="F124" s="25">
        <v>0</v>
      </c>
    </row>
    <row r="125" spans="1:41" ht="19">
      <c r="A125" s="25" t="s">
        <v>5</v>
      </c>
      <c r="B125" s="25">
        <v>72</v>
      </c>
      <c r="C125" s="25">
        <v>95</v>
      </c>
      <c r="D125" s="25" t="b">
        <v>1</v>
      </c>
      <c r="E125" s="25" t="s">
        <v>7</v>
      </c>
      <c r="F125" s="25">
        <v>0</v>
      </c>
    </row>
    <row r="126" spans="1:41">
      <c r="A126" s="94" t="s">
        <v>45</v>
      </c>
      <c r="B126" s="94"/>
      <c r="C126" s="94"/>
      <c r="D126" s="94"/>
      <c r="E126" s="94"/>
      <c r="F126" s="94"/>
    </row>
    <row r="127" spans="1:41">
      <c r="A127" s="94"/>
      <c r="B127" s="94"/>
      <c r="C127" s="94"/>
      <c r="D127" s="94"/>
      <c r="E127" s="94"/>
      <c r="F127" s="94"/>
    </row>
    <row r="128" spans="1:41">
      <c r="A128" s="94"/>
      <c r="B128" s="94"/>
      <c r="C128" s="94"/>
      <c r="D128" s="94"/>
      <c r="E128" s="94"/>
      <c r="F128" s="94"/>
    </row>
    <row r="130" spans="1:41">
      <c r="A130" s="97" t="s">
        <v>65</v>
      </c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97"/>
      <c r="AB130" s="97"/>
      <c r="AC130" s="97"/>
      <c r="AD130" s="97"/>
      <c r="AE130" s="97"/>
      <c r="AF130" s="97"/>
      <c r="AG130" s="97"/>
      <c r="AH130" s="97"/>
      <c r="AI130" s="97"/>
      <c r="AJ130" s="97"/>
      <c r="AK130" s="97"/>
      <c r="AL130" s="97"/>
      <c r="AM130" s="97"/>
      <c r="AN130" s="97"/>
      <c r="AO130" s="97"/>
    </row>
    <row r="131" spans="1:4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</row>
    <row r="132" spans="1:41">
      <c r="A132" s="96" t="s">
        <v>50</v>
      </c>
      <c r="B132" s="96"/>
      <c r="C132" s="96"/>
      <c r="D132" s="96"/>
      <c r="E132" s="96"/>
      <c r="F132" s="96"/>
    </row>
    <row r="133" spans="1:41">
      <c r="A133" s="96"/>
      <c r="B133" s="96"/>
      <c r="C133" s="96"/>
      <c r="D133" s="96"/>
      <c r="E133" s="96"/>
      <c r="F133" s="96"/>
    </row>
    <row r="134" spans="1:41" ht="40">
      <c r="A134" s="1" t="s">
        <v>0</v>
      </c>
      <c r="B134" s="1" t="s">
        <v>1</v>
      </c>
      <c r="C134" s="1" t="s">
        <v>2</v>
      </c>
      <c r="D134" s="1" t="s">
        <v>3</v>
      </c>
      <c r="E134" s="11" t="s">
        <v>4</v>
      </c>
      <c r="F134" s="11" t="s">
        <v>13</v>
      </c>
    </row>
    <row r="135" spans="1:41" ht="19">
      <c r="A135" s="25" t="s">
        <v>9</v>
      </c>
      <c r="B135" s="25">
        <v>71</v>
      </c>
      <c r="C135" s="25">
        <v>80</v>
      </c>
      <c r="D135" s="25" t="b">
        <v>1</v>
      </c>
      <c r="E135" s="25" t="s">
        <v>7</v>
      </c>
      <c r="F135" s="25">
        <v>0</v>
      </c>
    </row>
    <row r="136" spans="1:41" ht="19">
      <c r="A136" s="25" t="s">
        <v>9</v>
      </c>
      <c r="B136" s="25">
        <v>65</v>
      </c>
      <c r="C136" s="25">
        <v>70</v>
      </c>
      <c r="D136" s="25" t="b">
        <v>1</v>
      </c>
      <c r="E136" s="25" t="s">
        <v>7</v>
      </c>
      <c r="F136" s="25">
        <v>0</v>
      </c>
    </row>
    <row r="137" spans="1:41">
      <c r="A137" s="94" t="s">
        <v>45</v>
      </c>
      <c r="B137" s="94"/>
      <c r="C137" s="94"/>
      <c r="D137" s="94"/>
      <c r="E137" s="94"/>
      <c r="F137" s="94"/>
      <c r="G137" s="73"/>
    </row>
    <row r="138" spans="1:41">
      <c r="A138" s="94"/>
      <c r="B138" s="94"/>
      <c r="C138" s="94"/>
      <c r="D138" s="94"/>
      <c r="E138" s="94"/>
      <c r="F138" s="94"/>
      <c r="G138" s="73"/>
    </row>
    <row r="139" spans="1:41" ht="16" customHeight="1">
      <c r="A139" s="94"/>
      <c r="B139" s="94"/>
      <c r="C139" s="94"/>
      <c r="D139" s="94"/>
      <c r="E139" s="94"/>
      <c r="F139" s="94"/>
    </row>
    <row r="140" spans="1:41" ht="19">
      <c r="A140" s="25"/>
      <c r="B140" s="25"/>
      <c r="C140" s="25"/>
      <c r="D140" s="25"/>
      <c r="E140" s="25"/>
      <c r="F140" s="25"/>
    </row>
    <row r="141" spans="1:41">
      <c r="A141" s="97" t="s">
        <v>60</v>
      </c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97"/>
      <c r="AD141" s="97"/>
      <c r="AE141" s="97"/>
      <c r="AF141" s="97"/>
      <c r="AG141" s="97"/>
      <c r="AH141" s="97"/>
      <c r="AI141" s="97"/>
      <c r="AJ141" s="97"/>
      <c r="AK141" s="97"/>
      <c r="AL141" s="97"/>
      <c r="AM141" s="97"/>
      <c r="AN141" s="97"/>
      <c r="AO141" s="97"/>
    </row>
    <row r="142" spans="1:41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97"/>
      <c r="AD142" s="97"/>
      <c r="AE142" s="97"/>
      <c r="AF142" s="97"/>
      <c r="AG142" s="97"/>
      <c r="AH142" s="97"/>
      <c r="AI142" s="97"/>
      <c r="AJ142" s="97"/>
      <c r="AK142" s="97"/>
      <c r="AL142" s="97"/>
      <c r="AM142" s="97"/>
      <c r="AN142" s="97"/>
      <c r="AO142" s="97"/>
    </row>
    <row r="143" spans="1:41">
      <c r="A143" s="96" t="s">
        <v>49</v>
      </c>
      <c r="B143" s="96"/>
      <c r="C143" s="96"/>
      <c r="D143" s="96"/>
      <c r="E143" s="96"/>
      <c r="F143" s="96"/>
    </row>
    <row r="144" spans="1:41">
      <c r="A144" s="96"/>
      <c r="B144" s="96"/>
      <c r="C144" s="96"/>
      <c r="D144" s="96"/>
      <c r="E144" s="96"/>
      <c r="F144" s="96"/>
    </row>
    <row r="145" spans="1:41" ht="40">
      <c r="A145" s="1" t="s">
        <v>0</v>
      </c>
      <c r="B145" s="1" t="s">
        <v>1</v>
      </c>
      <c r="C145" s="1" t="s">
        <v>2</v>
      </c>
      <c r="D145" s="1" t="s">
        <v>3</v>
      </c>
      <c r="E145" s="11" t="s">
        <v>4</v>
      </c>
      <c r="F145" s="11" t="s">
        <v>13</v>
      </c>
    </row>
    <row r="146" spans="1:41" ht="19">
      <c r="A146" s="25" t="s">
        <v>9</v>
      </c>
      <c r="B146" s="25">
        <v>75</v>
      </c>
      <c r="C146" s="25">
        <v>80</v>
      </c>
      <c r="D146" s="25" t="b">
        <v>0</v>
      </c>
      <c r="E146" s="25" t="s">
        <v>6</v>
      </c>
      <c r="F146" s="25">
        <v>1</v>
      </c>
    </row>
    <row r="147" spans="1:41" ht="19">
      <c r="A147" s="25" t="s">
        <v>9</v>
      </c>
      <c r="B147" s="25">
        <v>68</v>
      </c>
      <c r="C147" s="25">
        <v>80</v>
      </c>
      <c r="D147" s="25" t="b">
        <v>0</v>
      </c>
      <c r="E147" s="25" t="s">
        <v>6</v>
      </c>
      <c r="F147" s="25">
        <v>1</v>
      </c>
    </row>
    <row r="148" spans="1:41" ht="19">
      <c r="A148" s="25" t="s">
        <v>9</v>
      </c>
      <c r="B148" s="25">
        <v>70</v>
      </c>
      <c r="C148" s="25">
        <v>96</v>
      </c>
      <c r="D148" s="25" t="b">
        <v>0</v>
      </c>
      <c r="E148" s="25" t="s">
        <v>6</v>
      </c>
      <c r="F148" s="25">
        <v>1</v>
      </c>
    </row>
    <row r="149" spans="1:41">
      <c r="A149" s="94" t="s">
        <v>45</v>
      </c>
      <c r="B149" s="94"/>
      <c r="C149" s="94"/>
      <c r="D149" s="94"/>
      <c r="E149" s="94"/>
      <c r="F149" s="94"/>
    </row>
    <row r="150" spans="1:41">
      <c r="A150" s="94"/>
      <c r="B150" s="94"/>
      <c r="C150" s="94"/>
      <c r="D150" s="94"/>
      <c r="E150" s="94"/>
      <c r="F150" s="94"/>
    </row>
    <row r="151" spans="1:41">
      <c r="A151" s="94"/>
      <c r="B151" s="94"/>
      <c r="C151" s="94"/>
      <c r="D151" s="94"/>
      <c r="E151" s="94"/>
      <c r="F151" s="94"/>
    </row>
    <row r="153" spans="1:41">
      <c r="A153" s="95" t="s">
        <v>93</v>
      </c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</row>
    <row r="154" spans="1:41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</row>
  </sheetData>
  <mergeCells count="619">
    <mergeCell ref="A5:AO6"/>
    <mergeCell ref="AG46:AH46"/>
    <mergeCell ref="A1:M4"/>
    <mergeCell ref="AI46:AJ46"/>
    <mergeCell ref="AK46:AL46"/>
    <mergeCell ref="AM46:AN46"/>
    <mergeCell ref="O46:P46"/>
    <mergeCell ref="Q46:R46"/>
    <mergeCell ref="S46:T46"/>
    <mergeCell ref="U46:V46"/>
    <mergeCell ref="W46:X46"/>
    <mergeCell ref="Y46:Z46"/>
    <mergeCell ref="AA46:AB46"/>
    <mergeCell ref="AC46:AD46"/>
    <mergeCell ref="AE46:AF46"/>
    <mergeCell ref="AG28:AH28"/>
    <mergeCell ref="AI28:AJ28"/>
    <mergeCell ref="AK28:AL28"/>
    <mergeCell ref="AM28:AN28"/>
    <mergeCell ref="O45:P45"/>
    <mergeCell ref="Q45:R45"/>
    <mergeCell ref="S45:T45"/>
    <mergeCell ref="U45:V45"/>
    <mergeCell ref="W45:X45"/>
    <mergeCell ref="AM44:AN44"/>
    <mergeCell ref="AM35:AN35"/>
    <mergeCell ref="AM33:AN33"/>
    <mergeCell ref="AK45:AL45"/>
    <mergeCell ref="AM45:AN45"/>
    <mergeCell ref="AE35:AF35"/>
    <mergeCell ref="AC34:AD34"/>
    <mergeCell ref="AE34:AF34"/>
    <mergeCell ref="AG34:AH34"/>
    <mergeCell ref="AI34:AJ34"/>
    <mergeCell ref="AK34:AL34"/>
    <mergeCell ref="AM34:AN34"/>
    <mergeCell ref="AI44:AJ44"/>
    <mergeCell ref="AK44:AL44"/>
    <mergeCell ref="AI35:AJ35"/>
    <mergeCell ref="AK35:AL35"/>
    <mergeCell ref="AI33:AJ33"/>
    <mergeCell ref="AK33:AL33"/>
    <mergeCell ref="AE24:AF24"/>
    <mergeCell ref="O34:P34"/>
    <mergeCell ref="Q34:R34"/>
    <mergeCell ref="O28:P28"/>
    <mergeCell ref="Q28:R28"/>
    <mergeCell ref="S28:T28"/>
    <mergeCell ref="U28:V28"/>
    <mergeCell ref="W28:X28"/>
    <mergeCell ref="Y28:Z28"/>
    <mergeCell ref="AA28:AB28"/>
    <mergeCell ref="Q33:R33"/>
    <mergeCell ref="S33:T33"/>
    <mergeCell ref="U33:V33"/>
    <mergeCell ref="W33:X33"/>
    <mergeCell ref="Y33:Z33"/>
    <mergeCell ref="U34:V34"/>
    <mergeCell ref="W34:X34"/>
    <mergeCell ref="Y34:Z34"/>
    <mergeCell ref="O32:P32"/>
    <mergeCell ref="Q32:R32"/>
    <mergeCell ref="S32:T32"/>
    <mergeCell ref="U32:V32"/>
    <mergeCell ref="W32:X32"/>
    <mergeCell ref="Y32:Z32"/>
    <mergeCell ref="AM27:AN27"/>
    <mergeCell ref="AA27:AB27"/>
    <mergeCell ref="AC27:AD27"/>
    <mergeCell ref="AE27:AF27"/>
    <mergeCell ref="AG27:AH27"/>
    <mergeCell ref="AI27:AJ27"/>
    <mergeCell ref="AK27:AL27"/>
    <mergeCell ref="A30:D31"/>
    <mergeCell ref="AK25:AL25"/>
    <mergeCell ref="AM31:AN31"/>
    <mergeCell ref="AC28:AD28"/>
    <mergeCell ref="AE28:AF28"/>
    <mergeCell ref="O25:P25"/>
    <mergeCell ref="Q25:R25"/>
    <mergeCell ref="S25:T25"/>
    <mergeCell ref="U25:V25"/>
    <mergeCell ref="W25:X25"/>
    <mergeCell ref="Y25:Z25"/>
    <mergeCell ref="AA25:AB25"/>
    <mergeCell ref="AG44:AH44"/>
    <mergeCell ref="S39:T39"/>
    <mergeCell ref="U39:V39"/>
    <mergeCell ref="W39:X39"/>
    <mergeCell ref="Y39:Z39"/>
    <mergeCell ref="AG35:AH35"/>
    <mergeCell ref="AE32:AF32"/>
    <mergeCell ref="AG32:AH32"/>
    <mergeCell ref="Q39:R39"/>
    <mergeCell ref="S34:T34"/>
    <mergeCell ref="AA34:AB34"/>
    <mergeCell ref="AA33:AB33"/>
    <mergeCell ref="AC33:AD33"/>
    <mergeCell ref="AE33:AF33"/>
    <mergeCell ref="AG33:AH33"/>
    <mergeCell ref="O33:P33"/>
    <mergeCell ref="AA32:AB32"/>
    <mergeCell ref="A34:D34"/>
    <mergeCell ref="AC45:AD45"/>
    <mergeCell ref="AE45:AF45"/>
    <mergeCell ref="AG45:AH45"/>
    <mergeCell ref="AI45:AJ45"/>
    <mergeCell ref="AM39:AN39"/>
    <mergeCell ref="O44:P44"/>
    <mergeCell ref="Q44:R44"/>
    <mergeCell ref="S44:T44"/>
    <mergeCell ref="U44:V44"/>
    <mergeCell ref="W44:X44"/>
    <mergeCell ref="Y44:Z44"/>
    <mergeCell ref="AA44:AB44"/>
    <mergeCell ref="AC44:AD44"/>
    <mergeCell ref="AE44:AF44"/>
    <mergeCell ref="AA39:AB39"/>
    <mergeCell ref="AC39:AD39"/>
    <mergeCell ref="AE39:AF39"/>
    <mergeCell ref="AG39:AH39"/>
    <mergeCell ref="AI39:AJ39"/>
    <mergeCell ref="AK39:AL39"/>
    <mergeCell ref="O39:P39"/>
    <mergeCell ref="Y45:Z45"/>
    <mergeCell ref="AA45:AB45"/>
    <mergeCell ref="H36:K36"/>
    <mergeCell ref="O35:P35"/>
    <mergeCell ref="Q35:R35"/>
    <mergeCell ref="S35:T35"/>
    <mergeCell ref="U35:V35"/>
    <mergeCell ref="W35:X35"/>
    <mergeCell ref="Y35:Z35"/>
    <mergeCell ref="AA35:AB35"/>
    <mergeCell ref="AC35:AD35"/>
    <mergeCell ref="AC32:AD32"/>
    <mergeCell ref="AA31:AB31"/>
    <mergeCell ref="AC31:AD31"/>
    <mergeCell ref="AE31:AF31"/>
    <mergeCell ref="AG31:AH31"/>
    <mergeCell ref="AI31:AJ31"/>
    <mergeCell ref="AK31:AL31"/>
    <mergeCell ref="O31:P31"/>
    <mergeCell ref="Q31:R31"/>
    <mergeCell ref="S31:T31"/>
    <mergeCell ref="U31:V31"/>
    <mergeCell ref="W31:X31"/>
    <mergeCell ref="Y31:Z31"/>
    <mergeCell ref="AI32:AJ32"/>
    <mergeCell ref="AK32:AL32"/>
    <mergeCell ref="AM32:AN32"/>
    <mergeCell ref="AI18:AJ18"/>
    <mergeCell ref="AK18:AL18"/>
    <mergeCell ref="AG23:AH23"/>
    <mergeCell ref="AI23:AJ23"/>
    <mergeCell ref="AK23:AL23"/>
    <mergeCell ref="AM23:AN23"/>
    <mergeCell ref="G30:M30"/>
    <mergeCell ref="N30:AO30"/>
    <mergeCell ref="AC25:AD25"/>
    <mergeCell ref="AE25:AF25"/>
    <mergeCell ref="AG25:AH25"/>
    <mergeCell ref="AI25:AJ25"/>
    <mergeCell ref="AG24:AH24"/>
    <mergeCell ref="AI24:AJ24"/>
    <mergeCell ref="AK24:AL24"/>
    <mergeCell ref="AM24:AN24"/>
    <mergeCell ref="O27:P27"/>
    <mergeCell ref="Q27:R27"/>
    <mergeCell ref="S27:T27"/>
    <mergeCell ref="U27:V27"/>
    <mergeCell ref="W27:X27"/>
    <mergeCell ref="Y27:Z27"/>
    <mergeCell ref="AM25:AN25"/>
    <mergeCell ref="O24:P24"/>
    <mergeCell ref="O23:P23"/>
    <mergeCell ref="Q23:R23"/>
    <mergeCell ref="S23:T23"/>
    <mergeCell ref="U23:V23"/>
    <mergeCell ref="W23:X23"/>
    <mergeCell ref="Y23:Z23"/>
    <mergeCell ref="AA23:AB23"/>
    <mergeCell ref="AC23:AD23"/>
    <mergeCell ref="Q24:R24"/>
    <mergeCell ref="S24:T24"/>
    <mergeCell ref="U24:V24"/>
    <mergeCell ref="W24:X24"/>
    <mergeCell ref="Y24:Z24"/>
    <mergeCell ref="AA24:AB24"/>
    <mergeCell ref="AC24:AD24"/>
    <mergeCell ref="AE23:AF23"/>
    <mergeCell ref="AK14:AL14"/>
    <mergeCell ref="AM14:AN14"/>
    <mergeCell ref="O18:P18"/>
    <mergeCell ref="Q18:R18"/>
    <mergeCell ref="S18:T18"/>
    <mergeCell ref="U18:V18"/>
    <mergeCell ref="W18:X18"/>
    <mergeCell ref="Y18:Z18"/>
    <mergeCell ref="Y14:Z14"/>
    <mergeCell ref="AA14:AB14"/>
    <mergeCell ref="AC14:AD14"/>
    <mergeCell ref="AE14:AF14"/>
    <mergeCell ref="AG14:AH14"/>
    <mergeCell ref="AI14:AJ14"/>
    <mergeCell ref="O14:P14"/>
    <mergeCell ref="Q14:R14"/>
    <mergeCell ref="S14:T14"/>
    <mergeCell ref="U14:V14"/>
    <mergeCell ref="W14:X14"/>
    <mergeCell ref="AM18:AN18"/>
    <mergeCell ref="AA18:AB18"/>
    <mergeCell ref="AC18:AD18"/>
    <mergeCell ref="AE18:AF18"/>
    <mergeCell ref="AG18:AH18"/>
    <mergeCell ref="AE13:AF13"/>
    <mergeCell ref="AG13:AH13"/>
    <mergeCell ref="AI13:AJ13"/>
    <mergeCell ref="AK13:AL13"/>
    <mergeCell ref="AM13:AN13"/>
    <mergeCell ref="AM12:AN12"/>
    <mergeCell ref="O13:P13"/>
    <mergeCell ref="Q13:R13"/>
    <mergeCell ref="S13:T13"/>
    <mergeCell ref="U13:V13"/>
    <mergeCell ref="W13:X13"/>
    <mergeCell ref="Y13:Z13"/>
    <mergeCell ref="AA13:AB13"/>
    <mergeCell ref="AC13:AD13"/>
    <mergeCell ref="AA12:AB12"/>
    <mergeCell ref="AC12:AD12"/>
    <mergeCell ref="AE12:AF12"/>
    <mergeCell ref="AG12:AH12"/>
    <mergeCell ref="AI12:AJ12"/>
    <mergeCell ref="AK12:AL12"/>
    <mergeCell ref="O12:P12"/>
    <mergeCell ref="Q12:R12"/>
    <mergeCell ref="S12:T12"/>
    <mergeCell ref="U12:V12"/>
    <mergeCell ref="AM11:AN11"/>
    <mergeCell ref="AM10:AN10"/>
    <mergeCell ref="O11:P11"/>
    <mergeCell ref="Q11:R11"/>
    <mergeCell ref="S11:T11"/>
    <mergeCell ref="U11:V11"/>
    <mergeCell ref="W11:X11"/>
    <mergeCell ref="Y11:Z11"/>
    <mergeCell ref="AA11:AB11"/>
    <mergeCell ref="AC11:AD11"/>
    <mergeCell ref="AA10:AB10"/>
    <mergeCell ref="AC10:AD10"/>
    <mergeCell ref="AE10:AF10"/>
    <mergeCell ref="AG10:AH10"/>
    <mergeCell ref="AI10:AJ10"/>
    <mergeCell ref="AK10:AL10"/>
    <mergeCell ref="A48:AO49"/>
    <mergeCell ref="A45:F47"/>
    <mergeCell ref="A50:AO51"/>
    <mergeCell ref="A52:F53"/>
    <mergeCell ref="G53:M53"/>
    <mergeCell ref="G54:M54"/>
    <mergeCell ref="N54:Z54"/>
    <mergeCell ref="AA54:BB54"/>
    <mergeCell ref="A7:F8"/>
    <mergeCell ref="G8:M8"/>
    <mergeCell ref="G9:M9"/>
    <mergeCell ref="N9:AO9"/>
    <mergeCell ref="O10:P10"/>
    <mergeCell ref="Q10:R10"/>
    <mergeCell ref="S10:T10"/>
    <mergeCell ref="U10:V10"/>
    <mergeCell ref="W10:X10"/>
    <mergeCell ref="Y10:Z10"/>
    <mergeCell ref="W12:X12"/>
    <mergeCell ref="Y12:Z12"/>
    <mergeCell ref="AE11:AF11"/>
    <mergeCell ref="AG11:AH11"/>
    <mergeCell ref="AI11:AJ11"/>
    <mergeCell ref="AK11:AL11"/>
    <mergeCell ref="AL55:AM55"/>
    <mergeCell ref="AN55:AO55"/>
    <mergeCell ref="AP55:AQ55"/>
    <mergeCell ref="AR55:AS55"/>
    <mergeCell ref="AT55:AU55"/>
    <mergeCell ref="AV55:AW55"/>
    <mergeCell ref="AX55:AY55"/>
    <mergeCell ref="O55:P55"/>
    <mergeCell ref="Q55:R55"/>
    <mergeCell ref="S55:T55"/>
    <mergeCell ref="U55:V55"/>
    <mergeCell ref="W55:X55"/>
    <mergeCell ref="Y55:Z55"/>
    <mergeCell ref="AB55:AC55"/>
    <mergeCell ref="AD55:AE55"/>
    <mergeCell ref="AF55:AG55"/>
    <mergeCell ref="AZ55:BA55"/>
    <mergeCell ref="BB55:BC55"/>
    <mergeCell ref="O56:P56"/>
    <mergeCell ref="Q56:R56"/>
    <mergeCell ref="S56:T56"/>
    <mergeCell ref="U56:V56"/>
    <mergeCell ref="W56:X56"/>
    <mergeCell ref="Y56:Z56"/>
    <mergeCell ref="AB56:AC56"/>
    <mergeCell ref="AD56:AE56"/>
    <mergeCell ref="AF56:AG56"/>
    <mergeCell ref="AH56:AI56"/>
    <mergeCell ref="AJ56:AK56"/>
    <mergeCell ref="AL56:AM56"/>
    <mergeCell ref="AN56:AO56"/>
    <mergeCell ref="AP56:AQ56"/>
    <mergeCell ref="AR56:AS56"/>
    <mergeCell ref="AT56:AU56"/>
    <mergeCell ref="AV56:AW56"/>
    <mergeCell ref="AX56:AY56"/>
    <mergeCell ref="AZ56:BA56"/>
    <mergeCell ref="BB56:BC56"/>
    <mergeCell ref="AH55:AI55"/>
    <mergeCell ref="AJ55:AK55"/>
    <mergeCell ref="AL57:AM57"/>
    <mergeCell ref="AN57:AO57"/>
    <mergeCell ref="AP57:AQ57"/>
    <mergeCell ref="AR57:AS57"/>
    <mergeCell ref="AT57:AU57"/>
    <mergeCell ref="AV57:AW57"/>
    <mergeCell ref="AX57:AY57"/>
    <mergeCell ref="O57:P57"/>
    <mergeCell ref="Q57:R57"/>
    <mergeCell ref="S57:T57"/>
    <mergeCell ref="U57:V57"/>
    <mergeCell ref="W57:X57"/>
    <mergeCell ref="Y57:Z57"/>
    <mergeCell ref="AB57:AC57"/>
    <mergeCell ref="AD57:AE57"/>
    <mergeCell ref="AF57:AG57"/>
    <mergeCell ref="AZ57:BA57"/>
    <mergeCell ref="BB57:BC57"/>
    <mergeCell ref="O58:P58"/>
    <mergeCell ref="Q58:R58"/>
    <mergeCell ref="S58:T58"/>
    <mergeCell ref="U58:V58"/>
    <mergeCell ref="W58:X58"/>
    <mergeCell ref="Y58:Z58"/>
    <mergeCell ref="AB58:AC58"/>
    <mergeCell ref="AD58:AE58"/>
    <mergeCell ref="AF58:AG58"/>
    <mergeCell ref="AH58:AI58"/>
    <mergeCell ref="AJ58:AK58"/>
    <mergeCell ref="AL58:AM58"/>
    <mergeCell ref="AN58:AO58"/>
    <mergeCell ref="AP58:AQ58"/>
    <mergeCell ref="AR58:AS58"/>
    <mergeCell ref="AT58:AU58"/>
    <mergeCell ref="AV58:AW58"/>
    <mergeCell ref="AX58:AY58"/>
    <mergeCell ref="AZ58:BA58"/>
    <mergeCell ref="BB58:BC58"/>
    <mergeCell ref="AH57:AI57"/>
    <mergeCell ref="AJ57:AK57"/>
    <mergeCell ref="AL59:AM59"/>
    <mergeCell ref="AN59:AO59"/>
    <mergeCell ref="AP59:AQ59"/>
    <mergeCell ref="AR59:AS59"/>
    <mergeCell ref="AT59:AU59"/>
    <mergeCell ref="AV59:AW59"/>
    <mergeCell ref="AX59:AY59"/>
    <mergeCell ref="O59:P59"/>
    <mergeCell ref="Q59:R59"/>
    <mergeCell ref="S59:T59"/>
    <mergeCell ref="U59:V59"/>
    <mergeCell ref="W59:X59"/>
    <mergeCell ref="Y59:Z59"/>
    <mergeCell ref="AB59:AC59"/>
    <mergeCell ref="AD59:AE59"/>
    <mergeCell ref="AF59:AG59"/>
    <mergeCell ref="AZ59:BA59"/>
    <mergeCell ref="BB59:BC59"/>
    <mergeCell ref="A62:D63"/>
    <mergeCell ref="O63:P63"/>
    <mergeCell ref="Q63:R63"/>
    <mergeCell ref="S63:T63"/>
    <mergeCell ref="U63:V63"/>
    <mergeCell ref="W63:X63"/>
    <mergeCell ref="Y63:Z63"/>
    <mergeCell ref="AB63:AC63"/>
    <mergeCell ref="AD63:AE63"/>
    <mergeCell ref="AF63:AG63"/>
    <mergeCell ref="AH63:AI63"/>
    <mergeCell ref="AJ63:AK63"/>
    <mergeCell ref="AL63:AM63"/>
    <mergeCell ref="AN63:AO63"/>
    <mergeCell ref="AP63:AQ63"/>
    <mergeCell ref="AR63:AS63"/>
    <mergeCell ref="AT63:AU63"/>
    <mergeCell ref="AV63:AW63"/>
    <mergeCell ref="AX63:AY63"/>
    <mergeCell ref="AZ63:BA63"/>
    <mergeCell ref="AH59:AI59"/>
    <mergeCell ref="AJ59:AK59"/>
    <mergeCell ref="G75:M75"/>
    <mergeCell ref="O76:P76"/>
    <mergeCell ref="Q76:R76"/>
    <mergeCell ref="S76:T76"/>
    <mergeCell ref="U76:V76"/>
    <mergeCell ref="W76:X76"/>
    <mergeCell ref="Y76:Z76"/>
    <mergeCell ref="O77:P77"/>
    <mergeCell ref="Q77:R77"/>
    <mergeCell ref="S77:T77"/>
    <mergeCell ref="U77:V77"/>
    <mergeCell ref="W77:X77"/>
    <mergeCell ref="Y77:Z77"/>
    <mergeCell ref="AL68:AM68"/>
    <mergeCell ref="AN68:AO68"/>
    <mergeCell ref="AP68:AQ68"/>
    <mergeCell ref="AR68:AS68"/>
    <mergeCell ref="AT68:AU68"/>
    <mergeCell ref="AV68:AW68"/>
    <mergeCell ref="O68:P68"/>
    <mergeCell ref="Q68:R68"/>
    <mergeCell ref="S68:T68"/>
    <mergeCell ref="U68:V68"/>
    <mergeCell ref="W68:X68"/>
    <mergeCell ref="Y68:Z68"/>
    <mergeCell ref="AB68:AC68"/>
    <mergeCell ref="AD68:AE68"/>
    <mergeCell ref="AX68:AY68"/>
    <mergeCell ref="AZ68:BA68"/>
    <mergeCell ref="O69:P69"/>
    <mergeCell ref="Q69:R69"/>
    <mergeCell ref="S69:T69"/>
    <mergeCell ref="U69:V69"/>
    <mergeCell ref="W69:X69"/>
    <mergeCell ref="Y69:Z69"/>
    <mergeCell ref="AB69:AC69"/>
    <mergeCell ref="AD69:AE69"/>
    <mergeCell ref="AF69:AG69"/>
    <mergeCell ref="AH69:AI69"/>
    <mergeCell ref="AJ69:AK69"/>
    <mergeCell ref="AL69:AM69"/>
    <mergeCell ref="AN69:AO69"/>
    <mergeCell ref="AP69:AQ69"/>
    <mergeCell ref="AR69:AS69"/>
    <mergeCell ref="AT69:AU69"/>
    <mergeCell ref="AV69:AW69"/>
    <mergeCell ref="AX69:AY69"/>
    <mergeCell ref="AZ69:BA69"/>
    <mergeCell ref="AF68:AG68"/>
    <mergeCell ref="AH68:AI68"/>
    <mergeCell ref="AJ68:AK68"/>
    <mergeCell ref="O70:P70"/>
    <mergeCell ref="Q70:R70"/>
    <mergeCell ref="S70:T70"/>
    <mergeCell ref="U70:V70"/>
    <mergeCell ref="W70:X70"/>
    <mergeCell ref="Y70:Z70"/>
    <mergeCell ref="AB70:AC70"/>
    <mergeCell ref="AD70:AE70"/>
    <mergeCell ref="AF70:AG70"/>
    <mergeCell ref="AZ70:BA70"/>
    <mergeCell ref="AH70:AI70"/>
    <mergeCell ref="AJ70:AK70"/>
    <mergeCell ref="AL70:AM70"/>
    <mergeCell ref="AN70:AO70"/>
    <mergeCell ref="AP70:AQ70"/>
    <mergeCell ref="AR70:AS70"/>
    <mergeCell ref="AT70:AU70"/>
    <mergeCell ref="AV70:AW70"/>
    <mergeCell ref="AX70:AY70"/>
    <mergeCell ref="AG73:AH73"/>
    <mergeCell ref="AI73:AJ73"/>
    <mergeCell ref="AK73:AL73"/>
    <mergeCell ref="AM73:AN73"/>
    <mergeCell ref="A71:AO72"/>
    <mergeCell ref="A73:F74"/>
    <mergeCell ref="O74:P74"/>
    <mergeCell ref="Q74:R74"/>
    <mergeCell ref="S74:T74"/>
    <mergeCell ref="U74:V74"/>
    <mergeCell ref="W74:X74"/>
    <mergeCell ref="Y74:Z74"/>
    <mergeCell ref="AA74:AB74"/>
    <mergeCell ref="O73:P73"/>
    <mergeCell ref="Q73:R73"/>
    <mergeCell ref="S73:T73"/>
    <mergeCell ref="U73:V73"/>
    <mergeCell ref="W73:X73"/>
    <mergeCell ref="Y73:Z73"/>
    <mergeCell ref="AA73:AB73"/>
    <mergeCell ref="AC73:AD73"/>
    <mergeCell ref="AE73:AF73"/>
    <mergeCell ref="Q78:R78"/>
    <mergeCell ref="S78:T78"/>
    <mergeCell ref="U78:V78"/>
    <mergeCell ref="W78:X78"/>
    <mergeCell ref="Y78:Z78"/>
    <mergeCell ref="O79:P79"/>
    <mergeCell ref="Q79:R79"/>
    <mergeCell ref="S79:T79"/>
    <mergeCell ref="U79:V79"/>
    <mergeCell ref="W79:X79"/>
    <mergeCell ref="Y79:Z79"/>
    <mergeCell ref="O78:P78"/>
    <mergeCell ref="S80:T80"/>
    <mergeCell ref="U80:V80"/>
    <mergeCell ref="W80:X80"/>
    <mergeCell ref="Y80:Z80"/>
    <mergeCell ref="A83:D84"/>
    <mergeCell ref="O84:P84"/>
    <mergeCell ref="Q84:R84"/>
    <mergeCell ref="S84:T84"/>
    <mergeCell ref="U84:V84"/>
    <mergeCell ref="W84:X84"/>
    <mergeCell ref="Y84:Z84"/>
    <mergeCell ref="O91:P91"/>
    <mergeCell ref="Q91:R91"/>
    <mergeCell ref="S91:T91"/>
    <mergeCell ref="U91:V91"/>
    <mergeCell ref="W91:X91"/>
    <mergeCell ref="Y91:Z91"/>
    <mergeCell ref="U75:V75"/>
    <mergeCell ref="W75:X75"/>
    <mergeCell ref="Y75:Z75"/>
    <mergeCell ref="N75:T75"/>
    <mergeCell ref="O89:P89"/>
    <mergeCell ref="Q89:R89"/>
    <mergeCell ref="S89:T89"/>
    <mergeCell ref="U89:V89"/>
    <mergeCell ref="W89:X89"/>
    <mergeCell ref="Y89:Z89"/>
    <mergeCell ref="O90:P90"/>
    <mergeCell ref="Q90:R90"/>
    <mergeCell ref="S90:T90"/>
    <mergeCell ref="U90:V90"/>
    <mergeCell ref="W90:X90"/>
    <mergeCell ref="Y90:Z90"/>
    <mergeCell ref="O80:P80"/>
    <mergeCell ref="Q80:R80"/>
    <mergeCell ref="AA75:AO75"/>
    <mergeCell ref="AB76:AC76"/>
    <mergeCell ref="AD76:AE76"/>
    <mergeCell ref="AF76:AG76"/>
    <mergeCell ref="AH76:AI76"/>
    <mergeCell ref="AJ76:AK76"/>
    <mergeCell ref="AL76:AM76"/>
    <mergeCell ref="AN76:AO76"/>
    <mergeCell ref="AB77:AC77"/>
    <mergeCell ref="AD77:AE77"/>
    <mergeCell ref="AF77:AG77"/>
    <mergeCell ref="AH77:AI77"/>
    <mergeCell ref="AJ77:AK77"/>
    <mergeCell ref="AL77:AM77"/>
    <mergeCell ref="AN77:AO77"/>
    <mergeCell ref="AB78:AC78"/>
    <mergeCell ref="AD78:AE78"/>
    <mergeCell ref="AF78:AG78"/>
    <mergeCell ref="AH78:AI78"/>
    <mergeCell ref="AJ78:AK78"/>
    <mergeCell ref="AL78:AM78"/>
    <mergeCell ref="AN78:AO78"/>
    <mergeCell ref="AB79:AC79"/>
    <mergeCell ref="AD79:AE79"/>
    <mergeCell ref="AF79:AG79"/>
    <mergeCell ref="AH79:AI79"/>
    <mergeCell ref="AJ79:AK79"/>
    <mergeCell ref="AL79:AM79"/>
    <mergeCell ref="AN79:AO79"/>
    <mergeCell ref="AF80:AG80"/>
    <mergeCell ref="AH80:AI80"/>
    <mergeCell ref="AJ80:AK80"/>
    <mergeCell ref="AL80:AM80"/>
    <mergeCell ref="AN80:AO80"/>
    <mergeCell ref="AB84:AC84"/>
    <mergeCell ref="AD84:AE84"/>
    <mergeCell ref="AF84:AG84"/>
    <mergeCell ref="AH84:AI84"/>
    <mergeCell ref="AJ84:AK84"/>
    <mergeCell ref="AL84:AM84"/>
    <mergeCell ref="AN84:AO84"/>
    <mergeCell ref="AB91:AC91"/>
    <mergeCell ref="AD91:AE91"/>
    <mergeCell ref="AF91:AG91"/>
    <mergeCell ref="AH91:AI91"/>
    <mergeCell ref="AJ91:AK91"/>
    <mergeCell ref="AL91:AM91"/>
    <mergeCell ref="A68:F70"/>
    <mergeCell ref="A90:F92"/>
    <mergeCell ref="A93:AO94"/>
    <mergeCell ref="AB89:AC89"/>
    <mergeCell ref="AD89:AE89"/>
    <mergeCell ref="AF89:AG89"/>
    <mergeCell ref="AH89:AI89"/>
    <mergeCell ref="AJ89:AK89"/>
    <mergeCell ref="AL89:AM89"/>
    <mergeCell ref="AN89:AO89"/>
    <mergeCell ref="AB90:AC90"/>
    <mergeCell ref="AD90:AE90"/>
    <mergeCell ref="AF90:AG90"/>
    <mergeCell ref="AH90:AI90"/>
    <mergeCell ref="AJ90:AK90"/>
    <mergeCell ref="AL90:AM90"/>
    <mergeCell ref="AB80:AC80"/>
    <mergeCell ref="AD80:AE80"/>
    <mergeCell ref="A149:F151"/>
    <mergeCell ref="A153:AO154"/>
    <mergeCell ref="A95:F96"/>
    <mergeCell ref="A102:F104"/>
    <mergeCell ref="A106:AO107"/>
    <mergeCell ref="A110:F111"/>
    <mergeCell ref="A120:F121"/>
    <mergeCell ref="A132:F133"/>
    <mergeCell ref="A143:F144"/>
    <mergeCell ref="A108:AO109"/>
    <mergeCell ref="A118:AO119"/>
    <mergeCell ref="A130:AO131"/>
    <mergeCell ref="A141:AO142"/>
    <mergeCell ref="A115:F117"/>
    <mergeCell ref="A126:F128"/>
    <mergeCell ref="A137:F1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A0A1-D075-5C46-B3F4-DDFB302A756A}">
  <dimension ref="A1:AP143"/>
  <sheetViews>
    <sheetView workbookViewId="0">
      <selection activeCell="A142" sqref="A142:AO143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12" customWidth="1"/>
    <col min="8" max="8" width="15.6640625" customWidth="1"/>
    <col min="12" max="12" width="16" customWidth="1"/>
    <col min="13" max="13" width="14.5" customWidth="1"/>
    <col min="14" max="14" width="6.83203125" customWidth="1"/>
    <col min="15" max="15" width="7" customWidth="1"/>
    <col min="16" max="16" width="7.1640625" customWidth="1"/>
    <col min="17" max="17" width="8.1640625" customWidth="1"/>
    <col min="18" max="18" width="7.33203125" customWidth="1"/>
    <col min="19" max="19" width="6.6640625" customWidth="1"/>
    <col min="20" max="21" width="6.5" customWidth="1"/>
    <col min="22" max="22" width="6.83203125" customWidth="1"/>
    <col min="23" max="23" width="7.1640625" customWidth="1"/>
    <col min="24" max="24" width="7.33203125" customWidth="1"/>
    <col min="25" max="25" width="8.1640625" customWidth="1"/>
    <col min="26" max="26" width="6.5" customWidth="1"/>
    <col min="27" max="27" width="7.1640625" customWidth="1"/>
    <col min="28" max="28" width="11.1640625" customWidth="1"/>
    <col min="29" max="29" width="7.33203125" customWidth="1"/>
    <col min="30" max="30" width="8.33203125" customWidth="1"/>
    <col min="31" max="31" width="8" customWidth="1"/>
    <col min="32" max="34" width="7.83203125" customWidth="1"/>
    <col min="35" max="35" width="8.33203125" customWidth="1"/>
    <col min="36" max="36" width="7.83203125" customWidth="1"/>
    <col min="37" max="37" width="7.6640625" customWidth="1"/>
    <col min="38" max="38" width="7.33203125" customWidth="1"/>
    <col min="39" max="39" width="8.33203125" customWidth="1"/>
  </cols>
  <sheetData>
    <row r="1" spans="1:41">
      <c r="A1" s="121" t="s">
        <v>88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</row>
    <row r="2" spans="1:41">
      <c r="A2" s="105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41">
      <c r="A3" s="105"/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</row>
    <row r="4" spans="1:41">
      <c r="A4" s="105"/>
      <c r="B4" s="105"/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</row>
    <row r="5" spans="1:41">
      <c r="A5" s="95" t="s">
        <v>94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</row>
    <row r="6" spans="1:41">
      <c r="A6" s="95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7" spans="1:41">
      <c r="A7" s="96" t="s">
        <v>10</v>
      </c>
      <c r="B7" s="96"/>
      <c r="C7" s="96"/>
      <c r="D7" s="96"/>
      <c r="E7" s="96"/>
      <c r="F7" s="96"/>
    </row>
    <row r="8" spans="1:41" ht="19" customHeight="1">
      <c r="A8" s="96"/>
      <c r="B8" s="96"/>
      <c r="C8" s="96"/>
      <c r="D8" s="96"/>
      <c r="E8" s="96"/>
      <c r="F8" s="96"/>
      <c r="G8" s="116"/>
      <c r="H8" s="116"/>
      <c r="I8" s="117"/>
      <c r="J8" s="117"/>
      <c r="K8" s="117"/>
      <c r="L8" s="117"/>
    </row>
    <row r="9" spans="1:41" s="2" customFormat="1" ht="36" customHeight="1">
      <c r="A9" s="1" t="s">
        <v>0</v>
      </c>
      <c r="B9" s="1" t="s">
        <v>1</v>
      </c>
      <c r="C9" s="1" t="s">
        <v>2</v>
      </c>
      <c r="D9" s="1" t="s">
        <v>3</v>
      </c>
      <c r="E9" s="11" t="s">
        <v>4</v>
      </c>
      <c r="F9" s="11" t="s">
        <v>13</v>
      </c>
      <c r="G9" s="108" t="s">
        <v>0</v>
      </c>
      <c r="H9" s="108"/>
      <c r="I9" s="110"/>
      <c r="J9" s="110"/>
      <c r="K9" s="110"/>
      <c r="L9" s="110"/>
      <c r="M9" s="108" t="s">
        <v>1</v>
      </c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109"/>
      <c r="AB9" s="109"/>
      <c r="AC9" s="109"/>
      <c r="AD9" s="109"/>
      <c r="AE9" s="109"/>
      <c r="AF9" s="109"/>
      <c r="AG9" s="109"/>
      <c r="AH9" s="109"/>
      <c r="AI9" s="109"/>
      <c r="AJ9" s="109"/>
      <c r="AK9" s="109"/>
      <c r="AL9" s="109"/>
      <c r="AM9" s="109"/>
      <c r="AN9" s="109"/>
    </row>
    <row r="10" spans="1:41" s="4" customFormat="1" ht="19">
      <c r="A10" s="25" t="s">
        <v>5</v>
      </c>
      <c r="B10" s="25">
        <v>75</v>
      </c>
      <c r="C10" s="25">
        <v>70</v>
      </c>
      <c r="D10" s="25" t="b">
        <v>1</v>
      </c>
      <c r="E10" s="25" t="s">
        <v>6</v>
      </c>
      <c r="F10" s="25">
        <v>1</v>
      </c>
      <c r="G10" s="13"/>
      <c r="H10" s="8" t="s">
        <v>14</v>
      </c>
      <c r="I10" s="8" t="s">
        <v>15</v>
      </c>
      <c r="J10" s="8" t="s">
        <v>16</v>
      </c>
      <c r="K10" s="8" t="s">
        <v>17</v>
      </c>
      <c r="L10" s="10" t="s">
        <v>18</v>
      </c>
      <c r="M10" s="14" t="s">
        <v>19</v>
      </c>
      <c r="N10" s="104">
        <v>1</v>
      </c>
      <c r="O10" s="105"/>
      <c r="P10" s="99">
        <v>0</v>
      </c>
      <c r="Q10" s="103"/>
      <c r="R10" s="104">
        <v>1</v>
      </c>
      <c r="S10" s="105"/>
      <c r="T10" s="99">
        <v>1</v>
      </c>
      <c r="U10" s="103"/>
      <c r="V10" s="104">
        <v>1</v>
      </c>
      <c r="W10" s="105"/>
      <c r="X10" s="99">
        <v>0</v>
      </c>
      <c r="Y10" s="103"/>
      <c r="Z10" s="99">
        <v>1</v>
      </c>
      <c r="AA10" s="103"/>
      <c r="AB10" s="99">
        <v>0</v>
      </c>
      <c r="AC10" s="103"/>
      <c r="AD10" s="104">
        <v>1</v>
      </c>
      <c r="AE10" s="105"/>
      <c r="AF10" s="104">
        <v>1</v>
      </c>
      <c r="AG10" s="105"/>
      <c r="AH10" s="104">
        <v>0</v>
      </c>
      <c r="AI10" s="105"/>
      <c r="AJ10" s="104">
        <v>1</v>
      </c>
      <c r="AK10" s="105"/>
      <c r="AL10" s="104">
        <v>1</v>
      </c>
      <c r="AM10" s="105"/>
      <c r="AN10" s="104">
        <v>0</v>
      </c>
      <c r="AO10" s="114"/>
    </row>
    <row r="11" spans="1:41" s="6" customFormat="1" ht="19">
      <c r="A11" s="25" t="s">
        <v>5</v>
      </c>
      <c r="B11" s="25">
        <v>80</v>
      </c>
      <c r="C11" s="25">
        <v>90</v>
      </c>
      <c r="D11" s="25" t="b">
        <v>1</v>
      </c>
      <c r="E11" s="25" t="s">
        <v>7</v>
      </c>
      <c r="F11" s="25">
        <v>0</v>
      </c>
      <c r="G11" s="14" t="s">
        <v>5</v>
      </c>
      <c r="H11" s="21">
        <v>2</v>
      </c>
      <c r="I11" s="21">
        <v>3</v>
      </c>
      <c r="J11" s="21">
        <f xml:space="preserve"> 1 - (H11/(H11+I11))*(H11/(H11+I11))-(I11/(H11+I11))*(I11/(H11+I11))</f>
        <v>0.48</v>
      </c>
      <c r="K11" s="21">
        <v>14</v>
      </c>
      <c r="L11" s="21">
        <f>(SUM(H11:I11))/K11*J11</f>
        <v>0.17142857142857143</v>
      </c>
      <c r="M11" s="14" t="s">
        <v>1</v>
      </c>
      <c r="N11" s="99">
        <v>64</v>
      </c>
      <c r="O11" s="103"/>
      <c r="P11" s="99">
        <v>65</v>
      </c>
      <c r="Q11" s="103"/>
      <c r="R11" s="104">
        <v>68</v>
      </c>
      <c r="S11" s="105"/>
      <c r="T11" s="99">
        <v>69</v>
      </c>
      <c r="U11" s="103"/>
      <c r="V11" s="99">
        <v>70</v>
      </c>
      <c r="W11" s="103"/>
      <c r="X11" s="104">
        <v>71</v>
      </c>
      <c r="Y11" s="105"/>
      <c r="Z11" s="99">
        <v>72</v>
      </c>
      <c r="AA11" s="103"/>
      <c r="AB11" s="99">
        <v>72</v>
      </c>
      <c r="AC11" s="103"/>
      <c r="AD11" s="104">
        <v>75</v>
      </c>
      <c r="AE11" s="105"/>
      <c r="AF11" s="104">
        <v>75</v>
      </c>
      <c r="AG11" s="105"/>
      <c r="AH11" s="104">
        <v>80</v>
      </c>
      <c r="AI11" s="105"/>
      <c r="AJ11" s="104">
        <v>81</v>
      </c>
      <c r="AK11" s="105"/>
      <c r="AL11" s="104">
        <v>83</v>
      </c>
      <c r="AM11" s="105"/>
      <c r="AN11" s="104">
        <v>85</v>
      </c>
      <c r="AO11" s="114"/>
    </row>
    <row r="12" spans="1:41" s="6" customFormat="1" ht="19">
      <c r="A12" s="25" t="s">
        <v>5</v>
      </c>
      <c r="B12" s="25">
        <v>85</v>
      </c>
      <c r="C12" s="25">
        <v>85</v>
      </c>
      <c r="D12" s="25" t="b">
        <v>0</v>
      </c>
      <c r="E12" s="25" t="s">
        <v>7</v>
      </c>
      <c r="F12" s="25">
        <v>0</v>
      </c>
      <c r="G12" s="14" t="s">
        <v>8</v>
      </c>
      <c r="H12" s="21">
        <v>4</v>
      </c>
      <c r="I12" s="21">
        <v>0</v>
      </c>
      <c r="J12" s="21">
        <f t="shared" ref="J12:J13" si="0" xml:space="preserve"> 1 - (H12/(H12+I12))*(H12/(H12+I12))-(I12/(H12+I12))*(I12/(H12+I12))</f>
        <v>0</v>
      </c>
      <c r="K12" s="21">
        <v>14</v>
      </c>
      <c r="L12" s="21">
        <f t="shared" ref="L12:L13" si="1">(SUM(H12:I12))/K12*J12</f>
        <v>0</v>
      </c>
      <c r="M12" s="50" t="s">
        <v>20</v>
      </c>
      <c r="N12" s="99">
        <f xml:space="preserve"> N11</f>
        <v>64</v>
      </c>
      <c r="O12" s="103"/>
      <c r="P12" s="104">
        <f t="shared" ref="P12:Z12" si="2" xml:space="preserve"> P11</f>
        <v>65</v>
      </c>
      <c r="Q12" s="105"/>
      <c r="R12" s="104">
        <f t="shared" si="2"/>
        <v>68</v>
      </c>
      <c r="S12" s="105"/>
      <c r="T12" s="99">
        <f t="shared" si="2"/>
        <v>69</v>
      </c>
      <c r="U12" s="103"/>
      <c r="V12" s="99">
        <f t="shared" si="2"/>
        <v>70</v>
      </c>
      <c r="W12" s="103"/>
      <c r="X12" s="104">
        <f t="shared" si="2"/>
        <v>71</v>
      </c>
      <c r="Y12" s="105"/>
      <c r="Z12" s="104">
        <f t="shared" si="2"/>
        <v>72</v>
      </c>
      <c r="AA12" s="105"/>
      <c r="AB12" s="99">
        <v>75</v>
      </c>
      <c r="AC12" s="103"/>
      <c r="AD12" s="104">
        <v>80</v>
      </c>
      <c r="AE12" s="105"/>
      <c r="AF12" s="104">
        <v>81</v>
      </c>
      <c r="AG12" s="105"/>
      <c r="AH12" s="104">
        <v>83</v>
      </c>
      <c r="AI12" s="105"/>
      <c r="AJ12" s="104">
        <v>85</v>
      </c>
      <c r="AK12" s="105"/>
      <c r="AL12" s="104"/>
      <c r="AM12" s="105"/>
      <c r="AN12" s="104"/>
      <c r="AO12" s="114"/>
    </row>
    <row r="13" spans="1:41" s="6" customFormat="1" ht="19">
      <c r="A13" s="25" t="s">
        <v>5</v>
      </c>
      <c r="B13" s="25">
        <v>72</v>
      </c>
      <c r="C13" s="25">
        <v>95</v>
      </c>
      <c r="D13" s="25" t="b">
        <v>1</v>
      </c>
      <c r="E13" s="25" t="s">
        <v>7</v>
      </c>
      <c r="F13" s="25">
        <v>0</v>
      </c>
      <c r="G13" s="14" t="s">
        <v>9</v>
      </c>
      <c r="H13" s="21">
        <v>3</v>
      </c>
      <c r="I13" s="21">
        <v>2</v>
      </c>
      <c r="J13" s="21">
        <f t="shared" si="0"/>
        <v>0.48</v>
      </c>
      <c r="K13" s="21">
        <v>14</v>
      </c>
      <c r="L13" s="21">
        <f t="shared" si="1"/>
        <v>0.17142857142857143</v>
      </c>
      <c r="M13" s="15" t="s">
        <v>21</v>
      </c>
      <c r="N13" s="99">
        <v>63</v>
      </c>
      <c r="O13" s="103"/>
      <c r="P13" s="104">
        <f>FLOOR(SUM(N12:Q12)/2, 0.1)</f>
        <v>64.5</v>
      </c>
      <c r="Q13" s="104"/>
      <c r="R13" s="104">
        <f>FLOOR((P12+R12)/2, 0.1)</f>
        <v>66.5</v>
      </c>
      <c r="S13" s="104"/>
      <c r="T13" s="104">
        <f t="shared" ref="T13" si="3">FLOOR((R12+T12)/2, 0.1)</f>
        <v>68.5</v>
      </c>
      <c r="U13" s="104"/>
      <c r="V13" s="104">
        <f t="shared" ref="V13" si="4">FLOOR((T12+V12)/2, 0.1)</f>
        <v>69.5</v>
      </c>
      <c r="W13" s="104"/>
      <c r="X13" s="104">
        <f t="shared" ref="X13" si="5">FLOOR((V12+X12)/2, 0.1)</f>
        <v>70.5</v>
      </c>
      <c r="Y13" s="104"/>
      <c r="Z13" s="104">
        <f t="shared" ref="Z13" si="6">FLOOR((X12+Z12)/2, 0.1)</f>
        <v>71.5</v>
      </c>
      <c r="AA13" s="104"/>
      <c r="AB13" s="104">
        <f t="shared" ref="AB13" si="7">FLOOR((Z12+AB12)/2, 0.1)</f>
        <v>73.5</v>
      </c>
      <c r="AC13" s="104"/>
      <c r="AD13" s="104">
        <f t="shared" ref="AD13" si="8">FLOOR((AB12+AD12)/2, 0.1)</f>
        <v>77.5</v>
      </c>
      <c r="AE13" s="104"/>
      <c r="AF13" s="104">
        <f t="shared" ref="AF13" si="9">FLOOR((AD12+AF12)/2, 0.1)</f>
        <v>80.5</v>
      </c>
      <c r="AG13" s="104"/>
      <c r="AH13" s="104">
        <f>FLOOR((AF12+AH12)/2, 0.1)</f>
        <v>82</v>
      </c>
      <c r="AI13" s="104"/>
      <c r="AJ13" s="106">
        <f>FLOOR((AH12+AJ12)/2, 0.1)</f>
        <v>84</v>
      </c>
      <c r="AK13" s="106"/>
      <c r="AL13" s="104">
        <v>85</v>
      </c>
      <c r="AM13" s="104"/>
      <c r="AN13" s="104"/>
      <c r="AO13" s="114"/>
    </row>
    <row r="14" spans="1:41" s="4" customFormat="1" ht="21">
      <c r="A14" s="25" t="s">
        <v>5</v>
      </c>
      <c r="B14" s="25">
        <v>69</v>
      </c>
      <c r="C14" s="25">
        <v>70</v>
      </c>
      <c r="D14" s="25" t="b">
        <v>0</v>
      </c>
      <c r="E14" s="25" t="s">
        <v>6</v>
      </c>
      <c r="F14" s="25">
        <v>1</v>
      </c>
      <c r="G14" s="27" t="s">
        <v>12</v>
      </c>
      <c r="H14" s="119"/>
      <c r="I14" s="119"/>
      <c r="J14" s="119"/>
      <c r="K14" s="22"/>
      <c r="L14" s="90">
        <f>SUM(L11:L13)</f>
        <v>0.34285714285714286</v>
      </c>
      <c r="M14" s="16"/>
      <c r="N14" s="99"/>
      <c r="O14" s="103"/>
      <c r="P14" s="104"/>
      <c r="Q14" s="104"/>
      <c r="R14" s="104"/>
      <c r="S14" s="104"/>
      <c r="T14" s="99"/>
      <c r="U14" s="99"/>
      <c r="V14" s="99"/>
      <c r="W14" s="99"/>
      <c r="X14" s="104"/>
      <c r="Y14" s="104"/>
      <c r="Z14" s="104"/>
      <c r="AA14" s="104"/>
      <c r="AB14" s="99"/>
      <c r="AC14" s="99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14"/>
    </row>
    <row r="15" spans="1:41" s="4" customFormat="1" ht="19">
      <c r="A15" s="25" t="s">
        <v>8</v>
      </c>
      <c r="B15" s="25">
        <v>72</v>
      </c>
      <c r="C15" s="25">
        <v>90</v>
      </c>
      <c r="D15" s="25" t="b">
        <v>1</v>
      </c>
      <c r="E15" s="25" t="s">
        <v>6</v>
      </c>
      <c r="F15" s="25">
        <v>1</v>
      </c>
      <c r="G15" s="14"/>
      <c r="H15" s="118"/>
      <c r="I15" s="117"/>
      <c r="J15" s="117"/>
      <c r="K15" s="9"/>
      <c r="L15" s="9"/>
      <c r="M15" s="14"/>
      <c r="N15" s="14" t="s">
        <v>22</v>
      </c>
      <c r="O15" s="14" t="s">
        <v>23</v>
      </c>
      <c r="P15" s="14" t="s">
        <v>22</v>
      </c>
      <c r="Q15" s="14" t="s">
        <v>23</v>
      </c>
      <c r="R15" s="14" t="s">
        <v>22</v>
      </c>
      <c r="S15" s="14" t="s">
        <v>23</v>
      </c>
      <c r="T15" s="14" t="s">
        <v>22</v>
      </c>
      <c r="U15" s="14" t="s">
        <v>23</v>
      </c>
      <c r="V15" s="14" t="s">
        <v>22</v>
      </c>
      <c r="W15" s="14" t="s">
        <v>23</v>
      </c>
      <c r="X15" s="14" t="s">
        <v>22</v>
      </c>
      <c r="Y15" s="14" t="s">
        <v>23</v>
      </c>
      <c r="Z15" s="14" t="s">
        <v>22</v>
      </c>
      <c r="AA15" s="14" t="s">
        <v>23</v>
      </c>
      <c r="AB15" s="14" t="s">
        <v>22</v>
      </c>
      <c r="AC15" s="14" t="s">
        <v>23</v>
      </c>
      <c r="AD15" s="14" t="s">
        <v>22</v>
      </c>
      <c r="AE15" s="14" t="s">
        <v>23</v>
      </c>
      <c r="AF15" s="14" t="s">
        <v>22</v>
      </c>
      <c r="AG15" s="14" t="s">
        <v>23</v>
      </c>
      <c r="AH15" s="14" t="s">
        <v>22</v>
      </c>
      <c r="AI15" s="14" t="s">
        <v>23</v>
      </c>
      <c r="AJ15" s="14" t="s">
        <v>22</v>
      </c>
      <c r="AK15" s="14" t="s">
        <v>23</v>
      </c>
      <c r="AL15" s="14" t="s">
        <v>22</v>
      </c>
      <c r="AM15" s="14" t="s">
        <v>23</v>
      </c>
    </row>
    <row r="16" spans="1:41" s="4" customFormat="1" ht="19">
      <c r="A16" s="25" t="s">
        <v>8</v>
      </c>
      <c r="B16" s="25">
        <v>83</v>
      </c>
      <c r="C16" s="25">
        <v>78</v>
      </c>
      <c r="D16" s="25" t="b">
        <v>0</v>
      </c>
      <c r="E16" s="25" t="s">
        <v>6</v>
      </c>
      <c r="F16" s="25">
        <v>1</v>
      </c>
      <c r="M16" s="14" t="s">
        <v>14</v>
      </c>
      <c r="N16" s="14">
        <v>0</v>
      </c>
      <c r="O16" s="14">
        <v>9</v>
      </c>
      <c r="P16" s="14">
        <v>1</v>
      </c>
      <c r="Q16" s="14">
        <v>8</v>
      </c>
      <c r="R16" s="14">
        <v>1</v>
      </c>
      <c r="S16" s="14">
        <v>8</v>
      </c>
      <c r="T16" s="14">
        <v>2</v>
      </c>
      <c r="U16" s="14">
        <v>7</v>
      </c>
      <c r="V16" s="14">
        <v>3</v>
      </c>
      <c r="W16" s="14">
        <v>6</v>
      </c>
      <c r="X16" s="14">
        <v>4</v>
      </c>
      <c r="Y16" s="14">
        <v>5</v>
      </c>
      <c r="Z16" s="14">
        <v>4</v>
      </c>
      <c r="AA16" s="14">
        <v>5</v>
      </c>
      <c r="AB16" s="14">
        <v>5</v>
      </c>
      <c r="AC16" s="14">
        <v>4</v>
      </c>
      <c r="AD16" s="14">
        <v>7</v>
      </c>
      <c r="AE16" s="14">
        <v>2</v>
      </c>
      <c r="AF16" s="14">
        <v>7</v>
      </c>
      <c r="AG16" s="14">
        <v>2</v>
      </c>
      <c r="AH16" s="14">
        <v>8</v>
      </c>
      <c r="AI16" s="14">
        <v>1</v>
      </c>
      <c r="AJ16" s="14">
        <v>9</v>
      </c>
      <c r="AK16" s="14">
        <v>0</v>
      </c>
      <c r="AL16" s="14">
        <v>9</v>
      </c>
      <c r="AM16" s="14">
        <v>0</v>
      </c>
    </row>
    <row r="17" spans="1:41" s="4" customFormat="1" ht="19">
      <c r="A17" s="25" t="s">
        <v>8</v>
      </c>
      <c r="B17" s="25">
        <v>64</v>
      </c>
      <c r="C17" s="25">
        <v>65</v>
      </c>
      <c r="D17" s="25" t="b">
        <v>1</v>
      </c>
      <c r="E17" s="25" t="s">
        <v>6</v>
      </c>
      <c r="F17" s="25">
        <v>1</v>
      </c>
      <c r="M17" s="14" t="s">
        <v>15</v>
      </c>
      <c r="N17" s="14">
        <v>0</v>
      </c>
      <c r="O17" s="14">
        <v>5</v>
      </c>
      <c r="P17" s="14">
        <v>0</v>
      </c>
      <c r="Q17" s="14">
        <v>5</v>
      </c>
      <c r="R17" s="14">
        <v>1</v>
      </c>
      <c r="S17" s="14">
        <v>4</v>
      </c>
      <c r="T17" s="14">
        <v>1</v>
      </c>
      <c r="U17" s="14">
        <v>4</v>
      </c>
      <c r="V17" s="14">
        <v>1</v>
      </c>
      <c r="W17" s="14">
        <v>4</v>
      </c>
      <c r="X17" s="14">
        <v>1</v>
      </c>
      <c r="Y17" s="14">
        <v>4</v>
      </c>
      <c r="Z17" s="14">
        <v>2</v>
      </c>
      <c r="AA17" s="14">
        <v>3</v>
      </c>
      <c r="AB17" s="14">
        <v>3</v>
      </c>
      <c r="AC17" s="14">
        <v>2</v>
      </c>
      <c r="AD17" s="14">
        <v>3</v>
      </c>
      <c r="AE17" s="14">
        <v>2</v>
      </c>
      <c r="AF17" s="14">
        <v>4</v>
      </c>
      <c r="AG17" s="14">
        <v>1</v>
      </c>
      <c r="AH17" s="14">
        <v>4</v>
      </c>
      <c r="AI17" s="14">
        <v>1</v>
      </c>
      <c r="AJ17" s="14">
        <v>4</v>
      </c>
      <c r="AK17" s="14">
        <v>1</v>
      </c>
      <c r="AL17" s="14">
        <v>5</v>
      </c>
      <c r="AM17" s="14">
        <v>0</v>
      </c>
    </row>
    <row r="18" spans="1:41" s="4" customFormat="1" ht="18" customHeight="1">
      <c r="A18" s="25" t="s">
        <v>8</v>
      </c>
      <c r="B18" s="25">
        <v>81</v>
      </c>
      <c r="C18" s="25">
        <v>75</v>
      </c>
      <c r="D18" s="25" t="b">
        <v>0</v>
      </c>
      <c r="E18" s="25" t="s">
        <v>6</v>
      </c>
      <c r="F18" s="25">
        <v>1</v>
      </c>
      <c r="N18" s="99"/>
      <c r="O18" s="103"/>
      <c r="P18" s="104"/>
      <c r="Q18" s="104"/>
      <c r="R18" s="104"/>
      <c r="S18" s="104"/>
      <c r="T18" s="99"/>
      <c r="U18" s="99"/>
      <c r="V18" s="99"/>
      <c r="W18" s="99"/>
      <c r="X18" s="104"/>
      <c r="Y18" s="104"/>
      <c r="Z18" s="104"/>
      <c r="AA18" s="104"/>
      <c r="AB18" s="99"/>
      <c r="AC18" s="99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</row>
    <row r="19" spans="1:41" s="4" customFormat="1" ht="18" customHeight="1">
      <c r="A19" s="25" t="s">
        <v>9</v>
      </c>
      <c r="B19" s="25">
        <v>71</v>
      </c>
      <c r="C19" s="25">
        <v>80</v>
      </c>
      <c r="D19" s="25" t="b">
        <v>1</v>
      </c>
      <c r="E19" s="25" t="s">
        <v>7</v>
      </c>
      <c r="F19" s="25">
        <v>0</v>
      </c>
      <c r="M19" s="14" t="s">
        <v>24</v>
      </c>
      <c r="N19" s="14">
        <f>SUM(N16:N17)</f>
        <v>0</v>
      </c>
      <c r="O19" s="14">
        <f t="shared" ref="O19:AM19" si="10">SUM(O16:O17)</f>
        <v>14</v>
      </c>
      <c r="P19" s="14">
        <f t="shared" si="10"/>
        <v>1</v>
      </c>
      <c r="Q19" s="14">
        <f t="shared" si="10"/>
        <v>13</v>
      </c>
      <c r="R19" s="14">
        <f t="shared" si="10"/>
        <v>2</v>
      </c>
      <c r="S19" s="14">
        <f t="shared" si="10"/>
        <v>12</v>
      </c>
      <c r="T19" s="14">
        <f t="shared" si="10"/>
        <v>3</v>
      </c>
      <c r="U19" s="14">
        <f t="shared" si="10"/>
        <v>11</v>
      </c>
      <c r="V19" s="14">
        <f t="shared" si="10"/>
        <v>4</v>
      </c>
      <c r="W19" s="14">
        <f t="shared" si="10"/>
        <v>10</v>
      </c>
      <c r="X19" s="14">
        <f t="shared" si="10"/>
        <v>5</v>
      </c>
      <c r="Y19" s="14">
        <f t="shared" si="10"/>
        <v>9</v>
      </c>
      <c r="Z19" s="14">
        <f t="shared" si="10"/>
        <v>6</v>
      </c>
      <c r="AA19" s="14">
        <f t="shared" si="10"/>
        <v>8</v>
      </c>
      <c r="AB19" s="14">
        <f t="shared" si="10"/>
        <v>8</v>
      </c>
      <c r="AC19" s="14">
        <f t="shared" si="10"/>
        <v>6</v>
      </c>
      <c r="AD19" s="14">
        <f t="shared" si="10"/>
        <v>10</v>
      </c>
      <c r="AE19" s="14">
        <f t="shared" si="10"/>
        <v>4</v>
      </c>
      <c r="AF19" s="14">
        <f t="shared" si="10"/>
        <v>11</v>
      </c>
      <c r="AG19" s="14">
        <f t="shared" si="10"/>
        <v>3</v>
      </c>
      <c r="AH19" s="14">
        <f t="shared" si="10"/>
        <v>12</v>
      </c>
      <c r="AI19" s="14">
        <f t="shared" si="10"/>
        <v>2</v>
      </c>
      <c r="AJ19" s="14">
        <f t="shared" si="10"/>
        <v>13</v>
      </c>
      <c r="AK19" s="14">
        <f t="shared" si="10"/>
        <v>1</v>
      </c>
      <c r="AL19" s="14">
        <f t="shared" si="10"/>
        <v>14</v>
      </c>
      <c r="AM19" s="14">
        <f t="shared" si="10"/>
        <v>0</v>
      </c>
    </row>
    <row r="20" spans="1:41" s="6" customFormat="1" ht="19">
      <c r="A20" s="25" t="s">
        <v>9</v>
      </c>
      <c r="B20" s="25">
        <v>65</v>
      </c>
      <c r="C20" s="25">
        <v>70</v>
      </c>
      <c r="D20" s="25" t="b">
        <v>1</v>
      </c>
      <c r="E20" s="25" t="s">
        <v>7</v>
      </c>
      <c r="F20" s="25">
        <v>0</v>
      </c>
      <c r="M20" s="15" t="s">
        <v>11</v>
      </c>
      <c r="N20" s="23">
        <v>0.5</v>
      </c>
      <c r="O20" s="23">
        <f>1-(O16/O19*O16/O19) - (O17/O19*O17/O19)</f>
        <v>0.45918367346938771</v>
      </c>
      <c r="P20" s="23">
        <f t="shared" ref="P20:AL20" si="11">1-(P16/P19*P16/P19) - (P17/P19*P17/P19)</f>
        <v>0</v>
      </c>
      <c r="Q20" s="23">
        <f t="shared" si="11"/>
        <v>0.47337278106508873</v>
      </c>
      <c r="R20" s="23">
        <f t="shared" si="11"/>
        <v>0.5</v>
      </c>
      <c r="S20" s="23">
        <f t="shared" si="11"/>
        <v>0.44444444444444448</v>
      </c>
      <c r="T20" s="23">
        <f t="shared" si="11"/>
        <v>0.44444444444444448</v>
      </c>
      <c r="U20" s="23">
        <f t="shared" si="11"/>
        <v>0.46280991735537191</v>
      </c>
      <c r="V20" s="23">
        <f t="shared" si="11"/>
        <v>0.375</v>
      </c>
      <c r="W20" s="23">
        <f t="shared" si="11"/>
        <v>0.48</v>
      </c>
      <c r="X20" s="23">
        <f t="shared" si="11"/>
        <v>0.32</v>
      </c>
      <c r="Y20" s="23">
        <f t="shared" si="11"/>
        <v>0.49382716049382713</v>
      </c>
      <c r="Z20" s="23">
        <f t="shared" si="11"/>
        <v>0.44444444444444448</v>
      </c>
      <c r="AA20" s="23">
        <f t="shared" si="11"/>
        <v>0.46875</v>
      </c>
      <c r="AB20" s="23">
        <f t="shared" si="11"/>
        <v>0.46875</v>
      </c>
      <c r="AC20" s="23">
        <f t="shared" si="11"/>
        <v>0.44444444444444448</v>
      </c>
      <c r="AD20" s="23">
        <f t="shared" si="11"/>
        <v>0.42000000000000004</v>
      </c>
      <c r="AE20" s="23">
        <f t="shared" si="11"/>
        <v>0.5</v>
      </c>
      <c r="AF20" s="23">
        <f t="shared" si="11"/>
        <v>0.46280991735537191</v>
      </c>
      <c r="AG20" s="23">
        <f t="shared" si="11"/>
        <v>0.44444444444444448</v>
      </c>
      <c r="AH20" s="23">
        <f t="shared" si="11"/>
        <v>0.44444444444444448</v>
      </c>
      <c r="AI20" s="23">
        <f t="shared" si="11"/>
        <v>0.5</v>
      </c>
      <c r="AJ20" s="23">
        <f t="shared" si="11"/>
        <v>0.42603550295857984</v>
      </c>
      <c r="AK20" s="23">
        <f t="shared" si="11"/>
        <v>0</v>
      </c>
      <c r="AL20" s="23">
        <f t="shared" si="11"/>
        <v>0.45918367346938771</v>
      </c>
      <c r="AM20" s="23">
        <v>0.5</v>
      </c>
    </row>
    <row r="21" spans="1:41" s="6" customFormat="1" ht="19">
      <c r="A21" s="25" t="s">
        <v>9</v>
      </c>
      <c r="B21" s="25">
        <v>75</v>
      </c>
      <c r="C21" s="25">
        <v>80</v>
      </c>
      <c r="D21" s="25" t="b">
        <v>0</v>
      </c>
      <c r="E21" s="25" t="s">
        <v>6</v>
      </c>
      <c r="F21" s="25">
        <v>1</v>
      </c>
      <c r="G21" s="14"/>
      <c r="H21" s="14"/>
      <c r="I21" s="7"/>
      <c r="J21" s="7"/>
      <c r="K21" s="7"/>
      <c r="L21" s="7"/>
      <c r="M21" s="14" t="s">
        <v>17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14</v>
      </c>
      <c r="W21" s="14">
        <v>14</v>
      </c>
      <c r="X21" s="14">
        <v>14</v>
      </c>
      <c r="Y21" s="14">
        <v>14</v>
      </c>
      <c r="Z21" s="14">
        <v>14</v>
      </c>
      <c r="AA21" s="14">
        <v>14</v>
      </c>
      <c r="AB21" s="14">
        <v>14</v>
      </c>
      <c r="AC21" s="14">
        <v>14</v>
      </c>
      <c r="AD21" s="14">
        <v>14</v>
      </c>
      <c r="AE21" s="14">
        <v>14</v>
      </c>
      <c r="AF21" s="14">
        <v>14</v>
      </c>
      <c r="AG21" s="14">
        <v>14</v>
      </c>
      <c r="AH21" s="14">
        <v>14</v>
      </c>
      <c r="AI21" s="14">
        <v>14</v>
      </c>
      <c r="AJ21" s="14">
        <v>14</v>
      </c>
      <c r="AK21" s="14">
        <v>14</v>
      </c>
      <c r="AL21" s="14">
        <v>14</v>
      </c>
      <c r="AM21" s="14">
        <v>14</v>
      </c>
    </row>
    <row r="22" spans="1:41" s="4" customFormat="1" ht="19">
      <c r="A22" s="25" t="s">
        <v>9</v>
      </c>
      <c r="B22" s="25">
        <v>68</v>
      </c>
      <c r="C22" s="25">
        <v>80</v>
      </c>
      <c r="D22" s="25" t="b">
        <v>0</v>
      </c>
      <c r="E22" s="25" t="s">
        <v>6</v>
      </c>
      <c r="F22" s="25">
        <v>1</v>
      </c>
      <c r="G22" s="14"/>
      <c r="H22" s="7"/>
      <c r="I22" s="7"/>
      <c r="J22" s="7"/>
      <c r="K22" s="7"/>
      <c r="L22" s="7"/>
      <c r="M22" s="14" t="s">
        <v>18</v>
      </c>
      <c r="N22" s="23">
        <f>(SUM(N16:N17)/N21)*N20</f>
        <v>0</v>
      </c>
      <c r="O22" s="23">
        <f t="shared" ref="O22" si="12">(SUM(O16:O17)/O21)*O20</f>
        <v>0.45918367346938771</v>
      </c>
      <c r="P22" s="23">
        <f t="shared" ref="P22:AM22" si="13">(SUM(P16:P17)/P21)*P20</f>
        <v>0</v>
      </c>
      <c r="Q22" s="23">
        <f t="shared" si="13"/>
        <v>0.43956043956043955</v>
      </c>
      <c r="R22" s="23">
        <f t="shared" si="13"/>
        <v>7.1428571428571425E-2</v>
      </c>
      <c r="S22" s="23">
        <f t="shared" si="13"/>
        <v>0.38095238095238093</v>
      </c>
      <c r="T22" s="23">
        <f t="shared" si="13"/>
        <v>9.5238095238095233E-2</v>
      </c>
      <c r="U22" s="23">
        <f t="shared" si="13"/>
        <v>0.36363636363636365</v>
      </c>
      <c r="V22" s="23">
        <f t="shared" si="13"/>
        <v>0.10714285714285714</v>
      </c>
      <c r="W22" s="23">
        <f t="shared" si="13"/>
        <v>0.34285714285714286</v>
      </c>
      <c r="X22" s="23">
        <f t="shared" si="13"/>
        <v>0.1142857142857143</v>
      </c>
      <c r="Y22" s="23">
        <f t="shared" si="13"/>
        <v>0.31746031746031744</v>
      </c>
      <c r="Z22" s="23">
        <f t="shared" si="13"/>
        <v>0.19047619047619047</v>
      </c>
      <c r="AA22" s="23">
        <f t="shared" si="13"/>
        <v>0.26785714285714285</v>
      </c>
      <c r="AB22" s="23">
        <f t="shared" si="13"/>
        <v>0.26785714285714285</v>
      </c>
      <c r="AC22" s="23">
        <f t="shared" si="13"/>
        <v>0.19047619047619047</v>
      </c>
      <c r="AD22" s="23">
        <f t="shared" si="13"/>
        <v>0.30000000000000004</v>
      </c>
      <c r="AE22" s="23">
        <f t="shared" si="13"/>
        <v>0.14285714285714285</v>
      </c>
      <c r="AF22" s="23">
        <f t="shared" si="13"/>
        <v>0.36363636363636365</v>
      </c>
      <c r="AG22" s="23">
        <f t="shared" si="13"/>
        <v>9.5238095238095233E-2</v>
      </c>
      <c r="AH22" s="23">
        <f t="shared" si="13"/>
        <v>0.38095238095238093</v>
      </c>
      <c r="AI22" s="23">
        <f t="shared" si="13"/>
        <v>7.1428571428571425E-2</v>
      </c>
      <c r="AJ22" s="23">
        <f t="shared" si="13"/>
        <v>0.39560439560439559</v>
      </c>
      <c r="AK22" s="23">
        <f t="shared" si="13"/>
        <v>0</v>
      </c>
      <c r="AL22" s="23">
        <f t="shared" si="13"/>
        <v>0.45918367346938771</v>
      </c>
      <c r="AM22" s="23">
        <f t="shared" si="13"/>
        <v>0</v>
      </c>
    </row>
    <row r="23" spans="1:41" s="4" customFormat="1" ht="19">
      <c r="A23" s="25" t="s">
        <v>9</v>
      </c>
      <c r="B23" s="25">
        <v>70</v>
      </c>
      <c r="C23" s="25">
        <v>96</v>
      </c>
      <c r="D23" s="25" t="b">
        <v>0</v>
      </c>
      <c r="E23" s="25" t="s">
        <v>6</v>
      </c>
      <c r="F23" s="25">
        <v>1</v>
      </c>
      <c r="G23" s="14"/>
      <c r="H23" s="7"/>
      <c r="I23" s="7"/>
      <c r="J23" s="7"/>
      <c r="K23" s="7"/>
      <c r="L23" s="7"/>
      <c r="M23" s="27" t="s">
        <v>12</v>
      </c>
      <c r="N23" s="98">
        <f>SUM(N22:O22)</f>
        <v>0.45918367346938771</v>
      </c>
      <c r="O23" s="99"/>
      <c r="P23" s="98">
        <f t="shared" ref="P23" si="14">SUM(P22:Q22)</f>
        <v>0.43956043956043955</v>
      </c>
      <c r="Q23" s="99"/>
      <c r="R23" s="98">
        <f t="shared" ref="R23" si="15">SUM(R22:S22)</f>
        <v>0.45238095238095233</v>
      </c>
      <c r="S23" s="99"/>
      <c r="T23" s="98">
        <f t="shared" ref="T23" si="16">SUM(T22:U22)</f>
        <v>0.45887445887445888</v>
      </c>
      <c r="U23" s="99"/>
      <c r="V23" s="98">
        <f t="shared" ref="V23" si="17">SUM(V22:W22)</f>
        <v>0.45</v>
      </c>
      <c r="W23" s="99"/>
      <c r="X23" s="98">
        <f t="shared" ref="X23" si="18">SUM(X22:Y22)</f>
        <v>0.43174603174603177</v>
      </c>
      <c r="Y23" s="99"/>
      <c r="Z23" s="98">
        <f t="shared" ref="Z23" si="19">SUM(Z22:AA22)</f>
        <v>0.45833333333333331</v>
      </c>
      <c r="AA23" s="99"/>
      <c r="AB23" s="98">
        <f t="shared" ref="AB23" si="20">SUM(AB22:AC22)</f>
        <v>0.45833333333333331</v>
      </c>
      <c r="AC23" s="99"/>
      <c r="AD23" s="98">
        <f t="shared" ref="AD23" si="21">SUM(AD22:AE22)</f>
        <v>0.44285714285714289</v>
      </c>
      <c r="AE23" s="99"/>
      <c r="AF23" s="98">
        <f t="shared" ref="AF23" si="22">SUM(AF22:AG22)</f>
        <v>0.45887445887445888</v>
      </c>
      <c r="AG23" s="99"/>
      <c r="AH23" s="98">
        <f t="shared" ref="AH23" si="23">SUM(AH22:AI22)</f>
        <v>0.45238095238095233</v>
      </c>
      <c r="AI23" s="99"/>
      <c r="AJ23" s="100">
        <f t="shared" ref="AJ23" si="24">SUM(AJ22:AK22)</f>
        <v>0.39560439560439559</v>
      </c>
      <c r="AK23" s="101"/>
      <c r="AL23" s="98">
        <f t="shared" ref="AL23" si="25">SUM(AL22:AM22)</f>
        <v>0.45918367346938771</v>
      </c>
      <c r="AM23" s="99"/>
    </row>
    <row r="24" spans="1:41" s="4" customFormat="1">
      <c r="G24" s="14"/>
      <c r="H24" s="7"/>
      <c r="I24" s="7"/>
      <c r="J24" s="7"/>
      <c r="K24" s="7"/>
      <c r="L24" s="7"/>
    </row>
    <row r="26" spans="1:41" ht="19">
      <c r="G26" s="108" t="s">
        <v>3</v>
      </c>
      <c r="H26" s="108"/>
      <c r="I26" s="110"/>
      <c r="J26" s="110"/>
      <c r="K26" s="110"/>
      <c r="L26" s="110"/>
      <c r="M26" s="108" t="s">
        <v>2</v>
      </c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2"/>
    </row>
    <row r="27" spans="1:41" ht="17">
      <c r="G27" s="13"/>
      <c r="H27" s="8" t="s">
        <v>14</v>
      </c>
      <c r="I27" s="8" t="s">
        <v>15</v>
      </c>
      <c r="J27" s="8" t="s">
        <v>16</v>
      </c>
      <c r="K27" s="8" t="s">
        <v>17</v>
      </c>
      <c r="L27" s="10" t="s">
        <v>18</v>
      </c>
      <c r="M27" s="14" t="s">
        <v>19</v>
      </c>
      <c r="N27" s="104">
        <v>1</v>
      </c>
      <c r="O27" s="105"/>
      <c r="P27" s="99">
        <v>0</v>
      </c>
      <c r="Q27" s="103"/>
      <c r="R27" s="104">
        <v>1</v>
      </c>
      <c r="S27" s="105"/>
      <c r="T27" s="99">
        <v>1</v>
      </c>
      <c r="U27" s="103"/>
      <c r="V27" s="104">
        <v>1</v>
      </c>
      <c r="W27" s="105"/>
      <c r="X27" s="99">
        <v>1</v>
      </c>
      <c r="Y27" s="103"/>
      <c r="Z27" s="99">
        <v>0</v>
      </c>
      <c r="AA27" s="103"/>
      <c r="AB27" s="99">
        <v>1</v>
      </c>
      <c r="AC27" s="103"/>
      <c r="AD27" s="104">
        <v>1</v>
      </c>
      <c r="AE27" s="105"/>
      <c r="AF27" s="104">
        <v>0</v>
      </c>
      <c r="AG27" s="105"/>
      <c r="AH27" s="104">
        <v>0</v>
      </c>
      <c r="AI27" s="105"/>
      <c r="AJ27" s="104">
        <v>1</v>
      </c>
      <c r="AK27" s="105"/>
      <c r="AL27" s="104">
        <v>0</v>
      </c>
      <c r="AM27" s="105"/>
      <c r="AN27" s="104">
        <v>1</v>
      </c>
      <c r="AO27" s="114"/>
    </row>
    <row r="28" spans="1:41" ht="19">
      <c r="B28" s="1"/>
      <c r="C28" s="11"/>
      <c r="G28" s="14" t="b">
        <v>1</v>
      </c>
      <c r="H28" s="21">
        <v>3</v>
      </c>
      <c r="I28" s="21">
        <v>4</v>
      </c>
      <c r="J28" s="21">
        <f xml:space="preserve"> 1 - (H28/(H28+I28))*(H28/(H28+I28))-(I28/(H28+I28))*(I28/(H28+I28))</f>
        <v>0.48979591836734698</v>
      </c>
      <c r="K28" s="21">
        <v>14</v>
      </c>
      <c r="L28" s="21">
        <f>(SUM(H28:I28))/K28*J28</f>
        <v>0.24489795918367349</v>
      </c>
      <c r="M28" s="14" t="s">
        <v>2</v>
      </c>
      <c r="N28" s="99">
        <v>65</v>
      </c>
      <c r="O28" s="103"/>
      <c r="P28" s="99">
        <v>70</v>
      </c>
      <c r="Q28" s="103"/>
      <c r="R28" s="104">
        <v>70</v>
      </c>
      <c r="S28" s="105"/>
      <c r="T28" s="99">
        <v>70</v>
      </c>
      <c r="U28" s="103"/>
      <c r="V28" s="99">
        <v>75</v>
      </c>
      <c r="W28" s="103"/>
      <c r="X28" s="104">
        <v>78</v>
      </c>
      <c r="Y28" s="105"/>
      <c r="Z28" s="99">
        <v>80</v>
      </c>
      <c r="AA28" s="103"/>
      <c r="AB28" s="99">
        <v>80</v>
      </c>
      <c r="AC28" s="103"/>
      <c r="AD28" s="104">
        <v>80</v>
      </c>
      <c r="AE28" s="105"/>
      <c r="AF28" s="104">
        <v>85</v>
      </c>
      <c r="AG28" s="105"/>
      <c r="AH28" s="104">
        <v>90</v>
      </c>
      <c r="AI28" s="105"/>
      <c r="AJ28" s="104">
        <v>90</v>
      </c>
      <c r="AK28" s="105"/>
      <c r="AL28" s="104">
        <v>95</v>
      </c>
      <c r="AM28" s="105"/>
      <c r="AN28" s="104">
        <v>96</v>
      </c>
      <c r="AO28" s="114"/>
    </row>
    <row r="29" spans="1:41" ht="34" customHeight="1">
      <c r="F29" s="89"/>
      <c r="G29" s="14" t="b">
        <v>0</v>
      </c>
      <c r="H29" s="21">
        <v>6</v>
      </c>
      <c r="I29" s="21">
        <v>1</v>
      </c>
      <c r="J29" s="21">
        <f t="shared" ref="J29" si="26" xml:space="preserve"> 1 - (H29/(H29+I29))*(H29/(H29+I29))-(I29/(H29+I29))*(I29/(H29+I29))</f>
        <v>0.24489795918367355</v>
      </c>
      <c r="K29" s="21">
        <v>14</v>
      </c>
      <c r="L29" s="21">
        <f t="shared" ref="L29" si="27">(SUM(H29:I29))/K29*J29</f>
        <v>0.12244897959183677</v>
      </c>
      <c r="M29" s="50" t="s">
        <v>25</v>
      </c>
      <c r="N29" s="99">
        <f xml:space="preserve"> N28</f>
        <v>65</v>
      </c>
      <c r="O29" s="103"/>
      <c r="P29" s="104">
        <f t="shared" ref="P29" si="28" xml:space="preserve"> P28</f>
        <v>70</v>
      </c>
      <c r="Q29" s="105"/>
      <c r="R29" s="104">
        <v>75</v>
      </c>
      <c r="S29" s="105"/>
      <c r="T29" s="99">
        <v>78</v>
      </c>
      <c r="U29" s="103"/>
      <c r="V29" s="99">
        <v>80</v>
      </c>
      <c r="W29" s="103"/>
      <c r="X29" s="104">
        <v>85</v>
      </c>
      <c r="Y29" s="105"/>
      <c r="Z29" s="104">
        <v>90</v>
      </c>
      <c r="AA29" s="105"/>
      <c r="AB29" s="99">
        <v>95</v>
      </c>
      <c r="AC29" s="103"/>
      <c r="AD29" s="104">
        <v>96</v>
      </c>
      <c r="AE29" s="105"/>
      <c r="AF29" s="104"/>
      <c r="AG29" s="105"/>
      <c r="AH29" s="104"/>
      <c r="AI29" s="105"/>
      <c r="AJ29" s="104"/>
      <c r="AK29" s="105"/>
      <c r="AL29" s="104"/>
      <c r="AM29" s="105"/>
      <c r="AN29" s="104"/>
      <c r="AO29" s="114"/>
    </row>
    <row r="30" spans="1:41" ht="17" customHeight="1">
      <c r="F30" s="89"/>
      <c r="G30" s="27" t="s">
        <v>12</v>
      </c>
      <c r="H30" s="119"/>
      <c r="I30" s="119"/>
      <c r="J30" s="119"/>
      <c r="K30" s="22"/>
      <c r="L30" s="26">
        <f>SUM(L28:L29)</f>
        <v>0.36734693877551028</v>
      </c>
      <c r="M30" s="15" t="s">
        <v>21</v>
      </c>
      <c r="N30" s="99">
        <v>63</v>
      </c>
      <c r="O30" s="103"/>
      <c r="P30" s="104">
        <f>FLOOR(SUM(N29:Q29)/2, 0.1)</f>
        <v>67.5</v>
      </c>
      <c r="Q30" s="104"/>
      <c r="R30" s="104">
        <f>FLOOR((P29+R29)/2, 0.1)</f>
        <v>72.5</v>
      </c>
      <c r="S30" s="104"/>
      <c r="T30" s="104">
        <f t="shared" ref="T30" si="29">FLOOR((R29+T29)/2, 0.1)</f>
        <v>76.5</v>
      </c>
      <c r="U30" s="104"/>
      <c r="V30" s="104">
        <f t="shared" ref="V30" si="30">FLOOR((T29+V29)/2, 0.1)</f>
        <v>79</v>
      </c>
      <c r="W30" s="104"/>
      <c r="X30" s="106">
        <f t="shared" ref="X30" si="31">FLOOR((V29+X29)/2, 0.1)</f>
        <v>82.5</v>
      </c>
      <c r="Y30" s="106"/>
      <c r="Z30" s="104">
        <f t="shared" ref="Z30" si="32">FLOOR((X29+Z29)/2, 0.1)</f>
        <v>87.5</v>
      </c>
      <c r="AA30" s="104"/>
      <c r="AB30" s="104">
        <f t="shared" ref="AB30" si="33">FLOOR((Z29+AB29)/2, 0.1)</f>
        <v>92.5</v>
      </c>
      <c r="AC30" s="104"/>
      <c r="AD30" s="104">
        <f t="shared" ref="AD30" si="34">FLOOR((AB29+AD29)/2, 0.1)</f>
        <v>95.5</v>
      </c>
      <c r="AE30" s="104"/>
      <c r="AF30" s="104">
        <v>98</v>
      </c>
      <c r="AG30" s="104"/>
      <c r="AH30" s="104"/>
      <c r="AI30" s="104"/>
      <c r="AJ30" s="104"/>
      <c r="AK30" s="104"/>
      <c r="AL30" s="104"/>
      <c r="AM30" s="104"/>
      <c r="AN30" s="104"/>
      <c r="AO30" s="114"/>
    </row>
    <row r="31" spans="1:41" ht="16" customHeight="1">
      <c r="A31" s="89"/>
      <c r="B31" s="89"/>
      <c r="C31" s="89"/>
      <c r="D31" s="89"/>
      <c r="E31" s="89"/>
      <c r="F31" s="89"/>
      <c r="M31" s="16"/>
      <c r="N31" s="99"/>
      <c r="O31" s="103"/>
      <c r="P31" s="104"/>
      <c r="Q31" s="104"/>
      <c r="R31" s="104"/>
      <c r="S31" s="104"/>
      <c r="T31" s="99"/>
      <c r="U31" s="99"/>
      <c r="V31" s="99"/>
      <c r="W31" s="99"/>
      <c r="X31" s="104"/>
      <c r="Y31" s="104"/>
      <c r="Z31" s="104"/>
      <c r="AA31" s="104"/>
      <c r="AB31" s="99"/>
      <c r="AC31" s="99"/>
      <c r="AD31" s="104"/>
      <c r="AE31" s="104"/>
      <c r="AF31" s="104"/>
      <c r="AG31" s="104"/>
      <c r="AH31" s="104"/>
      <c r="AI31" s="104"/>
      <c r="AJ31" s="104"/>
      <c r="AK31" s="104"/>
      <c r="AL31" s="104"/>
      <c r="AM31" s="104"/>
      <c r="AN31" s="104"/>
      <c r="AO31" s="114"/>
    </row>
    <row r="32" spans="1:41">
      <c r="G32" s="14"/>
      <c r="H32" s="118"/>
      <c r="I32" s="117"/>
      <c r="J32" s="117"/>
      <c r="K32" s="9"/>
      <c r="L32" s="9"/>
      <c r="M32" s="14"/>
      <c r="N32" s="14" t="s">
        <v>22</v>
      </c>
      <c r="O32" s="14" t="s">
        <v>23</v>
      </c>
      <c r="P32" s="14" t="s">
        <v>22</v>
      </c>
      <c r="Q32" s="14" t="s">
        <v>23</v>
      </c>
      <c r="R32" s="14" t="s">
        <v>22</v>
      </c>
      <c r="S32" s="14" t="s">
        <v>23</v>
      </c>
      <c r="T32" s="14" t="s">
        <v>22</v>
      </c>
      <c r="U32" s="14" t="s">
        <v>23</v>
      </c>
      <c r="V32" s="14" t="s">
        <v>22</v>
      </c>
      <c r="W32" s="14" t="s">
        <v>23</v>
      </c>
      <c r="X32" s="14" t="s">
        <v>22</v>
      </c>
      <c r="Y32" s="14" t="s">
        <v>23</v>
      </c>
      <c r="Z32" s="14" t="s">
        <v>22</v>
      </c>
      <c r="AA32" s="14" t="s">
        <v>23</v>
      </c>
      <c r="AB32" s="14" t="s">
        <v>22</v>
      </c>
      <c r="AC32" s="14" t="s">
        <v>23</v>
      </c>
      <c r="AD32" s="14" t="s">
        <v>22</v>
      </c>
      <c r="AE32" s="14" t="s">
        <v>23</v>
      </c>
      <c r="AF32" s="14" t="s">
        <v>22</v>
      </c>
      <c r="AG32" s="14" t="s">
        <v>23</v>
      </c>
      <c r="AH32" s="14"/>
      <c r="AI32" s="14"/>
      <c r="AJ32" s="14"/>
      <c r="AK32" s="14"/>
      <c r="AL32" s="14"/>
      <c r="AM32" s="14"/>
      <c r="AN32" s="4"/>
      <c r="AO32" s="4"/>
    </row>
    <row r="33" spans="1:41">
      <c r="G33" s="4"/>
      <c r="H33" s="4"/>
      <c r="I33" s="4"/>
      <c r="J33" s="4"/>
      <c r="K33" s="4"/>
      <c r="L33" s="4"/>
      <c r="M33" s="14" t="s">
        <v>14</v>
      </c>
      <c r="N33" s="14">
        <v>0</v>
      </c>
      <c r="O33" s="14">
        <v>9</v>
      </c>
      <c r="P33" s="14">
        <v>1</v>
      </c>
      <c r="Q33" s="14">
        <v>8</v>
      </c>
      <c r="R33" s="14">
        <v>3</v>
      </c>
      <c r="S33" s="14">
        <v>6</v>
      </c>
      <c r="T33" s="14">
        <v>4</v>
      </c>
      <c r="U33" s="14">
        <v>5</v>
      </c>
      <c r="V33" s="14">
        <v>5</v>
      </c>
      <c r="W33" s="14">
        <v>4</v>
      </c>
      <c r="X33" s="14">
        <v>7</v>
      </c>
      <c r="Y33" s="14">
        <v>2</v>
      </c>
      <c r="Z33" s="14">
        <v>7</v>
      </c>
      <c r="AA33" s="14">
        <v>2</v>
      </c>
      <c r="AB33" s="14">
        <v>8</v>
      </c>
      <c r="AC33" s="14">
        <v>1</v>
      </c>
      <c r="AD33" s="14">
        <v>8</v>
      </c>
      <c r="AE33" s="14">
        <v>1</v>
      </c>
      <c r="AF33" s="14">
        <v>9</v>
      </c>
      <c r="AG33" s="14">
        <v>0</v>
      </c>
      <c r="AH33" s="14"/>
      <c r="AI33" s="14"/>
      <c r="AJ33" s="14"/>
      <c r="AK33" s="14"/>
      <c r="AL33" s="14"/>
      <c r="AM33" s="14"/>
      <c r="AN33" s="4"/>
      <c r="AO33" s="4"/>
    </row>
    <row r="34" spans="1:41" ht="19">
      <c r="B34" s="3"/>
      <c r="C34" s="3"/>
      <c r="G34" s="4"/>
      <c r="H34" s="4"/>
      <c r="I34" s="4"/>
      <c r="J34" s="4"/>
      <c r="K34" s="4"/>
      <c r="L34" s="4"/>
      <c r="M34" s="14" t="s">
        <v>15</v>
      </c>
      <c r="N34" s="14">
        <v>0</v>
      </c>
      <c r="O34" s="14">
        <v>5</v>
      </c>
      <c r="P34" s="14">
        <v>0</v>
      </c>
      <c r="Q34" s="14">
        <v>5</v>
      </c>
      <c r="R34" s="14">
        <v>1</v>
      </c>
      <c r="S34" s="14">
        <v>4</v>
      </c>
      <c r="T34" s="14">
        <v>1</v>
      </c>
      <c r="U34" s="14">
        <v>4</v>
      </c>
      <c r="V34" s="14">
        <v>1</v>
      </c>
      <c r="W34" s="14">
        <v>4</v>
      </c>
      <c r="X34" s="14">
        <v>2</v>
      </c>
      <c r="Y34" s="14">
        <v>3</v>
      </c>
      <c r="Z34" s="14">
        <v>3</v>
      </c>
      <c r="AA34" s="14">
        <v>2</v>
      </c>
      <c r="AB34" s="14">
        <v>4</v>
      </c>
      <c r="AC34" s="14">
        <v>1</v>
      </c>
      <c r="AD34" s="14">
        <v>5</v>
      </c>
      <c r="AE34" s="14">
        <v>0</v>
      </c>
      <c r="AF34" s="14">
        <v>5</v>
      </c>
      <c r="AG34" s="14">
        <v>0</v>
      </c>
      <c r="AH34" s="14"/>
      <c r="AI34" s="14"/>
      <c r="AJ34" s="14"/>
      <c r="AK34" s="14"/>
      <c r="AL34" s="14"/>
      <c r="AM34" s="14"/>
      <c r="AN34" s="4"/>
      <c r="AO34" s="4"/>
    </row>
    <row r="35" spans="1:41" ht="19">
      <c r="B35" s="3"/>
      <c r="C35" s="3"/>
      <c r="G35" s="4"/>
      <c r="H35" s="4"/>
      <c r="I35" s="4"/>
      <c r="J35" s="4"/>
      <c r="K35" s="4"/>
      <c r="L35" s="4"/>
      <c r="M35" s="4"/>
      <c r="N35" s="99"/>
      <c r="O35" s="103"/>
      <c r="P35" s="104"/>
      <c r="Q35" s="104"/>
      <c r="R35" s="104"/>
      <c r="S35" s="104"/>
      <c r="T35" s="99"/>
      <c r="U35" s="99"/>
      <c r="V35" s="99"/>
      <c r="W35" s="99"/>
      <c r="X35" s="104"/>
      <c r="Y35" s="104"/>
      <c r="Z35" s="104"/>
      <c r="AA35" s="104"/>
      <c r="AB35" s="99"/>
      <c r="AC35" s="99"/>
      <c r="AD35" s="104"/>
      <c r="AE35" s="104"/>
      <c r="AF35" s="104"/>
      <c r="AG35" s="104"/>
      <c r="AH35" s="104"/>
      <c r="AI35" s="104"/>
      <c r="AJ35" s="104"/>
      <c r="AK35" s="104"/>
      <c r="AL35" s="104"/>
      <c r="AM35" s="104"/>
      <c r="AN35" s="4"/>
      <c r="AO35" s="4"/>
    </row>
    <row r="36" spans="1:41" ht="19">
      <c r="B36" s="3"/>
      <c r="C36" s="3"/>
      <c r="G36" s="4"/>
      <c r="H36" s="4"/>
      <c r="I36" s="4"/>
      <c r="J36" s="4"/>
      <c r="K36" s="4"/>
      <c r="L36" s="4"/>
      <c r="M36" s="14" t="s">
        <v>24</v>
      </c>
      <c r="N36" s="14">
        <f>SUM(N33:N34)</f>
        <v>0</v>
      </c>
      <c r="O36" s="14">
        <f t="shared" ref="O36:AG36" si="35">SUM(O33:O34)</f>
        <v>14</v>
      </c>
      <c r="P36" s="14">
        <f t="shared" si="35"/>
        <v>1</v>
      </c>
      <c r="Q36" s="14">
        <f t="shared" si="35"/>
        <v>13</v>
      </c>
      <c r="R36" s="14">
        <f t="shared" si="35"/>
        <v>4</v>
      </c>
      <c r="S36" s="14">
        <f t="shared" si="35"/>
        <v>10</v>
      </c>
      <c r="T36" s="14">
        <f t="shared" si="35"/>
        <v>5</v>
      </c>
      <c r="U36" s="14">
        <f t="shared" si="35"/>
        <v>9</v>
      </c>
      <c r="V36" s="14">
        <f t="shared" si="35"/>
        <v>6</v>
      </c>
      <c r="W36" s="14">
        <f t="shared" si="35"/>
        <v>8</v>
      </c>
      <c r="X36" s="14">
        <f t="shared" si="35"/>
        <v>9</v>
      </c>
      <c r="Y36" s="14">
        <f t="shared" si="35"/>
        <v>5</v>
      </c>
      <c r="Z36" s="14">
        <f t="shared" si="35"/>
        <v>10</v>
      </c>
      <c r="AA36" s="14">
        <f t="shared" si="35"/>
        <v>4</v>
      </c>
      <c r="AB36" s="14">
        <f t="shared" si="35"/>
        <v>12</v>
      </c>
      <c r="AC36" s="14">
        <f t="shared" si="35"/>
        <v>2</v>
      </c>
      <c r="AD36" s="14">
        <f t="shared" si="35"/>
        <v>13</v>
      </c>
      <c r="AE36" s="14">
        <f t="shared" si="35"/>
        <v>1</v>
      </c>
      <c r="AF36" s="14">
        <f t="shared" si="35"/>
        <v>14</v>
      </c>
      <c r="AG36" s="14">
        <f t="shared" si="35"/>
        <v>0</v>
      </c>
      <c r="AH36" s="14"/>
      <c r="AI36" s="14"/>
      <c r="AJ36" s="14"/>
      <c r="AK36" s="14"/>
      <c r="AL36" s="14"/>
      <c r="AM36" s="14"/>
      <c r="AN36" s="4"/>
      <c r="AO36" s="4"/>
    </row>
    <row r="37" spans="1:41" ht="19">
      <c r="A37" s="87"/>
      <c r="B37" s="88" t="s">
        <v>0</v>
      </c>
      <c r="C37" s="87" t="s">
        <v>1</v>
      </c>
      <c r="D37" s="87" t="s">
        <v>2</v>
      </c>
      <c r="E37" s="87" t="s">
        <v>3</v>
      </c>
      <c r="G37" s="6"/>
      <c r="H37" s="6"/>
      <c r="I37" s="6"/>
      <c r="J37" s="6"/>
      <c r="K37" s="6"/>
      <c r="L37" s="6"/>
      <c r="M37" s="15" t="s">
        <v>11</v>
      </c>
      <c r="N37" s="23">
        <v>0.5</v>
      </c>
      <c r="O37" s="23">
        <f>1-(O33/O36*O33/O36) - (O34/O36*O34/O36)</f>
        <v>0.45918367346938771</v>
      </c>
      <c r="P37" s="23">
        <f t="shared" ref="P37:AF37" si="36">1-(P33/P36*P33/P36) - (P34/P36*P34/P36)</f>
        <v>0</v>
      </c>
      <c r="Q37" s="23">
        <f t="shared" si="36"/>
        <v>0.47337278106508873</v>
      </c>
      <c r="R37" s="23">
        <f t="shared" si="36"/>
        <v>0.375</v>
      </c>
      <c r="S37" s="23">
        <f t="shared" si="36"/>
        <v>0.48</v>
      </c>
      <c r="T37" s="23">
        <f t="shared" si="36"/>
        <v>0.32</v>
      </c>
      <c r="U37" s="23">
        <f t="shared" si="36"/>
        <v>0.49382716049382713</v>
      </c>
      <c r="V37" s="23">
        <f t="shared" si="36"/>
        <v>0.27777777777777768</v>
      </c>
      <c r="W37" s="23">
        <f t="shared" si="36"/>
        <v>0.5</v>
      </c>
      <c r="X37" s="23">
        <f t="shared" si="36"/>
        <v>0.34567901234567899</v>
      </c>
      <c r="Y37" s="23">
        <f t="shared" si="36"/>
        <v>0.48</v>
      </c>
      <c r="Z37" s="23">
        <f t="shared" si="36"/>
        <v>0.42000000000000004</v>
      </c>
      <c r="AA37" s="23">
        <f t="shared" si="36"/>
        <v>0.5</v>
      </c>
      <c r="AB37" s="23">
        <f t="shared" si="36"/>
        <v>0.44444444444444448</v>
      </c>
      <c r="AC37" s="23">
        <f t="shared" si="36"/>
        <v>0.5</v>
      </c>
      <c r="AD37" s="23">
        <f t="shared" si="36"/>
        <v>0.47337278106508873</v>
      </c>
      <c r="AE37" s="23">
        <f t="shared" si="36"/>
        <v>0</v>
      </c>
      <c r="AF37" s="23">
        <f t="shared" si="36"/>
        <v>0.45918367346938771</v>
      </c>
      <c r="AG37" s="23">
        <v>0.5</v>
      </c>
      <c r="AH37" s="20"/>
      <c r="AI37" s="20"/>
      <c r="AJ37" s="20"/>
      <c r="AK37" s="20"/>
      <c r="AL37" s="20"/>
      <c r="AM37" s="20"/>
      <c r="AN37" s="6"/>
      <c r="AO37" s="6"/>
    </row>
    <row r="38" spans="1:41" ht="19">
      <c r="A38" s="87" t="s">
        <v>40</v>
      </c>
      <c r="B38" s="88">
        <v>0.34300000000000003</v>
      </c>
      <c r="C38" s="87">
        <v>0.39600000000000002</v>
      </c>
      <c r="D38" s="87">
        <v>0.39400000000000002</v>
      </c>
      <c r="E38" s="87">
        <v>0.36699999999999999</v>
      </c>
      <c r="G38" s="14"/>
      <c r="H38" s="14"/>
      <c r="I38" s="7"/>
      <c r="J38" s="7"/>
      <c r="K38" s="7"/>
      <c r="L38" s="7"/>
      <c r="M38" s="14" t="s">
        <v>17</v>
      </c>
      <c r="N38" s="14">
        <v>14</v>
      </c>
      <c r="O38" s="14">
        <v>14</v>
      </c>
      <c r="P38" s="14">
        <v>14</v>
      </c>
      <c r="Q38" s="14">
        <v>14</v>
      </c>
      <c r="R38" s="14">
        <v>14</v>
      </c>
      <c r="S38" s="14">
        <v>14</v>
      </c>
      <c r="T38" s="14">
        <v>14</v>
      </c>
      <c r="U38" s="14">
        <v>14</v>
      </c>
      <c r="V38" s="14">
        <v>14</v>
      </c>
      <c r="W38" s="14">
        <v>14</v>
      </c>
      <c r="X38" s="14">
        <v>14</v>
      </c>
      <c r="Y38" s="14">
        <v>14</v>
      </c>
      <c r="Z38" s="14">
        <v>14</v>
      </c>
      <c r="AA38" s="14">
        <v>14</v>
      </c>
      <c r="AB38" s="14">
        <v>14</v>
      </c>
      <c r="AC38" s="14">
        <v>14</v>
      </c>
      <c r="AD38" s="14">
        <v>14</v>
      </c>
      <c r="AE38" s="14">
        <v>14</v>
      </c>
      <c r="AF38" s="14">
        <v>14</v>
      </c>
      <c r="AG38" s="14">
        <v>14</v>
      </c>
      <c r="AH38" s="6"/>
      <c r="AI38" s="6"/>
      <c r="AJ38" s="6"/>
      <c r="AK38" s="6"/>
      <c r="AL38" s="6"/>
      <c r="AM38" s="6"/>
      <c r="AN38" s="6"/>
      <c r="AO38" s="6"/>
    </row>
    <row r="39" spans="1:41" ht="19">
      <c r="B39" s="5"/>
      <c r="C39" s="5"/>
      <c r="G39" s="14"/>
      <c r="H39" s="7"/>
      <c r="I39" s="7"/>
      <c r="J39" s="7"/>
      <c r="K39" s="7"/>
      <c r="L39" s="7"/>
      <c r="M39" s="14" t="s">
        <v>18</v>
      </c>
      <c r="N39" s="23">
        <f>(SUM(N33:N34)/N38)*N37</f>
        <v>0</v>
      </c>
      <c r="O39" s="23">
        <f t="shared" ref="O39" si="37">(SUM(O33:O34)/O38)*O37</f>
        <v>0.45918367346938771</v>
      </c>
      <c r="P39" s="23">
        <f t="shared" ref="P39:AG39" si="38">(SUM(P33:P34)/P38)*P37</f>
        <v>0</v>
      </c>
      <c r="Q39" s="23">
        <f t="shared" si="38"/>
        <v>0.43956043956043955</v>
      </c>
      <c r="R39" s="23">
        <f t="shared" si="38"/>
        <v>0.10714285714285714</v>
      </c>
      <c r="S39" s="23">
        <f t="shared" si="38"/>
        <v>0.34285714285714286</v>
      </c>
      <c r="T39" s="23">
        <f t="shared" si="38"/>
        <v>0.1142857142857143</v>
      </c>
      <c r="U39" s="23">
        <f t="shared" si="38"/>
        <v>0.31746031746031744</v>
      </c>
      <c r="V39" s="23">
        <f t="shared" si="38"/>
        <v>0.119047619047619</v>
      </c>
      <c r="W39" s="23">
        <f t="shared" si="38"/>
        <v>0.2857142857142857</v>
      </c>
      <c r="X39" s="23">
        <f t="shared" si="38"/>
        <v>0.22222222222222224</v>
      </c>
      <c r="Y39" s="23">
        <f t="shared" si="38"/>
        <v>0.17142857142857143</v>
      </c>
      <c r="Z39" s="23">
        <f t="shared" si="38"/>
        <v>0.30000000000000004</v>
      </c>
      <c r="AA39" s="23">
        <f t="shared" si="38"/>
        <v>0.14285714285714285</v>
      </c>
      <c r="AB39" s="23">
        <f t="shared" si="38"/>
        <v>0.38095238095238093</v>
      </c>
      <c r="AC39" s="23">
        <f t="shared" si="38"/>
        <v>7.1428571428571425E-2</v>
      </c>
      <c r="AD39" s="23">
        <f t="shared" si="38"/>
        <v>0.43956043956043955</v>
      </c>
      <c r="AE39" s="23">
        <f t="shared" si="38"/>
        <v>0</v>
      </c>
      <c r="AF39" s="23">
        <f t="shared" si="38"/>
        <v>0.45918367346938771</v>
      </c>
      <c r="AG39" s="23">
        <f t="shared" si="38"/>
        <v>0</v>
      </c>
      <c r="AH39" s="19"/>
      <c r="AI39" s="19"/>
      <c r="AJ39" s="19"/>
      <c r="AK39" s="19"/>
      <c r="AL39" s="19"/>
      <c r="AM39" s="19"/>
      <c r="AN39" s="4"/>
      <c r="AO39" s="4"/>
    </row>
    <row r="40" spans="1:41">
      <c r="A40" s="102" t="s">
        <v>46</v>
      </c>
      <c r="B40" s="102"/>
      <c r="C40" s="102"/>
      <c r="D40" s="102"/>
      <c r="E40" s="102"/>
      <c r="F40" s="102"/>
      <c r="G40" s="14"/>
      <c r="H40" s="7"/>
      <c r="I40" s="7"/>
      <c r="J40" s="7"/>
      <c r="K40" s="7"/>
      <c r="L40" s="7"/>
      <c r="M40" s="27" t="s">
        <v>12</v>
      </c>
      <c r="N40" s="98">
        <f>SUM(N39:O39)</f>
        <v>0.45918367346938771</v>
      </c>
      <c r="O40" s="99"/>
      <c r="P40" s="98">
        <f t="shared" ref="P40" si="39">SUM(P39:Q39)</f>
        <v>0.43956043956043955</v>
      </c>
      <c r="Q40" s="99"/>
      <c r="R40" s="98">
        <f t="shared" ref="R40" si="40">SUM(R39:S39)</f>
        <v>0.45</v>
      </c>
      <c r="S40" s="99"/>
      <c r="T40" s="98">
        <f t="shared" ref="T40" si="41">SUM(T39:U39)</f>
        <v>0.43174603174603177</v>
      </c>
      <c r="U40" s="99"/>
      <c r="V40" s="98">
        <f t="shared" ref="V40" si="42">SUM(V39:W39)</f>
        <v>0.40476190476190471</v>
      </c>
      <c r="W40" s="99"/>
      <c r="X40" s="100">
        <f t="shared" ref="X40" si="43">SUM(X39:Y39)</f>
        <v>0.3936507936507937</v>
      </c>
      <c r="Y40" s="101"/>
      <c r="Z40" s="98">
        <f t="shared" ref="Z40" si="44">SUM(Z39:AA39)</f>
        <v>0.44285714285714289</v>
      </c>
      <c r="AA40" s="99"/>
      <c r="AB40" s="98">
        <f t="shared" ref="AB40" si="45">SUM(AB39:AC39)</f>
        <v>0.45238095238095233</v>
      </c>
      <c r="AC40" s="99"/>
      <c r="AD40" s="98">
        <f t="shared" ref="AD40" si="46">SUM(AD39:AE39)</f>
        <v>0.43956043956043955</v>
      </c>
      <c r="AE40" s="99"/>
      <c r="AF40" s="98">
        <f t="shared" ref="AF40" si="47">SUM(AF39:AG39)</f>
        <v>0.45918367346938771</v>
      </c>
      <c r="AG40" s="99"/>
      <c r="AH40" s="112"/>
      <c r="AI40" s="113"/>
      <c r="AJ40" s="112"/>
      <c r="AK40" s="113"/>
      <c r="AL40" s="112"/>
      <c r="AM40" s="113"/>
      <c r="AN40" s="4"/>
      <c r="AO40" s="4"/>
    </row>
    <row r="41" spans="1:41">
      <c r="A41" s="102"/>
      <c r="B41" s="102"/>
      <c r="C41" s="102"/>
      <c r="D41" s="102"/>
      <c r="E41" s="102"/>
      <c r="F41" s="102"/>
      <c r="G41" s="52"/>
      <c r="H41" s="7"/>
      <c r="I41" s="7"/>
      <c r="J41" s="7"/>
      <c r="K41" s="7"/>
      <c r="L41" s="7"/>
      <c r="M41" s="61"/>
      <c r="N41" s="57"/>
      <c r="O41" s="52"/>
      <c r="P41" s="57"/>
      <c r="Q41" s="52"/>
      <c r="R41" s="57"/>
      <c r="S41" s="52"/>
      <c r="T41" s="57"/>
      <c r="U41" s="52"/>
      <c r="V41" s="57"/>
      <c r="W41" s="52"/>
      <c r="X41" s="60"/>
      <c r="Y41" s="61"/>
      <c r="Z41" s="57"/>
      <c r="AA41" s="52"/>
      <c r="AB41" s="57"/>
      <c r="AC41" s="52"/>
      <c r="AD41" s="57"/>
      <c r="AE41" s="52"/>
      <c r="AF41" s="57"/>
      <c r="AG41" s="52"/>
      <c r="AH41" s="58"/>
      <c r="AI41" s="59"/>
      <c r="AJ41" s="58"/>
      <c r="AK41" s="59"/>
      <c r="AL41" s="58"/>
      <c r="AM41" s="59"/>
      <c r="AN41" s="4"/>
      <c r="AO41" s="4"/>
    </row>
    <row r="42" spans="1:41">
      <c r="A42" s="102"/>
      <c r="B42" s="102"/>
      <c r="C42" s="102"/>
      <c r="D42" s="102"/>
      <c r="E42" s="102"/>
      <c r="F42" s="102"/>
      <c r="G42" s="52"/>
      <c r="H42" s="7"/>
      <c r="I42" s="7"/>
      <c r="J42" s="7"/>
      <c r="K42" s="7"/>
      <c r="L42" s="7"/>
      <c r="M42" s="61"/>
      <c r="N42" s="57"/>
      <c r="O42" s="52"/>
      <c r="P42" s="57"/>
      <c r="Q42" s="52"/>
      <c r="R42" s="57"/>
      <c r="S42" s="52"/>
      <c r="T42" s="57"/>
      <c r="U42" s="52"/>
      <c r="V42" s="57"/>
      <c r="W42" s="52"/>
      <c r="X42" s="60"/>
      <c r="Y42" s="61"/>
      <c r="Z42" s="57"/>
      <c r="AA42" s="52"/>
      <c r="AB42" s="57"/>
      <c r="AC42" s="52"/>
      <c r="AD42" s="57"/>
      <c r="AE42" s="52"/>
      <c r="AF42" s="57"/>
      <c r="AG42" s="52"/>
      <c r="AH42" s="58"/>
      <c r="AI42" s="59"/>
      <c r="AJ42" s="58"/>
      <c r="AK42" s="59"/>
      <c r="AL42" s="58"/>
      <c r="AM42" s="59"/>
      <c r="AN42" s="4"/>
      <c r="AO42" s="4"/>
    </row>
    <row r="43" spans="1:41" ht="19">
      <c r="B43" s="3"/>
      <c r="C43" s="3"/>
      <c r="G43" s="52"/>
      <c r="H43" s="7"/>
      <c r="I43" s="7"/>
      <c r="J43" s="7"/>
      <c r="K43" s="7"/>
      <c r="L43" s="7"/>
      <c r="M43" s="61"/>
      <c r="N43" s="57"/>
      <c r="O43" s="52"/>
      <c r="P43" s="57"/>
      <c r="Q43" s="52"/>
      <c r="R43" s="57"/>
      <c r="S43" s="52"/>
      <c r="T43" s="57"/>
      <c r="U43" s="52"/>
      <c r="V43" s="57"/>
      <c r="W43" s="52"/>
      <c r="X43" s="60"/>
      <c r="Y43" s="61"/>
      <c r="Z43" s="57"/>
      <c r="AA43" s="52"/>
      <c r="AB43" s="57"/>
      <c r="AC43" s="52"/>
      <c r="AD43" s="57"/>
      <c r="AE43" s="52"/>
      <c r="AF43" s="57"/>
      <c r="AG43" s="52"/>
      <c r="AH43" s="58"/>
      <c r="AI43" s="59"/>
      <c r="AJ43" s="58"/>
      <c r="AK43" s="59"/>
      <c r="AL43" s="58"/>
      <c r="AM43" s="59"/>
      <c r="AN43" s="4"/>
      <c r="AO43" s="4"/>
    </row>
    <row r="44" spans="1:41">
      <c r="A44" s="95" t="s">
        <v>91</v>
      </c>
      <c r="B44" s="95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  <c r="W44" s="95"/>
      <c r="X44" s="95"/>
      <c r="Y44" s="95"/>
      <c r="Z44" s="95"/>
      <c r="AA44" s="95"/>
      <c r="AB44" s="95"/>
      <c r="AC44" s="95"/>
      <c r="AD44" s="95"/>
      <c r="AE44" s="95"/>
      <c r="AF44" s="95"/>
      <c r="AG44" s="95"/>
      <c r="AH44" s="95"/>
      <c r="AI44" s="95"/>
      <c r="AJ44" s="95"/>
      <c r="AK44" s="95"/>
      <c r="AL44" s="95"/>
      <c r="AM44" s="95"/>
      <c r="AN44" s="95"/>
      <c r="AO44" s="95"/>
    </row>
    <row r="45" spans="1:41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95"/>
      <c r="Y45" s="95"/>
      <c r="Z45" s="95"/>
      <c r="AA45" s="95"/>
      <c r="AB45" s="95"/>
      <c r="AC45" s="95"/>
      <c r="AD45" s="95"/>
      <c r="AE45" s="95"/>
      <c r="AF45" s="95"/>
      <c r="AG45" s="95"/>
      <c r="AH45" s="95"/>
      <c r="AI45" s="95"/>
      <c r="AJ45" s="95"/>
      <c r="AK45" s="95"/>
      <c r="AL45" s="95"/>
      <c r="AM45" s="95"/>
      <c r="AN45" s="95"/>
      <c r="AO45" s="95"/>
    </row>
    <row r="46" spans="1:41" ht="16" customHeight="1">
      <c r="A46" s="97" t="s">
        <v>53</v>
      </c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</row>
    <row r="47" spans="1:41" ht="16" customHeight="1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</row>
    <row r="48" spans="1:41" ht="21">
      <c r="A48" s="96" t="s">
        <v>41</v>
      </c>
      <c r="B48" s="96"/>
      <c r="C48" s="96"/>
      <c r="D48" s="96"/>
      <c r="E48" s="96"/>
      <c r="F48" s="96"/>
      <c r="G48" s="54"/>
      <c r="H48" s="54"/>
      <c r="I48" s="54"/>
      <c r="J48" s="54"/>
      <c r="K48" s="54"/>
      <c r="L48" s="54"/>
    </row>
    <row r="49" spans="1:42" ht="21">
      <c r="A49" s="96"/>
      <c r="B49" s="96"/>
      <c r="C49" s="96"/>
      <c r="D49" s="96"/>
      <c r="E49" s="96"/>
      <c r="F49" s="96"/>
      <c r="G49" s="54"/>
      <c r="H49" s="54"/>
      <c r="I49" s="54"/>
      <c r="J49" s="54"/>
      <c r="K49" s="54"/>
      <c r="L49" s="54"/>
    </row>
    <row r="50" spans="1:42" ht="40">
      <c r="A50" s="1" t="s">
        <v>0</v>
      </c>
      <c r="B50" s="1" t="s">
        <v>1</v>
      </c>
      <c r="C50" s="1" t="s">
        <v>2</v>
      </c>
      <c r="D50" s="1" t="s">
        <v>3</v>
      </c>
      <c r="E50" s="11" t="s">
        <v>4</v>
      </c>
      <c r="F50" s="11" t="s">
        <v>13</v>
      </c>
      <c r="G50" s="108" t="s">
        <v>3</v>
      </c>
      <c r="H50" s="108"/>
      <c r="I50" s="110"/>
      <c r="J50" s="110"/>
      <c r="K50" s="110"/>
      <c r="L50" s="110"/>
      <c r="M50" s="108" t="s">
        <v>1</v>
      </c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8" t="s">
        <v>2</v>
      </c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</row>
    <row r="51" spans="1:42" ht="19">
      <c r="A51" s="25" t="s">
        <v>5</v>
      </c>
      <c r="B51" s="25">
        <v>75</v>
      </c>
      <c r="C51" s="25">
        <v>70</v>
      </c>
      <c r="D51" s="25" t="b">
        <v>1</v>
      </c>
      <c r="E51" s="25" t="s">
        <v>6</v>
      </c>
      <c r="F51" s="25">
        <v>1</v>
      </c>
      <c r="G51" s="13"/>
      <c r="H51" s="8" t="s">
        <v>14</v>
      </c>
      <c r="I51" s="8" t="s">
        <v>15</v>
      </c>
      <c r="J51" s="8" t="s">
        <v>16</v>
      </c>
      <c r="K51" s="8" t="s">
        <v>17</v>
      </c>
      <c r="L51" s="10" t="s">
        <v>18</v>
      </c>
      <c r="M51" s="52" t="s">
        <v>19</v>
      </c>
      <c r="N51" s="104">
        <v>1</v>
      </c>
      <c r="O51" s="105"/>
      <c r="P51" s="99">
        <v>0</v>
      </c>
      <c r="Q51" s="103"/>
      <c r="R51" s="104">
        <v>1</v>
      </c>
      <c r="S51" s="105"/>
      <c r="T51" s="99">
        <v>0</v>
      </c>
      <c r="U51" s="103"/>
      <c r="V51" s="104">
        <v>0</v>
      </c>
      <c r="W51" s="105"/>
      <c r="X51" s="99"/>
      <c r="Y51" s="103"/>
      <c r="Z51" s="99"/>
      <c r="AA51" s="103"/>
      <c r="AB51" s="52" t="s">
        <v>19</v>
      </c>
      <c r="AC51" s="104">
        <v>1</v>
      </c>
      <c r="AD51" s="105"/>
      <c r="AE51" s="99">
        <v>1</v>
      </c>
      <c r="AF51" s="103"/>
      <c r="AG51" s="104">
        <v>0</v>
      </c>
      <c r="AH51" s="105"/>
      <c r="AI51" s="99">
        <v>0</v>
      </c>
      <c r="AJ51" s="103"/>
      <c r="AK51" s="104">
        <v>0</v>
      </c>
      <c r="AL51" s="105"/>
      <c r="AM51" s="99"/>
      <c r="AN51" s="103"/>
      <c r="AO51" s="99"/>
      <c r="AP51" s="103"/>
    </row>
    <row r="52" spans="1:42" ht="19">
      <c r="A52" s="25" t="s">
        <v>5</v>
      </c>
      <c r="B52" s="25">
        <v>80</v>
      </c>
      <c r="C52" s="25">
        <v>90</v>
      </c>
      <c r="D52" s="25" t="b">
        <v>1</v>
      </c>
      <c r="E52" s="25" t="s">
        <v>7</v>
      </c>
      <c r="F52" s="25">
        <v>0</v>
      </c>
      <c r="G52" s="52" t="b">
        <v>1</v>
      </c>
      <c r="H52" s="21">
        <v>1</v>
      </c>
      <c r="I52" s="21">
        <v>2</v>
      </c>
      <c r="J52" s="21">
        <f xml:space="preserve"> 1 - (H52/(H52+I52))*(H52/(H52+I52))-(I52/(H52+I52))*(I52/(H52+I52))</f>
        <v>0.44444444444444442</v>
      </c>
      <c r="K52" s="21">
        <v>5</v>
      </c>
      <c r="L52" s="21">
        <f>(SUM(H52:I52))/K52*J52</f>
        <v>0.26666666666666666</v>
      </c>
      <c r="M52" s="52" t="s">
        <v>1</v>
      </c>
      <c r="N52" s="99">
        <v>69</v>
      </c>
      <c r="O52" s="103"/>
      <c r="P52" s="99">
        <v>72</v>
      </c>
      <c r="Q52" s="103"/>
      <c r="R52" s="104">
        <v>75</v>
      </c>
      <c r="S52" s="105"/>
      <c r="T52" s="99">
        <v>80</v>
      </c>
      <c r="U52" s="103"/>
      <c r="V52" s="99">
        <v>85</v>
      </c>
      <c r="W52" s="103"/>
      <c r="X52" s="104"/>
      <c r="Y52" s="105"/>
      <c r="Z52" s="99"/>
      <c r="AA52" s="103"/>
      <c r="AB52" s="52" t="s">
        <v>2</v>
      </c>
      <c r="AC52" s="99">
        <v>70</v>
      </c>
      <c r="AD52" s="103"/>
      <c r="AE52" s="99">
        <v>70</v>
      </c>
      <c r="AF52" s="103"/>
      <c r="AG52" s="104">
        <v>85</v>
      </c>
      <c r="AH52" s="105"/>
      <c r="AI52" s="99">
        <v>90</v>
      </c>
      <c r="AJ52" s="103"/>
      <c r="AK52" s="99">
        <v>95</v>
      </c>
      <c r="AL52" s="103"/>
      <c r="AM52" s="104"/>
      <c r="AN52" s="105"/>
      <c r="AO52" s="99"/>
      <c r="AP52" s="103"/>
    </row>
    <row r="53" spans="1:42" ht="35">
      <c r="A53" s="25" t="s">
        <v>5</v>
      </c>
      <c r="B53" s="25">
        <v>85</v>
      </c>
      <c r="C53" s="25">
        <v>85</v>
      </c>
      <c r="D53" s="25" t="b">
        <v>0</v>
      </c>
      <c r="E53" s="25" t="s">
        <v>7</v>
      </c>
      <c r="F53" s="25">
        <v>0</v>
      </c>
      <c r="G53" s="52" t="b">
        <v>0</v>
      </c>
      <c r="H53" s="21">
        <v>1</v>
      </c>
      <c r="I53" s="21">
        <v>1</v>
      </c>
      <c r="J53" s="21">
        <f t="shared" ref="J53" si="48" xml:space="preserve"> 1 - (H53/(H53+I53))*(H53/(H53+I53))-(I53/(H53+I53))*(I53/(H53+I53))</f>
        <v>0.5</v>
      </c>
      <c r="K53" s="21">
        <v>5</v>
      </c>
      <c r="L53" s="21">
        <f t="shared" ref="L53" si="49">(SUM(H53:I53))/K53*J53</f>
        <v>0.2</v>
      </c>
      <c r="M53" s="50" t="s">
        <v>20</v>
      </c>
      <c r="N53" s="99">
        <f xml:space="preserve"> N52</f>
        <v>69</v>
      </c>
      <c r="O53" s="103"/>
      <c r="P53" s="104">
        <f t="shared" ref="P53:T53" si="50" xml:space="preserve"> P52</f>
        <v>72</v>
      </c>
      <c r="Q53" s="105"/>
      <c r="R53" s="104">
        <f t="shared" si="50"/>
        <v>75</v>
      </c>
      <c r="S53" s="105"/>
      <c r="T53" s="99">
        <f t="shared" si="50"/>
        <v>80</v>
      </c>
      <c r="U53" s="103"/>
      <c r="V53" s="99">
        <v>85</v>
      </c>
      <c r="W53" s="103"/>
      <c r="X53" s="104"/>
      <c r="Y53" s="105"/>
      <c r="Z53" s="104"/>
      <c r="AA53" s="105"/>
      <c r="AB53" s="50" t="s">
        <v>25</v>
      </c>
      <c r="AC53" s="99">
        <f xml:space="preserve"> AC52</f>
        <v>70</v>
      </c>
      <c r="AD53" s="103"/>
      <c r="AE53" s="104">
        <v>80</v>
      </c>
      <c r="AF53" s="105"/>
      <c r="AG53" s="104">
        <v>90</v>
      </c>
      <c r="AH53" s="105"/>
      <c r="AI53" s="99">
        <v>95</v>
      </c>
      <c r="AJ53" s="103"/>
      <c r="AK53" s="99"/>
      <c r="AL53" s="103"/>
      <c r="AM53" s="104"/>
      <c r="AN53" s="105"/>
      <c r="AO53" s="104"/>
      <c r="AP53" s="105"/>
    </row>
    <row r="54" spans="1:42" ht="35">
      <c r="A54" s="25" t="s">
        <v>5</v>
      </c>
      <c r="B54" s="25">
        <v>72</v>
      </c>
      <c r="C54" s="25">
        <v>95</v>
      </c>
      <c r="D54" s="25" t="b">
        <v>1</v>
      </c>
      <c r="E54" s="25" t="s">
        <v>7</v>
      </c>
      <c r="F54" s="25">
        <v>0</v>
      </c>
      <c r="G54" s="61" t="s">
        <v>12</v>
      </c>
      <c r="H54" s="119"/>
      <c r="I54" s="119"/>
      <c r="J54" s="119"/>
      <c r="K54" s="55"/>
      <c r="L54" s="26">
        <f>SUM(L52:L53)</f>
        <v>0.46666666666666667</v>
      </c>
      <c r="M54" s="50" t="s">
        <v>21</v>
      </c>
      <c r="N54" s="99">
        <v>68</v>
      </c>
      <c r="O54" s="103"/>
      <c r="P54" s="104">
        <f>FLOOR(SUM(N53:Q53)/2, 0.1)</f>
        <v>70.5</v>
      </c>
      <c r="Q54" s="104"/>
      <c r="R54" s="104">
        <f>FLOOR((P53+R53)/2, 0.1)</f>
        <v>73.5</v>
      </c>
      <c r="S54" s="104"/>
      <c r="T54" s="106">
        <f t="shared" ref="T54" si="51">FLOOR((R53+T53)/2, 0.1)</f>
        <v>77.5</v>
      </c>
      <c r="U54" s="106"/>
      <c r="V54" s="104">
        <f t="shared" ref="V54" si="52">FLOOR((T53+V53)/2, 0.1)</f>
        <v>82.5</v>
      </c>
      <c r="W54" s="104"/>
      <c r="X54" s="104">
        <v>86</v>
      </c>
      <c r="Y54" s="104"/>
      <c r="Z54" s="104"/>
      <c r="AA54" s="104"/>
      <c r="AB54" s="50" t="s">
        <v>21</v>
      </c>
      <c r="AC54" s="99">
        <v>69</v>
      </c>
      <c r="AD54" s="103"/>
      <c r="AE54" s="106">
        <f>FLOOR(SUM(AC53:AF53)/2, 0.1)</f>
        <v>75</v>
      </c>
      <c r="AF54" s="106"/>
      <c r="AG54" s="104">
        <f>FLOOR((AE53+AG53)/2, 0.1)</f>
        <v>85</v>
      </c>
      <c r="AH54" s="104"/>
      <c r="AI54" s="104">
        <f t="shared" ref="AI54" si="53">FLOOR((AG53+AI53)/2, 0.1)</f>
        <v>92.5</v>
      </c>
      <c r="AJ54" s="104"/>
      <c r="AK54" s="104">
        <v>96</v>
      </c>
      <c r="AL54" s="104"/>
      <c r="AM54" s="104"/>
      <c r="AN54" s="104"/>
      <c r="AO54" s="104"/>
      <c r="AP54" s="104"/>
    </row>
    <row r="55" spans="1:42" ht="19">
      <c r="A55" s="25" t="s">
        <v>5</v>
      </c>
      <c r="B55" s="25">
        <v>69</v>
      </c>
      <c r="C55" s="25">
        <v>70</v>
      </c>
      <c r="D55" s="25" t="b">
        <v>0</v>
      </c>
      <c r="E55" s="25" t="s">
        <v>6</v>
      </c>
      <c r="F55" s="25">
        <v>1</v>
      </c>
      <c r="G55" s="25"/>
      <c r="H55" s="25"/>
      <c r="I55" s="25"/>
      <c r="J55" s="25"/>
      <c r="K55" s="25"/>
      <c r="L55" s="25"/>
      <c r="M55" s="16"/>
      <c r="N55" s="99"/>
      <c r="O55" s="103"/>
      <c r="P55" s="104"/>
      <c r="Q55" s="104"/>
      <c r="R55" s="104"/>
      <c r="S55" s="104"/>
      <c r="T55" s="99"/>
      <c r="U55" s="99"/>
      <c r="V55" s="99"/>
      <c r="W55" s="99"/>
      <c r="X55" s="104"/>
      <c r="Y55" s="104"/>
      <c r="Z55" s="104"/>
      <c r="AA55" s="104"/>
      <c r="AB55" s="16"/>
      <c r="AC55" s="99"/>
      <c r="AD55" s="103"/>
      <c r="AE55" s="104"/>
      <c r="AF55" s="104"/>
      <c r="AG55" s="104"/>
      <c r="AH55" s="104"/>
      <c r="AI55" s="99"/>
      <c r="AJ55" s="99"/>
      <c r="AK55" s="99"/>
      <c r="AL55" s="99"/>
      <c r="AM55" s="104"/>
      <c r="AN55" s="104"/>
      <c r="AO55" s="104"/>
      <c r="AP55" s="104"/>
    </row>
    <row r="56" spans="1:42" ht="19">
      <c r="A56" s="84"/>
      <c r="B56" s="84"/>
      <c r="C56" s="84"/>
      <c r="D56" s="84"/>
      <c r="E56" s="84"/>
      <c r="F56" s="84"/>
      <c r="G56" s="25"/>
      <c r="H56" s="25"/>
      <c r="I56" s="25"/>
      <c r="J56" s="25"/>
      <c r="K56" s="25"/>
      <c r="L56" s="25"/>
      <c r="M56" s="52"/>
      <c r="N56" s="52" t="s">
        <v>22</v>
      </c>
      <c r="O56" s="52" t="s">
        <v>23</v>
      </c>
      <c r="P56" s="52" t="s">
        <v>22</v>
      </c>
      <c r="Q56" s="52" t="s">
        <v>23</v>
      </c>
      <c r="R56" s="52" t="s">
        <v>22</v>
      </c>
      <c r="S56" s="52" t="s">
        <v>23</v>
      </c>
      <c r="T56" s="52" t="s">
        <v>22</v>
      </c>
      <c r="U56" s="52" t="s">
        <v>23</v>
      </c>
      <c r="V56" s="52" t="s">
        <v>22</v>
      </c>
      <c r="W56" s="52" t="s">
        <v>23</v>
      </c>
      <c r="X56" s="52" t="s">
        <v>22</v>
      </c>
      <c r="Y56" s="52" t="s">
        <v>23</v>
      </c>
      <c r="Z56" s="52"/>
      <c r="AA56" s="52"/>
      <c r="AB56" s="52"/>
      <c r="AC56" s="52" t="s">
        <v>22</v>
      </c>
      <c r="AD56" s="52" t="s">
        <v>23</v>
      </c>
      <c r="AE56" s="52" t="s">
        <v>22</v>
      </c>
      <c r="AF56" s="52" t="s">
        <v>23</v>
      </c>
      <c r="AG56" s="52" t="s">
        <v>22</v>
      </c>
      <c r="AH56" s="52" t="s">
        <v>23</v>
      </c>
      <c r="AI56" s="52" t="s">
        <v>22</v>
      </c>
      <c r="AJ56" s="52" t="s">
        <v>23</v>
      </c>
      <c r="AK56" s="52" t="s">
        <v>22</v>
      </c>
      <c r="AL56" s="52" t="s">
        <v>23</v>
      </c>
      <c r="AM56" s="52"/>
      <c r="AN56" s="52"/>
      <c r="AO56" s="52"/>
      <c r="AP56" s="52"/>
    </row>
    <row r="57" spans="1:42" ht="19">
      <c r="A57" s="87"/>
      <c r="B57" s="87"/>
      <c r="C57" s="87" t="s">
        <v>1</v>
      </c>
      <c r="D57" s="88" t="s">
        <v>2</v>
      </c>
      <c r="E57" s="87" t="s">
        <v>3</v>
      </c>
      <c r="F57" s="84"/>
      <c r="G57" s="25"/>
      <c r="H57" s="25"/>
      <c r="I57" s="25"/>
      <c r="J57" s="25"/>
      <c r="K57" s="25"/>
      <c r="L57" s="25"/>
      <c r="M57" s="52" t="s">
        <v>14</v>
      </c>
      <c r="N57" s="52">
        <v>0</v>
      </c>
      <c r="O57" s="52">
        <v>2</v>
      </c>
      <c r="P57" s="52">
        <v>1</v>
      </c>
      <c r="Q57" s="52">
        <v>1</v>
      </c>
      <c r="R57" s="52">
        <v>1</v>
      </c>
      <c r="S57" s="52">
        <v>1</v>
      </c>
      <c r="T57" s="52">
        <v>2</v>
      </c>
      <c r="U57" s="52">
        <v>0</v>
      </c>
      <c r="V57" s="52">
        <v>2</v>
      </c>
      <c r="W57" s="52">
        <v>0</v>
      </c>
      <c r="X57" s="52">
        <v>2</v>
      </c>
      <c r="Y57" s="52">
        <v>0</v>
      </c>
      <c r="Z57" s="52"/>
      <c r="AA57" s="52"/>
      <c r="AB57" s="52" t="s">
        <v>14</v>
      </c>
      <c r="AC57" s="52">
        <v>0</v>
      </c>
      <c r="AD57" s="52">
        <v>2</v>
      </c>
      <c r="AE57" s="52">
        <v>2</v>
      </c>
      <c r="AF57" s="52">
        <v>0</v>
      </c>
      <c r="AG57" s="52">
        <v>2</v>
      </c>
      <c r="AH57" s="52">
        <v>0</v>
      </c>
      <c r="AI57" s="52">
        <v>2</v>
      </c>
      <c r="AJ57" s="52">
        <v>0</v>
      </c>
      <c r="AK57" s="52">
        <v>2</v>
      </c>
      <c r="AL57" s="52">
        <v>0</v>
      </c>
      <c r="AM57" s="52"/>
      <c r="AN57" s="52"/>
      <c r="AO57" s="52"/>
      <c r="AP57" s="52"/>
    </row>
    <row r="58" spans="1:42" ht="19">
      <c r="A58" s="87" t="s">
        <v>40</v>
      </c>
      <c r="B58" s="88"/>
      <c r="C58" s="87">
        <v>0.26700000000000002</v>
      </c>
      <c r="D58" s="88">
        <v>0</v>
      </c>
      <c r="E58" s="87">
        <v>0.46700000000000003</v>
      </c>
      <c r="F58" s="4"/>
      <c r="G58" s="4"/>
      <c r="H58" s="4"/>
      <c r="I58" s="4"/>
      <c r="J58" s="4"/>
      <c r="K58" s="4"/>
      <c r="L58" s="4"/>
      <c r="M58" s="52" t="s">
        <v>15</v>
      </c>
      <c r="N58" s="52">
        <v>0</v>
      </c>
      <c r="O58" s="52">
        <v>3</v>
      </c>
      <c r="P58" s="52">
        <v>0</v>
      </c>
      <c r="Q58" s="52">
        <v>3</v>
      </c>
      <c r="R58" s="52">
        <v>1</v>
      </c>
      <c r="S58" s="52">
        <v>2</v>
      </c>
      <c r="T58" s="52">
        <v>1</v>
      </c>
      <c r="U58" s="52">
        <v>2</v>
      </c>
      <c r="V58" s="52">
        <v>2</v>
      </c>
      <c r="W58" s="52">
        <v>1</v>
      </c>
      <c r="X58" s="52">
        <v>3</v>
      </c>
      <c r="Y58" s="52">
        <v>0</v>
      </c>
      <c r="Z58" s="52"/>
      <c r="AA58" s="52"/>
      <c r="AB58" s="52" t="s">
        <v>15</v>
      </c>
      <c r="AC58" s="52">
        <v>0</v>
      </c>
      <c r="AD58" s="52">
        <v>3</v>
      </c>
      <c r="AE58" s="52">
        <v>0</v>
      </c>
      <c r="AF58" s="52">
        <v>3</v>
      </c>
      <c r="AG58" s="52">
        <v>1</v>
      </c>
      <c r="AH58" s="52">
        <v>2</v>
      </c>
      <c r="AI58" s="52">
        <v>2</v>
      </c>
      <c r="AJ58" s="52">
        <v>1</v>
      </c>
      <c r="AK58" s="52">
        <v>3</v>
      </c>
      <c r="AL58" s="52">
        <v>0</v>
      </c>
      <c r="AM58" s="52"/>
      <c r="AN58" s="52"/>
      <c r="AO58" s="52"/>
      <c r="AP58" s="52"/>
    </row>
    <row r="59" spans="1:42">
      <c r="A59" s="94" t="s">
        <v>44</v>
      </c>
      <c r="B59" s="94"/>
      <c r="C59" s="94"/>
      <c r="D59" s="94"/>
      <c r="E59" s="94"/>
      <c r="F59" s="94"/>
      <c r="G59" s="4"/>
      <c r="H59" s="4"/>
      <c r="I59" s="4"/>
      <c r="J59" s="4"/>
      <c r="K59" s="4"/>
      <c r="L59" s="4"/>
      <c r="M59" s="4"/>
      <c r="N59" s="99"/>
      <c r="O59" s="99"/>
      <c r="P59" s="104"/>
      <c r="Q59" s="104"/>
      <c r="R59" s="104"/>
      <c r="S59" s="104"/>
      <c r="T59" s="99"/>
      <c r="U59" s="99"/>
      <c r="V59" s="99"/>
      <c r="W59" s="99"/>
      <c r="X59" s="104"/>
      <c r="Y59" s="104"/>
      <c r="Z59" s="104"/>
      <c r="AA59" s="104"/>
      <c r="AB59" s="4"/>
      <c r="AC59" s="99"/>
      <c r="AD59" s="103"/>
      <c r="AE59" s="104"/>
      <c r="AF59" s="104"/>
      <c r="AG59" s="104"/>
      <c r="AH59" s="104"/>
      <c r="AI59" s="99"/>
      <c r="AJ59" s="99"/>
      <c r="AK59" s="99"/>
      <c r="AL59" s="99"/>
      <c r="AM59" s="104"/>
      <c r="AN59" s="104"/>
      <c r="AO59" s="104"/>
      <c r="AP59" s="104"/>
    </row>
    <row r="60" spans="1:42">
      <c r="A60" s="94"/>
      <c r="B60" s="94"/>
      <c r="C60" s="94"/>
      <c r="D60" s="94"/>
      <c r="E60" s="94"/>
      <c r="F60" s="94"/>
      <c r="G60"/>
      <c r="M60" s="52" t="s">
        <v>24</v>
      </c>
      <c r="N60" s="52">
        <f>SUM(N57:N58)</f>
        <v>0</v>
      </c>
      <c r="O60" s="52">
        <f t="shared" ref="O60:Y60" si="54">SUM(O57:O58)</f>
        <v>5</v>
      </c>
      <c r="P60" s="52">
        <f t="shared" si="54"/>
        <v>1</v>
      </c>
      <c r="Q60" s="52">
        <f t="shared" si="54"/>
        <v>4</v>
      </c>
      <c r="R60" s="52">
        <f t="shared" si="54"/>
        <v>2</v>
      </c>
      <c r="S60" s="52">
        <f t="shared" si="54"/>
        <v>3</v>
      </c>
      <c r="T60" s="52">
        <f t="shared" si="54"/>
        <v>3</v>
      </c>
      <c r="U60" s="52">
        <f t="shared" si="54"/>
        <v>2</v>
      </c>
      <c r="V60" s="52">
        <f t="shared" si="54"/>
        <v>4</v>
      </c>
      <c r="W60" s="52">
        <f t="shared" si="54"/>
        <v>1</v>
      </c>
      <c r="X60" s="52">
        <f t="shared" si="54"/>
        <v>5</v>
      </c>
      <c r="Y60" s="52">
        <f t="shared" si="54"/>
        <v>0</v>
      </c>
      <c r="AB60" s="52" t="s">
        <v>24</v>
      </c>
      <c r="AC60" s="52">
        <f>SUM(AC57:AC58)</f>
        <v>0</v>
      </c>
      <c r="AD60" s="52">
        <f t="shared" ref="AD60:AL60" si="55">SUM(AD57:AD58)</f>
        <v>5</v>
      </c>
      <c r="AE60" s="52">
        <f t="shared" si="55"/>
        <v>2</v>
      </c>
      <c r="AF60" s="52">
        <f t="shared" si="55"/>
        <v>3</v>
      </c>
      <c r="AG60" s="52">
        <f t="shared" si="55"/>
        <v>3</v>
      </c>
      <c r="AH60" s="52">
        <f t="shared" si="55"/>
        <v>2</v>
      </c>
      <c r="AI60" s="52">
        <f t="shared" si="55"/>
        <v>4</v>
      </c>
      <c r="AJ60" s="52">
        <f t="shared" si="55"/>
        <v>1</v>
      </c>
      <c r="AK60" s="52">
        <f t="shared" si="55"/>
        <v>5</v>
      </c>
      <c r="AL60" s="52">
        <f t="shared" si="55"/>
        <v>0</v>
      </c>
      <c r="AM60" s="52"/>
      <c r="AN60" s="52"/>
      <c r="AO60" s="52"/>
      <c r="AP60" s="52"/>
    </row>
    <row r="61" spans="1:42" ht="17">
      <c r="A61" s="94"/>
      <c r="B61" s="94"/>
      <c r="C61" s="94"/>
      <c r="D61" s="94"/>
      <c r="E61" s="94"/>
      <c r="F61" s="94"/>
      <c r="G61"/>
      <c r="M61" s="50" t="s">
        <v>11</v>
      </c>
      <c r="N61" s="57">
        <v>0.5</v>
      </c>
      <c r="O61" s="57">
        <f>1-(O57/O60*O57/O60) - (O58/O60*O58/O60)</f>
        <v>0.48</v>
      </c>
      <c r="P61" s="57">
        <f t="shared" ref="P61:X61" si="56">1-(P57/P60*P57/P60) - (P58/P60*P58/P60)</f>
        <v>0</v>
      </c>
      <c r="Q61" s="57">
        <f t="shared" si="56"/>
        <v>0.375</v>
      </c>
      <c r="R61" s="57">
        <f t="shared" si="56"/>
        <v>0.5</v>
      </c>
      <c r="S61" s="57">
        <f t="shared" si="56"/>
        <v>0.44444444444444442</v>
      </c>
      <c r="T61" s="57">
        <f t="shared" si="56"/>
        <v>0.44444444444444448</v>
      </c>
      <c r="U61" s="57">
        <f t="shared" si="56"/>
        <v>0</v>
      </c>
      <c r="V61" s="57">
        <f t="shared" si="56"/>
        <v>0.5</v>
      </c>
      <c r="W61" s="57">
        <f t="shared" si="56"/>
        <v>0</v>
      </c>
      <c r="X61" s="57">
        <f t="shared" si="56"/>
        <v>0.48</v>
      </c>
      <c r="Y61" s="57">
        <v>0.5</v>
      </c>
      <c r="AB61" s="50" t="s">
        <v>11</v>
      </c>
      <c r="AC61" s="57">
        <v>0.5</v>
      </c>
      <c r="AD61" s="57">
        <f>1-(AD57/AD60*AD57/AD60) - (AD58/AD60*AD58/AD60)</f>
        <v>0.48</v>
      </c>
      <c r="AE61" s="57">
        <f t="shared" ref="AE61:AK61" si="57">1-(AE57/AE60*AE57/AE60) - (AE58/AE60*AE58/AE60)</f>
        <v>0</v>
      </c>
      <c r="AF61" s="57">
        <f t="shared" si="57"/>
        <v>0</v>
      </c>
      <c r="AG61" s="57">
        <f t="shared" si="57"/>
        <v>0.44444444444444448</v>
      </c>
      <c r="AH61" s="57">
        <f t="shared" si="57"/>
        <v>0</v>
      </c>
      <c r="AI61" s="57">
        <f t="shared" si="57"/>
        <v>0.5</v>
      </c>
      <c r="AJ61" s="57">
        <f t="shared" si="57"/>
        <v>0</v>
      </c>
      <c r="AK61" s="57">
        <f t="shared" si="57"/>
        <v>0.48</v>
      </c>
      <c r="AL61" s="57">
        <v>0.5</v>
      </c>
      <c r="AM61" s="57"/>
      <c r="AN61" s="57"/>
      <c r="AO61" s="57"/>
      <c r="AP61" s="57"/>
    </row>
    <row r="62" spans="1:42">
      <c r="G62"/>
      <c r="M62" s="52" t="s">
        <v>17</v>
      </c>
      <c r="N62" s="52">
        <v>5</v>
      </c>
      <c r="O62" s="52">
        <v>5</v>
      </c>
      <c r="P62" s="52">
        <v>5</v>
      </c>
      <c r="Q62" s="52">
        <v>5</v>
      </c>
      <c r="R62" s="52">
        <v>5</v>
      </c>
      <c r="S62" s="52">
        <v>5</v>
      </c>
      <c r="T62" s="52">
        <v>5</v>
      </c>
      <c r="U62" s="52">
        <v>5</v>
      </c>
      <c r="V62" s="52">
        <v>5</v>
      </c>
      <c r="W62" s="52">
        <v>5</v>
      </c>
      <c r="X62" s="52">
        <v>5</v>
      </c>
      <c r="Y62" s="52">
        <v>5</v>
      </c>
      <c r="AB62" s="52" t="s">
        <v>17</v>
      </c>
      <c r="AC62" s="52">
        <v>5</v>
      </c>
      <c r="AD62" s="52">
        <v>5</v>
      </c>
      <c r="AE62" s="52">
        <v>5</v>
      </c>
      <c r="AF62" s="52">
        <v>5</v>
      </c>
      <c r="AG62" s="52">
        <v>5</v>
      </c>
      <c r="AH62" s="52">
        <v>5</v>
      </c>
      <c r="AI62" s="52">
        <v>5</v>
      </c>
      <c r="AJ62" s="52">
        <v>5</v>
      </c>
      <c r="AK62" s="52">
        <v>5</v>
      </c>
      <c r="AL62" s="52">
        <v>5</v>
      </c>
      <c r="AM62" s="52"/>
      <c r="AN62" s="52"/>
      <c r="AO62" s="52"/>
      <c r="AP62" s="52"/>
    </row>
    <row r="63" spans="1:42">
      <c r="G63"/>
      <c r="M63" s="52" t="s">
        <v>18</v>
      </c>
      <c r="N63" s="57">
        <f>(SUM(N57:N58)/N62)*N61</f>
        <v>0</v>
      </c>
      <c r="O63" s="57">
        <f t="shared" ref="O63" si="58">(SUM(O57:O58)/O62)*O61</f>
        <v>0.48</v>
      </c>
      <c r="P63" s="57">
        <f t="shared" ref="P63:Y63" si="59">(SUM(P57:P58)/P62)*P61</f>
        <v>0</v>
      </c>
      <c r="Q63" s="57">
        <f t="shared" si="59"/>
        <v>0.30000000000000004</v>
      </c>
      <c r="R63" s="57">
        <f t="shared" si="59"/>
        <v>0.2</v>
      </c>
      <c r="S63" s="57">
        <f t="shared" si="59"/>
        <v>0.26666666666666666</v>
      </c>
      <c r="T63" s="57">
        <f t="shared" si="59"/>
        <v>0.26666666666666666</v>
      </c>
      <c r="U63" s="57">
        <f t="shared" si="59"/>
        <v>0</v>
      </c>
      <c r="V63" s="57">
        <f t="shared" si="59"/>
        <v>0.4</v>
      </c>
      <c r="W63" s="57">
        <f t="shared" si="59"/>
        <v>0</v>
      </c>
      <c r="X63" s="57">
        <f t="shared" si="59"/>
        <v>0.48</v>
      </c>
      <c r="Y63" s="57">
        <f t="shared" si="59"/>
        <v>0</v>
      </c>
      <c r="AB63" s="52" t="s">
        <v>18</v>
      </c>
      <c r="AC63" s="57">
        <f>(SUM(AC57:AC58)/AC62)*AC61</f>
        <v>0</v>
      </c>
      <c r="AD63" s="57">
        <f t="shared" ref="AD63" si="60">(SUM(AD57:AD58)/AD62)*AD61</f>
        <v>0.48</v>
      </c>
      <c r="AE63" s="57">
        <f t="shared" ref="AE63:AL63" si="61">(SUM(AE57:AE58)/AE62)*AE61</f>
        <v>0</v>
      </c>
      <c r="AF63" s="57">
        <f t="shared" si="61"/>
        <v>0</v>
      </c>
      <c r="AG63" s="57">
        <f t="shared" si="61"/>
        <v>0.26666666666666666</v>
      </c>
      <c r="AH63" s="57">
        <f t="shared" si="61"/>
        <v>0</v>
      </c>
      <c r="AI63" s="57">
        <f t="shared" si="61"/>
        <v>0.4</v>
      </c>
      <c r="AJ63" s="57">
        <f t="shared" si="61"/>
        <v>0</v>
      </c>
      <c r="AK63" s="57">
        <f t="shared" si="61"/>
        <v>0.48</v>
      </c>
      <c r="AL63" s="57">
        <f t="shared" si="61"/>
        <v>0</v>
      </c>
      <c r="AM63" s="57"/>
      <c r="AN63" s="57"/>
      <c r="AO63" s="57"/>
      <c r="AP63" s="57"/>
    </row>
    <row r="64" spans="1:42" ht="21">
      <c r="G64"/>
      <c r="M64" s="61" t="s">
        <v>12</v>
      </c>
      <c r="N64" s="98">
        <f>SUM(N63:O63)</f>
        <v>0.48</v>
      </c>
      <c r="O64" s="99"/>
      <c r="P64" s="98">
        <f t="shared" ref="P64" si="62">SUM(P63:Q63)</f>
        <v>0.30000000000000004</v>
      </c>
      <c r="Q64" s="99"/>
      <c r="R64" s="98">
        <f t="shared" ref="R64" si="63">SUM(R63:S63)</f>
        <v>0.46666666666666667</v>
      </c>
      <c r="S64" s="99"/>
      <c r="T64" s="100">
        <f t="shared" ref="T64" si="64">SUM(T63:U63)</f>
        <v>0.26666666666666666</v>
      </c>
      <c r="U64" s="101"/>
      <c r="V64" s="98">
        <f t="shared" ref="V64" si="65">SUM(V63:W63)</f>
        <v>0.4</v>
      </c>
      <c r="W64" s="99"/>
      <c r="X64" s="98">
        <f t="shared" ref="X64" si="66">SUM(X63:Y63)</f>
        <v>0.48</v>
      </c>
      <c r="Y64" s="99"/>
      <c r="AB64" s="61" t="s">
        <v>12</v>
      </c>
      <c r="AC64" s="98">
        <f>SUM(AC63:AD63)</f>
        <v>0.48</v>
      </c>
      <c r="AD64" s="99"/>
      <c r="AE64" s="122">
        <f t="shared" ref="AE64" si="67">SUM(AE63:AF63)</f>
        <v>0</v>
      </c>
      <c r="AF64" s="123"/>
      <c r="AG64" s="98">
        <f t="shared" ref="AG64" si="68">SUM(AG63:AH63)</f>
        <v>0.26666666666666666</v>
      </c>
      <c r="AH64" s="99"/>
      <c r="AI64" s="98">
        <f t="shared" ref="AI64" si="69">SUM(AI63:AJ63)</f>
        <v>0.4</v>
      </c>
      <c r="AJ64" s="99"/>
      <c r="AK64" s="98">
        <f t="shared" ref="AK64" si="70">SUM(AK63:AL63)</f>
        <v>0.48</v>
      </c>
      <c r="AL64" s="99"/>
      <c r="AM64" s="98"/>
      <c r="AN64" s="99"/>
      <c r="AO64" s="98"/>
      <c r="AP64" s="99"/>
    </row>
    <row r="65" spans="1:42">
      <c r="A65" s="97" t="s">
        <v>54</v>
      </c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97"/>
      <c r="AB65" s="97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4"/>
    </row>
    <row r="66" spans="1:42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97"/>
      <c r="AB66" s="97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</row>
    <row r="67" spans="1:42" ht="19">
      <c r="A67" s="96" t="s">
        <v>42</v>
      </c>
      <c r="B67" s="96"/>
      <c r="C67" s="96"/>
      <c r="D67" s="96"/>
      <c r="E67" s="96"/>
      <c r="F67" s="96"/>
      <c r="G67" s="4"/>
      <c r="H67" s="4"/>
      <c r="I67" s="4"/>
      <c r="J67" s="4"/>
      <c r="K67" s="4"/>
      <c r="L67" s="4"/>
      <c r="M67" s="108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</row>
    <row r="68" spans="1:42">
      <c r="A68" s="96"/>
      <c r="B68" s="96"/>
      <c r="C68" s="96"/>
      <c r="D68" s="96"/>
      <c r="E68" s="96"/>
      <c r="F68" s="96"/>
      <c r="G68" s="4"/>
      <c r="H68" s="4"/>
      <c r="I68" s="4"/>
      <c r="J68" s="4"/>
      <c r="K68" s="4"/>
      <c r="L68" s="4"/>
      <c r="M68" s="52"/>
      <c r="N68" s="104"/>
      <c r="O68" s="105"/>
      <c r="P68" s="99"/>
      <c r="Q68" s="103"/>
      <c r="R68" s="104"/>
      <c r="S68" s="105"/>
      <c r="T68" s="99"/>
      <c r="U68" s="103"/>
      <c r="V68" s="104"/>
      <c r="W68" s="105"/>
      <c r="X68" s="99"/>
      <c r="Y68" s="103"/>
      <c r="Z68" s="99"/>
      <c r="AA68" s="103"/>
      <c r="AB68" s="99"/>
      <c r="AC68" s="103"/>
    </row>
    <row r="69" spans="1:42" ht="40">
      <c r="A69" s="1" t="s">
        <v>0</v>
      </c>
      <c r="B69" s="1" t="s">
        <v>1</v>
      </c>
      <c r="C69" s="1" t="s">
        <v>2</v>
      </c>
      <c r="D69" s="1" t="s">
        <v>3</v>
      </c>
      <c r="E69" s="11" t="s">
        <v>4</v>
      </c>
      <c r="F69" s="11" t="s">
        <v>13</v>
      </c>
      <c r="G69" s="108" t="s">
        <v>3</v>
      </c>
      <c r="H69" s="108"/>
      <c r="I69" s="110"/>
      <c r="J69" s="110"/>
      <c r="K69" s="110"/>
      <c r="L69" s="110"/>
      <c r="M69" s="108" t="s">
        <v>1</v>
      </c>
      <c r="N69" s="109"/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8" t="s">
        <v>2</v>
      </c>
      <c r="AC69" s="109"/>
      <c r="AD69" s="109"/>
      <c r="AE69" s="109"/>
      <c r="AF69" s="109"/>
      <c r="AG69" s="109"/>
      <c r="AH69" s="109"/>
      <c r="AI69" s="109"/>
      <c r="AJ69" s="109"/>
      <c r="AK69" s="109"/>
      <c r="AL69" s="109"/>
      <c r="AM69" s="109"/>
      <c r="AN69" s="109"/>
      <c r="AO69" s="109"/>
      <c r="AP69" s="109"/>
    </row>
    <row r="70" spans="1:42" ht="19">
      <c r="A70" s="25" t="s">
        <v>9</v>
      </c>
      <c r="B70" s="25">
        <v>71</v>
      </c>
      <c r="C70" s="25">
        <v>80</v>
      </c>
      <c r="D70" s="25" t="b">
        <v>1</v>
      </c>
      <c r="E70" s="25" t="s">
        <v>7</v>
      </c>
      <c r="F70" s="25">
        <v>0</v>
      </c>
      <c r="G70" s="13"/>
      <c r="H70" s="8" t="s">
        <v>14</v>
      </c>
      <c r="I70" s="8" t="s">
        <v>15</v>
      </c>
      <c r="J70" s="8" t="s">
        <v>16</v>
      </c>
      <c r="K70" s="8" t="s">
        <v>17</v>
      </c>
      <c r="L70" s="10" t="s">
        <v>18</v>
      </c>
      <c r="M70" s="52" t="s">
        <v>19</v>
      </c>
      <c r="N70" s="104">
        <v>0</v>
      </c>
      <c r="O70" s="105"/>
      <c r="P70" s="99">
        <v>1</v>
      </c>
      <c r="Q70" s="103"/>
      <c r="R70" s="104">
        <v>1</v>
      </c>
      <c r="S70" s="105"/>
      <c r="T70" s="99">
        <v>0</v>
      </c>
      <c r="U70" s="103"/>
      <c r="V70" s="104">
        <v>1</v>
      </c>
      <c r="W70" s="105"/>
      <c r="X70" s="99"/>
      <c r="Y70" s="103"/>
      <c r="Z70" s="99"/>
      <c r="AA70" s="103"/>
      <c r="AB70" s="52" t="s">
        <v>19</v>
      </c>
      <c r="AC70" s="104">
        <v>0</v>
      </c>
      <c r="AD70" s="105"/>
      <c r="AE70" s="99">
        <v>0</v>
      </c>
      <c r="AF70" s="103"/>
      <c r="AG70" s="104">
        <v>1</v>
      </c>
      <c r="AH70" s="105"/>
      <c r="AI70" s="99">
        <v>1</v>
      </c>
      <c r="AJ70" s="103"/>
      <c r="AK70" s="104">
        <v>1</v>
      </c>
      <c r="AL70" s="105"/>
      <c r="AM70" s="99"/>
      <c r="AN70" s="103"/>
      <c r="AO70" s="99"/>
      <c r="AP70" s="103"/>
    </row>
    <row r="71" spans="1:42" ht="19">
      <c r="A71" s="25" t="s">
        <v>9</v>
      </c>
      <c r="B71" s="25">
        <v>65</v>
      </c>
      <c r="C71" s="25">
        <v>70</v>
      </c>
      <c r="D71" s="25" t="b">
        <v>1</v>
      </c>
      <c r="E71" s="25" t="s">
        <v>7</v>
      </c>
      <c r="F71" s="25">
        <v>0</v>
      </c>
      <c r="G71" s="52" t="b">
        <v>1</v>
      </c>
      <c r="H71" s="21">
        <v>0</v>
      </c>
      <c r="I71" s="21">
        <v>2</v>
      </c>
      <c r="J71" s="21">
        <f xml:space="preserve"> 1 - (H71/(H71+I71))*(H71/(H71+I71))-(I71/(H71+I71))*(I71/(H71+I71))</f>
        <v>0</v>
      </c>
      <c r="K71" s="21">
        <v>5</v>
      </c>
      <c r="L71" s="21">
        <f>(SUM(H71:I71))/K71*J71</f>
        <v>0</v>
      </c>
      <c r="M71" s="52" t="s">
        <v>1</v>
      </c>
      <c r="N71" s="99">
        <v>65</v>
      </c>
      <c r="O71" s="103"/>
      <c r="P71" s="99">
        <v>68</v>
      </c>
      <c r="Q71" s="103"/>
      <c r="R71" s="104">
        <v>70</v>
      </c>
      <c r="S71" s="105"/>
      <c r="T71" s="99">
        <v>71</v>
      </c>
      <c r="U71" s="103"/>
      <c r="V71" s="99">
        <v>75</v>
      </c>
      <c r="W71" s="103"/>
      <c r="X71" s="104"/>
      <c r="Y71" s="105"/>
      <c r="Z71" s="99"/>
      <c r="AA71" s="103"/>
      <c r="AB71" s="52" t="s">
        <v>2</v>
      </c>
      <c r="AC71" s="99">
        <v>70</v>
      </c>
      <c r="AD71" s="103"/>
      <c r="AE71" s="99">
        <v>80</v>
      </c>
      <c r="AF71" s="103"/>
      <c r="AG71" s="104">
        <v>80</v>
      </c>
      <c r="AH71" s="105"/>
      <c r="AI71" s="99">
        <v>80</v>
      </c>
      <c r="AJ71" s="103"/>
      <c r="AK71" s="99">
        <v>90</v>
      </c>
      <c r="AL71" s="103"/>
      <c r="AM71" s="104"/>
      <c r="AN71" s="105"/>
      <c r="AO71" s="99"/>
      <c r="AP71" s="103"/>
    </row>
    <row r="72" spans="1:42" ht="41" customHeight="1">
      <c r="A72" s="25" t="s">
        <v>9</v>
      </c>
      <c r="B72" s="25">
        <v>75</v>
      </c>
      <c r="C72" s="25">
        <v>80</v>
      </c>
      <c r="D72" s="25" t="b">
        <v>0</v>
      </c>
      <c r="E72" s="25" t="s">
        <v>6</v>
      </c>
      <c r="F72" s="25">
        <v>1</v>
      </c>
      <c r="G72" s="52" t="b">
        <v>0</v>
      </c>
      <c r="H72" s="21">
        <v>3</v>
      </c>
      <c r="I72" s="21">
        <v>0</v>
      </c>
      <c r="J72" s="21">
        <f t="shared" ref="J72" si="71" xml:space="preserve"> 1 - (H72/(H72+I72))*(H72/(H72+I72))-(I72/(H72+I72))*(I72/(H72+I72))</f>
        <v>0</v>
      </c>
      <c r="K72" s="21">
        <v>5</v>
      </c>
      <c r="L72" s="21">
        <f t="shared" ref="L72" si="72">(SUM(H72:I72))/K72*J72</f>
        <v>0</v>
      </c>
      <c r="M72" s="50" t="s">
        <v>20</v>
      </c>
      <c r="N72" s="99">
        <f xml:space="preserve"> N71</f>
        <v>65</v>
      </c>
      <c r="O72" s="103"/>
      <c r="P72" s="104">
        <f t="shared" ref="P72" si="73" xml:space="preserve"> P71</f>
        <v>68</v>
      </c>
      <c r="Q72" s="105"/>
      <c r="R72" s="104">
        <f t="shared" ref="R72" si="74" xml:space="preserve"> R71</f>
        <v>70</v>
      </c>
      <c r="S72" s="105"/>
      <c r="T72" s="99">
        <f t="shared" ref="T72" si="75" xml:space="preserve"> T71</f>
        <v>71</v>
      </c>
      <c r="U72" s="103"/>
      <c r="V72" s="99">
        <v>75</v>
      </c>
      <c r="W72" s="103"/>
      <c r="X72" s="104"/>
      <c r="Y72" s="105"/>
      <c r="Z72" s="104"/>
      <c r="AA72" s="105"/>
      <c r="AB72" s="50" t="s">
        <v>25</v>
      </c>
      <c r="AC72" s="99">
        <f xml:space="preserve"> AC71</f>
        <v>70</v>
      </c>
      <c r="AD72" s="103"/>
      <c r="AE72" s="104">
        <f t="shared" ref="AE72" si="76" xml:space="preserve"> AE71</f>
        <v>80</v>
      </c>
      <c r="AF72" s="105"/>
      <c r="AG72" s="104">
        <v>90</v>
      </c>
      <c r="AH72" s="105"/>
      <c r="AI72" s="99"/>
      <c r="AJ72" s="103"/>
      <c r="AK72" s="99"/>
      <c r="AL72" s="103"/>
      <c r="AM72" s="104"/>
      <c r="AN72" s="105"/>
      <c r="AO72" s="104"/>
      <c r="AP72" s="105"/>
    </row>
    <row r="73" spans="1:42" ht="34" customHeight="1">
      <c r="A73" s="25" t="s">
        <v>9</v>
      </c>
      <c r="B73" s="25">
        <v>68</v>
      </c>
      <c r="C73" s="25">
        <v>80</v>
      </c>
      <c r="D73" s="25" t="b">
        <v>0</v>
      </c>
      <c r="E73" s="25" t="s">
        <v>6</v>
      </c>
      <c r="F73" s="25">
        <v>1</v>
      </c>
      <c r="G73" s="61" t="s">
        <v>12</v>
      </c>
      <c r="H73" s="119"/>
      <c r="I73" s="119"/>
      <c r="J73" s="119"/>
      <c r="K73" s="55"/>
      <c r="L73" s="85">
        <f>SUM(L71:L72)</f>
        <v>0</v>
      </c>
      <c r="M73" s="50" t="s">
        <v>21</v>
      </c>
      <c r="N73" s="99">
        <v>64</v>
      </c>
      <c r="O73" s="103"/>
      <c r="P73" s="106">
        <f>FLOOR(SUM(N72:Q72)/2, 0.1)</f>
        <v>66.5</v>
      </c>
      <c r="Q73" s="106"/>
      <c r="R73" s="104">
        <f>FLOOR((P72+R72)/2, 0.1)</f>
        <v>69</v>
      </c>
      <c r="S73" s="104"/>
      <c r="T73" s="104">
        <f t="shared" ref="T73" si="77">FLOOR((R72+T72)/2, 0.1)</f>
        <v>70.5</v>
      </c>
      <c r="U73" s="104"/>
      <c r="V73" s="104">
        <f t="shared" ref="V73" si="78">FLOOR((T72+V72)/2, 0.1)</f>
        <v>73</v>
      </c>
      <c r="W73" s="104"/>
      <c r="X73" s="104">
        <v>76</v>
      </c>
      <c r="Y73" s="104"/>
      <c r="Z73" s="107"/>
      <c r="AA73" s="107"/>
      <c r="AB73" s="50" t="s">
        <v>21</v>
      </c>
      <c r="AC73" s="99">
        <v>69</v>
      </c>
      <c r="AD73" s="103"/>
      <c r="AE73" s="106">
        <f>FLOOR(SUM(AC72:AF72)/2, 0.1)</f>
        <v>75</v>
      </c>
      <c r="AF73" s="106"/>
      <c r="AG73" s="104">
        <f>FLOOR((AE72+AG72)/2, 0.1)</f>
        <v>85</v>
      </c>
      <c r="AH73" s="104"/>
      <c r="AI73" s="104">
        <v>91</v>
      </c>
      <c r="AJ73" s="104"/>
      <c r="AK73" s="107"/>
      <c r="AL73" s="107"/>
      <c r="AM73" s="104"/>
      <c r="AN73" s="104"/>
      <c r="AO73" s="104"/>
      <c r="AP73" s="104"/>
    </row>
    <row r="74" spans="1:42" ht="19">
      <c r="A74" s="25" t="s">
        <v>9</v>
      </c>
      <c r="B74" s="25">
        <v>70</v>
      </c>
      <c r="C74" s="25">
        <v>96</v>
      </c>
      <c r="D74" s="25" t="b">
        <v>0</v>
      </c>
      <c r="E74" s="25" t="s">
        <v>6</v>
      </c>
      <c r="F74" s="25">
        <v>1</v>
      </c>
      <c r="G74" s="4"/>
      <c r="H74" s="4"/>
      <c r="I74" s="4"/>
      <c r="J74" s="4"/>
      <c r="K74" s="4"/>
      <c r="L74" s="4"/>
      <c r="M74" s="16"/>
      <c r="N74" s="99"/>
      <c r="O74" s="103"/>
      <c r="P74" s="104"/>
      <c r="Q74" s="104"/>
      <c r="R74" s="104"/>
      <c r="S74" s="104"/>
      <c r="T74" s="99"/>
      <c r="U74" s="99"/>
      <c r="V74" s="99"/>
      <c r="W74" s="99"/>
      <c r="X74" s="104"/>
      <c r="Y74" s="104"/>
      <c r="Z74" s="104"/>
      <c r="AA74" s="104"/>
      <c r="AB74" s="16"/>
      <c r="AC74" s="99"/>
      <c r="AD74" s="103"/>
      <c r="AE74" s="104"/>
      <c r="AF74" s="104"/>
      <c r="AG74" s="104"/>
      <c r="AH74" s="104"/>
      <c r="AI74" s="99"/>
      <c r="AJ74" s="99"/>
      <c r="AK74" s="99"/>
      <c r="AL74" s="99"/>
      <c r="AM74" s="104"/>
      <c r="AN74" s="104"/>
      <c r="AO74" s="104"/>
      <c r="AP74" s="104"/>
    </row>
    <row r="75" spans="1:42" ht="21">
      <c r="A75" s="25"/>
      <c r="B75" s="25"/>
      <c r="C75" s="25"/>
      <c r="D75" s="25"/>
      <c r="E75" s="25"/>
      <c r="F75" s="25"/>
      <c r="G75" s="54"/>
      <c r="H75" s="54"/>
      <c r="I75" s="54"/>
      <c r="J75" s="54"/>
      <c r="K75" s="54"/>
      <c r="L75" s="54"/>
      <c r="M75" s="52"/>
      <c r="N75" s="52" t="s">
        <v>22</v>
      </c>
      <c r="O75" s="52" t="s">
        <v>23</v>
      </c>
      <c r="P75" s="52" t="s">
        <v>22</v>
      </c>
      <c r="Q75" s="52" t="s">
        <v>23</v>
      </c>
      <c r="R75" s="52" t="s">
        <v>22</v>
      </c>
      <c r="S75" s="52" t="s">
        <v>23</v>
      </c>
      <c r="T75" s="52" t="s">
        <v>22</v>
      </c>
      <c r="U75" s="52" t="s">
        <v>23</v>
      </c>
      <c r="V75" s="52" t="s">
        <v>22</v>
      </c>
      <c r="W75" s="52" t="s">
        <v>23</v>
      </c>
      <c r="X75" s="52" t="s">
        <v>22</v>
      </c>
      <c r="Y75" s="52" t="s">
        <v>23</v>
      </c>
      <c r="Z75" s="52"/>
      <c r="AA75" s="52"/>
      <c r="AB75" s="52"/>
      <c r="AC75" s="52" t="s">
        <v>22</v>
      </c>
      <c r="AD75" s="52" t="s">
        <v>23</v>
      </c>
      <c r="AE75" s="52" t="s">
        <v>22</v>
      </c>
      <c r="AF75" s="52" t="s">
        <v>23</v>
      </c>
      <c r="AG75" s="52" t="s">
        <v>22</v>
      </c>
      <c r="AH75" s="52" t="s">
        <v>23</v>
      </c>
      <c r="AI75" s="52" t="s">
        <v>22</v>
      </c>
      <c r="AJ75" s="52" t="s">
        <v>23</v>
      </c>
      <c r="AK75" s="52"/>
      <c r="AL75" s="52"/>
      <c r="AM75" s="52"/>
      <c r="AN75" s="52"/>
      <c r="AO75" s="52"/>
      <c r="AP75" s="52"/>
    </row>
    <row r="76" spans="1:42" ht="21">
      <c r="G76" s="54"/>
      <c r="H76" s="54"/>
      <c r="I76" s="54"/>
      <c r="J76" s="54"/>
      <c r="K76" s="54"/>
      <c r="L76" s="54"/>
      <c r="M76" s="52" t="s">
        <v>14</v>
      </c>
      <c r="N76" s="52">
        <v>0</v>
      </c>
      <c r="O76" s="52">
        <v>3</v>
      </c>
      <c r="P76" s="52">
        <v>0</v>
      </c>
      <c r="Q76" s="52">
        <v>3</v>
      </c>
      <c r="R76" s="52">
        <v>1</v>
      </c>
      <c r="S76" s="52">
        <v>2</v>
      </c>
      <c r="T76" s="52">
        <v>2</v>
      </c>
      <c r="U76" s="52">
        <v>1</v>
      </c>
      <c r="V76" s="52">
        <v>2</v>
      </c>
      <c r="W76" s="52">
        <v>1</v>
      </c>
      <c r="X76" s="52">
        <v>3</v>
      </c>
      <c r="Y76" s="52">
        <v>0</v>
      </c>
      <c r="Z76" s="52"/>
      <c r="AA76" s="52"/>
      <c r="AB76" s="52" t="s">
        <v>14</v>
      </c>
      <c r="AC76" s="52">
        <v>0</v>
      </c>
      <c r="AD76" s="52">
        <v>3</v>
      </c>
      <c r="AE76" s="52">
        <v>0</v>
      </c>
      <c r="AF76" s="52">
        <v>3</v>
      </c>
      <c r="AG76" s="52">
        <v>2</v>
      </c>
      <c r="AH76" s="52">
        <v>1</v>
      </c>
      <c r="AI76" s="52">
        <v>3</v>
      </c>
      <c r="AJ76" s="52">
        <v>0</v>
      </c>
      <c r="AK76" s="52"/>
      <c r="AL76" s="52"/>
      <c r="AM76" s="52"/>
      <c r="AN76" s="52"/>
      <c r="AO76" s="52"/>
      <c r="AP76" s="52"/>
    </row>
    <row r="77" spans="1:42" ht="19">
      <c r="A77" s="87"/>
      <c r="B77" s="87"/>
      <c r="C77" s="87" t="s">
        <v>1</v>
      </c>
      <c r="D77" s="87" t="s">
        <v>2</v>
      </c>
      <c r="E77" s="88" t="s">
        <v>3</v>
      </c>
      <c r="G77" s="25"/>
      <c r="H77" s="25"/>
      <c r="I77" s="25"/>
      <c r="J77" s="25"/>
      <c r="K77" s="25"/>
      <c r="L77" s="25"/>
      <c r="M77" s="52" t="s">
        <v>15</v>
      </c>
      <c r="N77" s="52">
        <v>0</v>
      </c>
      <c r="O77" s="52">
        <v>2</v>
      </c>
      <c r="P77" s="52">
        <v>1</v>
      </c>
      <c r="Q77" s="52">
        <v>1</v>
      </c>
      <c r="R77" s="52">
        <v>1</v>
      </c>
      <c r="S77" s="52">
        <v>1</v>
      </c>
      <c r="T77" s="52">
        <v>1</v>
      </c>
      <c r="U77" s="52">
        <v>1</v>
      </c>
      <c r="V77" s="52">
        <v>2</v>
      </c>
      <c r="W77" s="52">
        <v>0</v>
      </c>
      <c r="X77" s="52">
        <v>2</v>
      </c>
      <c r="Y77" s="52">
        <v>0</v>
      </c>
      <c r="Z77" s="52"/>
      <c r="AA77" s="52"/>
      <c r="AB77" s="52" t="s">
        <v>15</v>
      </c>
      <c r="AC77" s="52">
        <v>0</v>
      </c>
      <c r="AD77" s="52">
        <v>2</v>
      </c>
      <c r="AE77" s="52">
        <v>1</v>
      </c>
      <c r="AF77" s="52">
        <v>1</v>
      </c>
      <c r="AG77" s="52">
        <v>2</v>
      </c>
      <c r="AH77" s="52">
        <v>0</v>
      </c>
      <c r="AI77" s="52">
        <v>2</v>
      </c>
      <c r="AJ77" s="52">
        <v>0</v>
      </c>
      <c r="AK77" s="52"/>
      <c r="AL77" s="52"/>
      <c r="AM77" s="52"/>
      <c r="AN77" s="52"/>
      <c r="AO77" s="52"/>
      <c r="AP77" s="52"/>
    </row>
    <row r="78" spans="1:42" ht="19">
      <c r="A78" s="87" t="s">
        <v>40</v>
      </c>
      <c r="B78" s="88"/>
      <c r="C78" s="87">
        <v>0.3</v>
      </c>
      <c r="D78" s="87">
        <v>0.3</v>
      </c>
      <c r="E78" s="88">
        <v>0</v>
      </c>
      <c r="G78" s="25"/>
      <c r="H78" s="25"/>
      <c r="I78" s="25"/>
      <c r="J78" s="25"/>
      <c r="K78" s="25"/>
      <c r="L78" s="25"/>
      <c r="M78" s="4"/>
      <c r="N78" s="99"/>
      <c r="O78" s="103"/>
      <c r="P78" s="104"/>
      <c r="Q78" s="104"/>
      <c r="R78" s="104"/>
      <c r="S78" s="104"/>
      <c r="T78" s="99"/>
      <c r="U78" s="99"/>
      <c r="V78" s="99"/>
      <c r="W78" s="99"/>
      <c r="X78" s="104"/>
      <c r="Y78" s="104"/>
      <c r="Z78" s="104"/>
      <c r="AA78" s="104"/>
      <c r="AB78" s="4"/>
      <c r="AC78" s="99"/>
      <c r="AD78" s="103"/>
      <c r="AE78" s="104"/>
      <c r="AF78" s="104"/>
      <c r="AG78" s="104"/>
      <c r="AH78" s="104"/>
      <c r="AI78" s="99"/>
      <c r="AJ78" s="99"/>
      <c r="AK78" s="99"/>
      <c r="AL78" s="99"/>
      <c r="AM78" s="104"/>
      <c r="AN78" s="104"/>
      <c r="AO78" s="104"/>
      <c r="AP78" s="104"/>
    </row>
    <row r="79" spans="1:42" ht="19">
      <c r="G79" s="25"/>
      <c r="H79" s="25"/>
      <c r="I79" s="25"/>
      <c r="J79" s="25"/>
      <c r="K79" s="25"/>
      <c r="L79" s="25"/>
      <c r="M79" s="52" t="s">
        <v>24</v>
      </c>
      <c r="N79" s="52">
        <f>SUM(N76:N77)</f>
        <v>0</v>
      </c>
      <c r="O79" s="52">
        <f t="shared" ref="O79:Y79" si="79">SUM(O76:O77)</f>
        <v>5</v>
      </c>
      <c r="P79" s="52">
        <f t="shared" si="79"/>
        <v>1</v>
      </c>
      <c r="Q79" s="52">
        <f t="shared" si="79"/>
        <v>4</v>
      </c>
      <c r="R79" s="52">
        <f t="shared" si="79"/>
        <v>2</v>
      </c>
      <c r="S79" s="52">
        <f t="shared" si="79"/>
        <v>3</v>
      </c>
      <c r="T79" s="52">
        <f t="shared" si="79"/>
        <v>3</v>
      </c>
      <c r="U79" s="52">
        <f t="shared" si="79"/>
        <v>2</v>
      </c>
      <c r="V79" s="52">
        <f t="shared" si="79"/>
        <v>4</v>
      </c>
      <c r="W79" s="52">
        <f t="shared" si="79"/>
        <v>1</v>
      </c>
      <c r="X79" s="52">
        <f t="shared" si="79"/>
        <v>5</v>
      </c>
      <c r="Y79" s="52">
        <f t="shared" si="79"/>
        <v>0</v>
      </c>
      <c r="Z79" s="52"/>
      <c r="AA79" s="52"/>
      <c r="AB79" s="52" t="s">
        <v>24</v>
      </c>
      <c r="AC79" s="52">
        <f>SUM(AC76:AC77)</f>
        <v>0</v>
      </c>
      <c r="AD79" s="52">
        <f t="shared" ref="AD79:AJ79" si="80">SUM(AD76:AD77)</f>
        <v>5</v>
      </c>
      <c r="AE79" s="52">
        <f t="shared" si="80"/>
        <v>1</v>
      </c>
      <c r="AF79" s="52">
        <f t="shared" si="80"/>
        <v>4</v>
      </c>
      <c r="AG79" s="52">
        <f t="shared" si="80"/>
        <v>4</v>
      </c>
      <c r="AH79" s="52">
        <f t="shared" si="80"/>
        <v>1</v>
      </c>
      <c r="AI79" s="52">
        <f t="shared" si="80"/>
        <v>5</v>
      </c>
      <c r="AJ79" s="52">
        <f t="shared" si="80"/>
        <v>0</v>
      </c>
      <c r="AK79" s="52"/>
      <c r="AL79" s="52"/>
      <c r="AM79" s="52"/>
      <c r="AN79" s="52"/>
      <c r="AO79" s="52"/>
      <c r="AP79" s="52"/>
    </row>
    <row r="80" spans="1:42" ht="19">
      <c r="A80" s="94" t="s">
        <v>66</v>
      </c>
      <c r="B80" s="94"/>
      <c r="C80" s="94"/>
      <c r="D80" s="94"/>
      <c r="E80" s="94"/>
      <c r="F80" s="94"/>
      <c r="G80" s="25"/>
      <c r="H80" s="25"/>
      <c r="I80" s="25"/>
      <c r="J80" s="25"/>
      <c r="K80" s="25"/>
      <c r="L80" s="25"/>
      <c r="M80" s="50" t="s">
        <v>11</v>
      </c>
      <c r="N80" s="57">
        <v>0.5</v>
      </c>
      <c r="O80" s="57">
        <f>1-(O76/O79*O76/O79) - (O77/O79*O77/O79)</f>
        <v>0.48</v>
      </c>
      <c r="P80" s="57">
        <f t="shared" ref="P80:X80" si="81">1-(P76/P79*P76/P79) - (P77/P79*P77/P79)</f>
        <v>0</v>
      </c>
      <c r="Q80" s="57">
        <f t="shared" si="81"/>
        <v>0.375</v>
      </c>
      <c r="R80" s="57">
        <f t="shared" si="81"/>
        <v>0.5</v>
      </c>
      <c r="S80" s="57">
        <f t="shared" si="81"/>
        <v>0.44444444444444448</v>
      </c>
      <c r="T80" s="57">
        <f t="shared" si="81"/>
        <v>0.44444444444444448</v>
      </c>
      <c r="U80" s="57">
        <f t="shared" si="81"/>
        <v>0.5</v>
      </c>
      <c r="V80" s="57">
        <f t="shared" si="81"/>
        <v>0.5</v>
      </c>
      <c r="W80" s="57">
        <f t="shared" si="81"/>
        <v>0</v>
      </c>
      <c r="X80" s="57">
        <f t="shared" si="81"/>
        <v>0.48</v>
      </c>
      <c r="Y80" s="57">
        <v>0.5</v>
      </c>
      <c r="Z80" s="57"/>
      <c r="AA80" s="57"/>
      <c r="AB80" s="50" t="s">
        <v>11</v>
      </c>
      <c r="AC80" s="57">
        <v>0.5</v>
      </c>
      <c r="AD80" s="57">
        <f>1-(AD76/AD79*AD76/AD79) - (AD77/AD79*AD77/AD79)</f>
        <v>0.48</v>
      </c>
      <c r="AE80" s="57">
        <f t="shared" ref="AE80:AI80" si="82">1-(AE76/AE79*AE76/AE79) - (AE77/AE79*AE77/AE79)</f>
        <v>0</v>
      </c>
      <c r="AF80" s="57">
        <f t="shared" si="82"/>
        <v>0.375</v>
      </c>
      <c r="AG80" s="57">
        <f t="shared" si="82"/>
        <v>0.5</v>
      </c>
      <c r="AH80" s="57">
        <f t="shared" si="82"/>
        <v>0</v>
      </c>
      <c r="AI80" s="57">
        <f t="shared" si="82"/>
        <v>0.48</v>
      </c>
      <c r="AJ80" s="57">
        <v>0.5</v>
      </c>
      <c r="AK80" s="57"/>
      <c r="AL80" s="57"/>
      <c r="AM80" s="57"/>
      <c r="AN80" s="57"/>
      <c r="AO80" s="57"/>
      <c r="AP80" s="57"/>
    </row>
    <row r="81" spans="1:42" ht="19">
      <c r="A81" s="94"/>
      <c r="B81" s="94"/>
      <c r="C81" s="94"/>
      <c r="D81" s="94"/>
      <c r="E81" s="94"/>
      <c r="F81" s="94"/>
      <c r="G81" s="25"/>
      <c r="H81" s="25"/>
      <c r="I81" s="25"/>
      <c r="J81" s="25"/>
      <c r="K81" s="25"/>
      <c r="L81" s="25"/>
      <c r="M81" s="52" t="s">
        <v>17</v>
      </c>
      <c r="N81" s="52">
        <v>5</v>
      </c>
      <c r="O81" s="52">
        <v>5</v>
      </c>
      <c r="P81" s="52">
        <v>5</v>
      </c>
      <c r="Q81" s="52">
        <v>5</v>
      </c>
      <c r="R81" s="52">
        <v>5</v>
      </c>
      <c r="S81" s="52">
        <v>5</v>
      </c>
      <c r="T81" s="52">
        <v>5</v>
      </c>
      <c r="U81" s="52">
        <v>5</v>
      </c>
      <c r="V81" s="52">
        <v>5</v>
      </c>
      <c r="W81" s="52">
        <v>5</v>
      </c>
      <c r="X81" s="52">
        <v>5</v>
      </c>
      <c r="Y81" s="52">
        <v>5</v>
      </c>
      <c r="Z81" s="52"/>
      <c r="AA81" s="52"/>
      <c r="AB81" s="52" t="s">
        <v>17</v>
      </c>
      <c r="AC81" s="52">
        <v>5</v>
      </c>
      <c r="AD81" s="52">
        <v>5</v>
      </c>
      <c r="AE81" s="52">
        <v>5</v>
      </c>
      <c r="AF81" s="52">
        <v>5</v>
      </c>
      <c r="AG81" s="52">
        <v>5</v>
      </c>
      <c r="AH81" s="52">
        <v>5</v>
      </c>
      <c r="AI81" s="52">
        <v>5</v>
      </c>
      <c r="AJ81" s="52">
        <v>5</v>
      </c>
      <c r="AK81" s="52"/>
      <c r="AL81" s="52"/>
      <c r="AM81" s="52"/>
      <c r="AN81" s="52"/>
      <c r="AO81" s="52"/>
      <c r="AP81" s="52"/>
    </row>
    <row r="82" spans="1:42">
      <c r="A82" s="94"/>
      <c r="B82" s="94"/>
      <c r="C82" s="94"/>
      <c r="D82" s="94"/>
      <c r="E82" s="94"/>
      <c r="F82" s="94"/>
      <c r="G82"/>
      <c r="M82" s="52" t="s">
        <v>18</v>
      </c>
      <c r="N82" s="57">
        <f>(SUM(N76:N77)/N81)*N80</f>
        <v>0</v>
      </c>
      <c r="O82" s="57">
        <f t="shared" ref="O82" si="83">(SUM(O76:O77)/O81)*O80</f>
        <v>0.48</v>
      </c>
      <c r="P82" s="57">
        <f t="shared" ref="P82:Y82" si="84">(SUM(P76:P77)/P81)*P80</f>
        <v>0</v>
      </c>
      <c r="Q82" s="57">
        <f t="shared" si="84"/>
        <v>0.30000000000000004</v>
      </c>
      <c r="R82" s="57">
        <f t="shared" si="84"/>
        <v>0.2</v>
      </c>
      <c r="S82" s="57">
        <f t="shared" si="84"/>
        <v>0.26666666666666666</v>
      </c>
      <c r="T82" s="57">
        <f t="shared" si="84"/>
        <v>0.26666666666666666</v>
      </c>
      <c r="U82" s="57">
        <f t="shared" si="84"/>
        <v>0.2</v>
      </c>
      <c r="V82" s="57">
        <f t="shared" si="84"/>
        <v>0.4</v>
      </c>
      <c r="W82" s="57">
        <f t="shared" si="84"/>
        <v>0</v>
      </c>
      <c r="X82" s="57">
        <f t="shared" si="84"/>
        <v>0.48</v>
      </c>
      <c r="Y82" s="57">
        <f t="shared" si="84"/>
        <v>0</v>
      </c>
      <c r="Z82" s="57"/>
      <c r="AA82" s="57"/>
      <c r="AB82" s="52" t="s">
        <v>18</v>
      </c>
      <c r="AC82" s="57">
        <f>(SUM(AC76:AC77)/AC81)*AC80</f>
        <v>0</v>
      </c>
      <c r="AD82" s="57">
        <f t="shared" ref="AD82" si="85">(SUM(AD76:AD77)/AD81)*AD80</f>
        <v>0.48</v>
      </c>
      <c r="AE82" s="57">
        <f t="shared" ref="AE82:AJ82" si="86">(SUM(AE76:AE77)/AE81)*AE80</f>
        <v>0</v>
      </c>
      <c r="AF82" s="57">
        <f t="shared" si="86"/>
        <v>0.30000000000000004</v>
      </c>
      <c r="AG82" s="57">
        <f t="shared" si="86"/>
        <v>0.4</v>
      </c>
      <c r="AH82" s="57">
        <f t="shared" si="86"/>
        <v>0</v>
      </c>
      <c r="AI82" s="57">
        <f t="shared" si="86"/>
        <v>0.48</v>
      </c>
      <c r="AJ82" s="57">
        <f t="shared" si="86"/>
        <v>0</v>
      </c>
      <c r="AK82" s="57"/>
      <c r="AL82" s="57"/>
      <c r="AM82" s="57"/>
      <c r="AN82" s="57"/>
      <c r="AO82" s="57"/>
      <c r="AP82" s="57"/>
    </row>
    <row r="83" spans="1:42" ht="21">
      <c r="G83" s="54"/>
      <c r="H83" s="54"/>
      <c r="I83" s="54"/>
      <c r="J83" s="54"/>
      <c r="K83" s="54"/>
      <c r="L83" s="54"/>
      <c r="M83" s="61" t="s">
        <v>12</v>
      </c>
      <c r="N83" s="98">
        <f>SUM(N82:O82)</f>
        <v>0.48</v>
      </c>
      <c r="O83" s="99"/>
      <c r="P83" s="100">
        <f t="shared" ref="P83" si="87">SUM(P82:Q82)</f>
        <v>0.30000000000000004</v>
      </c>
      <c r="Q83" s="101"/>
      <c r="R83" s="98">
        <f t="shared" ref="R83" si="88">SUM(R82:S82)</f>
        <v>0.46666666666666667</v>
      </c>
      <c r="S83" s="99"/>
      <c r="T83" s="98">
        <f t="shared" ref="T83" si="89">SUM(T82:U82)</f>
        <v>0.46666666666666667</v>
      </c>
      <c r="U83" s="99"/>
      <c r="V83" s="98">
        <f t="shared" ref="V83" si="90">SUM(V82:W82)</f>
        <v>0.4</v>
      </c>
      <c r="W83" s="99"/>
      <c r="X83" s="98">
        <f t="shared" ref="X83" si="91">SUM(X82:Y82)</f>
        <v>0.48</v>
      </c>
      <c r="Y83" s="99"/>
      <c r="Z83" s="120"/>
      <c r="AA83" s="124"/>
      <c r="AB83" s="61" t="s">
        <v>12</v>
      </c>
      <c r="AC83" s="98">
        <f>SUM(AC82:AD82)</f>
        <v>0.48</v>
      </c>
      <c r="AD83" s="99"/>
      <c r="AE83" s="100">
        <f t="shared" ref="AE83" si="92">SUM(AE82:AF82)</f>
        <v>0.30000000000000004</v>
      </c>
      <c r="AF83" s="101"/>
      <c r="AG83" s="98">
        <f t="shared" ref="AG83" si="93">SUM(AG82:AH82)</f>
        <v>0.4</v>
      </c>
      <c r="AH83" s="99"/>
      <c r="AI83" s="98">
        <f t="shared" ref="AI83" si="94">SUM(AI82:AJ82)</f>
        <v>0.48</v>
      </c>
      <c r="AJ83" s="99"/>
      <c r="AK83" s="120"/>
      <c r="AL83" s="124"/>
      <c r="AM83" s="98"/>
      <c r="AN83" s="99"/>
      <c r="AO83" s="98"/>
      <c r="AP83" s="99"/>
    </row>
    <row r="84" spans="1:42" ht="21">
      <c r="G84" s="54"/>
      <c r="H84" s="54"/>
      <c r="I84" s="54"/>
      <c r="J84" s="54"/>
      <c r="K84" s="54"/>
      <c r="L84" s="54"/>
    </row>
    <row r="85" spans="1:42">
      <c r="A85" s="97" t="s">
        <v>55</v>
      </c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  <c r="AA85" s="97"/>
      <c r="AB85" s="97"/>
      <c r="AC85" s="97"/>
      <c r="AD85" s="97"/>
      <c r="AE85" s="97"/>
      <c r="AF85" s="97"/>
      <c r="AG85" s="97"/>
      <c r="AH85" s="97"/>
      <c r="AI85" s="97"/>
      <c r="AJ85" s="97"/>
      <c r="AK85" s="97"/>
      <c r="AL85" s="97"/>
      <c r="AM85" s="97"/>
      <c r="AN85" s="97"/>
      <c r="AO85" s="97"/>
    </row>
    <row r="86" spans="1:42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</row>
    <row r="87" spans="1:42">
      <c r="A87" s="96" t="s">
        <v>43</v>
      </c>
      <c r="B87" s="96"/>
      <c r="C87" s="96"/>
      <c r="D87" s="96"/>
      <c r="E87" s="96"/>
      <c r="F87" s="96"/>
    </row>
    <row r="88" spans="1:42">
      <c r="A88" s="96"/>
      <c r="B88" s="96"/>
      <c r="C88" s="96"/>
      <c r="D88" s="96"/>
      <c r="E88" s="96"/>
      <c r="F88" s="96"/>
    </row>
    <row r="89" spans="1:42" ht="35" customHeight="1">
      <c r="A89" s="1" t="s">
        <v>0</v>
      </c>
      <c r="B89" s="1" t="s">
        <v>1</v>
      </c>
      <c r="C89" s="1" t="s">
        <v>2</v>
      </c>
      <c r="D89" s="1" t="s">
        <v>3</v>
      </c>
      <c r="E89" s="11" t="s">
        <v>4</v>
      </c>
      <c r="F89" s="11" t="s">
        <v>13</v>
      </c>
    </row>
    <row r="90" spans="1:42" ht="19" customHeight="1">
      <c r="A90" s="25" t="s">
        <v>8</v>
      </c>
      <c r="B90" s="25">
        <v>72</v>
      </c>
      <c r="C90" s="25">
        <v>90</v>
      </c>
      <c r="D90" s="25" t="b">
        <v>1</v>
      </c>
      <c r="E90" s="25" t="s">
        <v>6</v>
      </c>
      <c r="F90" s="25">
        <v>1</v>
      </c>
    </row>
    <row r="91" spans="1:42" ht="19">
      <c r="A91" s="25" t="s">
        <v>8</v>
      </c>
      <c r="B91" s="25">
        <v>83</v>
      </c>
      <c r="C91" s="25">
        <v>78</v>
      </c>
      <c r="D91" s="25" t="b">
        <v>0</v>
      </c>
      <c r="E91" s="25" t="s">
        <v>6</v>
      </c>
      <c r="F91" s="25">
        <v>1</v>
      </c>
    </row>
    <row r="92" spans="1:42" ht="19">
      <c r="A92" s="25" t="s">
        <v>8</v>
      </c>
      <c r="B92" s="25">
        <v>64</v>
      </c>
      <c r="C92" s="25">
        <v>65</v>
      </c>
      <c r="D92" s="25" t="b">
        <v>1</v>
      </c>
      <c r="E92" s="25" t="s">
        <v>6</v>
      </c>
      <c r="F92" s="25">
        <v>1</v>
      </c>
    </row>
    <row r="93" spans="1:42" ht="19">
      <c r="A93" s="25" t="s">
        <v>8</v>
      </c>
      <c r="B93" s="25">
        <v>81</v>
      </c>
      <c r="C93" s="25">
        <v>75</v>
      </c>
      <c r="D93" s="25" t="b">
        <v>0</v>
      </c>
      <c r="E93" s="25" t="s">
        <v>6</v>
      </c>
      <c r="F93" s="25">
        <v>1</v>
      </c>
    </row>
    <row r="94" spans="1:42" ht="21">
      <c r="G94" s="54"/>
      <c r="H94" s="54"/>
      <c r="I94" s="54"/>
      <c r="J94" s="54"/>
      <c r="K94" s="54"/>
      <c r="L94" s="54"/>
    </row>
    <row r="95" spans="1:42" ht="21">
      <c r="A95" s="94" t="s">
        <v>45</v>
      </c>
      <c r="B95" s="94"/>
      <c r="C95" s="94"/>
      <c r="D95" s="94"/>
      <c r="E95" s="94"/>
      <c r="F95" s="94"/>
      <c r="G95" s="54"/>
      <c r="H95" s="54"/>
      <c r="I95" s="54"/>
      <c r="J95" s="54"/>
      <c r="K95" s="54"/>
      <c r="L95" s="54"/>
    </row>
    <row r="96" spans="1:42">
      <c r="A96" s="94"/>
      <c r="B96" s="94"/>
      <c r="C96" s="94"/>
      <c r="D96" s="94"/>
      <c r="E96" s="94"/>
      <c r="F96" s="94"/>
    </row>
    <row r="97" spans="1:41">
      <c r="A97" s="94"/>
      <c r="B97" s="94"/>
      <c r="C97" s="94"/>
      <c r="D97" s="94"/>
      <c r="E97" s="94"/>
      <c r="F97" s="94"/>
    </row>
    <row r="98" spans="1:41">
      <c r="A98" s="95" t="s">
        <v>92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  <c r="W98" s="95"/>
      <c r="X98" s="95"/>
      <c r="Y98" s="95"/>
      <c r="Z98" s="95"/>
      <c r="AA98" s="95"/>
      <c r="AB98" s="95"/>
      <c r="AC98" s="95"/>
      <c r="AD98" s="95"/>
      <c r="AE98" s="95"/>
      <c r="AF98" s="95"/>
      <c r="AG98" s="95"/>
      <c r="AH98" s="95"/>
      <c r="AI98" s="95"/>
      <c r="AJ98" s="95"/>
      <c r="AK98" s="95"/>
      <c r="AL98" s="95"/>
      <c r="AM98" s="95"/>
      <c r="AN98" s="95"/>
      <c r="AO98" s="95"/>
    </row>
    <row r="99" spans="1:41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  <c r="W99" s="95"/>
      <c r="X99" s="95"/>
      <c r="Y99" s="95"/>
      <c r="Z99" s="95"/>
      <c r="AA99" s="95"/>
      <c r="AB99" s="95"/>
      <c r="AC99" s="95"/>
      <c r="AD99" s="95"/>
      <c r="AE99" s="95"/>
      <c r="AF99" s="95"/>
      <c r="AG99" s="95"/>
      <c r="AH99" s="95"/>
      <c r="AI99" s="95"/>
      <c r="AJ99" s="95"/>
      <c r="AK99" s="95"/>
      <c r="AL99" s="95"/>
      <c r="AM99" s="95"/>
      <c r="AN99" s="95"/>
      <c r="AO99" s="95"/>
    </row>
    <row r="100" spans="1:41">
      <c r="A100" s="97" t="s">
        <v>56</v>
      </c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7"/>
      <c r="AD100" s="97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</row>
    <row r="101" spans="1:4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  <c r="AA101" s="97"/>
      <c r="AB101" s="97"/>
      <c r="AC101" s="97"/>
      <c r="AD101" s="97"/>
      <c r="AE101" s="97"/>
      <c r="AF101" s="97"/>
      <c r="AG101" s="97"/>
      <c r="AH101" s="97"/>
      <c r="AI101" s="97"/>
      <c r="AJ101" s="97"/>
      <c r="AK101" s="97"/>
      <c r="AL101" s="97"/>
      <c r="AM101" s="97"/>
      <c r="AN101" s="97"/>
      <c r="AO101" s="97"/>
    </row>
    <row r="102" spans="1:41">
      <c r="A102" s="96" t="s">
        <v>35</v>
      </c>
      <c r="B102" s="96"/>
      <c r="C102" s="96"/>
      <c r="D102" s="96"/>
      <c r="E102" s="96"/>
      <c r="F102" s="96"/>
    </row>
    <row r="103" spans="1:41">
      <c r="A103" s="96"/>
      <c r="B103" s="96"/>
      <c r="C103" s="96"/>
      <c r="D103" s="96"/>
      <c r="E103" s="96"/>
      <c r="F103" s="96"/>
    </row>
    <row r="104" spans="1:41" ht="40">
      <c r="A104" s="1" t="s">
        <v>0</v>
      </c>
      <c r="B104" s="1" t="s">
        <v>1</v>
      </c>
      <c r="C104" s="1" t="s">
        <v>2</v>
      </c>
      <c r="D104" s="1" t="s">
        <v>3</v>
      </c>
      <c r="E104" s="11" t="s">
        <v>4</v>
      </c>
      <c r="F104" s="11" t="s">
        <v>13</v>
      </c>
    </row>
    <row r="105" spans="1:41" ht="19">
      <c r="A105" s="25" t="s">
        <v>5</v>
      </c>
      <c r="B105" s="25">
        <v>75</v>
      </c>
      <c r="C105" s="25">
        <v>70</v>
      </c>
      <c r="D105" s="25" t="b">
        <v>1</v>
      </c>
      <c r="E105" s="25" t="s">
        <v>6</v>
      </c>
      <c r="F105" s="25">
        <v>1</v>
      </c>
    </row>
    <row r="106" spans="1:41" ht="19">
      <c r="A106" s="25" t="s">
        <v>5</v>
      </c>
      <c r="B106" s="25">
        <v>69</v>
      </c>
      <c r="C106" s="25">
        <v>70</v>
      </c>
      <c r="D106" s="25" t="b">
        <v>0</v>
      </c>
      <c r="E106" s="25" t="s">
        <v>6</v>
      </c>
      <c r="F106" s="25">
        <v>1</v>
      </c>
    </row>
    <row r="107" spans="1:41">
      <c r="A107" s="94" t="s">
        <v>45</v>
      </c>
      <c r="B107" s="94"/>
      <c r="C107" s="94"/>
      <c r="D107" s="94"/>
      <c r="E107" s="94"/>
      <c r="F107" s="94"/>
      <c r="G107" s="53"/>
    </row>
    <row r="108" spans="1:41">
      <c r="A108" s="94"/>
      <c r="B108" s="94"/>
      <c r="C108" s="94"/>
      <c r="D108" s="94"/>
      <c r="E108" s="94"/>
      <c r="F108" s="94"/>
    </row>
    <row r="109" spans="1:41">
      <c r="A109" s="94"/>
      <c r="B109" s="94"/>
      <c r="C109" s="94"/>
      <c r="D109" s="94"/>
      <c r="E109" s="94"/>
      <c r="F109" s="94"/>
      <c r="G109" s="53"/>
    </row>
    <row r="110" spans="1:41">
      <c r="A110" s="97" t="s">
        <v>57</v>
      </c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  <c r="AA110" s="97"/>
      <c r="AB110" s="97"/>
      <c r="AC110" s="97"/>
      <c r="AD110" s="97"/>
      <c r="AE110" s="97"/>
      <c r="AF110" s="97"/>
      <c r="AG110" s="97"/>
      <c r="AH110" s="97"/>
      <c r="AI110" s="97"/>
      <c r="AJ110" s="97"/>
      <c r="AK110" s="97"/>
      <c r="AL110" s="97"/>
      <c r="AM110" s="97"/>
      <c r="AN110" s="97"/>
      <c r="AO110" s="97"/>
    </row>
    <row r="111" spans="1:4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  <c r="AA111" s="97"/>
      <c r="AB111" s="97"/>
      <c r="AC111" s="97"/>
      <c r="AD111" s="97"/>
      <c r="AE111" s="97"/>
      <c r="AF111" s="97"/>
      <c r="AG111" s="97"/>
      <c r="AH111" s="97"/>
      <c r="AI111" s="97"/>
      <c r="AJ111" s="97"/>
      <c r="AK111" s="97"/>
      <c r="AL111" s="97"/>
      <c r="AM111" s="97"/>
      <c r="AN111" s="97"/>
      <c r="AO111" s="97"/>
    </row>
    <row r="112" spans="1:41">
      <c r="A112" s="96" t="s">
        <v>36</v>
      </c>
      <c r="B112" s="96"/>
      <c r="C112" s="96"/>
      <c r="D112" s="96"/>
      <c r="E112" s="96"/>
      <c r="F112" s="96"/>
    </row>
    <row r="113" spans="1:41">
      <c r="A113" s="96"/>
      <c r="B113" s="96"/>
      <c r="C113" s="96"/>
      <c r="D113" s="96"/>
      <c r="E113" s="96"/>
      <c r="F113" s="96"/>
    </row>
    <row r="114" spans="1:41" ht="40">
      <c r="A114" s="1" t="s">
        <v>0</v>
      </c>
      <c r="B114" s="1" t="s">
        <v>1</v>
      </c>
      <c r="C114" s="1" t="s">
        <v>2</v>
      </c>
      <c r="D114" s="1" t="s">
        <v>3</v>
      </c>
      <c r="E114" s="11" t="s">
        <v>4</v>
      </c>
      <c r="F114" s="11" t="s">
        <v>13</v>
      </c>
    </row>
    <row r="115" spans="1:41" ht="19">
      <c r="A115" s="25" t="s">
        <v>5</v>
      </c>
      <c r="B115" s="25">
        <v>80</v>
      </c>
      <c r="C115" s="25">
        <v>90</v>
      </c>
      <c r="D115" s="25" t="b">
        <v>1</v>
      </c>
      <c r="E115" s="25" t="s">
        <v>7</v>
      </c>
      <c r="F115" s="25">
        <v>0</v>
      </c>
    </row>
    <row r="116" spans="1:41" ht="19">
      <c r="A116" s="25" t="s">
        <v>5</v>
      </c>
      <c r="B116" s="25">
        <v>85</v>
      </c>
      <c r="C116" s="25">
        <v>85</v>
      </c>
      <c r="D116" s="25" t="b">
        <v>0</v>
      </c>
      <c r="E116" s="25" t="s">
        <v>7</v>
      </c>
      <c r="F116" s="25">
        <v>0</v>
      </c>
    </row>
    <row r="117" spans="1:41" ht="19">
      <c r="A117" s="25" t="s">
        <v>5</v>
      </c>
      <c r="B117" s="25">
        <v>72</v>
      </c>
      <c r="C117" s="25">
        <v>95</v>
      </c>
      <c r="D117" s="25" t="b">
        <v>1</v>
      </c>
      <c r="E117" s="25" t="s">
        <v>7</v>
      </c>
      <c r="F117" s="25">
        <v>0</v>
      </c>
    </row>
    <row r="118" spans="1:41">
      <c r="A118" s="94" t="s">
        <v>45</v>
      </c>
      <c r="B118" s="94"/>
      <c r="C118" s="94"/>
      <c r="D118" s="94"/>
      <c r="E118" s="94"/>
      <c r="F118" s="94"/>
    </row>
    <row r="119" spans="1:41">
      <c r="A119" s="94"/>
      <c r="B119" s="94"/>
      <c r="C119" s="94"/>
      <c r="D119" s="94"/>
      <c r="E119" s="94"/>
      <c r="F119" s="94"/>
    </row>
    <row r="120" spans="1:41">
      <c r="A120" s="94"/>
      <c r="B120" s="94"/>
      <c r="C120" s="94"/>
      <c r="D120" s="94"/>
      <c r="E120" s="94"/>
      <c r="F120" s="94"/>
    </row>
    <row r="121" spans="1:41">
      <c r="A121" s="97" t="s">
        <v>58</v>
      </c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  <c r="AA121" s="97"/>
      <c r="AB121" s="97"/>
      <c r="AC121" s="97"/>
      <c r="AD121" s="97"/>
      <c r="AE121" s="97"/>
      <c r="AF121" s="97"/>
      <c r="AG121" s="97"/>
      <c r="AH121" s="97"/>
      <c r="AI121" s="97"/>
      <c r="AJ121" s="97"/>
      <c r="AK121" s="97"/>
      <c r="AL121" s="97"/>
      <c r="AM121" s="97"/>
      <c r="AN121" s="97"/>
      <c r="AO121" s="97"/>
    </row>
    <row r="122" spans="1:41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  <c r="AA122" s="97"/>
      <c r="AB122" s="97"/>
      <c r="AC122" s="97"/>
      <c r="AD122" s="97"/>
      <c r="AE122" s="97"/>
      <c r="AF122" s="97"/>
      <c r="AG122" s="97"/>
      <c r="AH122" s="97"/>
      <c r="AI122" s="97"/>
      <c r="AJ122" s="97"/>
      <c r="AK122" s="97"/>
      <c r="AL122" s="97"/>
      <c r="AM122" s="97"/>
      <c r="AN122" s="97"/>
      <c r="AO122" s="97"/>
    </row>
    <row r="123" spans="1:41">
      <c r="A123" s="96" t="s">
        <v>37</v>
      </c>
      <c r="B123" s="96"/>
      <c r="C123" s="96"/>
      <c r="D123" s="96"/>
      <c r="E123" s="96"/>
      <c r="F123" s="96"/>
    </row>
    <row r="124" spans="1:41">
      <c r="A124" s="96"/>
      <c r="B124" s="96"/>
      <c r="C124" s="96"/>
      <c r="D124" s="96"/>
      <c r="E124" s="96"/>
      <c r="F124" s="96"/>
    </row>
    <row r="125" spans="1:41" ht="40">
      <c r="A125" s="1" t="s">
        <v>0</v>
      </c>
      <c r="B125" s="1" t="s">
        <v>1</v>
      </c>
      <c r="C125" s="1" t="s">
        <v>2</v>
      </c>
      <c r="D125" s="1" t="s">
        <v>3</v>
      </c>
      <c r="E125" s="11" t="s">
        <v>4</v>
      </c>
      <c r="F125" s="11" t="s">
        <v>13</v>
      </c>
    </row>
    <row r="126" spans="1:41" ht="19">
      <c r="A126" s="25" t="s">
        <v>9</v>
      </c>
      <c r="B126" s="25">
        <v>71</v>
      </c>
      <c r="C126" s="25">
        <v>80</v>
      </c>
      <c r="D126" s="25" t="b">
        <v>1</v>
      </c>
      <c r="E126" s="25" t="s">
        <v>7</v>
      </c>
      <c r="F126" s="25">
        <v>0</v>
      </c>
    </row>
    <row r="127" spans="1:41" ht="19">
      <c r="A127" s="25" t="s">
        <v>9</v>
      </c>
      <c r="B127" s="25">
        <v>65</v>
      </c>
      <c r="C127" s="25">
        <v>70</v>
      </c>
      <c r="D127" s="25" t="b">
        <v>1</v>
      </c>
      <c r="E127" s="25" t="s">
        <v>7</v>
      </c>
      <c r="F127" s="25">
        <v>0</v>
      </c>
    </row>
    <row r="128" spans="1:41">
      <c r="A128" s="94" t="s">
        <v>45</v>
      </c>
      <c r="B128" s="94"/>
      <c r="C128" s="94"/>
      <c r="D128" s="94"/>
      <c r="E128" s="94"/>
      <c r="F128" s="94"/>
      <c r="G128" s="53"/>
    </row>
    <row r="129" spans="1:41">
      <c r="A129" s="94"/>
      <c r="B129" s="94"/>
      <c r="C129" s="94"/>
      <c r="D129" s="94"/>
      <c r="E129" s="94"/>
      <c r="F129" s="94"/>
      <c r="G129" s="53"/>
    </row>
    <row r="130" spans="1:41">
      <c r="A130" s="94"/>
      <c r="B130" s="94"/>
      <c r="C130" s="94"/>
      <c r="D130" s="94"/>
      <c r="E130" s="94"/>
      <c r="F130" s="94"/>
      <c r="G130" s="53"/>
    </row>
    <row r="131" spans="1:41">
      <c r="A131" s="97" t="s">
        <v>59</v>
      </c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97"/>
      <c r="AB131" s="97"/>
      <c r="AC131" s="97"/>
      <c r="AD131" s="97"/>
      <c r="AE131" s="97"/>
      <c r="AF131" s="97"/>
      <c r="AG131" s="97"/>
      <c r="AH131" s="97"/>
      <c r="AI131" s="97"/>
      <c r="AJ131" s="97"/>
      <c r="AK131" s="97"/>
      <c r="AL131" s="97"/>
      <c r="AM131" s="97"/>
      <c r="AN131" s="97"/>
      <c r="AO131" s="97"/>
    </row>
    <row r="132" spans="1:41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7"/>
      <c r="AN132" s="97"/>
      <c r="AO132" s="97"/>
    </row>
    <row r="133" spans="1:41">
      <c r="A133" s="96" t="s">
        <v>38</v>
      </c>
      <c r="B133" s="96"/>
      <c r="C133" s="96"/>
      <c r="D133" s="96"/>
      <c r="E133" s="96"/>
      <c r="F133" s="96"/>
    </row>
    <row r="134" spans="1:41">
      <c r="A134" s="96"/>
      <c r="B134" s="96"/>
      <c r="C134" s="96"/>
      <c r="D134" s="96"/>
      <c r="E134" s="96"/>
      <c r="F134" s="96"/>
    </row>
    <row r="135" spans="1:41" ht="40">
      <c r="A135" s="1" t="s">
        <v>0</v>
      </c>
      <c r="B135" s="1" t="s">
        <v>1</v>
      </c>
      <c r="C135" s="1" t="s">
        <v>2</v>
      </c>
      <c r="D135" s="1" t="s">
        <v>3</v>
      </c>
      <c r="E135" s="11" t="s">
        <v>4</v>
      </c>
      <c r="F135" s="11" t="s">
        <v>13</v>
      </c>
    </row>
    <row r="136" spans="1:41" ht="19">
      <c r="A136" s="25" t="s">
        <v>9</v>
      </c>
      <c r="B136" s="25">
        <v>75</v>
      </c>
      <c r="C136" s="25">
        <v>80</v>
      </c>
      <c r="D136" s="25" t="b">
        <v>0</v>
      </c>
      <c r="E136" s="25" t="s">
        <v>6</v>
      </c>
      <c r="F136" s="25">
        <v>1</v>
      </c>
    </row>
    <row r="137" spans="1:41" ht="19">
      <c r="A137" s="25" t="s">
        <v>9</v>
      </c>
      <c r="B137" s="25">
        <v>68</v>
      </c>
      <c r="C137" s="25">
        <v>80</v>
      </c>
      <c r="D137" s="25" t="b">
        <v>0</v>
      </c>
      <c r="E137" s="25" t="s">
        <v>6</v>
      </c>
      <c r="F137" s="25">
        <v>1</v>
      </c>
    </row>
    <row r="138" spans="1:41" ht="19">
      <c r="A138" s="25" t="s">
        <v>9</v>
      </c>
      <c r="B138" s="25">
        <v>70</v>
      </c>
      <c r="C138" s="25">
        <v>96</v>
      </c>
      <c r="D138" s="25" t="b">
        <v>0</v>
      </c>
      <c r="E138" s="25" t="s">
        <v>6</v>
      </c>
      <c r="F138" s="25">
        <v>1</v>
      </c>
    </row>
    <row r="139" spans="1:41">
      <c r="A139" s="94" t="s">
        <v>45</v>
      </c>
      <c r="B139" s="94"/>
      <c r="C139" s="94"/>
      <c r="D139" s="94"/>
      <c r="E139" s="94"/>
      <c r="F139" s="94"/>
    </row>
    <row r="140" spans="1:41">
      <c r="A140" s="94"/>
      <c r="B140" s="94"/>
      <c r="C140" s="94"/>
      <c r="D140" s="94"/>
      <c r="E140" s="94"/>
      <c r="F140" s="94"/>
    </row>
    <row r="141" spans="1:41">
      <c r="A141" s="94"/>
      <c r="B141" s="94"/>
      <c r="C141" s="94"/>
      <c r="D141" s="94"/>
      <c r="E141" s="94"/>
      <c r="F141" s="94"/>
    </row>
    <row r="142" spans="1:41">
      <c r="A142" s="95" t="s">
        <v>93</v>
      </c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</row>
    <row r="143" spans="1:41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</row>
  </sheetData>
  <mergeCells count="441">
    <mergeCell ref="A1:M4"/>
    <mergeCell ref="A118:F120"/>
    <mergeCell ref="A121:AO122"/>
    <mergeCell ref="A123:F124"/>
    <mergeCell ref="A133:F134"/>
    <mergeCell ref="A128:F130"/>
    <mergeCell ref="A131:AO132"/>
    <mergeCell ref="A139:F141"/>
    <mergeCell ref="A142:AO143"/>
    <mergeCell ref="A65:AO66"/>
    <mergeCell ref="A85:AO86"/>
    <mergeCell ref="A87:F88"/>
    <mergeCell ref="A95:F97"/>
    <mergeCell ref="A98:AO99"/>
    <mergeCell ref="A100:AO101"/>
    <mergeCell ref="A102:F103"/>
    <mergeCell ref="A112:F113"/>
    <mergeCell ref="A110:AO111"/>
    <mergeCell ref="A107:F109"/>
    <mergeCell ref="AE78:AF78"/>
    <mergeCell ref="AG78:AH78"/>
    <mergeCell ref="AI78:AJ78"/>
    <mergeCell ref="AK78:AL78"/>
    <mergeCell ref="AM78:AN78"/>
    <mergeCell ref="AO78:AP78"/>
    <mergeCell ref="AG83:AH83"/>
    <mergeCell ref="AI83:AJ83"/>
    <mergeCell ref="AK83:AL83"/>
    <mergeCell ref="AM83:AN83"/>
    <mergeCell ref="AO83:AP83"/>
    <mergeCell ref="A80:F82"/>
    <mergeCell ref="N78:O78"/>
    <mergeCell ref="P78:Q78"/>
    <mergeCell ref="R78:S78"/>
    <mergeCell ref="T78:U78"/>
    <mergeCell ref="V78:W78"/>
    <mergeCell ref="X78:Y78"/>
    <mergeCell ref="Z78:AA78"/>
    <mergeCell ref="AC78:AD78"/>
    <mergeCell ref="N83:O83"/>
    <mergeCell ref="P83:Q83"/>
    <mergeCell ref="R83:S83"/>
    <mergeCell ref="T83:U83"/>
    <mergeCell ref="V83:W83"/>
    <mergeCell ref="X83:Y83"/>
    <mergeCell ref="Z83:AA83"/>
    <mergeCell ref="AC83:AD83"/>
    <mergeCell ref="AE83:AF83"/>
    <mergeCell ref="AE73:AF73"/>
    <mergeCell ref="AG73:AH73"/>
    <mergeCell ref="AI73:AJ73"/>
    <mergeCell ref="AK73:AL73"/>
    <mergeCell ref="AM73:AN73"/>
    <mergeCell ref="AO73:AP73"/>
    <mergeCell ref="N74:O74"/>
    <mergeCell ref="P74:Q74"/>
    <mergeCell ref="R74:S74"/>
    <mergeCell ref="T74:U74"/>
    <mergeCell ref="V74:W74"/>
    <mergeCell ref="X74:Y74"/>
    <mergeCell ref="Z74:AA74"/>
    <mergeCell ref="AC74:AD74"/>
    <mergeCell ref="AE74:AF74"/>
    <mergeCell ref="AG74:AH74"/>
    <mergeCell ref="AI74:AJ74"/>
    <mergeCell ref="AK74:AL74"/>
    <mergeCell ref="AM74:AN74"/>
    <mergeCell ref="AO74:AP74"/>
    <mergeCell ref="H73:J73"/>
    <mergeCell ref="N73:O73"/>
    <mergeCell ref="P73:Q73"/>
    <mergeCell ref="R73:S73"/>
    <mergeCell ref="T73:U73"/>
    <mergeCell ref="V73:W73"/>
    <mergeCell ref="X73:Y73"/>
    <mergeCell ref="Z73:AA73"/>
    <mergeCell ref="AC73:AD73"/>
    <mergeCell ref="AO71:AP71"/>
    <mergeCell ref="N72:O72"/>
    <mergeCell ref="P72:Q72"/>
    <mergeCell ref="R72:S72"/>
    <mergeCell ref="T72:U72"/>
    <mergeCell ref="V72:W72"/>
    <mergeCell ref="X72:Y72"/>
    <mergeCell ref="Z72:AA72"/>
    <mergeCell ref="AC72:AD72"/>
    <mergeCell ref="AE72:AF72"/>
    <mergeCell ref="AG72:AH72"/>
    <mergeCell ref="AI72:AJ72"/>
    <mergeCell ref="AK72:AL72"/>
    <mergeCell ref="AM72:AN72"/>
    <mergeCell ref="AO72:AP72"/>
    <mergeCell ref="N71:O71"/>
    <mergeCell ref="P71:Q71"/>
    <mergeCell ref="R71:S71"/>
    <mergeCell ref="T71:U71"/>
    <mergeCell ref="V71:W71"/>
    <mergeCell ref="X71:Y71"/>
    <mergeCell ref="Z71:AA71"/>
    <mergeCell ref="AC71:AD71"/>
    <mergeCell ref="AE71:AF71"/>
    <mergeCell ref="AB68:AC68"/>
    <mergeCell ref="G69:L69"/>
    <mergeCell ref="M69:AA69"/>
    <mergeCell ref="AB69:AP69"/>
    <mergeCell ref="N70:O70"/>
    <mergeCell ref="P70:Q70"/>
    <mergeCell ref="R70:S70"/>
    <mergeCell ref="T70:U70"/>
    <mergeCell ref="V70:W70"/>
    <mergeCell ref="X70:Y70"/>
    <mergeCell ref="Z70:AA70"/>
    <mergeCell ref="AC70:AD70"/>
    <mergeCell ref="AE70:AF70"/>
    <mergeCell ref="AG70:AH70"/>
    <mergeCell ref="AI70:AJ70"/>
    <mergeCell ref="AK70:AL70"/>
    <mergeCell ref="AM70:AN70"/>
    <mergeCell ref="AO70:AP70"/>
    <mergeCell ref="AG71:AH71"/>
    <mergeCell ref="AI71:AJ71"/>
    <mergeCell ref="AK71:AL71"/>
    <mergeCell ref="AM71:AN71"/>
    <mergeCell ref="A67:F68"/>
    <mergeCell ref="M67:AA67"/>
    <mergeCell ref="N68:O68"/>
    <mergeCell ref="P68:Q68"/>
    <mergeCell ref="R68:S68"/>
    <mergeCell ref="T68:U68"/>
    <mergeCell ref="V68:W68"/>
    <mergeCell ref="X68:Y68"/>
    <mergeCell ref="Z68:AA68"/>
    <mergeCell ref="AE59:AF59"/>
    <mergeCell ref="AG59:AH59"/>
    <mergeCell ref="AI59:AJ59"/>
    <mergeCell ref="AK59:AL59"/>
    <mergeCell ref="AM59:AN59"/>
    <mergeCell ref="AO59:AP59"/>
    <mergeCell ref="N64:O64"/>
    <mergeCell ref="P64:Q64"/>
    <mergeCell ref="R64:S64"/>
    <mergeCell ref="T64:U64"/>
    <mergeCell ref="V64:W64"/>
    <mergeCell ref="X64:Y64"/>
    <mergeCell ref="AC64:AD64"/>
    <mergeCell ref="AE64:AF64"/>
    <mergeCell ref="AG64:AH64"/>
    <mergeCell ref="AI64:AJ64"/>
    <mergeCell ref="AK64:AL64"/>
    <mergeCell ref="AM64:AN64"/>
    <mergeCell ref="AO64:AP64"/>
    <mergeCell ref="A59:F61"/>
    <mergeCell ref="N59:O59"/>
    <mergeCell ref="P59:Q59"/>
    <mergeCell ref="R59:S59"/>
    <mergeCell ref="T59:U59"/>
    <mergeCell ref="V59:W59"/>
    <mergeCell ref="X59:Y59"/>
    <mergeCell ref="Z59:AA59"/>
    <mergeCell ref="AC59:AD59"/>
    <mergeCell ref="AE54:AF54"/>
    <mergeCell ref="AG54:AH54"/>
    <mergeCell ref="AI54:AJ54"/>
    <mergeCell ref="AK54:AL54"/>
    <mergeCell ref="AM54:AN54"/>
    <mergeCell ref="AO54:AP54"/>
    <mergeCell ref="N55:O55"/>
    <mergeCell ref="P55:Q55"/>
    <mergeCell ref="R55:S55"/>
    <mergeCell ref="T55:U55"/>
    <mergeCell ref="V55:W55"/>
    <mergeCell ref="X55:Y55"/>
    <mergeCell ref="Z55:AA55"/>
    <mergeCell ref="AC55:AD55"/>
    <mergeCell ref="AE55:AF55"/>
    <mergeCell ref="AG55:AH55"/>
    <mergeCell ref="AI55:AJ55"/>
    <mergeCell ref="AK55:AL55"/>
    <mergeCell ref="AM55:AN55"/>
    <mergeCell ref="AO55:AP55"/>
    <mergeCell ref="H54:J54"/>
    <mergeCell ref="N54:O54"/>
    <mergeCell ref="P54:Q54"/>
    <mergeCell ref="R54:S54"/>
    <mergeCell ref="T54:U54"/>
    <mergeCell ref="V54:W54"/>
    <mergeCell ref="X54:Y54"/>
    <mergeCell ref="Z54:AA54"/>
    <mergeCell ref="AC54:AD54"/>
    <mergeCell ref="AG52:AH52"/>
    <mergeCell ref="AI52:AJ52"/>
    <mergeCell ref="AK52:AL52"/>
    <mergeCell ref="AM52:AN52"/>
    <mergeCell ref="AO52:AP52"/>
    <mergeCell ref="N53:O53"/>
    <mergeCell ref="P53:Q53"/>
    <mergeCell ref="R53:S53"/>
    <mergeCell ref="T53:U53"/>
    <mergeCell ref="V53:W53"/>
    <mergeCell ref="X53:Y53"/>
    <mergeCell ref="Z53:AA53"/>
    <mergeCell ref="AC53:AD53"/>
    <mergeCell ref="AE53:AF53"/>
    <mergeCell ref="AG53:AH53"/>
    <mergeCell ref="AI53:AJ53"/>
    <mergeCell ref="AK53:AL53"/>
    <mergeCell ref="AM53:AN53"/>
    <mergeCell ref="AO53:AP53"/>
    <mergeCell ref="N52:O52"/>
    <mergeCell ref="P52:Q52"/>
    <mergeCell ref="R52:S52"/>
    <mergeCell ref="T52:U52"/>
    <mergeCell ref="V52:W52"/>
    <mergeCell ref="X52:Y52"/>
    <mergeCell ref="Z52:AA52"/>
    <mergeCell ref="AC52:AD52"/>
    <mergeCell ref="AE52:AF52"/>
    <mergeCell ref="A5:AO6"/>
    <mergeCell ref="A44:AO45"/>
    <mergeCell ref="A40:F42"/>
    <mergeCell ref="A48:F49"/>
    <mergeCell ref="G50:L50"/>
    <mergeCell ref="M50:AA50"/>
    <mergeCell ref="AB50:AP50"/>
    <mergeCell ref="N51:O51"/>
    <mergeCell ref="P51:Q51"/>
    <mergeCell ref="R51:S51"/>
    <mergeCell ref="T51:U51"/>
    <mergeCell ref="V51:W51"/>
    <mergeCell ref="X51:Y51"/>
    <mergeCell ref="Z51:AA51"/>
    <mergeCell ref="AC51:AD51"/>
    <mergeCell ref="AE51:AF51"/>
    <mergeCell ref="AG51:AH51"/>
    <mergeCell ref="AI51:AJ51"/>
    <mergeCell ref="AK51:AL51"/>
    <mergeCell ref="AM51:AN51"/>
    <mergeCell ref="AO51:AP51"/>
    <mergeCell ref="A46:AO47"/>
    <mergeCell ref="H15:J15"/>
    <mergeCell ref="G9:L9"/>
    <mergeCell ref="M9:AN9"/>
    <mergeCell ref="N10:O10"/>
    <mergeCell ref="N11:O11"/>
    <mergeCell ref="N12:O12"/>
    <mergeCell ref="P10:Q10"/>
    <mergeCell ref="H14:J14"/>
    <mergeCell ref="Z12:AA12"/>
    <mergeCell ref="AB10:AC10"/>
    <mergeCell ref="AB11:AC11"/>
    <mergeCell ref="AB12:AC12"/>
    <mergeCell ref="V10:W10"/>
    <mergeCell ref="V11:W11"/>
    <mergeCell ref="V12:W12"/>
    <mergeCell ref="X10:Y10"/>
    <mergeCell ref="X11:Y11"/>
    <mergeCell ref="X12:Y12"/>
    <mergeCell ref="R13:S13"/>
    <mergeCell ref="T13:U13"/>
    <mergeCell ref="V13:W13"/>
    <mergeCell ref="X13:Y13"/>
    <mergeCell ref="A7:F8"/>
    <mergeCell ref="G8:L8"/>
    <mergeCell ref="P11:Q11"/>
    <mergeCell ref="P12:Q12"/>
    <mergeCell ref="R10:S10"/>
    <mergeCell ref="R11:S11"/>
    <mergeCell ref="R12:S12"/>
    <mergeCell ref="T10:U10"/>
    <mergeCell ref="T11:U11"/>
    <mergeCell ref="T12:U12"/>
    <mergeCell ref="Z10:AA10"/>
    <mergeCell ref="Z11:AA11"/>
    <mergeCell ref="AN10:AO10"/>
    <mergeCell ref="AN11:AO11"/>
    <mergeCell ref="AN12:AO12"/>
    <mergeCell ref="AH10:AI10"/>
    <mergeCell ref="AH11:AI11"/>
    <mergeCell ref="AH12:AI12"/>
    <mergeCell ref="AJ10:AK10"/>
    <mergeCell ref="AJ11:AK11"/>
    <mergeCell ref="AJ12:AK12"/>
    <mergeCell ref="AL10:AM10"/>
    <mergeCell ref="AL11:AM11"/>
    <mergeCell ref="AL12:AM12"/>
    <mergeCell ref="AD10:AE10"/>
    <mergeCell ref="AD11:AE11"/>
    <mergeCell ref="AD12:AE12"/>
    <mergeCell ref="AF10:AG10"/>
    <mergeCell ref="AF11:AG11"/>
    <mergeCell ref="AF12:AG12"/>
    <mergeCell ref="AD14:AE14"/>
    <mergeCell ref="AF14:AG14"/>
    <mergeCell ref="AH14:AI14"/>
    <mergeCell ref="AJ14:AK14"/>
    <mergeCell ref="AL14:AM14"/>
    <mergeCell ref="AN14:AO14"/>
    <mergeCell ref="AL13:AM13"/>
    <mergeCell ref="AN13:AO13"/>
    <mergeCell ref="N14:O14"/>
    <mergeCell ref="P14:Q14"/>
    <mergeCell ref="R14:S14"/>
    <mergeCell ref="T14:U14"/>
    <mergeCell ref="V14:W14"/>
    <mergeCell ref="X14:Y14"/>
    <mergeCell ref="Z14:AA14"/>
    <mergeCell ref="AB14:AC14"/>
    <mergeCell ref="Z13:AA13"/>
    <mergeCell ref="AB13:AC13"/>
    <mergeCell ref="AD13:AE13"/>
    <mergeCell ref="AF13:AG13"/>
    <mergeCell ref="AH13:AI13"/>
    <mergeCell ref="AJ13:AK13"/>
    <mergeCell ref="N13:O13"/>
    <mergeCell ref="P13:Q13"/>
    <mergeCell ref="AL18:AM18"/>
    <mergeCell ref="N23:O23"/>
    <mergeCell ref="P23:Q23"/>
    <mergeCell ref="R23:S23"/>
    <mergeCell ref="T23:U23"/>
    <mergeCell ref="V23:W23"/>
    <mergeCell ref="X23:Y23"/>
    <mergeCell ref="Z23:AA23"/>
    <mergeCell ref="AB23:AC23"/>
    <mergeCell ref="AD23:AE23"/>
    <mergeCell ref="Z18:AA18"/>
    <mergeCell ref="AB18:AC18"/>
    <mergeCell ref="AD18:AE18"/>
    <mergeCell ref="AF18:AG18"/>
    <mergeCell ref="AH18:AI18"/>
    <mergeCell ref="AJ18:AK18"/>
    <mergeCell ref="N18:O18"/>
    <mergeCell ref="P18:Q18"/>
    <mergeCell ref="R18:S18"/>
    <mergeCell ref="T18:U18"/>
    <mergeCell ref="V18:W18"/>
    <mergeCell ref="X18:Y18"/>
    <mergeCell ref="AF23:AG23"/>
    <mergeCell ref="AH23:AI23"/>
    <mergeCell ref="AJ23:AK23"/>
    <mergeCell ref="AL23:AM23"/>
    <mergeCell ref="G26:L26"/>
    <mergeCell ref="H30:J30"/>
    <mergeCell ref="AD27:AE27"/>
    <mergeCell ref="AF27:AG27"/>
    <mergeCell ref="AH27:AI27"/>
    <mergeCell ref="AJ27:AK27"/>
    <mergeCell ref="H32:J32"/>
    <mergeCell ref="M26:AN26"/>
    <mergeCell ref="N27:O27"/>
    <mergeCell ref="P27:Q27"/>
    <mergeCell ref="R27:S27"/>
    <mergeCell ref="T27:U27"/>
    <mergeCell ref="V27:W27"/>
    <mergeCell ref="X27:Y27"/>
    <mergeCell ref="Z27:AA27"/>
    <mergeCell ref="AB27:AC27"/>
    <mergeCell ref="AN28:AO28"/>
    <mergeCell ref="AL27:AM27"/>
    <mergeCell ref="AN27:AO27"/>
    <mergeCell ref="N28:O28"/>
    <mergeCell ref="P28:Q28"/>
    <mergeCell ref="R28:S28"/>
    <mergeCell ref="T28:U28"/>
    <mergeCell ref="V28:W28"/>
    <mergeCell ref="X28:Y28"/>
    <mergeCell ref="Z28:AA28"/>
    <mergeCell ref="AB28:AC28"/>
    <mergeCell ref="R29:S29"/>
    <mergeCell ref="T29:U29"/>
    <mergeCell ref="V29:W29"/>
    <mergeCell ref="X29:Y29"/>
    <mergeCell ref="AD28:AE28"/>
    <mergeCell ref="AF28:AG28"/>
    <mergeCell ref="AH28:AI28"/>
    <mergeCell ref="AJ28:AK28"/>
    <mergeCell ref="AL28:AM28"/>
    <mergeCell ref="AD30:AE30"/>
    <mergeCell ref="AF30:AG30"/>
    <mergeCell ref="AH30:AI30"/>
    <mergeCell ref="AJ30:AK30"/>
    <mergeCell ref="AL30:AM30"/>
    <mergeCell ref="AN30:AO30"/>
    <mergeCell ref="AL29:AM29"/>
    <mergeCell ref="AN29:AO29"/>
    <mergeCell ref="N30:O30"/>
    <mergeCell ref="P30:Q30"/>
    <mergeCell ref="R30:S30"/>
    <mergeCell ref="T30:U30"/>
    <mergeCell ref="V30:W30"/>
    <mergeCell ref="X30:Y30"/>
    <mergeCell ref="Z30:AA30"/>
    <mergeCell ref="AB30:AC30"/>
    <mergeCell ref="Z29:AA29"/>
    <mergeCell ref="AB29:AC29"/>
    <mergeCell ref="AD29:AE29"/>
    <mergeCell ref="AF29:AG29"/>
    <mergeCell ref="AH29:AI29"/>
    <mergeCell ref="AJ29:AK29"/>
    <mergeCell ref="N29:O29"/>
    <mergeCell ref="P29:Q29"/>
    <mergeCell ref="AN31:AO31"/>
    <mergeCell ref="N35:O35"/>
    <mergeCell ref="P35:Q35"/>
    <mergeCell ref="R35:S35"/>
    <mergeCell ref="T35:U35"/>
    <mergeCell ref="V35:W35"/>
    <mergeCell ref="X35:Y35"/>
    <mergeCell ref="Z35:AA35"/>
    <mergeCell ref="AB35:AC35"/>
    <mergeCell ref="Z31:AA31"/>
    <mergeCell ref="AB31:AC31"/>
    <mergeCell ref="AD31:AE31"/>
    <mergeCell ref="AF31:AG31"/>
    <mergeCell ref="AH31:AI31"/>
    <mergeCell ref="AJ31:AK31"/>
    <mergeCell ref="N31:O31"/>
    <mergeCell ref="P31:Q31"/>
    <mergeCell ref="R31:S31"/>
    <mergeCell ref="T31:U31"/>
    <mergeCell ref="V31:W31"/>
    <mergeCell ref="X31:Y31"/>
    <mergeCell ref="AD35:AE35"/>
    <mergeCell ref="AF35:AG35"/>
    <mergeCell ref="AL35:AM35"/>
    <mergeCell ref="N40:O40"/>
    <mergeCell ref="P40:Q40"/>
    <mergeCell ref="R40:S40"/>
    <mergeCell ref="T40:U40"/>
    <mergeCell ref="V40:W40"/>
    <mergeCell ref="AJ40:AK40"/>
    <mergeCell ref="AL40:AM40"/>
    <mergeCell ref="AL31:AM31"/>
    <mergeCell ref="X40:Y40"/>
    <mergeCell ref="Z40:AA40"/>
    <mergeCell ref="AB40:AC40"/>
    <mergeCell ref="AD40:AE40"/>
    <mergeCell ref="AF40:AG40"/>
    <mergeCell ref="AH40:AI40"/>
    <mergeCell ref="AH35:AI35"/>
    <mergeCell ref="AJ35:AK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0430-ACD5-C049-9411-3BEDB511DBCD}">
  <dimension ref="A1:AQ224"/>
  <sheetViews>
    <sheetView workbookViewId="0">
      <selection activeCell="H121" sqref="H121:P121"/>
    </sheetView>
  </sheetViews>
  <sheetFormatPr baseColWidth="10" defaultRowHeight="16"/>
  <cols>
    <col min="1" max="1" width="11.1640625" customWidth="1"/>
    <col min="2" max="2" width="11.6640625" customWidth="1"/>
    <col min="3" max="3" width="11.1640625" customWidth="1"/>
    <col min="4" max="5" width="12.33203125" customWidth="1"/>
    <col min="6" max="6" width="17.83203125" customWidth="1"/>
    <col min="7" max="7" width="15.6640625" style="36" customWidth="1"/>
    <col min="8" max="8" width="15.6640625" customWidth="1"/>
    <col min="11" max="11" width="12.83203125" customWidth="1"/>
    <col min="13" max="14" width="16" customWidth="1"/>
    <col min="15" max="15" width="10.1640625" customWidth="1"/>
    <col min="16" max="17" width="8.6640625" customWidth="1"/>
    <col min="18" max="18" width="8" customWidth="1"/>
    <col min="19" max="19" width="8.1640625" customWidth="1"/>
    <col min="20" max="20" width="7.33203125" customWidth="1"/>
    <col min="21" max="21" width="6.6640625" customWidth="1"/>
    <col min="22" max="23" width="6.5" customWidth="1"/>
    <col min="24" max="24" width="6.83203125" customWidth="1"/>
    <col min="25" max="25" width="7.1640625" customWidth="1"/>
    <col min="26" max="26" width="7.33203125" customWidth="1"/>
    <col min="27" max="27" width="8.1640625" customWidth="1"/>
    <col min="28" max="28" width="7.83203125" customWidth="1"/>
    <col min="29" max="29" width="7.1640625" customWidth="1"/>
    <col min="30" max="30" width="6.6640625" customWidth="1"/>
    <col min="31" max="31" width="7.33203125" customWidth="1"/>
    <col min="32" max="32" width="8.33203125" customWidth="1"/>
    <col min="33" max="33" width="8" customWidth="1"/>
    <col min="34" max="36" width="7.83203125" customWidth="1"/>
    <col min="37" max="37" width="8.33203125" customWidth="1"/>
    <col min="38" max="38" width="7.83203125" customWidth="1"/>
    <col min="39" max="39" width="7.6640625" customWidth="1"/>
    <col min="40" max="40" width="7.33203125" customWidth="1"/>
    <col min="41" max="41" width="8.33203125" customWidth="1"/>
    <col min="42" max="42" width="7" customWidth="1"/>
    <col min="43" max="43" width="7.83203125" customWidth="1"/>
  </cols>
  <sheetData>
    <row r="1" spans="1:43">
      <c r="A1" s="133" t="s">
        <v>89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1:43" ht="16" customHeight="1">
      <c r="A2" s="133"/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</row>
    <row r="3" spans="1:43">
      <c r="A3" s="133"/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</row>
    <row r="4" spans="1:43">
      <c r="A4" s="133"/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</row>
    <row r="5" spans="1:43">
      <c r="A5" s="133"/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</row>
    <row r="6" spans="1:43">
      <c r="A6" s="95" t="s">
        <v>94</v>
      </c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</row>
    <row r="7" spans="1:43">
      <c r="A7" s="95"/>
      <c r="B7" s="95"/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</row>
    <row r="8" spans="1:43">
      <c r="A8" s="96" t="s">
        <v>10</v>
      </c>
      <c r="B8" s="96"/>
      <c r="C8" s="96"/>
      <c r="D8" s="96"/>
      <c r="E8" s="96"/>
      <c r="F8" s="96"/>
    </row>
    <row r="9" spans="1:43" ht="19" customHeight="1">
      <c r="A9" s="96"/>
      <c r="B9" s="96"/>
      <c r="C9" s="96"/>
      <c r="D9" s="96"/>
      <c r="E9" s="96"/>
      <c r="F9" s="96"/>
      <c r="G9" s="116"/>
      <c r="H9" s="116"/>
      <c r="I9" s="117"/>
      <c r="J9" s="117"/>
      <c r="K9" s="117"/>
      <c r="L9" s="117"/>
      <c r="M9" s="117"/>
      <c r="N9" s="38"/>
    </row>
    <row r="10" spans="1:43" s="2" customFormat="1" ht="36" customHeight="1">
      <c r="A10" s="1" t="s">
        <v>0</v>
      </c>
      <c r="B10" s="1" t="s">
        <v>1</v>
      </c>
      <c r="C10" s="1" t="s">
        <v>2</v>
      </c>
      <c r="D10" s="1" t="s">
        <v>3</v>
      </c>
      <c r="E10" s="11" t="s">
        <v>4</v>
      </c>
      <c r="F10" s="11" t="s">
        <v>13</v>
      </c>
      <c r="G10" s="108" t="s">
        <v>0</v>
      </c>
      <c r="H10" s="108"/>
      <c r="I10" s="110"/>
      <c r="J10" s="110"/>
      <c r="K10" s="110"/>
      <c r="L10" s="110"/>
      <c r="M10" s="110"/>
      <c r="N10" s="39"/>
      <c r="O10" s="108" t="s">
        <v>1</v>
      </c>
      <c r="P10" s="109"/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109"/>
      <c r="AB10" s="109"/>
      <c r="AC10" s="109"/>
      <c r="AD10" s="109"/>
      <c r="AE10" s="109"/>
      <c r="AF10" s="109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</row>
    <row r="11" spans="1:43" s="4" customFormat="1" ht="19">
      <c r="A11" s="25" t="s">
        <v>5</v>
      </c>
      <c r="B11" s="25">
        <v>75</v>
      </c>
      <c r="C11" s="25">
        <v>70</v>
      </c>
      <c r="D11" s="25" t="b">
        <v>1</v>
      </c>
      <c r="E11" s="25" t="s">
        <v>6</v>
      </c>
      <c r="F11" s="25">
        <v>1</v>
      </c>
      <c r="G11" s="13"/>
      <c r="H11" s="8" t="s">
        <v>14</v>
      </c>
      <c r="I11" s="8" t="s">
        <v>15</v>
      </c>
      <c r="J11" s="8" t="s">
        <v>27</v>
      </c>
      <c r="K11" s="8" t="s">
        <v>32</v>
      </c>
      <c r="L11" s="8" t="s">
        <v>17</v>
      </c>
      <c r="M11" s="10" t="s">
        <v>31</v>
      </c>
      <c r="N11" s="10"/>
      <c r="O11" s="34" t="s">
        <v>19</v>
      </c>
      <c r="P11" s="104">
        <v>1</v>
      </c>
      <c r="Q11" s="105"/>
      <c r="R11" s="99">
        <v>0</v>
      </c>
      <c r="S11" s="103"/>
      <c r="T11" s="104">
        <v>1</v>
      </c>
      <c r="U11" s="105"/>
      <c r="V11" s="99">
        <v>1</v>
      </c>
      <c r="W11" s="103"/>
      <c r="X11" s="104">
        <v>1</v>
      </c>
      <c r="Y11" s="105"/>
      <c r="Z11" s="99">
        <v>0</v>
      </c>
      <c r="AA11" s="103"/>
      <c r="AB11" s="99">
        <v>1</v>
      </c>
      <c r="AC11" s="103"/>
      <c r="AD11" s="99">
        <v>0</v>
      </c>
      <c r="AE11" s="103"/>
      <c r="AF11" s="104">
        <v>1</v>
      </c>
      <c r="AG11" s="105"/>
      <c r="AH11" s="104">
        <v>1</v>
      </c>
      <c r="AI11" s="105"/>
      <c r="AJ11" s="104">
        <v>0</v>
      </c>
      <c r="AK11" s="105"/>
      <c r="AL11" s="104">
        <v>1</v>
      </c>
      <c r="AM11" s="105"/>
      <c r="AN11" s="104">
        <v>1</v>
      </c>
      <c r="AO11" s="105"/>
      <c r="AP11" s="104">
        <v>0</v>
      </c>
      <c r="AQ11" s="114"/>
    </row>
    <row r="12" spans="1:43" s="6" customFormat="1" ht="19">
      <c r="A12" s="25" t="s">
        <v>5</v>
      </c>
      <c r="B12" s="25">
        <v>80</v>
      </c>
      <c r="C12" s="25">
        <v>90</v>
      </c>
      <c r="D12" s="25" t="b">
        <v>1</v>
      </c>
      <c r="E12" s="25" t="s">
        <v>7</v>
      </c>
      <c r="F12" s="25">
        <v>0</v>
      </c>
      <c r="G12" s="34" t="s">
        <v>5</v>
      </c>
      <c r="H12" s="21">
        <v>2</v>
      </c>
      <c r="I12" s="21">
        <v>3</v>
      </c>
      <c r="J12" s="21">
        <v>5</v>
      </c>
      <c r="K12" s="21">
        <f>1 - MAX(H12/J12, I12/J12)</f>
        <v>0.4</v>
      </c>
      <c r="L12" s="21">
        <v>14</v>
      </c>
      <c r="M12" s="21">
        <f>J12/L12*K12</f>
        <v>0.14285714285714288</v>
      </c>
      <c r="N12" s="21"/>
      <c r="O12" s="34" t="s">
        <v>1</v>
      </c>
      <c r="P12" s="99">
        <v>64</v>
      </c>
      <c r="Q12" s="103"/>
      <c r="R12" s="99">
        <v>65</v>
      </c>
      <c r="S12" s="103"/>
      <c r="T12" s="104">
        <v>68</v>
      </c>
      <c r="U12" s="105"/>
      <c r="V12" s="99">
        <v>69</v>
      </c>
      <c r="W12" s="103"/>
      <c r="X12" s="99">
        <v>70</v>
      </c>
      <c r="Y12" s="103"/>
      <c r="Z12" s="104">
        <v>71</v>
      </c>
      <c r="AA12" s="105"/>
      <c r="AB12" s="99">
        <v>72</v>
      </c>
      <c r="AC12" s="103"/>
      <c r="AD12" s="99">
        <v>72</v>
      </c>
      <c r="AE12" s="103"/>
      <c r="AF12" s="104">
        <v>75</v>
      </c>
      <c r="AG12" s="105"/>
      <c r="AH12" s="104">
        <v>75</v>
      </c>
      <c r="AI12" s="105"/>
      <c r="AJ12" s="104">
        <v>80</v>
      </c>
      <c r="AK12" s="105"/>
      <c r="AL12" s="104">
        <v>81</v>
      </c>
      <c r="AM12" s="105"/>
      <c r="AN12" s="104">
        <v>83</v>
      </c>
      <c r="AO12" s="105"/>
      <c r="AP12" s="104">
        <v>85</v>
      </c>
      <c r="AQ12" s="114"/>
    </row>
    <row r="13" spans="1:43" s="6" customFormat="1" ht="35">
      <c r="A13" s="25" t="s">
        <v>5</v>
      </c>
      <c r="B13" s="25">
        <v>85</v>
      </c>
      <c r="C13" s="25">
        <v>85</v>
      </c>
      <c r="D13" s="25" t="b">
        <v>0</v>
      </c>
      <c r="E13" s="25" t="s">
        <v>7</v>
      </c>
      <c r="F13" s="25">
        <v>0</v>
      </c>
      <c r="G13" s="34" t="s">
        <v>8</v>
      </c>
      <c r="H13" s="21">
        <v>4</v>
      </c>
      <c r="I13" s="21">
        <v>0</v>
      </c>
      <c r="J13" s="21">
        <v>4</v>
      </c>
      <c r="K13" s="21">
        <f t="shared" ref="K13:K14" si="0">1 - MAX(H13/J13, I13/J13)</f>
        <v>0</v>
      </c>
      <c r="L13" s="21">
        <v>14</v>
      </c>
      <c r="M13" s="21">
        <f t="shared" ref="M13:M14" si="1">J13/L13*K13</f>
        <v>0</v>
      </c>
      <c r="N13" s="21"/>
      <c r="O13" s="78" t="s">
        <v>20</v>
      </c>
      <c r="P13" s="99">
        <f xml:space="preserve"> P12</f>
        <v>64</v>
      </c>
      <c r="Q13" s="103"/>
      <c r="R13" s="104">
        <f t="shared" ref="R13:AB13" si="2" xml:space="preserve"> R12</f>
        <v>65</v>
      </c>
      <c r="S13" s="105"/>
      <c r="T13" s="104">
        <f t="shared" si="2"/>
        <v>68</v>
      </c>
      <c r="U13" s="105"/>
      <c r="V13" s="99">
        <f t="shared" si="2"/>
        <v>69</v>
      </c>
      <c r="W13" s="103"/>
      <c r="X13" s="99">
        <f t="shared" si="2"/>
        <v>70</v>
      </c>
      <c r="Y13" s="103"/>
      <c r="Z13" s="104">
        <f t="shared" si="2"/>
        <v>71</v>
      </c>
      <c r="AA13" s="105"/>
      <c r="AB13" s="104">
        <f t="shared" si="2"/>
        <v>72</v>
      </c>
      <c r="AC13" s="105"/>
      <c r="AD13" s="99">
        <v>75</v>
      </c>
      <c r="AE13" s="103"/>
      <c r="AF13" s="104">
        <v>80</v>
      </c>
      <c r="AG13" s="105"/>
      <c r="AH13" s="104">
        <v>81</v>
      </c>
      <c r="AI13" s="105"/>
      <c r="AJ13" s="104">
        <v>83</v>
      </c>
      <c r="AK13" s="105"/>
      <c r="AL13" s="104">
        <v>85</v>
      </c>
      <c r="AM13" s="105"/>
      <c r="AN13" s="104"/>
      <c r="AO13" s="105"/>
      <c r="AP13" s="104"/>
      <c r="AQ13" s="114"/>
    </row>
    <row r="14" spans="1:43" s="6" customFormat="1" ht="35">
      <c r="A14" s="25" t="s">
        <v>5</v>
      </c>
      <c r="B14" s="25">
        <v>72</v>
      </c>
      <c r="C14" s="25">
        <v>95</v>
      </c>
      <c r="D14" s="25" t="b">
        <v>1</v>
      </c>
      <c r="E14" s="25" t="s">
        <v>7</v>
      </c>
      <c r="F14" s="25">
        <v>0</v>
      </c>
      <c r="G14" s="34" t="s">
        <v>9</v>
      </c>
      <c r="H14" s="21">
        <v>3</v>
      </c>
      <c r="I14" s="21">
        <v>2</v>
      </c>
      <c r="J14" s="21">
        <v>5</v>
      </c>
      <c r="K14" s="21">
        <f t="shared" si="0"/>
        <v>0.4</v>
      </c>
      <c r="L14" s="21">
        <v>14</v>
      </c>
      <c r="M14" s="21">
        <f t="shared" si="1"/>
        <v>0.14285714285714288</v>
      </c>
      <c r="N14" s="21"/>
      <c r="O14" s="37" t="s">
        <v>21</v>
      </c>
      <c r="P14" s="99">
        <v>63</v>
      </c>
      <c r="Q14" s="103"/>
      <c r="R14" s="104">
        <f>FLOOR(SUM(P13:S13)/2, 0.1)</f>
        <v>64.5</v>
      </c>
      <c r="S14" s="104"/>
      <c r="T14" s="104">
        <f>FLOOR((R13+T13)/2, 0.1)</f>
        <v>66.5</v>
      </c>
      <c r="U14" s="104"/>
      <c r="V14" s="104">
        <f t="shared" ref="V14" si="3">FLOOR((T13+V13)/2, 0.1)</f>
        <v>68.5</v>
      </c>
      <c r="W14" s="104"/>
      <c r="X14" s="104">
        <f t="shared" ref="X14" si="4">FLOOR((V13+X13)/2, 0.1)</f>
        <v>69.5</v>
      </c>
      <c r="Y14" s="104"/>
      <c r="Z14" s="104">
        <f t="shared" ref="Z14" si="5">FLOOR((X13+Z13)/2, 0.1)</f>
        <v>70.5</v>
      </c>
      <c r="AA14" s="104"/>
      <c r="AB14" s="104">
        <f t="shared" ref="AB14" si="6">FLOOR((Z13+AB13)/2, 0.1)</f>
        <v>71.5</v>
      </c>
      <c r="AC14" s="104"/>
      <c r="AD14" s="104">
        <f t="shared" ref="AD14" si="7">FLOOR((AB13+AD13)/2, 0.1)</f>
        <v>73.5</v>
      </c>
      <c r="AE14" s="104"/>
      <c r="AF14" s="104">
        <f t="shared" ref="AF14" si="8">FLOOR((AD13+AF13)/2, 0.1)</f>
        <v>77.5</v>
      </c>
      <c r="AG14" s="104"/>
      <c r="AH14" s="104">
        <f t="shared" ref="AH14" si="9">FLOOR((AF13+AH13)/2, 0.1)</f>
        <v>80.5</v>
      </c>
      <c r="AI14" s="104"/>
      <c r="AJ14" s="104">
        <f>FLOOR((AH13+AJ13)/2, 0.1)</f>
        <v>82</v>
      </c>
      <c r="AK14" s="104"/>
      <c r="AL14" s="106">
        <f>FLOOR((AJ13+AL13)/2, 0.1)</f>
        <v>84</v>
      </c>
      <c r="AM14" s="106"/>
      <c r="AN14" s="104">
        <v>85</v>
      </c>
      <c r="AO14" s="104"/>
      <c r="AP14" s="104"/>
      <c r="AQ14" s="114"/>
    </row>
    <row r="15" spans="1:43" s="4" customFormat="1" ht="19">
      <c r="A15" s="25" t="s">
        <v>5</v>
      </c>
      <c r="B15" s="25">
        <v>69</v>
      </c>
      <c r="C15" s="25">
        <v>70</v>
      </c>
      <c r="D15" s="25" t="b">
        <v>0</v>
      </c>
      <c r="E15" s="25" t="s">
        <v>6</v>
      </c>
      <c r="F15" s="25">
        <v>1</v>
      </c>
      <c r="G15" s="48" t="s">
        <v>33</v>
      </c>
      <c r="H15" s="42"/>
      <c r="I15" s="42"/>
      <c r="J15" s="42"/>
      <c r="K15" s="42"/>
      <c r="L15" s="40"/>
      <c r="M15" s="26">
        <f>SUM(M12:M14)</f>
        <v>0.28571428571428575</v>
      </c>
      <c r="N15" s="26"/>
      <c r="O15" s="16"/>
      <c r="P15" s="99"/>
      <c r="Q15" s="103"/>
      <c r="R15" s="104"/>
      <c r="S15" s="104"/>
      <c r="T15" s="104"/>
      <c r="U15" s="104"/>
      <c r="V15" s="99"/>
      <c r="W15" s="99"/>
      <c r="X15" s="99"/>
      <c r="Y15" s="99"/>
      <c r="Z15" s="104"/>
      <c r="AA15" s="104"/>
      <c r="AB15" s="104"/>
      <c r="AC15" s="104"/>
      <c r="AD15" s="99"/>
      <c r="AE15" s="99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14"/>
    </row>
    <row r="16" spans="1:43" s="4" customFormat="1" ht="19">
      <c r="A16" s="25" t="s">
        <v>8</v>
      </c>
      <c r="B16" s="25">
        <v>72</v>
      </c>
      <c r="C16" s="25">
        <v>90</v>
      </c>
      <c r="D16" s="25" t="b">
        <v>1</v>
      </c>
      <c r="E16" s="25" t="s">
        <v>6</v>
      </c>
      <c r="F16" s="25">
        <v>1</v>
      </c>
      <c r="G16" s="48"/>
      <c r="H16" s="7"/>
      <c r="I16" s="43"/>
      <c r="J16" s="43"/>
      <c r="K16" s="43"/>
      <c r="L16" s="38"/>
      <c r="M16" s="26"/>
      <c r="N16" s="26"/>
      <c r="O16" s="34"/>
      <c r="P16" s="34" t="s">
        <v>22</v>
      </c>
      <c r="Q16" s="34" t="s">
        <v>23</v>
      </c>
      <c r="R16" s="34" t="s">
        <v>22</v>
      </c>
      <c r="S16" s="34" t="s">
        <v>23</v>
      </c>
      <c r="T16" s="34" t="s">
        <v>22</v>
      </c>
      <c r="U16" s="34" t="s">
        <v>23</v>
      </c>
      <c r="V16" s="34" t="s">
        <v>22</v>
      </c>
      <c r="W16" s="34" t="s">
        <v>23</v>
      </c>
      <c r="X16" s="34" t="s">
        <v>22</v>
      </c>
      <c r="Y16" s="34" t="s">
        <v>23</v>
      </c>
      <c r="Z16" s="34" t="s">
        <v>22</v>
      </c>
      <c r="AA16" s="34" t="s">
        <v>23</v>
      </c>
      <c r="AB16" s="34" t="s">
        <v>22</v>
      </c>
      <c r="AC16" s="34" t="s">
        <v>23</v>
      </c>
      <c r="AD16" s="34" t="s">
        <v>22</v>
      </c>
      <c r="AE16" s="34" t="s">
        <v>23</v>
      </c>
      <c r="AF16" s="34" t="s">
        <v>22</v>
      </c>
      <c r="AG16" s="34" t="s">
        <v>23</v>
      </c>
      <c r="AH16" s="34" t="s">
        <v>22</v>
      </c>
      <c r="AI16" s="34" t="s">
        <v>23</v>
      </c>
      <c r="AJ16" s="34" t="s">
        <v>22</v>
      </c>
      <c r="AK16" s="34" t="s">
        <v>23</v>
      </c>
      <c r="AL16" s="34" t="s">
        <v>22</v>
      </c>
      <c r="AM16" s="34" t="s">
        <v>23</v>
      </c>
      <c r="AN16" s="34" t="s">
        <v>22</v>
      </c>
      <c r="AO16" s="34" t="s">
        <v>23</v>
      </c>
    </row>
    <row r="17" spans="1:43" s="4" customFormat="1" ht="19">
      <c r="A17" s="25" t="s">
        <v>8</v>
      </c>
      <c r="B17" s="25">
        <v>83</v>
      </c>
      <c r="C17" s="25">
        <v>78</v>
      </c>
      <c r="D17" s="25" t="b">
        <v>0</v>
      </c>
      <c r="E17" s="25" t="s">
        <v>6</v>
      </c>
      <c r="F17" s="25">
        <v>1</v>
      </c>
      <c r="G17" s="48"/>
      <c r="N17" s="47"/>
      <c r="O17" s="34" t="s">
        <v>14</v>
      </c>
      <c r="P17" s="34">
        <v>0</v>
      </c>
      <c r="Q17" s="34">
        <v>9</v>
      </c>
      <c r="R17" s="34">
        <v>1</v>
      </c>
      <c r="S17" s="34">
        <v>8</v>
      </c>
      <c r="T17" s="34">
        <v>1</v>
      </c>
      <c r="U17" s="34">
        <v>8</v>
      </c>
      <c r="V17" s="34">
        <v>2</v>
      </c>
      <c r="W17" s="34">
        <v>7</v>
      </c>
      <c r="X17" s="34">
        <v>3</v>
      </c>
      <c r="Y17" s="34">
        <v>6</v>
      </c>
      <c r="Z17" s="34">
        <v>4</v>
      </c>
      <c r="AA17" s="34">
        <v>5</v>
      </c>
      <c r="AB17" s="34">
        <v>4</v>
      </c>
      <c r="AC17" s="34">
        <v>5</v>
      </c>
      <c r="AD17" s="34">
        <v>5</v>
      </c>
      <c r="AE17" s="34">
        <v>4</v>
      </c>
      <c r="AF17" s="34">
        <v>7</v>
      </c>
      <c r="AG17" s="34">
        <v>2</v>
      </c>
      <c r="AH17" s="34">
        <v>7</v>
      </c>
      <c r="AI17" s="34">
        <v>2</v>
      </c>
      <c r="AJ17" s="34">
        <v>8</v>
      </c>
      <c r="AK17" s="34">
        <v>1</v>
      </c>
      <c r="AL17" s="34">
        <v>9</v>
      </c>
      <c r="AM17" s="34">
        <v>0</v>
      </c>
      <c r="AN17" s="34">
        <v>9</v>
      </c>
      <c r="AO17" s="34">
        <v>0</v>
      </c>
    </row>
    <row r="18" spans="1:43" s="4" customFormat="1" ht="19">
      <c r="A18" s="25" t="s">
        <v>8</v>
      </c>
      <c r="B18" s="25">
        <v>64</v>
      </c>
      <c r="C18" s="25">
        <v>65</v>
      </c>
      <c r="D18" s="25" t="b">
        <v>1</v>
      </c>
      <c r="E18" s="25" t="s">
        <v>6</v>
      </c>
      <c r="F18" s="25">
        <v>1</v>
      </c>
      <c r="G18" s="30"/>
      <c r="N18" s="45"/>
      <c r="O18" s="34" t="s">
        <v>15</v>
      </c>
      <c r="P18" s="34">
        <v>0</v>
      </c>
      <c r="Q18" s="34">
        <v>5</v>
      </c>
      <c r="R18" s="34">
        <v>0</v>
      </c>
      <c r="S18" s="34">
        <v>5</v>
      </c>
      <c r="T18" s="34">
        <v>1</v>
      </c>
      <c r="U18" s="34">
        <v>4</v>
      </c>
      <c r="V18" s="34">
        <v>1</v>
      </c>
      <c r="W18" s="34">
        <v>4</v>
      </c>
      <c r="X18" s="34">
        <v>1</v>
      </c>
      <c r="Y18" s="34">
        <v>4</v>
      </c>
      <c r="Z18" s="34">
        <v>1</v>
      </c>
      <c r="AA18" s="34">
        <v>4</v>
      </c>
      <c r="AB18" s="34">
        <v>2</v>
      </c>
      <c r="AC18" s="34">
        <v>3</v>
      </c>
      <c r="AD18" s="34">
        <v>3</v>
      </c>
      <c r="AE18" s="34">
        <v>2</v>
      </c>
      <c r="AF18" s="34">
        <v>3</v>
      </c>
      <c r="AG18" s="34">
        <v>2</v>
      </c>
      <c r="AH18" s="34">
        <v>4</v>
      </c>
      <c r="AI18" s="34">
        <v>1</v>
      </c>
      <c r="AJ18" s="34">
        <v>4</v>
      </c>
      <c r="AK18" s="34">
        <v>1</v>
      </c>
      <c r="AL18" s="34">
        <v>4</v>
      </c>
      <c r="AM18" s="34">
        <v>1</v>
      </c>
      <c r="AN18" s="34">
        <v>5</v>
      </c>
      <c r="AO18" s="34">
        <v>0</v>
      </c>
    </row>
    <row r="19" spans="1:43" s="4" customFormat="1" ht="18" customHeight="1">
      <c r="A19" s="25" t="s">
        <v>8</v>
      </c>
      <c r="B19" s="25">
        <v>81</v>
      </c>
      <c r="C19" s="25">
        <v>75</v>
      </c>
      <c r="D19" s="25" t="b">
        <v>0</v>
      </c>
      <c r="E19" s="25" t="s">
        <v>6</v>
      </c>
      <c r="F19" s="25">
        <v>1</v>
      </c>
      <c r="P19" s="99"/>
      <c r="Q19" s="103"/>
      <c r="R19" s="104"/>
      <c r="S19" s="104"/>
      <c r="T19" s="104"/>
      <c r="U19" s="104"/>
      <c r="V19" s="99"/>
      <c r="W19" s="99"/>
      <c r="X19" s="99"/>
      <c r="Y19" s="99"/>
      <c r="Z19" s="104"/>
      <c r="AA19" s="104"/>
      <c r="AB19" s="104"/>
      <c r="AC19" s="104"/>
      <c r="AD19" s="99"/>
      <c r="AE19" s="99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</row>
    <row r="20" spans="1:43" s="4" customFormat="1" ht="18" customHeight="1">
      <c r="A20" s="25" t="s">
        <v>9</v>
      </c>
      <c r="B20" s="25">
        <v>71</v>
      </c>
      <c r="C20" s="25">
        <v>80</v>
      </c>
      <c r="D20" s="25" t="b">
        <v>1</v>
      </c>
      <c r="E20" s="25" t="s">
        <v>7</v>
      </c>
      <c r="F20" s="25">
        <v>0</v>
      </c>
      <c r="O20" s="34" t="s">
        <v>24</v>
      </c>
      <c r="P20" s="34">
        <f>SUM(P17:P18)</f>
        <v>0</v>
      </c>
      <c r="Q20" s="34">
        <f t="shared" ref="Q20:AO20" si="10">SUM(Q17:Q18)</f>
        <v>14</v>
      </c>
      <c r="R20" s="34">
        <f t="shared" si="10"/>
        <v>1</v>
      </c>
      <c r="S20" s="34">
        <f t="shared" si="10"/>
        <v>13</v>
      </c>
      <c r="T20" s="34">
        <f t="shared" si="10"/>
        <v>2</v>
      </c>
      <c r="U20" s="34">
        <f t="shared" si="10"/>
        <v>12</v>
      </c>
      <c r="V20" s="34">
        <f t="shared" si="10"/>
        <v>3</v>
      </c>
      <c r="W20" s="34">
        <f t="shared" si="10"/>
        <v>11</v>
      </c>
      <c r="X20" s="34">
        <f t="shared" si="10"/>
        <v>4</v>
      </c>
      <c r="Y20" s="34">
        <f t="shared" si="10"/>
        <v>10</v>
      </c>
      <c r="Z20" s="34">
        <f t="shared" si="10"/>
        <v>5</v>
      </c>
      <c r="AA20" s="34">
        <f t="shared" si="10"/>
        <v>9</v>
      </c>
      <c r="AB20" s="34">
        <f t="shared" si="10"/>
        <v>6</v>
      </c>
      <c r="AC20" s="34">
        <f t="shared" si="10"/>
        <v>8</v>
      </c>
      <c r="AD20" s="34">
        <f t="shared" si="10"/>
        <v>8</v>
      </c>
      <c r="AE20" s="34">
        <f t="shared" si="10"/>
        <v>6</v>
      </c>
      <c r="AF20" s="34">
        <f t="shared" si="10"/>
        <v>10</v>
      </c>
      <c r="AG20" s="34">
        <f t="shared" si="10"/>
        <v>4</v>
      </c>
      <c r="AH20" s="34">
        <f t="shared" si="10"/>
        <v>11</v>
      </c>
      <c r="AI20" s="34">
        <f t="shared" si="10"/>
        <v>3</v>
      </c>
      <c r="AJ20" s="34">
        <f t="shared" si="10"/>
        <v>12</v>
      </c>
      <c r="AK20" s="34">
        <f t="shared" si="10"/>
        <v>2</v>
      </c>
      <c r="AL20" s="34">
        <f t="shared" si="10"/>
        <v>13</v>
      </c>
      <c r="AM20" s="34">
        <f t="shared" si="10"/>
        <v>1</v>
      </c>
      <c r="AN20" s="34">
        <f t="shared" si="10"/>
        <v>14</v>
      </c>
      <c r="AO20" s="34">
        <f t="shared" si="10"/>
        <v>0</v>
      </c>
    </row>
    <row r="21" spans="1:43" s="6" customFormat="1" ht="19">
      <c r="A21" s="25" t="s">
        <v>9</v>
      </c>
      <c r="B21" s="25">
        <v>65</v>
      </c>
      <c r="C21" s="25">
        <v>70</v>
      </c>
      <c r="D21" s="25" t="b">
        <v>1</v>
      </c>
      <c r="E21" s="25" t="s">
        <v>7</v>
      </c>
      <c r="F21" s="25">
        <v>0</v>
      </c>
      <c r="O21" s="37" t="s">
        <v>32</v>
      </c>
      <c r="P21" s="33">
        <v>1</v>
      </c>
      <c r="Q21" s="33">
        <f>1 - MAX(Q17/Q20, Q18/Q20)</f>
        <v>0.3571428571428571</v>
      </c>
      <c r="R21" s="33">
        <f t="shared" ref="R21:AN21" si="11">1 - MAX(R17/R20, R18/R20)</f>
        <v>0</v>
      </c>
      <c r="S21" s="33">
        <f t="shared" si="11"/>
        <v>0.38461538461538458</v>
      </c>
      <c r="T21" s="33">
        <f t="shared" si="11"/>
        <v>0.5</v>
      </c>
      <c r="U21" s="33">
        <f t="shared" si="11"/>
        <v>0.33333333333333337</v>
      </c>
      <c r="V21" s="33">
        <f t="shared" si="11"/>
        <v>0.33333333333333337</v>
      </c>
      <c r="W21" s="33">
        <f t="shared" si="11"/>
        <v>0.36363636363636365</v>
      </c>
      <c r="X21" s="33">
        <f t="shared" si="11"/>
        <v>0.25</v>
      </c>
      <c r="Y21" s="33">
        <f t="shared" si="11"/>
        <v>0.4</v>
      </c>
      <c r="Z21" s="33">
        <f t="shared" si="11"/>
        <v>0.19999999999999996</v>
      </c>
      <c r="AA21" s="33">
        <f t="shared" si="11"/>
        <v>0.44444444444444442</v>
      </c>
      <c r="AB21" s="33">
        <f t="shared" si="11"/>
        <v>0.33333333333333337</v>
      </c>
      <c r="AC21" s="33">
        <f t="shared" si="11"/>
        <v>0.375</v>
      </c>
      <c r="AD21" s="33">
        <f t="shared" si="11"/>
        <v>0.375</v>
      </c>
      <c r="AE21" s="33">
        <f t="shared" si="11"/>
        <v>0.33333333333333337</v>
      </c>
      <c r="AF21" s="33">
        <f t="shared" si="11"/>
        <v>0.30000000000000004</v>
      </c>
      <c r="AG21" s="33">
        <f t="shared" si="11"/>
        <v>0.5</v>
      </c>
      <c r="AH21" s="33">
        <f t="shared" si="11"/>
        <v>0.36363636363636365</v>
      </c>
      <c r="AI21" s="33">
        <f t="shared" si="11"/>
        <v>0.33333333333333337</v>
      </c>
      <c r="AJ21" s="33">
        <f t="shared" si="11"/>
        <v>0.33333333333333337</v>
      </c>
      <c r="AK21" s="33">
        <f t="shared" si="11"/>
        <v>0.5</v>
      </c>
      <c r="AL21" s="33">
        <f t="shared" si="11"/>
        <v>0.30769230769230771</v>
      </c>
      <c r="AM21" s="33">
        <f t="shared" si="11"/>
        <v>0</v>
      </c>
      <c r="AN21" s="33">
        <f t="shared" si="11"/>
        <v>0.3571428571428571</v>
      </c>
      <c r="AO21" s="33">
        <v>1</v>
      </c>
    </row>
    <row r="22" spans="1:43" s="6" customFormat="1" ht="19">
      <c r="A22" s="25" t="s">
        <v>9</v>
      </c>
      <c r="B22" s="25">
        <v>75</v>
      </c>
      <c r="C22" s="25">
        <v>80</v>
      </c>
      <c r="D22" s="25" t="b">
        <v>0</v>
      </c>
      <c r="E22" s="25" t="s">
        <v>6</v>
      </c>
      <c r="F22" s="25">
        <v>1</v>
      </c>
      <c r="G22" s="34"/>
      <c r="H22" s="34"/>
      <c r="I22" s="7"/>
      <c r="J22" s="7"/>
      <c r="K22" s="7"/>
      <c r="L22" s="7"/>
      <c r="M22" s="7"/>
      <c r="N22" s="7"/>
      <c r="O22" s="34" t="s">
        <v>17</v>
      </c>
      <c r="P22" s="34">
        <v>14</v>
      </c>
      <c r="Q22" s="34">
        <v>14</v>
      </c>
      <c r="R22" s="34">
        <v>14</v>
      </c>
      <c r="S22" s="34">
        <v>14</v>
      </c>
      <c r="T22" s="34">
        <v>14</v>
      </c>
      <c r="U22" s="34">
        <v>14</v>
      </c>
      <c r="V22" s="34">
        <v>14</v>
      </c>
      <c r="W22" s="34">
        <v>14</v>
      </c>
      <c r="X22" s="34">
        <v>14</v>
      </c>
      <c r="Y22" s="34">
        <v>14</v>
      </c>
      <c r="Z22" s="34">
        <v>14</v>
      </c>
      <c r="AA22" s="34">
        <v>14</v>
      </c>
      <c r="AB22" s="34">
        <v>14</v>
      </c>
      <c r="AC22" s="34">
        <v>14</v>
      </c>
      <c r="AD22" s="34">
        <v>14</v>
      </c>
      <c r="AE22" s="34">
        <v>14</v>
      </c>
      <c r="AF22" s="34">
        <v>14</v>
      </c>
      <c r="AG22" s="34">
        <v>14</v>
      </c>
      <c r="AH22" s="34">
        <v>14</v>
      </c>
      <c r="AI22" s="34">
        <v>14</v>
      </c>
      <c r="AJ22" s="34">
        <v>14</v>
      </c>
      <c r="AK22" s="34">
        <v>14</v>
      </c>
      <c r="AL22" s="34">
        <v>14</v>
      </c>
      <c r="AM22" s="34">
        <v>14</v>
      </c>
      <c r="AN22" s="34">
        <v>14</v>
      </c>
      <c r="AO22" s="34">
        <v>14</v>
      </c>
    </row>
    <row r="23" spans="1:43" s="4" customFormat="1" ht="35">
      <c r="A23" s="25" t="s">
        <v>9</v>
      </c>
      <c r="B23" s="25">
        <v>68</v>
      </c>
      <c r="C23" s="25">
        <v>80</v>
      </c>
      <c r="D23" s="25" t="b">
        <v>0</v>
      </c>
      <c r="E23" s="25" t="s">
        <v>6</v>
      </c>
      <c r="F23" s="25">
        <v>1</v>
      </c>
      <c r="G23" s="34"/>
      <c r="H23" s="7"/>
      <c r="I23" s="7"/>
      <c r="J23" s="7"/>
      <c r="K23" s="7"/>
      <c r="L23" s="7"/>
      <c r="M23" s="7"/>
      <c r="N23" s="7"/>
      <c r="O23" s="37" t="s">
        <v>31</v>
      </c>
      <c r="P23" s="33">
        <f>(P20/P22)*P21</f>
        <v>0</v>
      </c>
      <c r="Q23" s="33">
        <f t="shared" ref="Q23:AO23" si="12">(Q20/Q22)*Q21</f>
        <v>0.3571428571428571</v>
      </c>
      <c r="R23" s="33">
        <f t="shared" si="12"/>
        <v>0</v>
      </c>
      <c r="S23" s="33">
        <f t="shared" si="12"/>
        <v>0.35714285714285715</v>
      </c>
      <c r="T23" s="33">
        <f t="shared" si="12"/>
        <v>7.1428571428571425E-2</v>
      </c>
      <c r="U23" s="33">
        <f t="shared" si="12"/>
        <v>0.28571428571428575</v>
      </c>
      <c r="V23" s="33">
        <f t="shared" si="12"/>
        <v>7.1428571428571438E-2</v>
      </c>
      <c r="W23" s="33">
        <f t="shared" si="12"/>
        <v>0.2857142857142857</v>
      </c>
      <c r="X23" s="33">
        <f t="shared" si="12"/>
        <v>7.1428571428571425E-2</v>
      </c>
      <c r="Y23" s="33">
        <f t="shared" si="12"/>
        <v>0.28571428571428575</v>
      </c>
      <c r="Z23" s="33">
        <f t="shared" si="12"/>
        <v>7.1428571428571411E-2</v>
      </c>
      <c r="AA23" s="33">
        <f t="shared" si="12"/>
        <v>0.2857142857142857</v>
      </c>
      <c r="AB23" s="33">
        <f t="shared" si="12"/>
        <v>0.14285714285714288</v>
      </c>
      <c r="AC23" s="33">
        <f t="shared" si="12"/>
        <v>0.21428571428571427</v>
      </c>
      <c r="AD23" s="33">
        <f t="shared" si="12"/>
        <v>0.21428571428571427</v>
      </c>
      <c r="AE23" s="33">
        <f t="shared" si="12"/>
        <v>0.14285714285714288</v>
      </c>
      <c r="AF23" s="33">
        <f t="shared" si="12"/>
        <v>0.21428571428571433</v>
      </c>
      <c r="AG23" s="33">
        <f t="shared" si="12"/>
        <v>0.14285714285714285</v>
      </c>
      <c r="AH23" s="33">
        <f t="shared" si="12"/>
        <v>0.2857142857142857</v>
      </c>
      <c r="AI23" s="33">
        <f t="shared" si="12"/>
        <v>7.1428571428571438E-2</v>
      </c>
      <c r="AJ23" s="33">
        <f t="shared" si="12"/>
        <v>0.28571428571428575</v>
      </c>
      <c r="AK23" s="33">
        <f t="shared" si="12"/>
        <v>7.1428571428571425E-2</v>
      </c>
      <c r="AL23" s="33">
        <f t="shared" si="12"/>
        <v>0.28571428571428575</v>
      </c>
      <c r="AM23" s="33">
        <f t="shared" si="12"/>
        <v>0</v>
      </c>
      <c r="AN23" s="33">
        <f t="shared" si="12"/>
        <v>0.3571428571428571</v>
      </c>
      <c r="AO23" s="33">
        <f t="shared" si="12"/>
        <v>0</v>
      </c>
    </row>
    <row r="24" spans="1:43" s="4" customFormat="1" ht="19">
      <c r="A24" s="25" t="s">
        <v>9</v>
      </c>
      <c r="B24" s="25">
        <v>70</v>
      </c>
      <c r="C24" s="25">
        <v>96</v>
      </c>
      <c r="D24" s="25" t="b">
        <v>0</v>
      </c>
      <c r="E24" s="25" t="s">
        <v>6</v>
      </c>
      <c r="F24" s="25">
        <v>1</v>
      </c>
      <c r="G24" s="34"/>
      <c r="H24" s="7"/>
      <c r="I24" s="7"/>
      <c r="J24" s="7"/>
      <c r="K24" s="7"/>
      <c r="L24" s="7"/>
      <c r="M24" s="7"/>
      <c r="N24" s="7"/>
      <c r="O24" s="48" t="s">
        <v>33</v>
      </c>
      <c r="P24" s="98">
        <f>SUM(P23:Q23)</f>
        <v>0.3571428571428571</v>
      </c>
      <c r="Q24" s="99"/>
      <c r="R24" s="98">
        <f t="shared" ref="R24" si="13">SUM(R23:S23)</f>
        <v>0.35714285714285715</v>
      </c>
      <c r="S24" s="98"/>
      <c r="T24" s="98">
        <f t="shared" ref="T24" si="14">SUM(T23:U23)</f>
        <v>0.35714285714285721</v>
      </c>
      <c r="U24" s="98"/>
      <c r="V24" s="98">
        <f t="shared" ref="V24" si="15">SUM(V23:W23)</f>
        <v>0.35714285714285715</v>
      </c>
      <c r="W24" s="98"/>
      <c r="X24" s="98">
        <f t="shared" ref="X24" si="16">SUM(X23:Y23)</f>
        <v>0.35714285714285721</v>
      </c>
      <c r="Y24" s="98"/>
      <c r="Z24" s="98">
        <f t="shared" ref="Z24" si="17">SUM(Z23:AA23)</f>
        <v>0.3571428571428571</v>
      </c>
      <c r="AA24" s="98"/>
      <c r="AB24" s="98">
        <f t="shared" ref="AB24" si="18">SUM(AB23:AC23)</f>
        <v>0.35714285714285715</v>
      </c>
      <c r="AC24" s="98"/>
      <c r="AD24" s="98">
        <f t="shared" ref="AD24" si="19">SUM(AD23:AE23)</f>
        <v>0.35714285714285715</v>
      </c>
      <c r="AE24" s="98"/>
      <c r="AF24" s="98">
        <f t="shared" ref="AF24" si="20">SUM(AF23:AG23)</f>
        <v>0.35714285714285721</v>
      </c>
      <c r="AG24" s="98"/>
      <c r="AH24" s="98">
        <f t="shared" ref="AH24" si="21">SUM(AH23:AI23)</f>
        <v>0.35714285714285715</v>
      </c>
      <c r="AI24" s="98"/>
      <c r="AJ24" s="98">
        <f t="shared" ref="AJ24" si="22">SUM(AJ23:AK23)</f>
        <v>0.35714285714285721</v>
      </c>
      <c r="AK24" s="98"/>
      <c r="AL24" s="100">
        <f t="shared" ref="AL24" si="23">SUM(AL23:AM23)</f>
        <v>0.28571428571428575</v>
      </c>
      <c r="AM24" s="100"/>
      <c r="AN24" s="98">
        <f t="shared" ref="AN24" si="24">SUM(AN23:AO23)</f>
        <v>0.3571428571428571</v>
      </c>
      <c r="AO24" s="98"/>
    </row>
    <row r="26" spans="1:43" ht="21">
      <c r="A26" s="62"/>
      <c r="B26" s="32"/>
      <c r="C26" s="32"/>
      <c r="D26" s="32"/>
      <c r="E26" s="8"/>
      <c r="F26" s="10"/>
      <c r="G26" s="108" t="s">
        <v>3</v>
      </c>
      <c r="H26" s="108"/>
      <c r="I26" s="110"/>
      <c r="J26" s="110"/>
      <c r="K26" s="110"/>
      <c r="L26" s="110"/>
      <c r="M26" s="110"/>
      <c r="N26" s="39"/>
      <c r="O26" s="108" t="s">
        <v>2</v>
      </c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2"/>
    </row>
    <row r="27" spans="1:43" ht="17">
      <c r="A27" s="32"/>
      <c r="B27" s="32"/>
      <c r="C27" s="32"/>
      <c r="D27" s="32"/>
      <c r="E27" s="21"/>
      <c r="F27" s="21"/>
      <c r="G27" s="13"/>
      <c r="H27" s="8" t="s">
        <v>14</v>
      </c>
      <c r="I27" s="8" t="s">
        <v>15</v>
      </c>
      <c r="J27" s="8" t="s">
        <v>27</v>
      </c>
      <c r="K27" s="8" t="s">
        <v>32</v>
      </c>
      <c r="L27" s="8" t="s">
        <v>17</v>
      </c>
      <c r="M27" s="10" t="s">
        <v>31</v>
      </c>
      <c r="N27" s="10"/>
      <c r="O27" s="34" t="s">
        <v>19</v>
      </c>
      <c r="P27" s="104">
        <v>1</v>
      </c>
      <c r="Q27" s="105"/>
      <c r="R27" s="99">
        <v>0</v>
      </c>
      <c r="S27" s="103"/>
      <c r="T27" s="104">
        <v>1</v>
      </c>
      <c r="U27" s="105"/>
      <c r="V27" s="99">
        <v>1</v>
      </c>
      <c r="W27" s="103"/>
      <c r="X27" s="104">
        <v>1</v>
      </c>
      <c r="Y27" s="105"/>
      <c r="Z27" s="99">
        <v>1</v>
      </c>
      <c r="AA27" s="103"/>
      <c r="AB27" s="99">
        <v>0</v>
      </c>
      <c r="AC27" s="103"/>
      <c r="AD27" s="99">
        <v>1</v>
      </c>
      <c r="AE27" s="103"/>
      <c r="AF27" s="104">
        <v>1</v>
      </c>
      <c r="AG27" s="105"/>
      <c r="AH27" s="104">
        <v>0</v>
      </c>
      <c r="AI27" s="105"/>
      <c r="AJ27" s="104">
        <v>0</v>
      </c>
      <c r="AK27" s="105"/>
      <c r="AL27" s="104">
        <v>1</v>
      </c>
      <c r="AM27" s="105"/>
      <c r="AN27" s="104">
        <v>0</v>
      </c>
      <c r="AO27" s="105"/>
      <c r="AP27" s="104">
        <v>1</v>
      </c>
      <c r="AQ27" s="114"/>
    </row>
    <row r="28" spans="1:43">
      <c r="A28" s="8"/>
      <c r="B28" s="8"/>
      <c r="C28" s="8"/>
      <c r="D28" s="8"/>
      <c r="E28" s="21"/>
      <c r="F28" s="21"/>
      <c r="G28" s="34" t="b">
        <v>1</v>
      </c>
      <c r="H28" s="21">
        <v>3</v>
      </c>
      <c r="I28" s="21">
        <v>4</v>
      </c>
      <c r="J28" s="21">
        <v>7</v>
      </c>
      <c r="K28" s="21">
        <f>1 - MAX(H28/J28, I28/J28)</f>
        <v>0.4285714285714286</v>
      </c>
      <c r="L28" s="21">
        <v>14</v>
      </c>
      <c r="M28" s="21">
        <f>J28/L28*K28</f>
        <v>0.2142857142857143</v>
      </c>
      <c r="N28" s="21"/>
      <c r="O28" s="34" t="s">
        <v>2</v>
      </c>
      <c r="P28" s="99">
        <v>65</v>
      </c>
      <c r="Q28" s="103"/>
      <c r="R28" s="99">
        <v>70</v>
      </c>
      <c r="S28" s="103"/>
      <c r="T28" s="104">
        <v>70</v>
      </c>
      <c r="U28" s="105"/>
      <c r="V28" s="99">
        <v>70</v>
      </c>
      <c r="W28" s="103"/>
      <c r="X28" s="99">
        <v>75</v>
      </c>
      <c r="Y28" s="103"/>
      <c r="Z28" s="104">
        <v>78</v>
      </c>
      <c r="AA28" s="105"/>
      <c r="AB28" s="99">
        <v>80</v>
      </c>
      <c r="AC28" s="103"/>
      <c r="AD28" s="99">
        <v>80</v>
      </c>
      <c r="AE28" s="103"/>
      <c r="AF28" s="104">
        <v>80</v>
      </c>
      <c r="AG28" s="105"/>
      <c r="AH28" s="104">
        <v>85</v>
      </c>
      <c r="AI28" s="105"/>
      <c r="AJ28" s="104">
        <v>90</v>
      </c>
      <c r="AK28" s="105"/>
      <c r="AL28" s="104">
        <v>90</v>
      </c>
      <c r="AM28" s="105"/>
      <c r="AN28" s="104">
        <v>95</v>
      </c>
      <c r="AO28" s="105"/>
      <c r="AP28" s="104">
        <v>96</v>
      </c>
      <c r="AQ28" s="114"/>
    </row>
    <row r="29" spans="1:43" ht="34">
      <c r="A29" s="21"/>
      <c r="B29" s="21"/>
      <c r="C29" s="21"/>
      <c r="D29" s="41"/>
      <c r="E29" s="21"/>
      <c r="F29" s="21"/>
      <c r="G29" s="34" t="b">
        <v>0</v>
      </c>
      <c r="H29" s="21">
        <v>6</v>
      </c>
      <c r="I29" s="21">
        <v>1</v>
      </c>
      <c r="J29" s="21">
        <v>7</v>
      </c>
      <c r="K29" s="21">
        <f>1 - MAX(H29/J29, I29/J29)</f>
        <v>0.1428571428571429</v>
      </c>
      <c r="L29" s="21">
        <v>14</v>
      </c>
      <c r="M29" s="21">
        <f>J29/L29*K29</f>
        <v>7.1428571428571452E-2</v>
      </c>
      <c r="N29" s="21"/>
      <c r="O29" s="78" t="s">
        <v>25</v>
      </c>
      <c r="P29" s="99">
        <f xml:space="preserve"> P28</f>
        <v>65</v>
      </c>
      <c r="Q29" s="103"/>
      <c r="R29" s="104">
        <f t="shared" ref="R29" si="25" xml:space="preserve"> R28</f>
        <v>70</v>
      </c>
      <c r="S29" s="105"/>
      <c r="T29" s="104">
        <v>75</v>
      </c>
      <c r="U29" s="105"/>
      <c r="V29" s="99">
        <v>78</v>
      </c>
      <c r="W29" s="103"/>
      <c r="X29" s="99">
        <v>80</v>
      </c>
      <c r="Y29" s="103"/>
      <c r="Z29" s="104">
        <v>85</v>
      </c>
      <c r="AA29" s="105"/>
      <c r="AB29" s="104">
        <v>90</v>
      </c>
      <c r="AC29" s="105"/>
      <c r="AD29" s="99">
        <v>95</v>
      </c>
      <c r="AE29" s="103"/>
      <c r="AF29" s="104">
        <v>96</v>
      </c>
      <c r="AG29" s="105"/>
      <c r="AH29" s="104"/>
      <c r="AI29" s="105"/>
      <c r="AJ29" s="104"/>
      <c r="AK29" s="105"/>
      <c r="AL29" s="104"/>
      <c r="AM29" s="105"/>
      <c r="AN29" s="104"/>
      <c r="AO29" s="105"/>
      <c r="AP29" s="104"/>
      <c r="AQ29" s="114"/>
    </row>
    <row r="30" spans="1:43" ht="34">
      <c r="A30" s="119"/>
      <c r="B30" s="119"/>
      <c r="C30" s="119"/>
      <c r="D30" s="119"/>
      <c r="E30" s="40"/>
      <c r="F30" s="26"/>
      <c r="G30" s="48" t="s">
        <v>33</v>
      </c>
      <c r="H30" s="42"/>
      <c r="I30" s="42"/>
      <c r="J30" s="42"/>
      <c r="K30" s="42"/>
      <c r="L30" s="40"/>
      <c r="M30" s="26">
        <f>SUM(M28:M29)</f>
        <v>0.28571428571428575</v>
      </c>
      <c r="N30" s="21"/>
      <c r="O30" s="37" t="s">
        <v>21</v>
      </c>
      <c r="P30" s="99">
        <v>63</v>
      </c>
      <c r="Q30" s="103"/>
      <c r="R30" s="104">
        <f>FLOOR(SUM(P29:S29)/2, 0.1)</f>
        <v>67.5</v>
      </c>
      <c r="S30" s="104"/>
      <c r="T30" s="104">
        <f>FLOOR((R29+T29)/2, 0.1)</f>
        <v>72.5</v>
      </c>
      <c r="U30" s="104"/>
      <c r="V30" s="104">
        <f t="shared" ref="V30" si="26">FLOOR((T29+V29)/2, 0.1)</f>
        <v>76.5</v>
      </c>
      <c r="W30" s="104"/>
      <c r="X30" s="104">
        <f t="shared" ref="X30" si="27">FLOOR((V29+X29)/2, 0.1)</f>
        <v>79</v>
      </c>
      <c r="Y30" s="104"/>
      <c r="Z30" s="106">
        <f t="shared" ref="Z30" si="28">FLOOR((X29+Z29)/2, 0.1)</f>
        <v>82.5</v>
      </c>
      <c r="AA30" s="106"/>
      <c r="AB30" s="104">
        <f t="shared" ref="AB30" si="29">FLOOR((Z29+AB29)/2, 0.1)</f>
        <v>87.5</v>
      </c>
      <c r="AC30" s="104"/>
      <c r="AD30" s="104">
        <f t="shared" ref="AD30" si="30">FLOOR((AB29+AD29)/2, 0.1)</f>
        <v>92.5</v>
      </c>
      <c r="AE30" s="104"/>
      <c r="AF30" s="104">
        <f t="shared" ref="AF30" si="31">FLOOR((AD29+AF29)/2, 0.1)</f>
        <v>95.5</v>
      </c>
      <c r="AG30" s="104"/>
      <c r="AH30" s="104">
        <v>98</v>
      </c>
      <c r="AI30" s="104"/>
      <c r="AJ30" s="104"/>
      <c r="AK30" s="104"/>
      <c r="AL30" s="104"/>
      <c r="AM30" s="104"/>
      <c r="AN30" s="104"/>
      <c r="AO30" s="104"/>
      <c r="AP30" s="104"/>
      <c r="AQ30" s="114"/>
    </row>
    <row r="31" spans="1:43" ht="19">
      <c r="B31" s="5"/>
      <c r="C31" s="5"/>
      <c r="G31" s="48"/>
      <c r="M31" s="47"/>
      <c r="N31" s="47"/>
      <c r="O31" s="16"/>
      <c r="P31" s="99"/>
      <c r="Q31" s="103"/>
      <c r="R31" s="104"/>
      <c r="S31" s="104"/>
      <c r="T31" s="104"/>
      <c r="U31" s="104"/>
      <c r="V31" s="99"/>
      <c r="W31" s="99"/>
      <c r="X31" s="99"/>
      <c r="Y31" s="99"/>
      <c r="Z31" s="104"/>
      <c r="AA31" s="104"/>
      <c r="AB31" s="104"/>
      <c r="AC31" s="104"/>
      <c r="AD31" s="99"/>
      <c r="AE31" s="99"/>
      <c r="AF31" s="104"/>
      <c r="AG31" s="104"/>
      <c r="AH31" s="104"/>
      <c r="AI31" s="104"/>
      <c r="AJ31" s="104"/>
      <c r="AK31" s="104"/>
      <c r="AL31" s="104"/>
      <c r="AM31" s="104"/>
      <c r="AN31" s="104"/>
      <c r="AO31" s="104"/>
      <c r="AP31" s="104"/>
      <c r="AQ31" s="114"/>
    </row>
    <row r="32" spans="1:43" ht="19">
      <c r="A32" s="87"/>
      <c r="B32" s="87" t="s">
        <v>0</v>
      </c>
      <c r="C32" s="87" t="s">
        <v>1</v>
      </c>
      <c r="D32" s="87" t="s">
        <v>2</v>
      </c>
      <c r="E32" s="87" t="s">
        <v>3</v>
      </c>
      <c r="G32" s="48"/>
      <c r="H32" s="118"/>
      <c r="I32" s="117"/>
      <c r="J32" s="117"/>
      <c r="K32" s="117"/>
      <c r="L32" s="38"/>
      <c r="M32" s="38"/>
      <c r="N32" s="47"/>
      <c r="O32" s="34"/>
      <c r="P32" s="34" t="s">
        <v>22</v>
      </c>
      <c r="Q32" s="34" t="s">
        <v>23</v>
      </c>
      <c r="R32" s="34" t="s">
        <v>22</v>
      </c>
      <c r="S32" s="34" t="s">
        <v>23</v>
      </c>
      <c r="T32" s="34" t="s">
        <v>22</v>
      </c>
      <c r="U32" s="34" t="s">
        <v>23</v>
      </c>
      <c r="V32" s="34" t="s">
        <v>22</v>
      </c>
      <c r="W32" s="34" t="s">
        <v>23</v>
      </c>
      <c r="X32" s="34" t="s">
        <v>22</v>
      </c>
      <c r="Y32" s="34" t="s">
        <v>23</v>
      </c>
      <c r="Z32" s="34" t="s">
        <v>22</v>
      </c>
      <c r="AA32" s="34" t="s">
        <v>23</v>
      </c>
      <c r="AB32" s="34" t="s">
        <v>22</v>
      </c>
      <c r="AC32" s="34" t="s">
        <v>23</v>
      </c>
      <c r="AD32" s="34" t="s">
        <v>22</v>
      </c>
      <c r="AE32" s="34" t="s">
        <v>23</v>
      </c>
      <c r="AF32" s="34" t="s">
        <v>22</v>
      </c>
      <c r="AG32" s="34" t="s">
        <v>23</v>
      </c>
      <c r="AH32" s="34" t="s">
        <v>22</v>
      </c>
      <c r="AI32" s="34" t="s">
        <v>23</v>
      </c>
      <c r="AJ32" s="34"/>
      <c r="AK32" s="34"/>
      <c r="AL32" s="34"/>
      <c r="AM32" s="34"/>
      <c r="AN32" s="34"/>
      <c r="AO32" s="34"/>
      <c r="AP32" s="4"/>
      <c r="AQ32" s="4"/>
    </row>
    <row r="33" spans="1:43" ht="19">
      <c r="A33" s="87" t="s">
        <v>33</v>
      </c>
      <c r="B33" s="91">
        <v>0.28599999999999998</v>
      </c>
      <c r="C33" s="91">
        <v>0.28599999999999998</v>
      </c>
      <c r="D33" s="91">
        <v>0.28599999999999998</v>
      </c>
      <c r="E33" s="91">
        <v>0.28599999999999998</v>
      </c>
      <c r="G33" s="30"/>
      <c r="H33" s="4"/>
      <c r="I33" s="4"/>
      <c r="J33" s="4"/>
      <c r="K33" s="4"/>
      <c r="L33" s="4"/>
      <c r="M33" s="4"/>
      <c r="N33" s="47"/>
      <c r="O33" s="34" t="s">
        <v>14</v>
      </c>
      <c r="P33" s="34">
        <v>0</v>
      </c>
      <c r="Q33" s="34">
        <v>9</v>
      </c>
      <c r="R33" s="34">
        <v>1</v>
      </c>
      <c r="S33" s="34">
        <v>8</v>
      </c>
      <c r="T33" s="34">
        <v>3</v>
      </c>
      <c r="U33" s="34">
        <v>6</v>
      </c>
      <c r="V33" s="34">
        <v>4</v>
      </c>
      <c r="W33" s="34">
        <v>5</v>
      </c>
      <c r="X33" s="34">
        <v>5</v>
      </c>
      <c r="Y33" s="34">
        <v>4</v>
      </c>
      <c r="Z33" s="34">
        <v>7</v>
      </c>
      <c r="AA33" s="34">
        <v>2</v>
      </c>
      <c r="AB33" s="34">
        <v>7</v>
      </c>
      <c r="AC33" s="34">
        <v>2</v>
      </c>
      <c r="AD33" s="34">
        <v>8</v>
      </c>
      <c r="AE33" s="34">
        <v>1</v>
      </c>
      <c r="AF33" s="34">
        <v>8</v>
      </c>
      <c r="AG33" s="34">
        <v>1</v>
      </c>
      <c r="AH33" s="34">
        <v>9</v>
      </c>
      <c r="AI33" s="34">
        <v>0</v>
      </c>
      <c r="AJ33" s="34"/>
      <c r="AK33" s="34"/>
      <c r="AL33" s="34"/>
      <c r="AM33" s="34"/>
      <c r="AN33" s="34"/>
      <c r="AO33" s="34"/>
      <c r="AP33" s="4"/>
      <c r="AQ33" s="4"/>
    </row>
    <row r="34" spans="1:43" ht="19">
      <c r="B34" s="3"/>
      <c r="C34" s="3"/>
      <c r="G34" s="4"/>
      <c r="H34" s="4"/>
      <c r="I34" s="4"/>
      <c r="J34" s="4"/>
      <c r="K34" s="4"/>
      <c r="L34" s="4"/>
      <c r="M34" s="4"/>
      <c r="N34" s="4"/>
      <c r="O34" s="34" t="s">
        <v>15</v>
      </c>
      <c r="P34" s="34">
        <v>0</v>
      </c>
      <c r="Q34" s="34">
        <v>5</v>
      </c>
      <c r="R34" s="34">
        <v>0</v>
      </c>
      <c r="S34" s="34">
        <v>5</v>
      </c>
      <c r="T34" s="34">
        <v>1</v>
      </c>
      <c r="U34" s="34">
        <v>4</v>
      </c>
      <c r="V34" s="34">
        <v>1</v>
      </c>
      <c r="W34" s="34">
        <v>4</v>
      </c>
      <c r="X34" s="34">
        <v>1</v>
      </c>
      <c r="Y34" s="34">
        <v>4</v>
      </c>
      <c r="Z34" s="34">
        <v>2</v>
      </c>
      <c r="AA34" s="34">
        <v>3</v>
      </c>
      <c r="AB34" s="34">
        <v>3</v>
      </c>
      <c r="AC34" s="34">
        <v>2</v>
      </c>
      <c r="AD34" s="34">
        <v>4</v>
      </c>
      <c r="AE34" s="34">
        <v>1</v>
      </c>
      <c r="AF34" s="34">
        <v>5</v>
      </c>
      <c r="AG34" s="34">
        <v>0</v>
      </c>
      <c r="AH34" s="34">
        <v>5</v>
      </c>
      <c r="AI34" s="34">
        <v>0</v>
      </c>
      <c r="AJ34" s="34"/>
      <c r="AK34" s="34"/>
      <c r="AL34" s="34"/>
      <c r="AM34" s="34"/>
      <c r="AN34" s="34"/>
      <c r="AO34" s="34"/>
      <c r="AP34" s="4"/>
      <c r="AQ34" s="4"/>
    </row>
    <row r="35" spans="1:43" ht="16" customHeight="1">
      <c r="A35" s="129" t="s">
        <v>97</v>
      </c>
      <c r="B35" s="130"/>
      <c r="C35" s="130"/>
      <c r="D35" s="130"/>
      <c r="E35" s="130"/>
      <c r="F35" s="130"/>
      <c r="G35" s="131"/>
      <c r="H35" s="131"/>
      <c r="I35" s="69"/>
      <c r="J35" s="69"/>
      <c r="K35" s="69"/>
      <c r="L35" s="69"/>
      <c r="M35" s="69"/>
      <c r="N35" s="69"/>
      <c r="O35" s="4"/>
      <c r="P35" s="99"/>
      <c r="Q35" s="103"/>
      <c r="R35" s="104"/>
      <c r="S35" s="104"/>
      <c r="T35" s="104"/>
      <c r="U35" s="104"/>
      <c r="V35" s="99"/>
      <c r="W35" s="99"/>
      <c r="X35" s="99"/>
      <c r="Y35" s="99"/>
      <c r="Z35" s="104"/>
      <c r="AA35" s="104"/>
      <c r="AB35" s="104"/>
      <c r="AC35" s="104"/>
      <c r="AD35" s="99"/>
      <c r="AE35" s="99"/>
      <c r="AF35" s="104"/>
      <c r="AG35" s="104"/>
      <c r="AH35" s="104"/>
      <c r="AI35" s="104"/>
      <c r="AJ35" s="104"/>
      <c r="AK35" s="104"/>
      <c r="AL35" s="104"/>
      <c r="AM35" s="104"/>
      <c r="AN35" s="104"/>
      <c r="AO35" s="104"/>
      <c r="AP35" s="4"/>
      <c r="AQ35" s="4"/>
    </row>
    <row r="36" spans="1:43">
      <c r="A36" s="130"/>
      <c r="B36" s="130"/>
      <c r="C36" s="130"/>
      <c r="D36" s="130"/>
      <c r="E36" s="130"/>
      <c r="F36" s="130"/>
      <c r="G36" s="131"/>
      <c r="H36" s="131"/>
      <c r="I36" s="68"/>
      <c r="J36" s="68"/>
      <c r="K36" s="68"/>
      <c r="L36" s="68"/>
      <c r="M36" s="68"/>
      <c r="N36" s="68"/>
      <c r="O36" s="34" t="s">
        <v>24</v>
      </c>
      <c r="P36" s="34">
        <f>SUM(P33:P34)</f>
        <v>0</v>
      </c>
      <c r="Q36" s="34">
        <f t="shared" ref="Q36:AI36" si="32">SUM(Q33:Q34)</f>
        <v>14</v>
      </c>
      <c r="R36" s="34">
        <f t="shared" si="32"/>
        <v>1</v>
      </c>
      <c r="S36" s="34">
        <f t="shared" si="32"/>
        <v>13</v>
      </c>
      <c r="T36" s="34">
        <f t="shared" si="32"/>
        <v>4</v>
      </c>
      <c r="U36" s="34">
        <f t="shared" si="32"/>
        <v>10</v>
      </c>
      <c r="V36" s="34">
        <f t="shared" si="32"/>
        <v>5</v>
      </c>
      <c r="W36" s="34">
        <f t="shared" si="32"/>
        <v>9</v>
      </c>
      <c r="X36" s="34">
        <f t="shared" si="32"/>
        <v>6</v>
      </c>
      <c r="Y36" s="34">
        <f t="shared" si="32"/>
        <v>8</v>
      </c>
      <c r="Z36" s="34">
        <f t="shared" si="32"/>
        <v>9</v>
      </c>
      <c r="AA36" s="34">
        <f t="shared" si="32"/>
        <v>5</v>
      </c>
      <c r="AB36" s="34">
        <f t="shared" si="32"/>
        <v>10</v>
      </c>
      <c r="AC36" s="34">
        <f t="shared" si="32"/>
        <v>4</v>
      </c>
      <c r="AD36" s="34">
        <f t="shared" si="32"/>
        <v>12</v>
      </c>
      <c r="AE36" s="34">
        <f t="shared" si="32"/>
        <v>2</v>
      </c>
      <c r="AF36" s="34">
        <f t="shared" si="32"/>
        <v>13</v>
      </c>
      <c r="AG36" s="34">
        <f t="shared" si="32"/>
        <v>1</v>
      </c>
      <c r="AH36" s="34">
        <f t="shared" si="32"/>
        <v>14</v>
      </c>
      <c r="AI36" s="34">
        <f t="shared" si="32"/>
        <v>0</v>
      </c>
      <c r="AJ36" s="34"/>
      <c r="AK36" s="34"/>
      <c r="AL36" s="34"/>
      <c r="AM36" s="34"/>
      <c r="AN36" s="34"/>
      <c r="AO36" s="34"/>
      <c r="AP36" s="4"/>
      <c r="AQ36" s="4"/>
    </row>
    <row r="37" spans="1:43" ht="17">
      <c r="A37" s="130"/>
      <c r="B37" s="130"/>
      <c r="C37" s="130"/>
      <c r="D37" s="130"/>
      <c r="E37" s="130"/>
      <c r="F37" s="130"/>
      <c r="G37" s="131"/>
      <c r="H37" s="131"/>
      <c r="I37" s="69"/>
      <c r="J37" s="69"/>
      <c r="K37" s="69"/>
      <c r="L37" s="69"/>
      <c r="M37" s="69"/>
      <c r="N37" s="69"/>
      <c r="O37" s="37" t="s">
        <v>32</v>
      </c>
      <c r="P37" s="33">
        <v>1</v>
      </c>
      <c r="Q37" s="33">
        <f>1 - MAX(Q33/Q36, Q34/Q36)</f>
        <v>0.3571428571428571</v>
      </c>
      <c r="R37" s="33">
        <f t="shared" ref="R37:AH37" si="33">1 - MAX(R33/R36, R34/R36)</f>
        <v>0</v>
      </c>
      <c r="S37" s="33">
        <f t="shared" si="33"/>
        <v>0.38461538461538458</v>
      </c>
      <c r="T37" s="33">
        <f t="shared" si="33"/>
        <v>0.25</v>
      </c>
      <c r="U37" s="33">
        <f t="shared" si="33"/>
        <v>0.4</v>
      </c>
      <c r="V37" s="33">
        <f t="shared" si="33"/>
        <v>0.19999999999999996</v>
      </c>
      <c r="W37" s="33">
        <f t="shared" si="33"/>
        <v>0.44444444444444442</v>
      </c>
      <c r="X37" s="33">
        <f t="shared" si="33"/>
        <v>0.16666666666666663</v>
      </c>
      <c r="Y37" s="33">
        <f t="shared" si="33"/>
        <v>0.5</v>
      </c>
      <c r="Z37" s="33">
        <f t="shared" si="33"/>
        <v>0.22222222222222221</v>
      </c>
      <c r="AA37" s="33">
        <f t="shared" si="33"/>
        <v>0.4</v>
      </c>
      <c r="AB37" s="33">
        <f t="shared" si="33"/>
        <v>0.30000000000000004</v>
      </c>
      <c r="AC37" s="33">
        <f t="shared" si="33"/>
        <v>0.5</v>
      </c>
      <c r="AD37" s="33">
        <f t="shared" si="33"/>
        <v>0.33333333333333337</v>
      </c>
      <c r="AE37" s="33">
        <f t="shared" si="33"/>
        <v>0.5</v>
      </c>
      <c r="AF37" s="33">
        <f t="shared" si="33"/>
        <v>0.38461538461538458</v>
      </c>
      <c r="AG37" s="33">
        <f t="shared" si="33"/>
        <v>0</v>
      </c>
      <c r="AH37" s="33">
        <f t="shared" si="33"/>
        <v>0.3571428571428571</v>
      </c>
      <c r="AI37" s="33">
        <v>1</v>
      </c>
      <c r="AJ37" s="20"/>
      <c r="AK37" s="20"/>
      <c r="AL37" s="20"/>
      <c r="AM37" s="20"/>
      <c r="AN37" s="20"/>
      <c r="AO37" s="20"/>
      <c r="AP37" s="6"/>
      <c r="AQ37" s="6"/>
    </row>
    <row r="38" spans="1:43">
      <c r="A38" s="110"/>
      <c r="B38" s="110"/>
      <c r="C38" s="110"/>
      <c r="D38" s="110"/>
      <c r="E38" s="110"/>
      <c r="F38" s="110"/>
      <c r="G38" s="131"/>
      <c r="H38" s="131"/>
      <c r="I38" s="68"/>
      <c r="J38" s="68"/>
      <c r="K38" s="68"/>
      <c r="L38" s="68"/>
      <c r="M38" s="68"/>
      <c r="N38" s="68"/>
      <c r="O38" s="34" t="s">
        <v>17</v>
      </c>
      <c r="P38" s="34">
        <v>14</v>
      </c>
      <c r="Q38" s="34">
        <v>14</v>
      </c>
      <c r="R38" s="34">
        <v>14</v>
      </c>
      <c r="S38" s="34">
        <v>14</v>
      </c>
      <c r="T38" s="34">
        <v>14</v>
      </c>
      <c r="U38" s="34">
        <v>14</v>
      </c>
      <c r="V38" s="34">
        <v>14</v>
      </c>
      <c r="W38" s="34">
        <v>14</v>
      </c>
      <c r="X38" s="34">
        <v>14</v>
      </c>
      <c r="Y38" s="34">
        <v>14</v>
      </c>
      <c r="Z38" s="34">
        <v>14</v>
      </c>
      <c r="AA38" s="34">
        <v>14</v>
      </c>
      <c r="AB38" s="34">
        <v>14</v>
      </c>
      <c r="AC38" s="34">
        <v>14</v>
      </c>
      <c r="AD38" s="34">
        <v>14</v>
      </c>
      <c r="AE38" s="34">
        <v>14</v>
      </c>
      <c r="AF38" s="34">
        <v>14</v>
      </c>
      <c r="AG38" s="34">
        <v>14</v>
      </c>
      <c r="AH38" s="34">
        <v>14</v>
      </c>
      <c r="AI38" s="34">
        <v>14</v>
      </c>
      <c r="AJ38" s="6"/>
      <c r="AK38" s="6"/>
      <c r="AL38" s="6"/>
      <c r="AM38" s="6"/>
      <c r="AN38" s="6"/>
      <c r="AO38" s="6"/>
      <c r="AP38" s="6"/>
      <c r="AQ38" s="6"/>
    </row>
    <row r="39" spans="1:43" ht="34">
      <c r="A39" s="110"/>
      <c r="B39" s="110"/>
      <c r="C39" s="110"/>
      <c r="D39" s="110"/>
      <c r="E39" s="110"/>
      <c r="F39" s="110"/>
      <c r="G39" s="131"/>
      <c r="H39" s="131"/>
      <c r="I39" s="98"/>
      <c r="J39" s="98"/>
      <c r="K39" s="98"/>
      <c r="L39" s="98"/>
      <c r="M39" s="98"/>
      <c r="N39" s="98"/>
      <c r="O39" s="35" t="s">
        <v>31</v>
      </c>
      <c r="P39" s="33">
        <f>(P36/P38)*P37</f>
        <v>0</v>
      </c>
      <c r="Q39" s="33">
        <f t="shared" ref="Q39:AI39" si="34">(Q36/Q38)*Q37</f>
        <v>0.3571428571428571</v>
      </c>
      <c r="R39" s="33">
        <f t="shared" si="34"/>
        <v>0</v>
      </c>
      <c r="S39" s="33">
        <f t="shared" si="34"/>
        <v>0.35714285714285715</v>
      </c>
      <c r="T39" s="33">
        <f t="shared" si="34"/>
        <v>7.1428571428571425E-2</v>
      </c>
      <c r="U39" s="33">
        <f t="shared" si="34"/>
        <v>0.28571428571428575</v>
      </c>
      <c r="V39" s="33">
        <f t="shared" si="34"/>
        <v>7.1428571428571411E-2</v>
      </c>
      <c r="W39" s="33">
        <f t="shared" si="34"/>
        <v>0.2857142857142857</v>
      </c>
      <c r="X39" s="33">
        <f t="shared" si="34"/>
        <v>7.1428571428571411E-2</v>
      </c>
      <c r="Y39" s="33">
        <f t="shared" si="34"/>
        <v>0.2857142857142857</v>
      </c>
      <c r="Z39" s="33">
        <f t="shared" si="34"/>
        <v>0.14285714285714285</v>
      </c>
      <c r="AA39" s="33">
        <f t="shared" si="34"/>
        <v>0.14285714285714288</v>
      </c>
      <c r="AB39" s="33">
        <f t="shared" si="34"/>
        <v>0.21428571428571433</v>
      </c>
      <c r="AC39" s="33">
        <f t="shared" si="34"/>
        <v>0.14285714285714285</v>
      </c>
      <c r="AD39" s="33">
        <f t="shared" si="34"/>
        <v>0.28571428571428575</v>
      </c>
      <c r="AE39" s="33">
        <f t="shared" si="34"/>
        <v>7.1428571428571425E-2</v>
      </c>
      <c r="AF39" s="33">
        <f t="shared" si="34"/>
        <v>0.35714285714285715</v>
      </c>
      <c r="AG39" s="33">
        <f t="shared" si="34"/>
        <v>0</v>
      </c>
      <c r="AH39" s="33">
        <f t="shared" si="34"/>
        <v>0.3571428571428571</v>
      </c>
      <c r="AI39" s="33">
        <f t="shared" si="34"/>
        <v>0</v>
      </c>
      <c r="AJ39" s="31"/>
      <c r="AK39" s="31"/>
      <c r="AL39" s="31"/>
      <c r="AM39" s="31"/>
      <c r="AN39" s="31"/>
      <c r="AO39" s="31"/>
      <c r="AP39" s="4"/>
      <c r="AQ39" s="4"/>
    </row>
    <row r="40" spans="1:43">
      <c r="A40" s="110"/>
      <c r="B40" s="110"/>
      <c r="C40" s="110"/>
      <c r="D40" s="110"/>
      <c r="E40" s="110"/>
      <c r="F40" s="110"/>
      <c r="G40" s="131"/>
      <c r="H40" s="131"/>
      <c r="I40" s="7"/>
      <c r="J40" s="7"/>
      <c r="K40" s="7"/>
      <c r="L40" s="7"/>
      <c r="M40" s="7"/>
      <c r="N40" s="7"/>
      <c r="O40" s="48" t="s">
        <v>33</v>
      </c>
      <c r="P40" s="98">
        <f>SUM(P39:Q39)</f>
        <v>0.3571428571428571</v>
      </c>
      <c r="Q40" s="99"/>
      <c r="R40" s="98">
        <f t="shared" ref="R40" si="35">SUM(R39:S39)</f>
        <v>0.35714285714285715</v>
      </c>
      <c r="S40" s="99"/>
      <c r="T40" s="98">
        <f t="shared" ref="T40" si="36">SUM(T39:U39)</f>
        <v>0.35714285714285721</v>
      </c>
      <c r="U40" s="99"/>
      <c r="V40" s="98">
        <f t="shared" ref="V40" si="37">SUM(V39:W39)</f>
        <v>0.3571428571428571</v>
      </c>
      <c r="W40" s="99"/>
      <c r="X40" s="98">
        <f t="shared" ref="X40" si="38">SUM(X39:Y39)</f>
        <v>0.3571428571428571</v>
      </c>
      <c r="Y40" s="99"/>
      <c r="Z40" s="100">
        <f t="shared" ref="Z40" si="39">SUM(Z39:AA39)</f>
        <v>0.2857142857142857</v>
      </c>
      <c r="AA40" s="101"/>
      <c r="AB40" s="98">
        <f t="shared" ref="AB40" si="40">SUM(AB39:AC39)</f>
        <v>0.35714285714285721</v>
      </c>
      <c r="AC40" s="99"/>
      <c r="AD40" s="98">
        <f t="shared" ref="AD40" si="41">SUM(AD39:AE39)</f>
        <v>0.35714285714285721</v>
      </c>
      <c r="AE40" s="99"/>
      <c r="AF40" s="98">
        <f t="shared" ref="AF40" si="42">SUM(AF39:AG39)</f>
        <v>0.35714285714285715</v>
      </c>
      <c r="AG40" s="99"/>
      <c r="AH40" s="98">
        <f t="shared" ref="AH40" si="43">SUM(AH39:AI39)</f>
        <v>0.3571428571428571</v>
      </c>
      <c r="AI40" s="99"/>
      <c r="AJ40" s="112"/>
      <c r="AK40" s="113"/>
      <c r="AL40" s="112"/>
      <c r="AM40" s="113"/>
      <c r="AN40" s="112"/>
      <c r="AO40" s="113"/>
      <c r="AP40" s="4"/>
      <c r="AQ40" s="4"/>
    </row>
    <row r="41" spans="1:43">
      <c r="A41" s="95" t="s">
        <v>91</v>
      </c>
      <c r="B41" s="95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  <c r="W41" s="95"/>
      <c r="X41" s="95"/>
      <c r="Y41" s="95"/>
      <c r="Z41" s="95"/>
      <c r="AA41" s="95"/>
      <c r="AB41" s="95"/>
      <c r="AC41" s="95"/>
      <c r="AD41" s="95"/>
      <c r="AE41" s="95"/>
      <c r="AF41" s="95"/>
      <c r="AG41" s="95"/>
      <c r="AH41" s="95"/>
      <c r="AI41" s="95"/>
      <c r="AJ41" s="95"/>
      <c r="AK41" s="95"/>
      <c r="AL41" s="95"/>
      <c r="AM41" s="95"/>
      <c r="AN41" s="95"/>
      <c r="AO41" s="95"/>
    </row>
    <row r="42" spans="1:43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</row>
    <row r="43" spans="1:43">
      <c r="A43" s="97" t="s">
        <v>67</v>
      </c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</row>
    <row r="44" spans="1:43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</row>
    <row r="45" spans="1:43">
      <c r="A45" s="96" t="s">
        <v>71</v>
      </c>
      <c r="B45" s="96"/>
      <c r="C45" s="96"/>
      <c r="D45" s="96"/>
      <c r="E45" s="96"/>
      <c r="F45" s="96"/>
      <c r="G45" s="73"/>
    </row>
    <row r="46" spans="1:43" ht="19">
      <c r="A46" s="96"/>
      <c r="B46" s="96"/>
      <c r="C46" s="96"/>
      <c r="D46" s="96"/>
      <c r="E46" s="96"/>
      <c r="F46" s="96"/>
      <c r="G46" s="116"/>
      <c r="H46" s="116"/>
      <c r="I46" s="117"/>
      <c r="J46" s="117"/>
      <c r="K46" s="117"/>
      <c r="L46" s="117"/>
      <c r="M46" s="117"/>
    </row>
    <row r="47" spans="1:43" ht="40">
      <c r="A47" s="28" t="s">
        <v>3</v>
      </c>
      <c r="B47" s="1" t="s">
        <v>0</v>
      </c>
      <c r="C47" s="1" t="s">
        <v>1</v>
      </c>
      <c r="D47" s="1" t="s">
        <v>2</v>
      </c>
      <c r="E47" s="11" t="s">
        <v>4</v>
      </c>
      <c r="F47" s="11" t="s">
        <v>13</v>
      </c>
      <c r="G47" s="108" t="s">
        <v>0</v>
      </c>
      <c r="H47" s="108"/>
      <c r="I47" s="110"/>
      <c r="J47" s="110"/>
      <c r="K47" s="110"/>
      <c r="L47" s="110"/>
      <c r="M47" s="110"/>
      <c r="N47" s="108" t="s">
        <v>1</v>
      </c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99"/>
      <c r="AD47" s="99"/>
      <c r="AE47" s="104"/>
      <c r="AF47" s="104"/>
      <c r="AG47" s="104"/>
      <c r="AH47" s="104"/>
      <c r="AI47" s="104"/>
      <c r="AJ47" s="104"/>
      <c r="AK47" s="104"/>
      <c r="AL47" s="104"/>
      <c r="AM47" s="104"/>
      <c r="AN47" s="104"/>
      <c r="AO47" s="104"/>
      <c r="AP47" s="104"/>
    </row>
    <row r="48" spans="1:43" ht="19">
      <c r="A48" s="29" t="b">
        <v>1</v>
      </c>
      <c r="B48" s="25" t="s">
        <v>5</v>
      </c>
      <c r="C48" s="25">
        <v>75</v>
      </c>
      <c r="D48" s="25">
        <v>70</v>
      </c>
      <c r="E48" s="25" t="s">
        <v>6</v>
      </c>
      <c r="F48" s="25">
        <v>1</v>
      </c>
      <c r="G48" s="13"/>
      <c r="H48" s="8" t="s">
        <v>14</v>
      </c>
      <c r="I48" s="8" t="s">
        <v>15</v>
      </c>
      <c r="J48" s="8" t="s">
        <v>27</v>
      </c>
      <c r="K48" s="8" t="s">
        <v>32</v>
      </c>
      <c r="L48" s="8" t="s">
        <v>17</v>
      </c>
      <c r="M48" s="10" t="s">
        <v>31</v>
      </c>
      <c r="N48" s="69" t="s">
        <v>19</v>
      </c>
      <c r="O48" s="104">
        <v>1</v>
      </c>
      <c r="P48" s="105"/>
      <c r="Q48" s="99">
        <v>0</v>
      </c>
      <c r="R48" s="103"/>
      <c r="S48" s="104">
        <v>0</v>
      </c>
      <c r="T48" s="105"/>
      <c r="U48" s="99">
        <v>0</v>
      </c>
      <c r="V48" s="103"/>
      <c r="W48" s="104">
        <v>1</v>
      </c>
      <c r="X48" s="105"/>
      <c r="Y48" s="99">
        <v>1</v>
      </c>
      <c r="Z48" s="103"/>
      <c r="AA48" s="99">
        <v>0</v>
      </c>
      <c r="AB48" s="103"/>
      <c r="AC48" s="99"/>
      <c r="AD48" s="99"/>
      <c r="AE48" s="104"/>
      <c r="AF48" s="104"/>
      <c r="AG48" s="104"/>
      <c r="AH48" s="104"/>
      <c r="AI48" s="104"/>
      <c r="AJ48" s="104"/>
      <c r="AK48" s="104"/>
      <c r="AL48" s="104"/>
      <c r="AM48" s="104"/>
      <c r="AN48" s="104"/>
      <c r="AO48" s="104"/>
      <c r="AP48" s="104"/>
    </row>
    <row r="49" spans="1:42" ht="19">
      <c r="A49" s="29" t="b">
        <v>1</v>
      </c>
      <c r="B49" s="25" t="s">
        <v>5</v>
      </c>
      <c r="C49" s="25">
        <v>80</v>
      </c>
      <c r="D49" s="25">
        <v>90</v>
      </c>
      <c r="E49" s="25" t="s">
        <v>7</v>
      </c>
      <c r="F49" s="25">
        <v>0</v>
      </c>
      <c r="G49" s="69" t="s">
        <v>5</v>
      </c>
      <c r="H49" s="21">
        <v>1</v>
      </c>
      <c r="I49" s="21">
        <v>2</v>
      </c>
      <c r="J49" s="21">
        <v>3</v>
      </c>
      <c r="K49" s="21">
        <f>1 - MAX(H49/J49, I49/J49)</f>
        <v>0.33333333333333337</v>
      </c>
      <c r="L49" s="21">
        <v>14</v>
      </c>
      <c r="M49" s="21">
        <f>J49/L49*K49</f>
        <v>7.1428571428571438E-2</v>
      </c>
      <c r="N49" s="69" t="s">
        <v>1</v>
      </c>
      <c r="O49" s="99">
        <v>64</v>
      </c>
      <c r="P49" s="103"/>
      <c r="Q49" s="99">
        <v>65</v>
      </c>
      <c r="R49" s="103"/>
      <c r="S49" s="104">
        <v>71</v>
      </c>
      <c r="T49" s="105"/>
      <c r="U49" s="99">
        <v>72</v>
      </c>
      <c r="V49" s="103"/>
      <c r="W49" s="99">
        <v>72</v>
      </c>
      <c r="X49" s="103"/>
      <c r="Y49" s="104">
        <v>75</v>
      </c>
      <c r="Z49" s="105"/>
      <c r="AA49" s="99">
        <v>80</v>
      </c>
      <c r="AB49" s="103"/>
      <c r="AC49" s="99"/>
      <c r="AD49" s="99"/>
      <c r="AE49" s="104"/>
      <c r="AF49" s="104"/>
      <c r="AG49" s="104"/>
      <c r="AH49" s="104"/>
      <c r="AI49" s="104"/>
      <c r="AJ49" s="104"/>
      <c r="AK49" s="104"/>
      <c r="AL49" s="104"/>
      <c r="AM49" s="104"/>
      <c r="AN49" s="104"/>
      <c r="AO49" s="104"/>
      <c r="AP49" s="104"/>
    </row>
    <row r="50" spans="1:42" ht="19">
      <c r="A50" s="29" t="b">
        <v>1</v>
      </c>
      <c r="B50" s="25" t="s">
        <v>5</v>
      </c>
      <c r="C50" s="25">
        <v>72</v>
      </c>
      <c r="D50" s="25">
        <v>95</v>
      </c>
      <c r="E50" s="25" t="s">
        <v>7</v>
      </c>
      <c r="F50" s="25">
        <v>0</v>
      </c>
      <c r="G50" s="69" t="s">
        <v>8</v>
      </c>
      <c r="H50" s="21">
        <v>2</v>
      </c>
      <c r="I50" s="21">
        <v>0</v>
      </c>
      <c r="J50" s="21">
        <v>2</v>
      </c>
      <c r="K50" s="21">
        <f t="shared" ref="K50:K51" si="44">1 - MAX(H50/J50, I50/J50)</f>
        <v>0</v>
      </c>
      <c r="L50" s="21">
        <v>14</v>
      </c>
      <c r="M50" s="21">
        <f t="shared" ref="M50:M51" si="45">J50/L50*K50</f>
        <v>0</v>
      </c>
      <c r="N50" s="78" t="s">
        <v>20</v>
      </c>
      <c r="O50" s="99">
        <f xml:space="preserve"> O49</f>
        <v>64</v>
      </c>
      <c r="P50" s="103"/>
      <c r="Q50" s="104">
        <f t="shared" ref="Q50:U50" si="46" xml:space="preserve"> Q49</f>
        <v>65</v>
      </c>
      <c r="R50" s="105"/>
      <c r="S50" s="104">
        <f t="shared" si="46"/>
        <v>71</v>
      </c>
      <c r="T50" s="105"/>
      <c r="U50" s="99">
        <f t="shared" si="46"/>
        <v>72</v>
      </c>
      <c r="V50" s="103"/>
      <c r="W50" s="99">
        <v>75</v>
      </c>
      <c r="X50" s="103"/>
      <c r="Y50" s="104">
        <v>80</v>
      </c>
      <c r="Z50" s="105"/>
      <c r="AA50" s="104"/>
      <c r="AB50" s="105"/>
      <c r="AC50" s="99"/>
      <c r="AD50" s="99"/>
      <c r="AE50" s="104"/>
      <c r="AF50" s="104"/>
      <c r="AG50" s="104"/>
      <c r="AH50" s="104"/>
      <c r="AI50" s="104"/>
      <c r="AJ50" s="104"/>
      <c r="AK50" s="104"/>
      <c r="AL50" s="104"/>
      <c r="AM50" s="104"/>
      <c r="AN50" s="104"/>
      <c r="AO50" s="104"/>
      <c r="AP50" s="104"/>
    </row>
    <row r="51" spans="1:42" ht="19">
      <c r="A51" s="29" t="b">
        <v>1</v>
      </c>
      <c r="B51" s="25" t="s">
        <v>8</v>
      </c>
      <c r="C51" s="25">
        <v>72</v>
      </c>
      <c r="D51" s="25">
        <v>90</v>
      </c>
      <c r="E51" s="25" t="s">
        <v>6</v>
      </c>
      <c r="F51" s="25">
        <v>1</v>
      </c>
      <c r="G51" s="69" t="s">
        <v>9</v>
      </c>
      <c r="H51" s="21">
        <v>0</v>
      </c>
      <c r="I51" s="21">
        <v>2</v>
      </c>
      <c r="J51" s="21">
        <v>2</v>
      </c>
      <c r="K51" s="21">
        <f t="shared" si="44"/>
        <v>0</v>
      </c>
      <c r="L51" s="21">
        <v>14</v>
      </c>
      <c r="M51" s="21">
        <f t="shared" si="45"/>
        <v>0</v>
      </c>
      <c r="N51" s="78" t="s">
        <v>21</v>
      </c>
      <c r="O51" s="99">
        <v>63</v>
      </c>
      <c r="P51" s="103"/>
      <c r="Q51" s="107">
        <f>FLOOR(SUM(O50:R50)/2, 0.1)</f>
        <v>64.5</v>
      </c>
      <c r="R51" s="107"/>
      <c r="S51" s="104">
        <f>FLOOR((Q50+S50)/2, 0.1)</f>
        <v>68</v>
      </c>
      <c r="T51" s="104"/>
      <c r="U51" s="104">
        <f t="shared" ref="U51" si="47">FLOOR((S50+U50)/2, 0.1)</f>
        <v>71.5</v>
      </c>
      <c r="V51" s="104"/>
      <c r="W51" s="104">
        <f t="shared" ref="W51" si="48">FLOOR((U50+W50)/2, 0.1)</f>
        <v>73.5</v>
      </c>
      <c r="X51" s="104"/>
      <c r="Y51" s="104">
        <f t="shared" ref="Y51" si="49">FLOOR((W50+Y50)/2, 0.1)</f>
        <v>77.5</v>
      </c>
      <c r="Z51" s="104"/>
      <c r="AA51" s="104">
        <v>81</v>
      </c>
      <c r="AB51" s="104"/>
      <c r="AC51" s="104"/>
      <c r="AD51" s="104"/>
      <c r="AE51" s="104"/>
      <c r="AF51" s="104"/>
      <c r="AG51" s="104"/>
      <c r="AH51" s="104"/>
      <c r="AI51" s="104"/>
      <c r="AJ51" s="104"/>
      <c r="AK51" s="107"/>
      <c r="AL51" s="107"/>
      <c r="AM51" s="104"/>
      <c r="AN51" s="104"/>
      <c r="AO51" s="104"/>
      <c r="AP51" s="104"/>
    </row>
    <row r="52" spans="1:42" ht="19">
      <c r="A52" s="29" t="b">
        <v>1</v>
      </c>
      <c r="B52" s="25" t="s">
        <v>8</v>
      </c>
      <c r="C52" s="25">
        <v>64</v>
      </c>
      <c r="D52" s="25">
        <v>65</v>
      </c>
      <c r="E52" s="25" t="s">
        <v>6</v>
      </c>
      <c r="F52" s="25">
        <v>1</v>
      </c>
      <c r="G52" s="83" t="s">
        <v>33</v>
      </c>
      <c r="H52" s="42"/>
      <c r="I52" s="42"/>
      <c r="J52" s="42"/>
      <c r="K52" s="42"/>
      <c r="L52" s="77"/>
      <c r="M52" s="26">
        <f>SUM(M49:M51)</f>
        <v>7.1428571428571438E-2</v>
      </c>
      <c r="N52" s="16"/>
      <c r="O52" s="99"/>
      <c r="P52" s="103"/>
      <c r="Q52" s="104"/>
      <c r="R52" s="104"/>
      <c r="S52" s="104"/>
      <c r="T52" s="104"/>
      <c r="U52" s="99"/>
      <c r="V52" s="99"/>
      <c r="W52" s="99"/>
      <c r="X52" s="99"/>
      <c r="Y52" s="104"/>
      <c r="Z52" s="104"/>
      <c r="AA52" s="104"/>
      <c r="AB52" s="104"/>
      <c r="AC52" s="99"/>
      <c r="AD52" s="99"/>
      <c r="AE52" s="104"/>
      <c r="AF52" s="104"/>
      <c r="AG52" s="104"/>
      <c r="AH52" s="104"/>
      <c r="AI52" s="104"/>
      <c r="AJ52" s="104"/>
      <c r="AK52" s="104"/>
      <c r="AL52" s="104"/>
      <c r="AM52" s="104"/>
      <c r="AN52" s="104"/>
      <c r="AO52" s="104"/>
      <c r="AP52" s="104"/>
    </row>
    <row r="53" spans="1:42" ht="19">
      <c r="A53" s="29" t="b">
        <v>1</v>
      </c>
      <c r="B53" s="25" t="s">
        <v>9</v>
      </c>
      <c r="C53" s="25">
        <v>71</v>
      </c>
      <c r="D53" s="25">
        <v>80</v>
      </c>
      <c r="E53" s="25" t="s">
        <v>7</v>
      </c>
      <c r="F53" s="25">
        <v>0</v>
      </c>
      <c r="G53" s="83"/>
      <c r="H53" s="7"/>
      <c r="I53" s="43"/>
      <c r="J53" s="43"/>
      <c r="K53" s="43"/>
      <c r="L53" s="79"/>
      <c r="M53" s="26"/>
      <c r="N53" s="69"/>
      <c r="O53" s="69" t="s">
        <v>22</v>
      </c>
      <c r="P53" s="69" t="s">
        <v>23</v>
      </c>
      <c r="Q53" s="69" t="s">
        <v>22</v>
      </c>
      <c r="R53" s="69" t="s">
        <v>23</v>
      </c>
      <c r="S53" s="69" t="s">
        <v>22</v>
      </c>
      <c r="T53" s="69" t="s">
        <v>23</v>
      </c>
      <c r="U53" s="69" t="s">
        <v>22</v>
      </c>
      <c r="V53" s="69" t="s">
        <v>23</v>
      </c>
      <c r="W53" s="69" t="s">
        <v>22</v>
      </c>
      <c r="X53" s="69" t="s">
        <v>23</v>
      </c>
      <c r="Y53" s="69" t="s">
        <v>22</v>
      </c>
      <c r="Z53" s="69" t="s">
        <v>23</v>
      </c>
      <c r="AA53" s="69" t="s">
        <v>22</v>
      </c>
      <c r="AB53" s="69" t="s">
        <v>23</v>
      </c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/>
      <c r="AN53" s="69"/>
      <c r="AO53" s="4"/>
      <c r="AP53" s="4"/>
    </row>
    <row r="54" spans="1:42" ht="19">
      <c r="A54" s="29" t="b">
        <v>1</v>
      </c>
      <c r="B54" s="25" t="s">
        <v>9</v>
      </c>
      <c r="C54" s="25">
        <v>65</v>
      </c>
      <c r="D54" s="25">
        <v>70</v>
      </c>
      <c r="E54" s="25" t="s">
        <v>7</v>
      </c>
      <c r="F54" s="25">
        <v>0</v>
      </c>
      <c r="G54" s="83"/>
      <c r="H54" s="4"/>
      <c r="I54" s="4"/>
      <c r="J54" s="4"/>
      <c r="K54" s="4"/>
      <c r="L54" s="4"/>
      <c r="M54" s="4"/>
      <c r="N54" s="69" t="s">
        <v>14</v>
      </c>
      <c r="O54" s="69">
        <v>0</v>
      </c>
      <c r="P54" s="69">
        <v>3</v>
      </c>
      <c r="Q54" s="69">
        <v>1</v>
      </c>
      <c r="R54" s="69">
        <v>2</v>
      </c>
      <c r="S54" s="69">
        <v>1</v>
      </c>
      <c r="T54" s="69">
        <v>2</v>
      </c>
      <c r="U54" s="69">
        <v>1</v>
      </c>
      <c r="V54" s="69">
        <v>2</v>
      </c>
      <c r="W54" s="69">
        <v>2</v>
      </c>
      <c r="X54" s="69">
        <v>1</v>
      </c>
      <c r="Y54" s="69">
        <v>3</v>
      </c>
      <c r="Z54" s="69">
        <v>0</v>
      </c>
      <c r="AA54" s="69">
        <v>3</v>
      </c>
      <c r="AB54" s="69">
        <v>0</v>
      </c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/>
      <c r="AN54" s="69"/>
      <c r="AO54" s="4"/>
      <c r="AP54" s="4"/>
    </row>
    <row r="55" spans="1:42">
      <c r="A55" s="4"/>
      <c r="B55" s="4"/>
      <c r="C55" s="4"/>
      <c r="D55" s="4"/>
      <c r="E55" s="4"/>
      <c r="F55" s="4"/>
      <c r="G55" s="30"/>
      <c r="H55" s="4"/>
      <c r="I55" s="4"/>
      <c r="J55" s="4"/>
      <c r="K55" s="4"/>
      <c r="L55" s="4"/>
      <c r="M55" s="4"/>
      <c r="N55" s="69" t="s">
        <v>15</v>
      </c>
      <c r="O55" s="69">
        <v>0</v>
      </c>
      <c r="P55" s="69">
        <v>4</v>
      </c>
      <c r="Q55" s="69">
        <v>0</v>
      </c>
      <c r="R55" s="69">
        <v>4</v>
      </c>
      <c r="S55" s="69">
        <v>1</v>
      </c>
      <c r="T55" s="69">
        <v>3</v>
      </c>
      <c r="U55" s="69">
        <v>2</v>
      </c>
      <c r="V55" s="69">
        <v>2</v>
      </c>
      <c r="W55" s="69">
        <v>3</v>
      </c>
      <c r="X55" s="69">
        <v>1</v>
      </c>
      <c r="Y55" s="69">
        <v>3</v>
      </c>
      <c r="Z55" s="69">
        <v>1</v>
      </c>
      <c r="AA55" s="69">
        <v>4</v>
      </c>
      <c r="AB55" s="69">
        <v>0</v>
      </c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4"/>
      <c r="AP55" s="4"/>
    </row>
    <row r="56" spans="1:4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99"/>
      <c r="P56" s="103"/>
      <c r="Q56" s="104"/>
      <c r="R56" s="104"/>
      <c r="S56" s="104"/>
      <c r="T56" s="104"/>
      <c r="U56" s="99"/>
      <c r="V56" s="99"/>
      <c r="W56" s="99"/>
      <c r="X56" s="99"/>
      <c r="Y56" s="104"/>
      <c r="Z56" s="104"/>
      <c r="AA56" s="104"/>
      <c r="AB56" s="104"/>
      <c r="AC56" s="99"/>
      <c r="AD56" s="99"/>
      <c r="AE56" s="104"/>
      <c r="AF56" s="104"/>
      <c r="AG56" s="104"/>
      <c r="AH56" s="104"/>
      <c r="AI56" s="104"/>
      <c r="AJ56" s="104"/>
      <c r="AK56" s="104"/>
      <c r="AL56" s="104"/>
      <c r="AM56" s="104"/>
      <c r="AN56" s="104"/>
      <c r="AO56" s="4"/>
      <c r="AP56" s="4"/>
    </row>
    <row r="57" spans="1:42" ht="21">
      <c r="A57" s="62"/>
      <c r="B57" s="71"/>
      <c r="C57" s="71"/>
      <c r="D57" s="71"/>
      <c r="E57" s="4"/>
      <c r="F57" s="4"/>
      <c r="G57" s="4"/>
      <c r="H57" s="4"/>
      <c r="I57" s="4"/>
      <c r="J57" s="4"/>
      <c r="K57" s="4"/>
      <c r="L57" s="4"/>
      <c r="M57" s="4"/>
      <c r="N57" s="69" t="s">
        <v>24</v>
      </c>
      <c r="O57" s="69">
        <f>SUM(O54:O55)</f>
        <v>0</v>
      </c>
      <c r="P57" s="69">
        <f t="shared" ref="P57:AB57" si="50">SUM(P54:P55)</f>
        <v>7</v>
      </c>
      <c r="Q57" s="69">
        <f t="shared" si="50"/>
        <v>1</v>
      </c>
      <c r="R57" s="69">
        <f t="shared" si="50"/>
        <v>6</v>
      </c>
      <c r="S57" s="69">
        <f t="shared" si="50"/>
        <v>2</v>
      </c>
      <c r="T57" s="69">
        <f t="shared" si="50"/>
        <v>5</v>
      </c>
      <c r="U57" s="69">
        <f t="shared" si="50"/>
        <v>3</v>
      </c>
      <c r="V57" s="69">
        <f t="shared" si="50"/>
        <v>4</v>
      </c>
      <c r="W57" s="69">
        <f t="shared" si="50"/>
        <v>5</v>
      </c>
      <c r="X57" s="69">
        <f t="shared" si="50"/>
        <v>2</v>
      </c>
      <c r="Y57" s="69">
        <f t="shared" si="50"/>
        <v>6</v>
      </c>
      <c r="Z57" s="69">
        <f t="shared" si="50"/>
        <v>1</v>
      </c>
      <c r="AA57" s="69">
        <f t="shared" si="50"/>
        <v>7</v>
      </c>
      <c r="AB57" s="69">
        <f t="shared" si="50"/>
        <v>0</v>
      </c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/>
      <c r="AN57" s="69"/>
      <c r="AO57" s="4"/>
      <c r="AP57" s="4"/>
    </row>
    <row r="58" spans="1:42" ht="17">
      <c r="A58" s="71"/>
      <c r="B58" s="71"/>
      <c r="C58" s="71"/>
      <c r="D58" s="71"/>
      <c r="E58" s="6"/>
      <c r="F58" s="6"/>
      <c r="G58" s="6"/>
      <c r="H58" s="6"/>
      <c r="I58" s="6"/>
      <c r="J58" s="6"/>
      <c r="K58" s="6"/>
      <c r="L58" s="6"/>
      <c r="M58" s="6"/>
      <c r="N58" s="78" t="s">
        <v>32</v>
      </c>
      <c r="O58" s="68">
        <v>1</v>
      </c>
      <c r="P58" s="68">
        <f>1 - MAX(P54/P57, P55/P57)</f>
        <v>0.4285714285714286</v>
      </c>
      <c r="Q58" s="68">
        <f t="shared" ref="Q58:AA58" si="51">1 - MAX(Q54/Q57, Q55/Q57)</f>
        <v>0</v>
      </c>
      <c r="R58" s="68">
        <f t="shared" si="51"/>
        <v>0.33333333333333337</v>
      </c>
      <c r="S58" s="68">
        <f t="shared" si="51"/>
        <v>0.5</v>
      </c>
      <c r="T58" s="68">
        <f t="shared" si="51"/>
        <v>0.4</v>
      </c>
      <c r="U58" s="68">
        <f t="shared" si="51"/>
        <v>0.33333333333333337</v>
      </c>
      <c r="V58" s="68">
        <f t="shared" si="51"/>
        <v>0.5</v>
      </c>
      <c r="W58" s="68">
        <f t="shared" si="51"/>
        <v>0.4</v>
      </c>
      <c r="X58" s="68">
        <f t="shared" si="51"/>
        <v>0.5</v>
      </c>
      <c r="Y58" s="68">
        <f t="shared" si="51"/>
        <v>0.5</v>
      </c>
      <c r="Z58" s="68">
        <f t="shared" si="51"/>
        <v>0</v>
      </c>
      <c r="AA58" s="68">
        <f t="shared" si="51"/>
        <v>0.4285714285714286</v>
      </c>
      <c r="AB58" s="68">
        <v>1</v>
      </c>
      <c r="AC58" s="68"/>
      <c r="AD58" s="68"/>
      <c r="AE58" s="68"/>
      <c r="AF58" s="68"/>
      <c r="AG58" s="68"/>
      <c r="AH58" s="68"/>
      <c r="AI58" s="68"/>
      <c r="AJ58" s="68"/>
      <c r="AK58" s="68"/>
      <c r="AL58" s="68"/>
      <c r="AM58" s="68"/>
      <c r="AN58" s="68"/>
      <c r="AO58" s="6"/>
      <c r="AP58" s="6"/>
    </row>
    <row r="59" spans="1:42">
      <c r="A59" s="8"/>
      <c r="B59" s="8"/>
      <c r="C59" s="8"/>
      <c r="D59" s="8"/>
      <c r="E59" s="6"/>
      <c r="F59" s="6"/>
      <c r="G59" s="69"/>
      <c r="H59" s="69"/>
      <c r="I59" s="7"/>
      <c r="J59" s="7"/>
      <c r="K59" s="7"/>
      <c r="L59" s="7"/>
      <c r="M59" s="7"/>
      <c r="N59" s="69" t="s">
        <v>17</v>
      </c>
      <c r="O59" s="69">
        <v>7</v>
      </c>
      <c r="P59" s="69">
        <v>7</v>
      </c>
      <c r="Q59" s="69">
        <v>7</v>
      </c>
      <c r="R59" s="69">
        <v>7</v>
      </c>
      <c r="S59" s="69">
        <v>7</v>
      </c>
      <c r="T59" s="69">
        <v>7</v>
      </c>
      <c r="U59" s="69">
        <v>7</v>
      </c>
      <c r="V59" s="69">
        <v>7</v>
      </c>
      <c r="W59" s="69">
        <v>7</v>
      </c>
      <c r="X59" s="69">
        <v>7</v>
      </c>
      <c r="Y59" s="69">
        <v>7</v>
      </c>
      <c r="Z59" s="69">
        <v>7</v>
      </c>
      <c r="AA59" s="69">
        <v>7</v>
      </c>
      <c r="AB59" s="69">
        <v>7</v>
      </c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/>
      <c r="AN59" s="69"/>
      <c r="AO59" s="6"/>
      <c r="AP59" s="6"/>
    </row>
    <row r="60" spans="1:42" ht="17">
      <c r="G60" s="69"/>
      <c r="H60" s="7"/>
      <c r="I60" s="7"/>
      <c r="J60" s="7"/>
      <c r="K60" s="7"/>
      <c r="L60" s="7"/>
      <c r="M60" s="7"/>
      <c r="N60" s="78" t="s">
        <v>31</v>
      </c>
      <c r="O60" s="68">
        <f>(O57/O59)*O58</f>
        <v>0</v>
      </c>
      <c r="P60" s="68">
        <f t="shared" ref="P60:AB60" si="52">(P57/P59)*P58</f>
        <v>0.4285714285714286</v>
      </c>
      <c r="Q60" s="68">
        <f t="shared" si="52"/>
        <v>0</v>
      </c>
      <c r="R60" s="68">
        <f t="shared" si="52"/>
        <v>0.28571428571428575</v>
      </c>
      <c r="S60" s="68">
        <f t="shared" si="52"/>
        <v>0.14285714285714285</v>
      </c>
      <c r="T60" s="68">
        <f t="shared" si="52"/>
        <v>0.28571428571428575</v>
      </c>
      <c r="U60" s="68">
        <f t="shared" si="52"/>
        <v>0.14285714285714288</v>
      </c>
      <c r="V60" s="68">
        <f t="shared" si="52"/>
        <v>0.2857142857142857</v>
      </c>
      <c r="W60" s="68">
        <f t="shared" si="52"/>
        <v>0.28571428571428575</v>
      </c>
      <c r="X60" s="68">
        <f t="shared" si="52"/>
        <v>0.14285714285714285</v>
      </c>
      <c r="Y60" s="68">
        <f t="shared" si="52"/>
        <v>0.42857142857142855</v>
      </c>
      <c r="Z60" s="68">
        <f t="shared" si="52"/>
        <v>0</v>
      </c>
      <c r="AA60" s="68">
        <f t="shared" si="52"/>
        <v>0.4285714285714286</v>
      </c>
      <c r="AB60" s="68">
        <f t="shared" si="52"/>
        <v>0</v>
      </c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4"/>
      <c r="AP60" s="4"/>
    </row>
    <row r="61" spans="1:42">
      <c r="G61" s="69"/>
      <c r="H61" s="7"/>
      <c r="I61" s="7"/>
      <c r="J61" s="7"/>
      <c r="K61" s="7"/>
      <c r="L61" s="7"/>
      <c r="M61" s="7"/>
      <c r="N61" s="83" t="s">
        <v>33</v>
      </c>
      <c r="O61" s="98">
        <f>SUM(O60:P60)</f>
        <v>0.4285714285714286</v>
      </c>
      <c r="P61" s="99"/>
      <c r="Q61" s="100">
        <f t="shared" ref="Q61" si="53">SUM(Q60:R60)</f>
        <v>0.28571428571428575</v>
      </c>
      <c r="R61" s="100"/>
      <c r="S61" s="98">
        <f t="shared" ref="S61" si="54">SUM(S60:T60)</f>
        <v>0.4285714285714286</v>
      </c>
      <c r="T61" s="98"/>
      <c r="U61" s="98">
        <f t="shared" ref="U61" si="55">SUM(U60:V60)</f>
        <v>0.4285714285714286</v>
      </c>
      <c r="V61" s="98"/>
      <c r="W61" s="98">
        <f t="shared" ref="W61" si="56">SUM(W60:X60)</f>
        <v>0.4285714285714286</v>
      </c>
      <c r="X61" s="98"/>
      <c r="Y61" s="98">
        <f t="shared" ref="Y61" si="57">SUM(Y60:Z60)</f>
        <v>0.42857142857142855</v>
      </c>
      <c r="Z61" s="98"/>
      <c r="AA61" s="98">
        <f t="shared" ref="AA61" si="58">SUM(AA60:AB60)</f>
        <v>0.4285714285714286</v>
      </c>
      <c r="AB61" s="98"/>
      <c r="AC61" s="98"/>
      <c r="AD61" s="98"/>
      <c r="AE61" s="98"/>
      <c r="AF61" s="98"/>
      <c r="AG61" s="98"/>
      <c r="AH61" s="98"/>
      <c r="AI61" s="98"/>
      <c r="AJ61" s="98"/>
      <c r="AK61" s="120"/>
      <c r="AL61" s="120"/>
      <c r="AM61" s="98"/>
      <c r="AN61" s="98"/>
      <c r="AO61" s="4"/>
      <c r="AP61" s="4"/>
    </row>
    <row r="62" spans="1:42" ht="17" customHeight="1">
      <c r="G62" s="69"/>
      <c r="H62" s="7"/>
      <c r="I62" s="7"/>
      <c r="J62" s="7"/>
      <c r="K62" s="7"/>
      <c r="L62" s="7"/>
      <c r="M62" s="7"/>
      <c r="N62" s="83"/>
      <c r="O62" s="68"/>
      <c r="P62" s="69"/>
      <c r="Q62" s="82"/>
      <c r="R62" s="82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7"/>
      <c r="AL62" s="67"/>
      <c r="AM62" s="68"/>
      <c r="AN62" s="68"/>
      <c r="AO62" s="4"/>
      <c r="AP62" s="4"/>
    </row>
    <row r="63" spans="1:42" ht="33" customHeight="1">
      <c r="G63" s="69"/>
      <c r="H63" s="7"/>
      <c r="I63" s="7"/>
      <c r="J63" s="7"/>
      <c r="K63" s="7"/>
      <c r="L63" s="7"/>
      <c r="M63" s="7"/>
      <c r="N63" s="108" t="s">
        <v>2</v>
      </c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80"/>
      <c r="AD63" s="80"/>
      <c r="AE63" s="80"/>
      <c r="AF63" s="80"/>
      <c r="AG63" s="80"/>
      <c r="AH63" s="80"/>
      <c r="AI63" s="80"/>
      <c r="AJ63" s="80"/>
      <c r="AK63" s="80"/>
      <c r="AL63" s="80"/>
      <c r="AM63" s="80"/>
      <c r="AN63" s="80"/>
      <c r="AO63" s="80"/>
      <c r="AP63" s="2"/>
    </row>
    <row r="64" spans="1:42">
      <c r="G64" s="69"/>
      <c r="H64" s="7"/>
      <c r="I64" s="7"/>
      <c r="J64" s="7"/>
      <c r="K64" s="7"/>
      <c r="L64" s="7"/>
      <c r="M64" s="7"/>
      <c r="N64" s="69" t="s">
        <v>19</v>
      </c>
      <c r="O64" s="104">
        <v>1</v>
      </c>
      <c r="P64" s="105"/>
      <c r="Q64" s="104">
        <v>0</v>
      </c>
      <c r="R64" s="105"/>
      <c r="S64" s="104">
        <v>1</v>
      </c>
      <c r="T64" s="105"/>
      <c r="U64" s="104">
        <v>0</v>
      </c>
      <c r="V64" s="105"/>
      <c r="W64" s="104">
        <v>0</v>
      </c>
      <c r="X64" s="105"/>
      <c r="Y64" s="104">
        <v>1</v>
      </c>
      <c r="Z64" s="105"/>
      <c r="AA64" s="104">
        <v>0</v>
      </c>
      <c r="AB64" s="105"/>
      <c r="AC64" s="69"/>
      <c r="AD64" s="73"/>
      <c r="AE64" s="72"/>
      <c r="AF64" s="74"/>
      <c r="AG64" s="72"/>
      <c r="AH64" s="74"/>
      <c r="AI64" s="72"/>
      <c r="AJ64" s="74"/>
      <c r="AK64" s="72"/>
      <c r="AL64" s="74"/>
      <c r="AM64" s="72"/>
      <c r="AN64" s="74"/>
      <c r="AO64" s="72"/>
      <c r="AP64" s="66"/>
    </row>
    <row r="65" spans="1:42" ht="24">
      <c r="A65" s="63"/>
      <c r="B65" s="63"/>
      <c r="C65" s="63"/>
      <c r="D65" s="63"/>
      <c r="E65" s="63"/>
      <c r="F65" s="63"/>
      <c r="G65" s="69"/>
      <c r="H65" s="7"/>
      <c r="I65" s="7"/>
      <c r="J65" s="7"/>
      <c r="K65" s="7"/>
      <c r="L65" s="7"/>
      <c r="M65" s="7"/>
      <c r="N65" s="69" t="s">
        <v>2</v>
      </c>
      <c r="O65" s="104">
        <v>65</v>
      </c>
      <c r="P65" s="105"/>
      <c r="Q65" s="104">
        <v>70</v>
      </c>
      <c r="R65" s="105"/>
      <c r="S65" s="104">
        <v>70</v>
      </c>
      <c r="T65" s="105"/>
      <c r="U65" s="104">
        <v>80</v>
      </c>
      <c r="V65" s="105"/>
      <c r="W65" s="104">
        <v>90</v>
      </c>
      <c r="X65" s="105"/>
      <c r="Y65" s="104">
        <v>90</v>
      </c>
      <c r="Z65" s="105"/>
      <c r="AA65" s="104">
        <v>95</v>
      </c>
      <c r="AB65" s="105"/>
      <c r="AC65" s="69"/>
      <c r="AD65" s="73"/>
      <c r="AE65" s="72"/>
      <c r="AF65" s="74"/>
      <c r="AG65" s="72"/>
      <c r="AH65" s="74"/>
      <c r="AI65" s="72"/>
      <c r="AJ65" s="74"/>
      <c r="AK65" s="72"/>
      <c r="AL65" s="74"/>
      <c r="AM65" s="72"/>
      <c r="AN65" s="74"/>
      <c r="AO65" s="72"/>
      <c r="AP65" s="66"/>
    </row>
    <row r="66" spans="1:42" ht="24">
      <c r="A66" s="64"/>
      <c r="B66" s="64"/>
      <c r="C66" s="64"/>
      <c r="D66" s="64"/>
      <c r="E66" s="64"/>
      <c r="F66" s="64"/>
      <c r="G66" s="73"/>
      <c r="N66" s="78" t="s">
        <v>25</v>
      </c>
      <c r="O66" s="104">
        <f xml:space="preserve"> O65</f>
        <v>65</v>
      </c>
      <c r="P66" s="105"/>
      <c r="Q66" s="104">
        <f xml:space="preserve"> Q65</f>
        <v>70</v>
      </c>
      <c r="R66" s="105"/>
      <c r="S66" s="104">
        <v>80</v>
      </c>
      <c r="T66" s="105"/>
      <c r="U66" s="104">
        <v>90</v>
      </c>
      <c r="V66" s="105"/>
      <c r="W66" s="104">
        <v>95</v>
      </c>
      <c r="X66" s="105"/>
      <c r="Y66" s="104"/>
      <c r="Z66" s="105"/>
      <c r="AA66" s="72"/>
      <c r="AB66" s="74"/>
      <c r="AC66" s="69"/>
      <c r="AD66" s="73"/>
      <c r="AE66" s="72"/>
      <c r="AF66" s="74"/>
      <c r="AG66" s="72"/>
      <c r="AH66" s="74"/>
      <c r="AI66" s="72"/>
      <c r="AJ66" s="74"/>
      <c r="AK66" s="72"/>
      <c r="AL66" s="74"/>
      <c r="AM66" s="72"/>
      <c r="AN66" s="74"/>
      <c r="AO66" s="72"/>
      <c r="AP66" s="66"/>
    </row>
    <row r="67" spans="1:42" ht="24">
      <c r="A67" s="64"/>
      <c r="B67" s="64"/>
      <c r="C67" s="64"/>
      <c r="D67" s="64"/>
      <c r="E67" s="64"/>
      <c r="F67" s="64"/>
      <c r="G67" s="49"/>
      <c r="H67" s="49"/>
      <c r="I67" s="46"/>
      <c r="J67" s="46"/>
      <c r="K67" s="46"/>
      <c r="L67" s="46"/>
      <c r="M67" s="46"/>
      <c r="N67" s="78" t="s">
        <v>21</v>
      </c>
      <c r="O67" s="104">
        <v>64</v>
      </c>
      <c r="P67" s="105"/>
      <c r="Q67" s="107">
        <f>FLOOR(SUM(O66:R66)/2, 0.1)</f>
        <v>67.5</v>
      </c>
      <c r="R67" s="105"/>
      <c r="S67" s="107">
        <f>FLOOR((Q66+S66)/2, 0.1)</f>
        <v>75</v>
      </c>
      <c r="T67" s="105"/>
      <c r="U67" s="104">
        <f>FLOOR((S66+U66)/2, 0.1)</f>
        <v>85</v>
      </c>
      <c r="V67" s="105"/>
      <c r="W67" s="104">
        <f>FLOOR((U66+W66)/2, 0.1)</f>
        <v>92.5</v>
      </c>
      <c r="X67" s="105"/>
      <c r="Y67" s="104">
        <v>96</v>
      </c>
      <c r="Z67" s="105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66"/>
    </row>
    <row r="68" spans="1:42" ht="19">
      <c r="A68" s="87"/>
      <c r="B68" s="88" t="s">
        <v>0</v>
      </c>
      <c r="C68" s="87" t="s">
        <v>1</v>
      </c>
      <c r="D68" s="87" t="s">
        <v>2</v>
      </c>
      <c r="E68" s="87"/>
      <c r="G68" s="69"/>
      <c r="H68" s="21"/>
      <c r="I68" s="21"/>
      <c r="J68" s="21"/>
      <c r="K68" s="21"/>
      <c r="L68" s="21"/>
      <c r="M68" s="21"/>
      <c r="N68" s="69"/>
      <c r="O68" s="69" t="s">
        <v>22</v>
      </c>
      <c r="P68" s="69" t="s">
        <v>23</v>
      </c>
      <c r="Q68" s="69" t="s">
        <v>22</v>
      </c>
      <c r="R68" s="69" t="s">
        <v>23</v>
      </c>
      <c r="S68" s="69" t="s">
        <v>22</v>
      </c>
      <c r="T68" s="69" t="s">
        <v>23</v>
      </c>
      <c r="U68" s="69" t="s">
        <v>22</v>
      </c>
      <c r="V68" s="69" t="s">
        <v>23</v>
      </c>
      <c r="W68" s="69" t="s">
        <v>22</v>
      </c>
      <c r="X68" s="69" t="s">
        <v>23</v>
      </c>
      <c r="Y68" s="69" t="s">
        <v>22</v>
      </c>
      <c r="Z68" s="69" t="s">
        <v>23</v>
      </c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/>
      <c r="AN68" s="69"/>
      <c r="AO68" s="4"/>
      <c r="AP68" s="4"/>
    </row>
    <row r="69" spans="1:42" ht="19">
      <c r="A69" s="87" t="s">
        <v>33</v>
      </c>
      <c r="B69" s="92">
        <v>7.0999999999999994E-2</v>
      </c>
      <c r="C69" s="91">
        <v>0.28599999999999998</v>
      </c>
      <c r="D69" s="91">
        <v>0.28599999999999998</v>
      </c>
      <c r="E69" s="91"/>
      <c r="G69" s="69"/>
      <c r="H69" s="21"/>
      <c r="I69" s="21"/>
      <c r="J69" s="21"/>
      <c r="K69" s="21"/>
      <c r="L69" s="21"/>
      <c r="M69" s="21"/>
      <c r="N69" s="69" t="s">
        <v>14</v>
      </c>
      <c r="O69" s="69">
        <v>0</v>
      </c>
      <c r="P69" s="69">
        <v>3</v>
      </c>
      <c r="Q69" s="69">
        <v>1</v>
      </c>
      <c r="R69" s="69">
        <v>2</v>
      </c>
      <c r="S69" s="69">
        <v>2</v>
      </c>
      <c r="T69" s="69">
        <v>1</v>
      </c>
      <c r="U69" s="69">
        <v>2</v>
      </c>
      <c r="V69" s="69">
        <v>1</v>
      </c>
      <c r="W69" s="69">
        <v>3</v>
      </c>
      <c r="X69" s="69">
        <v>0</v>
      </c>
      <c r="Y69" s="69">
        <v>3</v>
      </c>
      <c r="Z69" s="69">
        <v>0</v>
      </c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/>
      <c r="AN69" s="69"/>
      <c r="AO69" s="4"/>
      <c r="AP69" s="4"/>
    </row>
    <row r="70" spans="1:42" ht="19">
      <c r="C70" s="3"/>
      <c r="D70" s="3"/>
      <c r="G70" s="83"/>
      <c r="H70" s="42"/>
      <c r="I70" s="42"/>
      <c r="J70" s="42"/>
      <c r="K70" s="42"/>
      <c r="L70" s="77"/>
      <c r="M70" s="26"/>
      <c r="N70" s="69" t="s">
        <v>15</v>
      </c>
      <c r="O70" s="69">
        <v>0</v>
      </c>
      <c r="P70" s="69">
        <v>4</v>
      </c>
      <c r="Q70" s="69">
        <v>0</v>
      </c>
      <c r="R70" s="69">
        <v>4</v>
      </c>
      <c r="S70" s="69">
        <v>1</v>
      </c>
      <c r="T70" s="69">
        <v>3</v>
      </c>
      <c r="U70" s="69">
        <v>2</v>
      </c>
      <c r="V70" s="69">
        <v>2</v>
      </c>
      <c r="W70" s="69">
        <v>3</v>
      </c>
      <c r="X70" s="69">
        <v>1</v>
      </c>
      <c r="Y70" s="69">
        <v>4</v>
      </c>
      <c r="Z70" s="69">
        <v>0</v>
      </c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  <c r="AN70" s="69"/>
      <c r="AO70" s="4"/>
      <c r="AP70" s="4"/>
    </row>
    <row r="71" spans="1:42" ht="19">
      <c r="C71" s="3"/>
      <c r="D71" s="3"/>
      <c r="G71" s="83"/>
      <c r="M71" s="82"/>
      <c r="N71" s="4"/>
      <c r="O71" s="69"/>
      <c r="P71" s="73"/>
      <c r="Q71" s="72"/>
      <c r="R71" s="72"/>
      <c r="S71" s="72"/>
      <c r="T71" s="72"/>
      <c r="U71" s="69"/>
      <c r="V71" s="69"/>
      <c r="W71" s="69"/>
      <c r="X71" s="69"/>
      <c r="Y71" s="72"/>
      <c r="Z71" s="72"/>
      <c r="AA71" s="72"/>
      <c r="AB71" s="72"/>
      <c r="AC71" s="69"/>
      <c r="AD71" s="69"/>
      <c r="AE71" s="72"/>
      <c r="AF71" s="72"/>
      <c r="AG71" s="72"/>
      <c r="AH71" s="72"/>
      <c r="AI71" s="72"/>
      <c r="AJ71" s="72"/>
      <c r="AK71" s="72"/>
      <c r="AL71" s="72"/>
      <c r="AM71" s="72"/>
      <c r="AN71" s="72"/>
      <c r="AO71" s="4"/>
      <c r="AP71" s="4"/>
    </row>
    <row r="72" spans="1:42">
      <c r="A72" s="125" t="s">
        <v>34</v>
      </c>
      <c r="B72" s="125"/>
      <c r="C72" s="125"/>
      <c r="D72" s="125"/>
      <c r="E72" s="125"/>
      <c r="F72" s="125"/>
      <c r="G72" s="83"/>
      <c r="H72" s="118"/>
      <c r="I72" s="117"/>
      <c r="J72" s="117"/>
      <c r="K72" s="117"/>
      <c r="L72" s="79"/>
      <c r="M72" s="79"/>
      <c r="N72" s="69" t="s">
        <v>24</v>
      </c>
      <c r="O72" s="69">
        <f t="shared" ref="O72:Z72" si="59">SUM(O69:O70)</f>
        <v>0</v>
      </c>
      <c r="P72" s="69">
        <f t="shared" si="59"/>
        <v>7</v>
      </c>
      <c r="Q72" s="69">
        <f t="shared" si="59"/>
        <v>1</v>
      </c>
      <c r="R72" s="69">
        <f t="shared" si="59"/>
        <v>6</v>
      </c>
      <c r="S72" s="69">
        <f t="shared" si="59"/>
        <v>3</v>
      </c>
      <c r="T72" s="69">
        <f t="shared" si="59"/>
        <v>4</v>
      </c>
      <c r="U72" s="69">
        <f t="shared" si="59"/>
        <v>4</v>
      </c>
      <c r="V72" s="69">
        <f t="shared" si="59"/>
        <v>3</v>
      </c>
      <c r="W72" s="69">
        <f t="shared" si="59"/>
        <v>6</v>
      </c>
      <c r="X72" s="69">
        <f t="shared" si="59"/>
        <v>1</v>
      </c>
      <c r="Y72" s="69">
        <f t="shared" si="59"/>
        <v>7</v>
      </c>
      <c r="Z72" s="69">
        <f t="shared" si="59"/>
        <v>0</v>
      </c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4"/>
      <c r="AP72" s="4"/>
    </row>
    <row r="73" spans="1:42" ht="17">
      <c r="A73" s="126"/>
      <c r="B73" s="126"/>
      <c r="C73" s="126"/>
      <c r="D73" s="126"/>
      <c r="E73" s="126"/>
      <c r="F73" s="126"/>
      <c r="G73" s="30"/>
      <c r="H73" s="4"/>
      <c r="I73" s="4"/>
      <c r="J73" s="4"/>
      <c r="K73" s="4"/>
      <c r="L73" s="4"/>
      <c r="M73" s="4"/>
      <c r="N73" s="78" t="s">
        <v>32</v>
      </c>
      <c r="O73" s="68">
        <v>1</v>
      </c>
      <c r="P73" s="68">
        <f t="shared" ref="P73:Y73" si="60">1 - MAX(P69/P72, P70/P72)</f>
        <v>0.4285714285714286</v>
      </c>
      <c r="Q73" s="68">
        <f t="shared" si="60"/>
        <v>0</v>
      </c>
      <c r="R73" s="68">
        <f t="shared" si="60"/>
        <v>0.33333333333333337</v>
      </c>
      <c r="S73" s="68">
        <f t="shared" si="60"/>
        <v>0.33333333333333337</v>
      </c>
      <c r="T73" s="68">
        <f t="shared" si="60"/>
        <v>0.25</v>
      </c>
      <c r="U73" s="68">
        <f t="shared" si="60"/>
        <v>0.5</v>
      </c>
      <c r="V73" s="68">
        <f t="shared" si="60"/>
        <v>0.33333333333333337</v>
      </c>
      <c r="W73" s="68">
        <f t="shared" si="60"/>
        <v>0.5</v>
      </c>
      <c r="X73" s="68">
        <f t="shared" si="60"/>
        <v>0</v>
      </c>
      <c r="Y73" s="68">
        <f t="shared" si="60"/>
        <v>0.4285714285714286</v>
      </c>
      <c r="Z73" s="68">
        <v>1</v>
      </c>
      <c r="AA73" s="68"/>
      <c r="AB73" s="68"/>
      <c r="AC73" s="68"/>
      <c r="AD73" s="68"/>
      <c r="AE73" s="68"/>
      <c r="AF73" s="68"/>
      <c r="AG73" s="68"/>
      <c r="AH73" s="68"/>
      <c r="AI73" s="20"/>
      <c r="AJ73" s="20"/>
      <c r="AK73" s="20"/>
      <c r="AL73" s="20"/>
      <c r="AM73" s="20"/>
      <c r="AN73" s="20"/>
      <c r="AO73" s="6"/>
      <c r="AP73" s="6"/>
    </row>
    <row r="74" spans="1:42">
      <c r="A74" s="126"/>
      <c r="B74" s="126"/>
      <c r="C74" s="126"/>
      <c r="D74" s="126"/>
      <c r="E74" s="126"/>
      <c r="F74" s="126"/>
      <c r="G74" s="4"/>
      <c r="H74" s="4"/>
      <c r="I74" s="4"/>
      <c r="J74" s="4"/>
      <c r="K74" s="4"/>
      <c r="L74" s="4"/>
      <c r="M74" s="4"/>
      <c r="N74" s="69" t="s">
        <v>17</v>
      </c>
      <c r="O74" s="69">
        <v>7</v>
      </c>
      <c r="P74" s="69">
        <v>7</v>
      </c>
      <c r="Q74" s="69">
        <v>7</v>
      </c>
      <c r="R74" s="69">
        <v>7</v>
      </c>
      <c r="S74" s="69">
        <v>7</v>
      </c>
      <c r="T74" s="69">
        <v>7</v>
      </c>
      <c r="U74" s="69">
        <v>7</v>
      </c>
      <c r="V74" s="69">
        <v>7</v>
      </c>
      <c r="W74" s="69">
        <v>7</v>
      </c>
      <c r="X74" s="69">
        <v>7</v>
      </c>
      <c r="Y74" s="69">
        <v>7</v>
      </c>
      <c r="Z74" s="69">
        <v>7</v>
      </c>
      <c r="AA74" s="69"/>
      <c r="AB74" s="69"/>
      <c r="AC74" s="69"/>
      <c r="AD74" s="69"/>
      <c r="AE74" s="69"/>
      <c r="AF74" s="69"/>
      <c r="AG74" s="69"/>
      <c r="AH74" s="69"/>
      <c r="AI74" s="6"/>
      <c r="AJ74" s="6"/>
      <c r="AK74" s="6"/>
      <c r="AL74" s="6"/>
      <c r="AM74" s="6"/>
      <c r="AN74" s="6"/>
      <c r="AO74" s="6"/>
      <c r="AP74" s="6"/>
    </row>
    <row r="75" spans="1:42" ht="17">
      <c r="A75" s="126"/>
      <c r="B75" s="126"/>
      <c r="C75" s="126"/>
      <c r="D75" s="126"/>
      <c r="E75" s="126"/>
      <c r="F75" s="126"/>
      <c r="G75" s="65"/>
      <c r="H75" s="65"/>
      <c r="I75" s="65"/>
      <c r="J75" s="65"/>
      <c r="K75" s="65"/>
      <c r="L75" s="65"/>
      <c r="M75" s="65"/>
      <c r="N75" s="72" t="s">
        <v>31</v>
      </c>
      <c r="O75" s="68">
        <f t="shared" ref="O75:Z75" si="61">(O72/O74)*O73</f>
        <v>0</v>
      </c>
      <c r="P75" s="68">
        <f t="shared" si="61"/>
        <v>0.4285714285714286</v>
      </c>
      <c r="Q75" s="68">
        <f t="shared" si="61"/>
        <v>0</v>
      </c>
      <c r="R75" s="68">
        <f t="shared" si="61"/>
        <v>0.28571428571428575</v>
      </c>
      <c r="S75" s="68">
        <f t="shared" si="61"/>
        <v>0.14285714285714288</v>
      </c>
      <c r="T75" s="68">
        <f t="shared" si="61"/>
        <v>0.14285714285714285</v>
      </c>
      <c r="U75" s="68">
        <f t="shared" si="61"/>
        <v>0.2857142857142857</v>
      </c>
      <c r="V75" s="68">
        <f t="shared" si="61"/>
        <v>0.14285714285714288</v>
      </c>
      <c r="W75" s="68">
        <f t="shared" si="61"/>
        <v>0.42857142857142855</v>
      </c>
      <c r="X75" s="68">
        <f t="shared" si="61"/>
        <v>0</v>
      </c>
      <c r="Y75" s="68">
        <f t="shared" si="61"/>
        <v>0.4285714285714286</v>
      </c>
      <c r="Z75" s="68">
        <f t="shared" si="61"/>
        <v>0</v>
      </c>
      <c r="AA75" s="68"/>
      <c r="AB75" s="68"/>
      <c r="AC75" s="68"/>
      <c r="AD75" s="68"/>
      <c r="AE75" s="68"/>
      <c r="AF75" s="68"/>
      <c r="AG75" s="68"/>
      <c r="AH75" s="68"/>
      <c r="AI75" s="70"/>
      <c r="AJ75" s="70"/>
      <c r="AK75" s="70"/>
      <c r="AL75" s="70"/>
      <c r="AM75" s="70"/>
      <c r="AN75" s="70"/>
      <c r="AO75" s="4"/>
      <c r="AP75" s="4"/>
    </row>
    <row r="76" spans="1:42" ht="19">
      <c r="C76" s="3"/>
      <c r="D76" s="3"/>
      <c r="G76" s="65"/>
      <c r="H76" s="65"/>
      <c r="I76" s="65"/>
      <c r="J76" s="65"/>
      <c r="K76" s="65"/>
      <c r="L76" s="65"/>
      <c r="M76" s="65"/>
      <c r="N76" s="83" t="s">
        <v>33</v>
      </c>
      <c r="O76" s="98">
        <f>SUM(O75:P75)</f>
        <v>0.4285714285714286</v>
      </c>
      <c r="P76" s="99"/>
      <c r="Q76" s="100">
        <f>SUM(Q75:R75)</f>
        <v>0.28571428571428575</v>
      </c>
      <c r="R76" s="101"/>
      <c r="S76" s="100">
        <f>SUM(S75:T75)</f>
        <v>0.2857142857142857</v>
      </c>
      <c r="T76" s="101"/>
      <c r="U76" s="98">
        <f>SUM(U75:V75)</f>
        <v>0.4285714285714286</v>
      </c>
      <c r="V76" s="99"/>
      <c r="W76" s="98">
        <f>SUM(W75:X75)</f>
        <v>0.42857142857142855</v>
      </c>
      <c r="X76" s="99"/>
      <c r="Y76" s="98">
        <f>SUM(Y75:Z75)</f>
        <v>0.4285714285714286</v>
      </c>
      <c r="Z76" s="99"/>
      <c r="AA76" s="98"/>
      <c r="AB76" s="99"/>
      <c r="AC76" s="98"/>
      <c r="AD76" s="99"/>
      <c r="AE76" s="98"/>
      <c r="AF76" s="99"/>
      <c r="AG76" s="98"/>
      <c r="AH76" s="99"/>
      <c r="AI76" s="112"/>
      <c r="AJ76" s="113"/>
      <c r="AK76" s="112"/>
      <c r="AL76" s="113"/>
      <c r="AM76" s="112"/>
      <c r="AN76" s="113"/>
      <c r="AO76" s="4"/>
      <c r="AP76" s="4"/>
    </row>
    <row r="77" spans="1:42">
      <c r="A77" s="97" t="s">
        <v>68</v>
      </c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  <c r="AA77" s="97"/>
      <c r="AB77" s="97"/>
      <c r="AC77" s="97"/>
      <c r="AD77" s="97"/>
      <c r="AE77" s="97"/>
      <c r="AF77" s="97"/>
      <c r="AG77" s="97"/>
      <c r="AH77" s="97"/>
      <c r="AI77" s="97"/>
      <c r="AJ77" s="97"/>
      <c r="AK77" s="97"/>
      <c r="AL77" s="97"/>
      <c r="AM77" s="97"/>
      <c r="AN77" s="97"/>
      <c r="AO77" s="97"/>
    </row>
    <row r="78" spans="1:42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  <c r="AA78" s="97"/>
      <c r="AB78" s="97"/>
      <c r="AC78" s="97"/>
      <c r="AD78" s="97"/>
      <c r="AE78" s="97"/>
      <c r="AF78" s="97"/>
      <c r="AG78" s="97"/>
      <c r="AH78" s="97"/>
      <c r="AI78" s="97"/>
      <c r="AJ78" s="97"/>
      <c r="AK78" s="97"/>
      <c r="AL78" s="97"/>
      <c r="AM78" s="97"/>
      <c r="AN78" s="97"/>
      <c r="AO78" s="97"/>
    </row>
    <row r="79" spans="1:42">
      <c r="A79" s="96" t="s">
        <v>70</v>
      </c>
      <c r="B79" s="96"/>
      <c r="C79" s="96"/>
      <c r="D79" s="96"/>
      <c r="E79" s="96"/>
      <c r="F79" s="96"/>
      <c r="G79" s="73"/>
      <c r="N79" s="83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  <c r="AK79" s="68"/>
      <c r="AL79" s="68"/>
      <c r="AM79" s="68"/>
      <c r="AN79" s="68"/>
    </row>
    <row r="80" spans="1:42">
      <c r="A80" s="96"/>
      <c r="B80" s="96"/>
      <c r="C80" s="96"/>
      <c r="D80" s="96"/>
      <c r="E80" s="96"/>
      <c r="F80" s="96"/>
      <c r="G80" s="73"/>
      <c r="N80" s="83"/>
      <c r="O80" s="98"/>
      <c r="P80" s="99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120"/>
      <c r="AL80" s="120"/>
      <c r="AM80" s="98"/>
      <c r="AN80" s="98"/>
    </row>
    <row r="81" spans="1:42" ht="40">
      <c r="A81" s="28" t="s">
        <v>3</v>
      </c>
      <c r="B81" s="1" t="s">
        <v>0</v>
      </c>
      <c r="C81" s="1" t="s">
        <v>1</v>
      </c>
      <c r="D81" s="1" t="s">
        <v>2</v>
      </c>
      <c r="E81" s="11" t="s">
        <v>4</v>
      </c>
      <c r="F81" s="11" t="s">
        <v>13</v>
      </c>
      <c r="G81" s="108" t="s">
        <v>0</v>
      </c>
      <c r="H81" s="108"/>
      <c r="I81" s="110"/>
      <c r="J81" s="110"/>
      <c r="K81" s="110"/>
      <c r="L81" s="110"/>
      <c r="M81" s="110"/>
      <c r="N81" s="108" t="s">
        <v>1</v>
      </c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98"/>
      <c r="AF81" s="99"/>
      <c r="AG81" s="98"/>
      <c r="AH81" s="99"/>
      <c r="AI81" s="98"/>
      <c r="AJ81" s="99"/>
      <c r="AK81" s="100"/>
      <c r="AL81" s="101"/>
      <c r="AM81" s="98"/>
      <c r="AN81" s="99"/>
    </row>
    <row r="82" spans="1:42" ht="19">
      <c r="A82" s="29" t="b">
        <v>0</v>
      </c>
      <c r="B82" s="25" t="s">
        <v>5</v>
      </c>
      <c r="C82" s="25">
        <v>85</v>
      </c>
      <c r="D82" s="25">
        <v>85</v>
      </c>
      <c r="E82" s="25" t="s">
        <v>7</v>
      </c>
      <c r="F82" s="25">
        <v>0</v>
      </c>
      <c r="G82" s="13"/>
      <c r="H82" s="8" t="s">
        <v>14</v>
      </c>
      <c r="I82" s="8" t="s">
        <v>15</v>
      </c>
      <c r="J82" s="8" t="s">
        <v>27</v>
      </c>
      <c r="K82" s="8" t="s">
        <v>32</v>
      </c>
      <c r="L82" s="8" t="s">
        <v>17</v>
      </c>
      <c r="M82" s="10" t="s">
        <v>31</v>
      </c>
      <c r="N82" s="69" t="s">
        <v>19</v>
      </c>
      <c r="O82" s="104">
        <v>1</v>
      </c>
      <c r="P82" s="105"/>
      <c r="Q82" s="104">
        <v>1</v>
      </c>
      <c r="R82" s="105"/>
      <c r="S82" s="104">
        <v>1</v>
      </c>
      <c r="T82" s="105"/>
      <c r="U82" s="104">
        <v>1</v>
      </c>
      <c r="V82" s="105"/>
      <c r="W82" s="104">
        <v>1</v>
      </c>
      <c r="X82" s="105"/>
      <c r="Y82" s="104">
        <v>1</v>
      </c>
      <c r="Z82" s="105"/>
      <c r="AA82" s="104">
        <v>0</v>
      </c>
      <c r="AB82" s="105"/>
      <c r="AC82" s="69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2"/>
    </row>
    <row r="83" spans="1:42" ht="19">
      <c r="A83" s="29" t="b">
        <v>0</v>
      </c>
      <c r="B83" s="25" t="s">
        <v>9</v>
      </c>
      <c r="C83" s="25">
        <v>68</v>
      </c>
      <c r="D83" s="25">
        <v>80</v>
      </c>
      <c r="E83" s="25" t="s">
        <v>6</v>
      </c>
      <c r="F83" s="25">
        <v>1</v>
      </c>
      <c r="G83" s="69" t="s">
        <v>5</v>
      </c>
      <c r="H83" s="21">
        <v>1</v>
      </c>
      <c r="I83" s="21">
        <v>1</v>
      </c>
      <c r="J83" s="21">
        <v>2</v>
      </c>
      <c r="K83" s="21">
        <f>1 - MAX(H83/J83, I83/J83)</f>
        <v>0.5</v>
      </c>
      <c r="L83" s="21">
        <v>14</v>
      </c>
      <c r="M83" s="21">
        <f>J83/L83*K83</f>
        <v>7.1428571428571425E-2</v>
      </c>
      <c r="N83" s="69" t="s">
        <v>1</v>
      </c>
      <c r="O83" s="104">
        <v>68</v>
      </c>
      <c r="P83" s="105"/>
      <c r="Q83" s="104">
        <v>69</v>
      </c>
      <c r="R83" s="105"/>
      <c r="S83" s="104">
        <v>70</v>
      </c>
      <c r="T83" s="105"/>
      <c r="U83" s="104">
        <v>75</v>
      </c>
      <c r="V83" s="105"/>
      <c r="W83" s="104">
        <v>81</v>
      </c>
      <c r="X83" s="105"/>
      <c r="Y83" s="104">
        <v>83</v>
      </c>
      <c r="Z83" s="105"/>
      <c r="AA83" s="104">
        <v>85</v>
      </c>
      <c r="AB83" s="105"/>
      <c r="AC83" s="69"/>
      <c r="AD83" s="73"/>
      <c r="AE83" s="72"/>
      <c r="AF83" s="74"/>
      <c r="AG83" s="72"/>
      <c r="AH83" s="74"/>
      <c r="AI83" s="72"/>
      <c r="AJ83" s="74"/>
      <c r="AK83" s="72"/>
      <c r="AL83" s="74"/>
      <c r="AM83" s="72"/>
      <c r="AN83" s="74"/>
      <c r="AO83" s="72"/>
      <c r="AP83" s="66"/>
    </row>
    <row r="84" spans="1:42" ht="19">
      <c r="A84" s="29" t="b">
        <v>0</v>
      </c>
      <c r="B84" s="25" t="s">
        <v>9</v>
      </c>
      <c r="C84" s="25">
        <v>70</v>
      </c>
      <c r="D84" s="25">
        <v>96</v>
      </c>
      <c r="E84" s="25" t="s">
        <v>6</v>
      </c>
      <c r="F84" s="25">
        <v>1</v>
      </c>
      <c r="G84" s="69" t="s">
        <v>8</v>
      </c>
      <c r="H84" s="21">
        <v>2</v>
      </c>
      <c r="I84" s="21">
        <v>0</v>
      </c>
      <c r="J84" s="21">
        <v>2</v>
      </c>
      <c r="K84" s="21">
        <f t="shared" ref="K84:K85" si="62">1 - MAX(H84/J84, I84/J84)</f>
        <v>0</v>
      </c>
      <c r="L84" s="21">
        <v>14</v>
      </c>
      <c r="M84" s="21">
        <f t="shared" ref="M84:M85" si="63">J84/L84*K84</f>
        <v>0</v>
      </c>
      <c r="N84" s="78" t="s">
        <v>20</v>
      </c>
      <c r="O84" s="104">
        <f xml:space="preserve"> O83</f>
        <v>68</v>
      </c>
      <c r="P84" s="105"/>
      <c r="Q84" s="104">
        <f t="shared" ref="Q84" si="64" xml:space="preserve"> Q83</f>
        <v>69</v>
      </c>
      <c r="R84" s="105"/>
      <c r="S84" s="104">
        <f t="shared" ref="S84" si="65" xml:space="preserve"> S83</f>
        <v>70</v>
      </c>
      <c r="T84" s="105"/>
      <c r="U84" s="104">
        <f t="shared" ref="U84" si="66" xml:space="preserve"> U83</f>
        <v>75</v>
      </c>
      <c r="V84" s="105"/>
      <c r="W84" s="104">
        <v>81</v>
      </c>
      <c r="X84" s="105"/>
      <c r="Y84" s="104">
        <v>83</v>
      </c>
      <c r="Z84" s="105"/>
      <c r="AA84" s="104">
        <v>85</v>
      </c>
      <c r="AB84" s="105"/>
      <c r="AC84" s="72"/>
      <c r="AD84" s="73"/>
      <c r="AE84" s="72"/>
      <c r="AF84" s="74"/>
      <c r="AG84" s="72"/>
      <c r="AH84" s="74"/>
      <c r="AI84" s="72"/>
      <c r="AJ84" s="74"/>
      <c r="AK84" s="72"/>
      <c r="AL84" s="74"/>
      <c r="AM84" s="72"/>
      <c r="AN84" s="74"/>
      <c r="AO84" s="72"/>
      <c r="AP84" s="66"/>
    </row>
    <row r="85" spans="1:42" ht="19">
      <c r="A85" s="29" t="b">
        <v>0</v>
      </c>
      <c r="B85" s="25" t="s">
        <v>5</v>
      </c>
      <c r="C85" s="25">
        <v>69</v>
      </c>
      <c r="D85" s="25">
        <v>70</v>
      </c>
      <c r="E85" s="25" t="s">
        <v>6</v>
      </c>
      <c r="F85" s="25">
        <v>1</v>
      </c>
      <c r="G85" s="69" t="s">
        <v>9</v>
      </c>
      <c r="H85" s="21">
        <v>3</v>
      </c>
      <c r="I85" s="21">
        <v>0</v>
      </c>
      <c r="J85" s="21">
        <v>3</v>
      </c>
      <c r="K85" s="21">
        <f t="shared" si="62"/>
        <v>0</v>
      </c>
      <c r="L85" s="21">
        <v>14</v>
      </c>
      <c r="M85" s="21">
        <f t="shared" si="63"/>
        <v>0</v>
      </c>
      <c r="N85" s="78" t="s">
        <v>21</v>
      </c>
      <c r="O85" s="104">
        <v>67</v>
      </c>
      <c r="P85" s="105"/>
      <c r="Q85" s="104">
        <f>FLOOR(SUM(O84:R84)/2, 0.1)</f>
        <v>68.5</v>
      </c>
      <c r="R85" s="105"/>
      <c r="S85" s="104">
        <f>FLOOR((Q84+S84)/2, 0.1)</f>
        <v>69.5</v>
      </c>
      <c r="T85" s="105"/>
      <c r="U85" s="104">
        <f t="shared" ref="U85" si="67">FLOOR((S84+U84)/2, 0.1)</f>
        <v>72.5</v>
      </c>
      <c r="V85" s="105"/>
      <c r="W85" s="104">
        <f t="shared" ref="W85" si="68">FLOOR((U84+W84)/2, 0.1)</f>
        <v>78</v>
      </c>
      <c r="X85" s="105"/>
      <c r="Y85" s="104">
        <f t="shared" ref="Y85" si="69">FLOOR((W84+Y84)/2, 0.1)</f>
        <v>82</v>
      </c>
      <c r="Z85" s="105"/>
      <c r="AA85" s="107">
        <f t="shared" ref="AA85" si="70">FLOOR((Y84+AA84)/2, 0.1)</f>
        <v>84</v>
      </c>
      <c r="AB85" s="105"/>
      <c r="AC85" s="104">
        <v>86</v>
      </c>
      <c r="AD85" s="105"/>
      <c r="AE85" s="72"/>
      <c r="AF85" s="74"/>
      <c r="AG85" s="72"/>
      <c r="AH85" s="74"/>
      <c r="AI85" s="72"/>
      <c r="AJ85" s="74"/>
      <c r="AK85" s="72"/>
      <c r="AL85" s="74"/>
      <c r="AM85" s="72"/>
      <c r="AN85" s="74"/>
      <c r="AO85" s="72"/>
      <c r="AP85" s="66"/>
    </row>
    <row r="86" spans="1:42" ht="19">
      <c r="A86" s="29" t="b">
        <v>0</v>
      </c>
      <c r="B86" s="25" t="s">
        <v>8</v>
      </c>
      <c r="C86" s="25">
        <v>81</v>
      </c>
      <c r="D86" s="25">
        <v>75</v>
      </c>
      <c r="E86" s="25" t="s">
        <v>6</v>
      </c>
      <c r="F86" s="25">
        <v>1</v>
      </c>
      <c r="G86" s="83" t="s">
        <v>33</v>
      </c>
      <c r="H86" s="42"/>
      <c r="I86" s="42"/>
      <c r="J86" s="42"/>
      <c r="K86" s="42"/>
      <c r="L86" s="77"/>
      <c r="M86" s="26">
        <f>SUM(M83:M85)</f>
        <v>7.1428571428571425E-2</v>
      </c>
      <c r="AD86" s="72"/>
      <c r="AE86" s="72"/>
      <c r="AF86" s="72"/>
      <c r="AG86" s="72"/>
      <c r="AH86" s="72"/>
      <c r="AI86" s="72"/>
      <c r="AJ86" s="72"/>
      <c r="AK86" s="75"/>
      <c r="AL86" s="75"/>
      <c r="AM86" s="72"/>
      <c r="AN86" s="72"/>
      <c r="AO86" s="72"/>
      <c r="AP86" s="66"/>
    </row>
    <row r="87" spans="1:42" ht="19">
      <c r="A87" s="29" t="b">
        <v>0</v>
      </c>
      <c r="B87" s="25" t="s">
        <v>8</v>
      </c>
      <c r="C87" s="25">
        <v>83</v>
      </c>
      <c r="D87" s="25">
        <v>78</v>
      </c>
      <c r="E87" s="25" t="s">
        <v>6</v>
      </c>
      <c r="F87" s="25">
        <v>1</v>
      </c>
      <c r="G87" s="73"/>
      <c r="N87" s="16"/>
      <c r="O87" s="69"/>
      <c r="P87" s="73"/>
      <c r="Q87" s="72"/>
      <c r="R87" s="72"/>
      <c r="S87" s="72"/>
      <c r="T87" s="72"/>
      <c r="U87" s="69"/>
      <c r="V87" s="69"/>
      <c r="W87" s="69"/>
      <c r="X87" s="69"/>
      <c r="Y87" s="72"/>
      <c r="Z87" s="72"/>
      <c r="AA87" s="72"/>
      <c r="AB87" s="72"/>
      <c r="AC87" s="69"/>
      <c r="AD87" s="69"/>
      <c r="AE87" s="72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66"/>
    </row>
    <row r="88" spans="1:42" ht="19">
      <c r="A88" s="29" t="b">
        <v>0</v>
      </c>
      <c r="B88" s="25" t="s">
        <v>9</v>
      </c>
      <c r="C88" s="25">
        <v>75</v>
      </c>
      <c r="D88" s="25">
        <v>80</v>
      </c>
      <c r="E88" s="25" t="s">
        <v>6</v>
      </c>
      <c r="F88" s="25">
        <v>1</v>
      </c>
      <c r="G88" s="73"/>
      <c r="N88" s="69"/>
      <c r="O88" s="69" t="s">
        <v>22</v>
      </c>
      <c r="P88" s="69" t="s">
        <v>23</v>
      </c>
      <c r="Q88" s="69" t="s">
        <v>22</v>
      </c>
      <c r="R88" s="69" t="s">
        <v>23</v>
      </c>
      <c r="S88" s="69" t="s">
        <v>22</v>
      </c>
      <c r="T88" s="69" t="s">
        <v>23</v>
      </c>
      <c r="U88" s="69" t="s">
        <v>22</v>
      </c>
      <c r="V88" s="69" t="s">
        <v>23</v>
      </c>
      <c r="W88" s="69" t="s">
        <v>22</v>
      </c>
      <c r="X88" s="69" t="s">
        <v>23</v>
      </c>
      <c r="Y88" s="69" t="s">
        <v>22</v>
      </c>
      <c r="Z88" s="69" t="s">
        <v>23</v>
      </c>
      <c r="AA88" s="69" t="s">
        <v>22</v>
      </c>
      <c r="AB88" s="69" t="s">
        <v>23</v>
      </c>
      <c r="AC88" s="69" t="s">
        <v>22</v>
      </c>
      <c r="AD88" s="69" t="s">
        <v>23</v>
      </c>
      <c r="AE88" s="69"/>
      <c r="AF88" s="69"/>
      <c r="AG88" s="69"/>
      <c r="AH88" s="69"/>
      <c r="AI88" s="69"/>
      <c r="AJ88" s="69"/>
      <c r="AK88" s="69"/>
      <c r="AL88" s="69"/>
      <c r="AM88" s="69"/>
      <c r="AN88" s="69"/>
      <c r="AO88" s="4"/>
      <c r="AP88" s="4"/>
    </row>
    <row r="89" spans="1:42">
      <c r="G89" s="73"/>
      <c r="N89" s="69" t="s">
        <v>14</v>
      </c>
      <c r="O89" s="69">
        <v>0</v>
      </c>
      <c r="P89" s="69">
        <v>6</v>
      </c>
      <c r="Q89" s="69">
        <v>1</v>
      </c>
      <c r="R89" s="69">
        <v>5</v>
      </c>
      <c r="S89" s="69">
        <v>2</v>
      </c>
      <c r="T89" s="69">
        <v>4</v>
      </c>
      <c r="U89" s="69">
        <v>3</v>
      </c>
      <c r="V89" s="69">
        <v>3</v>
      </c>
      <c r="W89" s="69">
        <v>4</v>
      </c>
      <c r="X89" s="69">
        <v>2</v>
      </c>
      <c r="Y89" s="69">
        <v>5</v>
      </c>
      <c r="Z89" s="69">
        <v>1</v>
      </c>
      <c r="AA89" s="69">
        <v>6</v>
      </c>
      <c r="AB89" s="69">
        <v>0</v>
      </c>
      <c r="AC89" s="69">
        <v>6</v>
      </c>
      <c r="AD89" s="69">
        <v>0</v>
      </c>
      <c r="AE89" s="69"/>
      <c r="AF89" s="69"/>
      <c r="AG89" s="69"/>
      <c r="AH89" s="69"/>
      <c r="AI89" s="69"/>
      <c r="AJ89" s="69"/>
      <c r="AK89" s="69"/>
      <c r="AL89" s="69"/>
      <c r="AM89" s="69"/>
      <c r="AN89" s="69"/>
      <c r="AO89" s="4"/>
      <c r="AP89" s="4"/>
    </row>
    <row r="90" spans="1:42">
      <c r="G90" s="73"/>
      <c r="N90" s="69" t="s">
        <v>15</v>
      </c>
      <c r="O90" s="69">
        <v>0</v>
      </c>
      <c r="P90" s="69">
        <v>1</v>
      </c>
      <c r="Q90" s="69">
        <v>0</v>
      </c>
      <c r="R90" s="69">
        <v>1</v>
      </c>
      <c r="S90" s="69">
        <v>0</v>
      </c>
      <c r="T90" s="69">
        <v>1</v>
      </c>
      <c r="U90" s="69">
        <v>0</v>
      </c>
      <c r="V90" s="69">
        <v>1</v>
      </c>
      <c r="W90" s="69">
        <v>0</v>
      </c>
      <c r="X90" s="69">
        <v>1</v>
      </c>
      <c r="Y90" s="69">
        <v>0</v>
      </c>
      <c r="Z90" s="69">
        <v>1</v>
      </c>
      <c r="AA90" s="69">
        <v>0</v>
      </c>
      <c r="AB90" s="69">
        <v>1</v>
      </c>
      <c r="AC90" s="69">
        <v>1</v>
      </c>
      <c r="AD90" s="69">
        <v>0</v>
      </c>
      <c r="AE90" s="69"/>
      <c r="AF90" s="69"/>
      <c r="AG90" s="69"/>
      <c r="AH90" s="69"/>
      <c r="AI90" s="69"/>
      <c r="AJ90" s="69"/>
      <c r="AK90" s="69"/>
      <c r="AL90" s="69"/>
      <c r="AM90" s="69"/>
      <c r="AN90" s="69"/>
      <c r="AO90" s="4"/>
      <c r="AP90" s="4"/>
    </row>
    <row r="91" spans="1:42">
      <c r="G91" s="73"/>
      <c r="N91" s="4"/>
      <c r="O91" s="99"/>
      <c r="P91" s="103"/>
      <c r="Q91" s="104"/>
      <c r="R91" s="104"/>
      <c r="S91" s="104"/>
      <c r="T91" s="104"/>
      <c r="U91" s="99"/>
      <c r="V91" s="99"/>
      <c r="W91" s="99"/>
      <c r="X91" s="99"/>
      <c r="Y91" s="104"/>
      <c r="Z91" s="104"/>
      <c r="AA91" s="104"/>
      <c r="AB91" s="104"/>
      <c r="AC91" s="99"/>
      <c r="AD91" s="99"/>
      <c r="AE91" s="104"/>
      <c r="AF91" s="104"/>
      <c r="AG91" s="104"/>
      <c r="AH91" s="104"/>
      <c r="AI91" s="104"/>
      <c r="AJ91" s="104"/>
      <c r="AK91" s="104"/>
      <c r="AL91" s="104"/>
      <c r="AM91" s="104"/>
      <c r="AN91" s="104"/>
      <c r="AO91" s="4"/>
      <c r="AP91" s="4"/>
    </row>
    <row r="92" spans="1:42">
      <c r="G92" s="73"/>
      <c r="N92" s="69" t="s">
        <v>24</v>
      </c>
      <c r="O92" s="69">
        <f>SUM(O89:O90)</f>
        <v>0</v>
      </c>
      <c r="P92" s="69">
        <f t="shared" ref="P92:AB92" si="71">SUM(P89:P90)</f>
        <v>7</v>
      </c>
      <c r="Q92" s="69">
        <f t="shared" si="71"/>
        <v>1</v>
      </c>
      <c r="R92" s="69">
        <f t="shared" si="71"/>
        <v>6</v>
      </c>
      <c r="S92" s="69">
        <f t="shared" si="71"/>
        <v>2</v>
      </c>
      <c r="T92" s="69">
        <f t="shared" si="71"/>
        <v>5</v>
      </c>
      <c r="U92" s="69">
        <f t="shared" si="71"/>
        <v>3</v>
      </c>
      <c r="V92" s="69">
        <f t="shared" si="71"/>
        <v>4</v>
      </c>
      <c r="W92" s="69">
        <f t="shared" si="71"/>
        <v>4</v>
      </c>
      <c r="X92" s="69">
        <f t="shared" si="71"/>
        <v>3</v>
      </c>
      <c r="Y92" s="69">
        <f t="shared" si="71"/>
        <v>5</v>
      </c>
      <c r="Z92" s="69">
        <f t="shared" si="71"/>
        <v>2</v>
      </c>
      <c r="AA92" s="69">
        <f t="shared" si="71"/>
        <v>6</v>
      </c>
      <c r="AB92" s="69">
        <f t="shared" si="71"/>
        <v>1</v>
      </c>
      <c r="AC92" s="69">
        <v>7</v>
      </c>
      <c r="AD92" s="69">
        <v>0</v>
      </c>
      <c r="AE92" s="69"/>
      <c r="AF92" s="69"/>
      <c r="AG92" s="69"/>
      <c r="AH92" s="69"/>
      <c r="AI92" s="69"/>
      <c r="AJ92" s="69"/>
      <c r="AK92" s="69"/>
      <c r="AL92" s="69"/>
      <c r="AM92" s="69"/>
      <c r="AN92" s="69"/>
      <c r="AO92" s="4"/>
      <c r="AP92" s="4"/>
    </row>
    <row r="93" spans="1:42" ht="19">
      <c r="A93" s="87"/>
      <c r="B93" s="87" t="s">
        <v>0</v>
      </c>
      <c r="C93" s="88" t="s">
        <v>1</v>
      </c>
      <c r="D93" s="87" t="s">
        <v>2</v>
      </c>
      <c r="E93" s="87"/>
      <c r="G93" s="73"/>
      <c r="N93" s="78" t="s">
        <v>32</v>
      </c>
      <c r="O93" s="68">
        <v>1</v>
      </c>
      <c r="P93" s="68">
        <f>1 - MAX(P89/P92, P90/P92)</f>
        <v>0.1428571428571429</v>
      </c>
      <c r="Q93" s="68">
        <f t="shared" ref="Q93:AC93" si="72">1 - MAX(Q89/Q92, Q90/Q92)</f>
        <v>0</v>
      </c>
      <c r="R93" s="68">
        <f t="shared" si="72"/>
        <v>0.16666666666666663</v>
      </c>
      <c r="S93" s="68">
        <f t="shared" si="72"/>
        <v>0</v>
      </c>
      <c r="T93" s="68">
        <f t="shared" si="72"/>
        <v>0.19999999999999996</v>
      </c>
      <c r="U93" s="68">
        <f t="shared" si="72"/>
        <v>0</v>
      </c>
      <c r="V93" s="68">
        <f t="shared" si="72"/>
        <v>0.25</v>
      </c>
      <c r="W93" s="68">
        <f t="shared" si="72"/>
        <v>0</v>
      </c>
      <c r="X93" s="68">
        <f t="shared" si="72"/>
        <v>0.33333333333333337</v>
      </c>
      <c r="Y93" s="68">
        <f t="shared" si="72"/>
        <v>0</v>
      </c>
      <c r="Z93" s="68">
        <f t="shared" si="72"/>
        <v>0.5</v>
      </c>
      <c r="AA93" s="68">
        <f t="shared" si="72"/>
        <v>0</v>
      </c>
      <c r="AB93" s="68">
        <f t="shared" si="72"/>
        <v>0</v>
      </c>
      <c r="AC93" s="68">
        <f t="shared" si="72"/>
        <v>0.1428571428571429</v>
      </c>
      <c r="AD93" s="68">
        <v>1</v>
      </c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"/>
      <c r="AP93" s="6"/>
    </row>
    <row r="94" spans="1:42" ht="19">
      <c r="A94" s="87" t="s">
        <v>33</v>
      </c>
      <c r="B94" s="91">
        <v>7.0999999999999994E-2</v>
      </c>
      <c r="C94" s="92">
        <v>0</v>
      </c>
      <c r="D94" s="91">
        <v>0.14299999999999999</v>
      </c>
      <c r="E94" s="91"/>
      <c r="G94" s="73"/>
      <c r="N94" s="69" t="s">
        <v>17</v>
      </c>
      <c r="O94" s="69">
        <v>7</v>
      </c>
      <c r="P94" s="69">
        <v>7</v>
      </c>
      <c r="Q94" s="69">
        <v>7</v>
      </c>
      <c r="R94" s="69">
        <v>7</v>
      </c>
      <c r="S94" s="69">
        <v>7</v>
      </c>
      <c r="T94" s="69">
        <v>7</v>
      </c>
      <c r="U94" s="69">
        <v>7</v>
      </c>
      <c r="V94" s="69">
        <v>7</v>
      </c>
      <c r="W94" s="69">
        <v>7</v>
      </c>
      <c r="X94" s="69">
        <v>7</v>
      </c>
      <c r="Y94" s="69">
        <v>7</v>
      </c>
      <c r="Z94" s="69">
        <v>7</v>
      </c>
      <c r="AA94" s="69">
        <v>7</v>
      </c>
      <c r="AB94" s="69">
        <v>7</v>
      </c>
      <c r="AC94" s="69">
        <v>7</v>
      </c>
      <c r="AD94" s="69">
        <v>7</v>
      </c>
      <c r="AE94" s="69"/>
      <c r="AF94" s="69"/>
      <c r="AG94" s="69"/>
      <c r="AH94" s="69"/>
      <c r="AI94" s="69"/>
      <c r="AJ94" s="69"/>
      <c r="AK94" s="69"/>
      <c r="AL94" s="69"/>
      <c r="AM94" s="69"/>
      <c r="AN94" s="69"/>
      <c r="AO94" s="6"/>
      <c r="AP94" s="6"/>
    </row>
    <row r="95" spans="1:42" ht="17">
      <c r="G95" s="73"/>
      <c r="N95" s="78" t="s">
        <v>31</v>
      </c>
      <c r="O95" s="68">
        <f>(O92/O94)*O93</f>
        <v>0</v>
      </c>
      <c r="P95" s="68">
        <f t="shared" ref="P95:AD95" si="73">(P92/P94)*P93</f>
        <v>0.1428571428571429</v>
      </c>
      <c r="Q95" s="68">
        <f t="shared" si="73"/>
        <v>0</v>
      </c>
      <c r="R95" s="68">
        <f t="shared" si="73"/>
        <v>0.14285714285714282</v>
      </c>
      <c r="S95" s="68">
        <f t="shared" si="73"/>
        <v>0</v>
      </c>
      <c r="T95" s="68">
        <f t="shared" si="73"/>
        <v>0.14285714285714282</v>
      </c>
      <c r="U95" s="68">
        <f t="shared" si="73"/>
        <v>0</v>
      </c>
      <c r="V95" s="68">
        <f t="shared" si="73"/>
        <v>0.14285714285714285</v>
      </c>
      <c r="W95" s="68">
        <f t="shared" si="73"/>
        <v>0</v>
      </c>
      <c r="X95" s="68">
        <f t="shared" si="73"/>
        <v>0.14285714285714288</v>
      </c>
      <c r="Y95" s="68">
        <f t="shared" si="73"/>
        <v>0</v>
      </c>
      <c r="Z95" s="68">
        <f t="shared" si="73"/>
        <v>0.14285714285714285</v>
      </c>
      <c r="AA95" s="68">
        <f t="shared" si="73"/>
        <v>0</v>
      </c>
      <c r="AB95" s="68">
        <f t="shared" si="73"/>
        <v>0</v>
      </c>
      <c r="AC95" s="68">
        <f t="shared" si="73"/>
        <v>0.1428571428571429</v>
      </c>
      <c r="AD95" s="68">
        <f t="shared" si="73"/>
        <v>0</v>
      </c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4"/>
      <c r="AP95" s="4"/>
    </row>
    <row r="96" spans="1:42">
      <c r="A96" s="125" t="s">
        <v>69</v>
      </c>
      <c r="B96" s="125"/>
      <c r="C96" s="125"/>
      <c r="D96" s="125"/>
      <c r="E96" s="125"/>
      <c r="F96" s="125"/>
      <c r="G96" s="73"/>
      <c r="N96" s="83" t="s">
        <v>33</v>
      </c>
      <c r="O96" s="98">
        <f>SUM(O95:P95)</f>
        <v>0.1428571428571429</v>
      </c>
      <c r="P96" s="99"/>
      <c r="Q96" s="98">
        <f t="shared" ref="Q96" si="74">SUM(Q95:R95)</f>
        <v>0.14285714285714282</v>
      </c>
      <c r="R96" s="98"/>
      <c r="S96" s="98">
        <f t="shared" ref="S96" si="75">SUM(S95:T95)</f>
        <v>0.14285714285714282</v>
      </c>
      <c r="T96" s="98"/>
      <c r="U96" s="98">
        <f t="shared" ref="U96" si="76">SUM(U95:V95)</f>
        <v>0.14285714285714285</v>
      </c>
      <c r="V96" s="98"/>
      <c r="W96" s="98">
        <f t="shared" ref="W96" si="77">SUM(W95:X95)</f>
        <v>0.14285714285714288</v>
      </c>
      <c r="X96" s="98"/>
      <c r="Y96" s="98">
        <f t="shared" ref="Y96" si="78">SUM(Y95:Z95)</f>
        <v>0.14285714285714285</v>
      </c>
      <c r="Z96" s="98"/>
      <c r="AA96" s="100">
        <f t="shared" ref="AA96:AC96" si="79">SUM(AA95:AB95)</f>
        <v>0</v>
      </c>
      <c r="AB96" s="100"/>
      <c r="AC96" s="98">
        <f t="shared" si="79"/>
        <v>0.1428571428571429</v>
      </c>
      <c r="AD96" s="98"/>
      <c r="AE96" s="98"/>
      <c r="AF96" s="98"/>
      <c r="AG96" s="98"/>
      <c r="AH96" s="98"/>
      <c r="AI96" s="98"/>
      <c r="AJ96" s="98"/>
      <c r="AK96" s="120"/>
      <c r="AL96" s="120"/>
      <c r="AM96" s="98"/>
      <c r="AN96" s="98"/>
      <c r="AO96" s="4"/>
      <c r="AP96" s="4"/>
    </row>
    <row r="97" spans="1:42">
      <c r="A97" s="126"/>
      <c r="B97" s="126"/>
      <c r="C97" s="126"/>
      <c r="D97" s="126"/>
      <c r="E97" s="126"/>
      <c r="F97" s="126"/>
      <c r="G97" s="73"/>
    </row>
    <row r="98" spans="1:42">
      <c r="A98" s="126"/>
      <c r="B98" s="126"/>
      <c r="C98" s="126"/>
      <c r="D98" s="126"/>
      <c r="E98" s="126"/>
      <c r="F98" s="126"/>
      <c r="G98" s="73"/>
      <c r="N98" s="108" t="s">
        <v>2</v>
      </c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  <c r="AB98" s="108"/>
      <c r="AC98" s="108"/>
      <c r="AD98" s="108"/>
    </row>
    <row r="99" spans="1:42" ht="19">
      <c r="A99" s="126"/>
      <c r="B99" s="126"/>
      <c r="C99" s="126"/>
      <c r="D99" s="126"/>
      <c r="E99" s="126"/>
      <c r="F99" s="126"/>
      <c r="G99" s="73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  <c r="AB99" s="108"/>
      <c r="AC99" s="108"/>
      <c r="AD99" s="108"/>
      <c r="AE99" s="93"/>
      <c r="AF99" s="93"/>
      <c r="AG99" s="93"/>
      <c r="AH99" s="93"/>
      <c r="AI99" s="93"/>
      <c r="AJ99" s="93"/>
      <c r="AK99" s="93"/>
      <c r="AL99" s="93"/>
      <c r="AM99" s="93"/>
      <c r="AN99" s="93"/>
      <c r="AO99" s="93"/>
      <c r="AP99" s="2"/>
    </row>
    <row r="100" spans="1:42">
      <c r="G100" s="73"/>
      <c r="N100" s="69" t="s">
        <v>19</v>
      </c>
      <c r="O100" s="104">
        <v>1</v>
      </c>
      <c r="P100" s="105"/>
      <c r="Q100" s="99">
        <v>1</v>
      </c>
      <c r="R100" s="103"/>
      <c r="S100" s="104">
        <v>1</v>
      </c>
      <c r="T100" s="105"/>
      <c r="U100" s="99">
        <v>1</v>
      </c>
      <c r="V100" s="103"/>
      <c r="W100" s="104">
        <v>1</v>
      </c>
      <c r="X100" s="105"/>
      <c r="Y100" s="99">
        <v>0</v>
      </c>
      <c r="Z100" s="103"/>
      <c r="AA100" s="99">
        <v>1</v>
      </c>
      <c r="AB100" s="103"/>
      <c r="AC100" s="99"/>
      <c r="AD100" s="103"/>
      <c r="AE100" s="104"/>
      <c r="AF100" s="105"/>
      <c r="AG100" s="104"/>
      <c r="AH100" s="105"/>
      <c r="AI100" s="104"/>
      <c r="AJ100" s="105"/>
      <c r="AK100" s="104"/>
      <c r="AL100" s="105"/>
      <c r="AM100" s="104"/>
      <c r="AN100" s="105"/>
      <c r="AO100" s="104"/>
      <c r="AP100" s="114"/>
    </row>
    <row r="101" spans="1:42">
      <c r="G101" s="73"/>
      <c r="N101" s="69" t="s">
        <v>2</v>
      </c>
      <c r="O101" s="99">
        <v>70</v>
      </c>
      <c r="P101" s="103"/>
      <c r="Q101" s="99">
        <v>75</v>
      </c>
      <c r="R101" s="103"/>
      <c r="S101" s="104">
        <v>78</v>
      </c>
      <c r="T101" s="105"/>
      <c r="U101" s="99">
        <v>80</v>
      </c>
      <c r="V101" s="103"/>
      <c r="W101" s="99">
        <v>80</v>
      </c>
      <c r="X101" s="103"/>
      <c r="Y101" s="104">
        <v>85</v>
      </c>
      <c r="Z101" s="105"/>
      <c r="AA101" s="99">
        <v>96</v>
      </c>
      <c r="AB101" s="103"/>
      <c r="AC101" s="99"/>
      <c r="AD101" s="103"/>
      <c r="AE101" s="104"/>
      <c r="AF101" s="105"/>
      <c r="AG101" s="104"/>
      <c r="AH101" s="105"/>
      <c r="AI101" s="104"/>
      <c r="AJ101" s="105"/>
      <c r="AK101" s="104"/>
      <c r="AL101" s="105"/>
      <c r="AM101" s="104"/>
      <c r="AN101" s="105"/>
      <c r="AO101" s="104"/>
      <c r="AP101" s="114"/>
    </row>
    <row r="102" spans="1:42" ht="17">
      <c r="G102" s="73"/>
      <c r="N102" s="78" t="s">
        <v>25</v>
      </c>
      <c r="O102" s="99">
        <f xml:space="preserve"> O101</f>
        <v>70</v>
      </c>
      <c r="P102" s="103"/>
      <c r="Q102" s="104">
        <f t="shared" ref="Q102" si="80" xml:space="preserve"> Q101</f>
        <v>75</v>
      </c>
      <c r="R102" s="105"/>
      <c r="S102" s="104">
        <v>78</v>
      </c>
      <c r="T102" s="105"/>
      <c r="U102" s="99">
        <v>80</v>
      </c>
      <c r="V102" s="103"/>
      <c r="W102" s="99">
        <v>85</v>
      </c>
      <c r="X102" s="103"/>
      <c r="Y102" s="104">
        <v>96</v>
      </c>
      <c r="Z102" s="105"/>
      <c r="AA102" s="104"/>
      <c r="AB102" s="105"/>
      <c r="AC102" s="99"/>
      <c r="AD102" s="103"/>
      <c r="AE102" s="104"/>
      <c r="AF102" s="105"/>
      <c r="AG102" s="104"/>
      <c r="AH102" s="105"/>
      <c r="AI102" s="104"/>
      <c r="AJ102" s="105"/>
      <c r="AK102" s="104"/>
      <c r="AL102" s="105"/>
      <c r="AM102" s="104"/>
      <c r="AN102" s="105"/>
      <c r="AO102" s="104"/>
      <c r="AP102" s="114"/>
    </row>
    <row r="103" spans="1:42" ht="17">
      <c r="G103" s="73"/>
      <c r="N103" s="78" t="s">
        <v>21</v>
      </c>
      <c r="O103" s="99">
        <v>69</v>
      </c>
      <c r="P103" s="103"/>
      <c r="Q103" s="104">
        <f>FLOOR(SUM(O102:R102)/2, 0.1)</f>
        <v>72.5</v>
      </c>
      <c r="R103" s="104"/>
      <c r="S103" s="104">
        <f>FLOOR((Q102+S102)/2, 0.1)</f>
        <v>76.5</v>
      </c>
      <c r="T103" s="104"/>
      <c r="U103" s="104">
        <f t="shared" ref="U103" si="81">FLOOR((S102+U102)/2, 0.1)</f>
        <v>79</v>
      </c>
      <c r="V103" s="104"/>
      <c r="W103" s="104">
        <f t="shared" ref="W103" si="82">FLOOR((U102+W102)/2, 0.1)</f>
        <v>82.5</v>
      </c>
      <c r="X103" s="104"/>
      <c r="Y103" s="104">
        <f t="shared" ref="Y103" si="83">FLOOR((W102+Y102)/2, 0.1)</f>
        <v>90.5</v>
      </c>
      <c r="Z103" s="104"/>
      <c r="AA103" s="104">
        <v>97</v>
      </c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4"/>
      <c r="AM103" s="104"/>
      <c r="AN103" s="104"/>
      <c r="AO103" s="104"/>
      <c r="AP103" s="114"/>
    </row>
    <row r="104" spans="1:42">
      <c r="G104" s="73"/>
      <c r="N104" s="16"/>
      <c r="O104" s="99"/>
      <c r="P104" s="103"/>
      <c r="Q104" s="104"/>
      <c r="R104" s="104"/>
      <c r="S104" s="104"/>
      <c r="T104" s="104"/>
      <c r="U104" s="99"/>
      <c r="V104" s="99"/>
      <c r="W104" s="99"/>
      <c r="X104" s="99"/>
      <c r="Y104" s="104"/>
      <c r="Z104" s="104"/>
      <c r="AA104" s="104"/>
      <c r="AB104" s="104"/>
      <c r="AC104" s="99"/>
      <c r="AD104" s="99"/>
      <c r="AE104" s="104"/>
      <c r="AF104" s="104"/>
      <c r="AG104" s="104"/>
      <c r="AH104" s="104"/>
      <c r="AI104" s="104"/>
      <c r="AJ104" s="104"/>
      <c r="AK104" s="104"/>
      <c r="AL104" s="104"/>
      <c r="AM104" s="104"/>
      <c r="AN104" s="104"/>
      <c r="AO104" s="104"/>
      <c r="AP104" s="114"/>
    </row>
    <row r="105" spans="1:42">
      <c r="G105" s="73"/>
      <c r="N105" s="69"/>
      <c r="O105" s="69" t="s">
        <v>22</v>
      </c>
      <c r="P105" s="69" t="s">
        <v>23</v>
      </c>
      <c r="Q105" s="69" t="s">
        <v>22</v>
      </c>
      <c r="R105" s="69" t="s">
        <v>23</v>
      </c>
      <c r="S105" s="69" t="s">
        <v>22</v>
      </c>
      <c r="T105" s="69" t="s">
        <v>23</v>
      </c>
      <c r="U105" s="69" t="s">
        <v>22</v>
      </c>
      <c r="V105" s="69" t="s">
        <v>23</v>
      </c>
      <c r="W105" s="69" t="s">
        <v>22</v>
      </c>
      <c r="X105" s="69" t="s">
        <v>23</v>
      </c>
      <c r="Y105" s="69" t="s">
        <v>22</v>
      </c>
      <c r="Z105" s="69" t="s">
        <v>23</v>
      </c>
      <c r="AA105" s="69" t="s">
        <v>22</v>
      </c>
      <c r="AB105" s="69" t="s">
        <v>23</v>
      </c>
      <c r="AC105" s="69"/>
      <c r="AD105" s="69"/>
      <c r="AE105" s="69"/>
      <c r="AF105" s="69"/>
      <c r="AG105" s="69"/>
      <c r="AH105" s="69"/>
      <c r="AI105" s="69"/>
      <c r="AJ105" s="69"/>
      <c r="AK105" s="69"/>
      <c r="AL105" s="69"/>
      <c r="AM105" s="69"/>
      <c r="AN105" s="69"/>
      <c r="AO105" s="4"/>
      <c r="AP105" s="4"/>
    </row>
    <row r="106" spans="1:42">
      <c r="G106" s="73"/>
      <c r="N106" s="69" t="s">
        <v>14</v>
      </c>
      <c r="O106" s="69">
        <v>0</v>
      </c>
      <c r="P106" s="69">
        <v>6</v>
      </c>
      <c r="Q106" s="69">
        <v>1</v>
      </c>
      <c r="R106" s="69">
        <v>5</v>
      </c>
      <c r="S106" s="69">
        <v>2</v>
      </c>
      <c r="T106" s="69">
        <v>4</v>
      </c>
      <c r="U106" s="69">
        <v>3</v>
      </c>
      <c r="V106" s="69">
        <v>3</v>
      </c>
      <c r="W106" s="69">
        <v>5</v>
      </c>
      <c r="X106" s="69">
        <v>1</v>
      </c>
      <c r="Y106" s="69">
        <v>5</v>
      </c>
      <c r="Z106" s="69">
        <v>1</v>
      </c>
      <c r="AA106" s="69">
        <v>6</v>
      </c>
      <c r="AB106" s="69">
        <v>0</v>
      </c>
      <c r="AC106" s="69"/>
      <c r="AD106" s="69"/>
      <c r="AE106" s="69"/>
      <c r="AF106" s="69"/>
      <c r="AG106" s="69"/>
      <c r="AH106" s="69"/>
      <c r="AI106" s="69"/>
      <c r="AJ106" s="69"/>
      <c r="AK106" s="69"/>
      <c r="AL106" s="69"/>
      <c r="AM106" s="69"/>
      <c r="AN106" s="69"/>
      <c r="AO106" s="4"/>
      <c r="AP106" s="4"/>
    </row>
    <row r="107" spans="1:42">
      <c r="G107" s="73"/>
      <c r="N107" s="69" t="s">
        <v>15</v>
      </c>
      <c r="O107" s="69">
        <v>0</v>
      </c>
      <c r="P107" s="69">
        <v>1</v>
      </c>
      <c r="Q107" s="69">
        <v>0</v>
      </c>
      <c r="R107" s="69">
        <v>1</v>
      </c>
      <c r="S107" s="69">
        <v>0</v>
      </c>
      <c r="T107" s="69">
        <v>1</v>
      </c>
      <c r="U107" s="69">
        <v>0</v>
      </c>
      <c r="V107" s="69">
        <v>1</v>
      </c>
      <c r="W107" s="69">
        <v>0</v>
      </c>
      <c r="X107" s="69">
        <v>1</v>
      </c>
      <c r="Y107" s="69">
        <v>1</v>
      </c>
      <c r="Z107" s="69">
        <v>0</v>
      </c>
      <c r="AA107" s="69">
        <v>1</v>
      </c>
      <c r="AB107" s="69">
        <v>0</v>
      </c>
      <c r="AC107" s="69"/>
      <c r="AD107" s="69"/>
      <c r="AE107" s="69"/>
      <c r="AF107" s="69"/>
      <c r="AG107" s="69"/>
      <c r="AH107" s="69"/>
      <c r="AI107" s="69"/>
      <c r="AJ107" s="69"/>
      <c r="AK107" s="69"/>
      <c r="AL107" s="69"/>
      <c r="AM107" s="69"/>
      <c r="AN107" s="69"/>
      <c r="AO107" s="4"/>
      <c r="AP107" s="4"/>
    </row>
    <row r="108" spans="1:42">
      <c r="G108" s="73"/>
      <c r="N108" s="4"/>
      <c r="O108" s="99"/>
      <c r="P108" s="103"/>
      <c r="Q108" s="104"/>
      <c r="R108" s="104"/>
      <c r="S108" s="104"/>
      <c r="T108" s="104"/>
      <c r="U108" s="99"/>
      <c r="V108" s="99"/>
      <c r="W108" s="99"/>
      <c r="X108" s="99"/>
      <c r="Y108" s="104"/>
      <c r="Z108" s="104"/>
      <c r="AA108" s="104"/>
      <c r="AB108" s="104"/>
      <c r="AC108" s="99"/>
      <c r="AD108" s="99"/>
      <c r="AE108" s="104"/>
      <c r="AF108" s="104"/>
      <c r="AG108" s="104"/>
      <c r="AH108" s="104"/>
      <c r="AI108" s="104"/>
      <c r="AJ108" s="104"/>
      <c r="AK108" s="104"/>
      <c r="AL108" s="104"/>
      <c r="AM108" s="104"/>
      <c r="AN108" s="104"/>
      <c r="AO108" s="4"/>
      <c r="AP108" s="4"/>
    </row>
    <row r="109" spans="1:42">
      <c r="G109" s="73"/>
      <c r="N109" s="69" t="s">
        <v>24</v>
      </c>
      <c r="O109" s="69">
        <f>SUM(O106:O107)</f>
        <v>0</v>
      </c>
      <c r="P109" s="69">
        <f t="shared" ref="P109:AB109" si="84">SUM(P106:P107)</f>
        <v>7</v>
      </c>
      <c r="Q109" s="69">
        <f t="shared" si="84"/>
        <v>1</v>
      </c>
      <c r="R109" s="69">
        <f t="shared" si="84"/>
        <v>6</v>
      </c>
      <c r="S109" s="69">
        <f t="shared" si="84"/>
        <v>2</v>
      </c>
      <c r="T109" s="69">
        <f t="shared" si="84"/>
        <v>5</v>
      </c>
      <c r="U109" s="69">
        <f t="shared" si="84"/>
        <v>3</v>
      </c>
      <c r="V109" s="69">
        <f t="shared" si="84"/>
        <v>4</v>
      </c>
      <c r="W109" s="69">
        <f t="shared" si="84"/>
        <v>5</v>
      </c>
      <c r="X109" s="69">
        <f t="shared" si="84"/>
        <v>2</v>
      </c>
      <c r="Y109" s="69">
        <f t="shared" si="84"/>
        <v>6</v>
      </c>
      <c r="Z109" s="69">
        <f t="shared" si="84"/>
        <v>1</v>
      </c>
      <c r="AA109" s="69">
        <f t="shared" si="84"/>
        <v>7</v>
      </c>
      <c r="AB109" s="69">
        <f t="shared" si="84"/>
        <v>0</v>
      </c>
      <c r="AC109" s="69"/>
      <c r="AD109" s="69"/>
      <c r="AE109" s="69"/>
      <c r="AF109" s="69"/>
      <c r="AG109" s="69"/>
      <c r="AH109" s="69"/>
      <c r="AI109" s="69"/>
      <c r="AJ109" s="69"/>
      <c r="AK109" s="69"/>
      <c r="AL109" s="69"/>
      <c r="AM109" s="69"/>
      <c r="AN109" s="69"/>
      <c r="AO109" s="4"/>
      <c r="AP109" s="4"/>
    </row>
    <row r="110" spans="1:42" ht="17">
      <c r="G110" s="73"/>
      <c r="N110" s="78" t="s">
        <v>32</v>
      </c>
      <c r="O110" s="68">
        <v>1</v>
      </c>
      <c r="P110" s="68">
        <f>1 - MAX(P106/P109, P107/P109)</f>
        <v>0.1428571428571429</v>
      </c>
      <c r="Q110" s="68">
        <f t="shared" ref="Q110:AA110" si="85">1 - MAX(Q106/Q109, Q107/Q109)</f>
        <v>0</v>
      </c>
      <c r="R110" s="68">
        <f t="shared" si="85"/>
        <v>0.16666666666666663</v>
      </c>
      <c r="S110" s="68">
        <f t="shared" si="85"/>
        <v>0</v>
      </c>
      <c r="T110" s="68">
        <f t="shared" si="85"/>
        <v>0.19999999999999996</v>
      </c>
      <c r="U110" s="68">
        <f t="shared" si="85"/>
        <v>0</v>
      </c>
      <c r="V110" s="68">
        <f t="shared" si="85"/>
        <v>0.25</v>
      </c>
      <c r="W110" s="68">
        <f t="shared" si="85"/>
        <v>0</v>
      </c>
      <c r="X110" s="68">
        <f t="shared" si="85"/>
        <v>0.5</v>
      </c>
      <c r="Y110" s="68">
        <f t="shared" si="85"/>
        <v>0.16666666666666663</v>
      </c>
      <c r="Z110" s="68">
        <f t="shared" si="85"/>
        <v>0</v>
      </c>
      <c r="AA110" s="68">
        <f t="shared" si="85"/>
        <v>0.1428571428571429</v>
      </c>
      <c r="AB110" s="68">
        <v>1</v>
      </c>
      <c r="AC110" s="68"/>
      <c r="AD110" s="68"/>
      <c r="AE110" s="68"/>
      <c r="AF110" s="68"/>
      <c r="AG110" s="68"/>
      <c r="AH110" s="68"/>
      <c r="AI110" s="20"/>
      <c r="AJ110" s="20"/>
      <c r="AK110" s="20"/>
      <c r="AL110" s="20"/>
      <c r="AM110" s="20"/>
      <c r="AN110" s="20"/>
      <c r="AO110" s="6"/>
      <c r="AP110" s="6"/>
    </row>
    <row r="111" spans="1:42">
      <c r="G111" s="73"/>
      <c r="N111" s="69" t="s">
        <v>17</v>
      </c>
      <c r="O111" s="69">
        <v>7</v>
      </c>
      <c r="P111" s="69">
        <v>7</v>
      </c>
      <c r="Q111" s="69">
        <v>7</v>
      </c>
      <c r="R111" s="69">
        <v>7</v>
      </c>
      <c r="S111" s="69">
        <v>7</v>
      </c>
      <c r="T111" s="69">
        <v>7</v>
      </c>
      <c r="U111" s="69">
        <v>7</v>
      </c>
      <c r="V111" s="69">
        <v>7</v>
      </c>
      <c r="W111" s="69">
        <v>7</v>
      </c>
      <c r="X111" s="69">
        <v>7</v>
      </c>
      <c r="Y111" s="69">
        <v>7</v>
      </c>
      <c r="Z111" s="69">
        <v>7</v>
      </c>
      <c r="AA111" s="69">
        <v>7</v>
      </c>
      <c r="AB111" s="69">
        <v>7</v>
      </c>
      <c r="AC111" s="69"/>
      <c r="AD111" s="69"/>
      <c r="AE111" s="69"/>
      <c r="AF111" s="69"/>
      <c r="AG111" s="69"/>
      <c r="AH111" s="69"/>
      <c r="AI111" s="6"/>
      <c r="AJ111" s="6"/>
      <c r="AK111" s="6"/>
      <c r="AL111" s="6"/>
      <c r="AM111" s="6"/>
      <c r="AN111" s="6"/>
      <c r="AO111" s="6"/>
      <c r="AP111" s="6"/>
    </row>
    <row r="112" spans="1:42" ht="17">
      <c r="G112" s="73"/>
      <c r="N112" s="72" t="s">
        <v>31</v>
      </c>
      <c r="O112" s="68">
        <f>(O109/O111)*O110</f>
        <v>0</v>
      </c>
      <c r="P112" s="68">
        <f t="shared" ref="P112:AB112" si="86">(P109/P111)*P110</f>
        <v>0.1428571428571429</v>
      </c>
      <c r="Q112" s="68">
        <f t="shared" si="86"/>
        <v>0</v>
      </c>
      <c r="R112" s="68">
        <f t="shared" si="86"/>
        <v>0.14285714285714282</v>
      </c>
      <c r="S112" s="68">
        <f t="shared" si="86"/>
        <v>0</v>
      </c>
      <c r="T112" s="68">
        <f t="shared" si="86"/>
        <v>0.14285714285714282</v>
      </c>
      <c r="U112" s="68">
        <f t="shared" si="86"/>
        <v>0</v>
      </c>
      <c r="V112" s="68">
        <f t="shared" si="86"/>
        <v>0.14285714285714285</v>
      </c>
      <c r="W112" s="68">
        <f t="shared" si="86"/>
        <v>0</v>
      </c>
      <c r="X112" s="68">
        <f t="shared" si="86"/>
        <v>0.14285714285714285</v>
      </c>
      <c r="Y112" s="68">
        <f t="shared" si="86"/>
        <v>0.14285714285714282</v>
      </c>
      <c r="Z112" s="68">
        <f t="shared" si="86"/>
        <v>0</v>
      </c>
      <c r="AA112" s="68">
        <f t="shared" si="86"/>
        <v>0.1428571428571429</v>
      </c>
      <c r="AB112" s="68">
        <f t="shared" si="86"/>
        <v>0</v>
      </c>
      <c r="AC112" s="68"/>
      <c r="AD112" s="68"/>
      <c r="AE112" s="68"/>
      <c r="AF112" s="68"/>
      <c r="AG112" s="68"/>
      <c r="AH112" s="68"/>
      <c r="AI112" s="70"/>
      <c r="AJ112" s="70"/>
      <c r="AK112" s="70"/>
      <c r="AL112" s="70"/>
      <c r="AM112" s="70"/>
      <c r="AN112" s="70"/>
      <c r="AO112" s="4"/>
      <c r="AP112" s="4"/>
    </row>
    <row r="113" spans="1:42">
      <c r="G113" s="73"/>
      <c r="N113" s="83" t="s">
        <v>33</v>
      </c>
      <c r="O113" s="100">
        <f>SUM(O112:P112)</f>
        <v>0.1428571428571429</v>
      </c>
      <c r="P113" s="101"/>
      <c r="Q113" s="100">
        <f t="shared" ref="Q113" si="87">SUM(Q112:R112)</f>
        <v>0.14285714285714282</v>
      </c>
      <c r="R113" s="101"/>
      <c r="S113" s="100">
        <f t="shared" ref="S113" si="88">SUM(S112:T112)</f>
        <v>0.14285714285714282</v>
      </c>
      <c r="T113" s="101"/>
      <c r="U113" s="100">
        <f t="shared" ref="U113" si="89">SUM(U112:V112)</f>
        <v>0.14285714285714285</v>
      </c>
      <c r="V113" s="101"/>
      <c r="W113" s="100">
        <f t="shared" ref="W113" si="90">SUM(W112:X112)</f>
        <v>0.14285714285714285</v>
      </c>
      <c r="X113" s="101"/>
      <c r="Y113" s="100">
        <f t="shared" ref="Y113:AA113" si="91">SUM(Y112:Z112)</f>
        <v>0.14285714285714282</v>
      </c>
      <c r="Z113" s="101"/>
      <c r="AA113" s="100">
        <f t="shared" si="91"/>
        <v>0.1428571428571429</v>
      </c>
      <c r="AB113" s="101"/>
      <c r="AC113" s="98"/>
      <c r="AD113" s="99"/>
      <c r="AE113" s="98"/>
      <c r="AF113" s="99"/>
      <c r="AG113" s="98"/>
      <c r="AH113" s="99"/>
      <c r="AI113" s="112"/>
      <c r="AJ113" s="113"/>
      <c r="AK113" s="112"/>
      <c r="AL113" s="113"/>
      <c r="AM113" s="112"/>
      <c r="AN113" s="113"/>
      <c r="AO113" s="4"/>
      <c r="AP113" s="4"/>
    </row>
    <row r="114" spans="1:42">
      <c r="G114" s="73"/>
    </row>
    <row r="115" spans="1:42">
      <c r="A115" s="95" t="s">
        <v>92</v>
      </c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</row>
    <row r="116" spans="1:42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</row>
    <row r="117" spans="1:42">
      <c r="A117" s="97" t="s">
        <v>74</v>
      </c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  <c r="AA117" s="97"/>
      <c r="AB117" s="97"/>
      <c r="AC117" s="97"/>
      <c r="AD117" s="97"/>
      <c r="AE117" s="97"/>
      <c r="AF117" s="97"/>
      <c r="AG117" s="97"/>
      <c r="AH117" s="97"/>
      <c r="AI117" s="97"/>
      <c r="AJ117" s="97"/>
      <c r="AK117" s="97"/>
      <c r="AL117" s="97"/>
      <c r="AM117" s="97"/>
      <c r="AN117" s="97"/>
      <c r="AO117" s="97"/>
    </row>
    <row r="118" spans="1:42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  <c r="AA118" s="97"/>
      <c r="AB118" s="97"/>
      <c r="AC118" s="97"/>
      <c r="AD118" s="97"/>
      <c r="AE118" s="97"/>
      <c r="AF118" s="97"/>
      <c r="AG118" s="97"/>
      <c r="AH118" s="97"/>
      <c r="AI118" s="97"/>
      <c r="AJ118" s="97"/>
      <c r="AK118" s="97"/>
      <c r="AL118" s="97"/>
      <c r="AM118" s="97"/>
      <c r="AN118" s="97"/>
      <c r="AO118" s="97"/>
    </row>
    <row r="119" spans="1:42">
      <c r="A119" s="96" t="s">
        <v>72</v>
      </c>
      <c r="B119" s="96"/>
      <c r="C119" s="96"/>
      <c r="D119" s="96"/>
      <c r="E119" s="96"/>
      <c r="F119" s="96"/>
      <c r="G119" s="73"/>
    </row>
    <row r="120" spans="1:42" ht="19">
      <c r="A120" s="96"/>
      <c r="B120" s="96"/>
      <c r="C120" s="96"/>
      <c r="D120" s="96"/>
      <c r="E120" s="96"/>
      <c r="F120" s="96"/>
      <c r="G120" s="81"/>
    </row>
    <row r="121" spans="1:42" ht="40">
      <c r="A121" s="28" t="s">
        <v>3</v>
      </c>
      <c r="B121" s="1" t="s">
        <v>0</v>
      </c>
      <c r="C121" s="1" t="s">
        <v>1</v>
      </c>
      <c r="D121" s="1" t="s">
        <v>2</v>
      </c>
      <c r="E121" s="11" t="s">
        <v>4</v>
      </c>
      <c r="F121" s="11" t="s">
        <v>13</v>
      </c>
      <c r="G121" s="76"/>
      <c r="H121" s="108" t="s">
        <v>1</v>
      </c>
      <c r="I121" s="109"/>
      <c r="J121" s="109"/>
      <c r="K121" s="109"/>
      <c r="L121" s="109"/>
      <c r="M121" s="109"/>
      <c r="N121" s="109"/>
      <c r="O121" s="109"/>
      <c r="P121" s="109"/>
    </row>
    <row r="122" spans="1:42" ht="19">
      <c r="A122" s="29" t="b">
        <v>1</v>
      </c>
      <c r="B122" s="25" t="s">
        <v>5</v>
      </c>
      <c r="C122" s="25">
        <v>75</v>
      </c>
      <c r="D122" s="25">
        <v>70</v>
      </c>
      <c r="E122" s="25" t="s">
        <v>6</v>
      </c>
      <c r="F122" s="25">
        <v>1</v>
      </c>
      <c r="G122" s="13"/>
      <c r="H122" s="69" t="s">
        <v>19</v>
      </c>
      <c r="I122" s="104">
        <v>0</v>
      </c>
      <c r="J122" s="105"/>
      <c r="K122" s="99">
        <v>1</v>
      </c>
      <c r="L122" s="103"/>
      <c r="M122" s="104">
        <v>0</v>
      </c>
      <c r="N122" s="105"/>
      <c r="O122" s="99"/>
      <c r="P122" s="103"/>
    </row>
    <row r="123" spans="1:42" ht="19">
      <c r="A123" s="29" t="b">
        <v>1</v>
      </c>
      <c r="B123" s="25" t="s">
        <v>5</v>
      </c>
      <c r="C123" s="25">
        <v>80</v>
      </c>
      <c r="D123" s="25">
        <v>90</v>
      </c>
      <c r="E123" s="25" t="s">
        <v>7</v>
      </c>
      <c r="F123" s="25">
        <v>0</v>
      </c>
      <c r="G123" s="69"/>
      <c r="H123" s="69" t="s">
        <v>1</v>
      </c>
      <c r="I123" s="99">
        <v>72</v>
      </c>
      <c r="J123" s="103"/>
      <c r="K123" s="99">
        <v>75</v>
      </c>
      <c r="L123" s="103"/>
      <c r="M123" s="104">
        <v>80</v>
      </c>
      <c r="N123" s="105"/>
      <c r="O123" s="99"/>
      <c r="P123" s="103"/>
    </row>
    <row r="124" spans="1:42" ht="19">
      <c r="A124" s="29" t="b">
        <v>1</v>
      </c>
      <c r="B124" s="25" t="s">
        <v>5</v>
      </c>
      <c r="C124" s="25">
        <v>72</v>
      </c>
      <c r="D124" s="25">
        <v>95</v>
      </c>
      <c r="E124" s="25" t="s">
        <v>7</v>
      </c>
      <c r="F124" s="25">
        <v>0</v>
      </c>
      <c r="G124" s="69"/>
      <c r="H124" s="78" t="s">
        <v>20</v>
      </c>
      <c r="I124" s="99">
        <f xml:space="preserve"> I123</f>
        <v>72</v>
      </c>
      <c r="J124" s="103"/>
      <c r="K124" s="104">
        <f t="shared" ref="K124:M124" si="92" xml:space="preserve"> K123</f>
        <v>75</v>
      </c>
      <c r="L124" s="105"/>
      <c r="M124" s="104">
        <f t="shared" si="92"/>
        <v>80</v>
      </c>
      <c r="N124" s="105"/>
      <c r="O124" s="99"/>
      <c r="P124" s="103"/>
    </row>
    <row r="125" spans="1:42" ht="19">
      <c r="A125" s="29"/>
      <c r="B125" s="25"/>
      <c r="C125" s="25"/>
      <c r="D125" s="25"/>
      <c r="E125" s="25"/>
      <c r="F125" s="25"/>
      <c r="G125" s="69"/>
      <c r="H125" s="78" t="s">
        <v>21</v>
      </c>
      <c r="I125" s="99">
        <v>71</v>
      </c>
      <c r="J125" s="103"/>
      <c r="K125" s="104">
        <f>FLOOR(SUM(I124:L124)/2, 0.1)</f>
        <v>73.5</v>
      </c>
      <c r="L125" s="104"/>
      <c r="M125" s="104">
        <f>FLOOR((K124+M124)/2, 0.1)</f>
        <v>77.5</v>
      </c>
      <c r="N125" s="104"/>
      <c r="O125" s="104">
        <v>81</v>
      </c>
      <c r="P125" s="104"/>
    </row>
    <row r="126" spans="1:42">
      <c r="G126" s="83"/>
      <c r="H126" s="16"/>
      <c r="I126" s="99"/>
      <c r="J126" s="103"/>
      <c r="K126" s="104"/>
      <c r="L126" s="104"/>
      <c r="M126" s="104"/>
      <c r="N126" s="104"/>
      <c r="O126" s="99"/>
      <c r="P126" s="99"/>
    </row>
    <row r="127" spans="1:42">
      <c r="G127" s="83"/>
      <c r="H127" s="69"/>
      <c r="I127" s="69" t="s">
        <v>22</v>
      </c>
      <c r="J127" s="69" t="s">
        <v>23</v>
      </c>
      <c r="K127" s="69" t="s">
        <v>22</v>
      </c>
      <c r="L127" s="69" t="s">
        <v>23</v>
      </c>
      <c r="M127" s="69" t="s">
        <v>22</v>
      </c>
      <c r="N127" s="69" t="s">
        <v>23</v>
      </c>
      <c r="O127" s="69" t="s">
        <v>22</v>
      </c>
      <c r="P127" s="69" t="s">
        <v>23</v>
      </c>
    </row>
    <row r="128" spans="1:42">
      <c r="G128" s="83"/>
      <c r="H128" s="69" t="s">
        <v>14</v>
      </c>
      <c r="I128" s="69">
        <v>0</v>
      </c>
      <c r="J128" s="69">
        <v>1</v>
      </c>
      <c r="K128" s="69">
        <v>0</v>
      </c>
      <c r="L128" s="69">
        <v>1</v>
      </c>
      <c r="M128" s="69">
        <v>1</v>
      </c>
      <c r="N128" s="69">
        <v>0</v>
      </c>
      <c r="O128" s="69">
        <v>1</v>
      </c>
      <c r="P128" s="69">
        <v>0</v>
      </c>
    </row>
    <row r="129" spans="1:17">
      <c r="G129" s="30"/>
      <c r="H129" s="69" t="s">
        <v>15</v>
      </c>
      <c r="I129" s="69">
        <v>0</v>
      </c>
      <c r="J129" s="69">
        <v>2</v>
      </c>
      <c r="K129" s="69">
        <v>1</v>
      </c>
      <c r="L129" s="69">
        <v>1</v>
      </c>
      <c r="M129" s="69">
        <v>1</v>
      </c>
      <c r="N129" s="69">
        <v>1</v>
      </c>
      <c r="O129" s="69">
        <v>2</v>
      </c>
      <c r="P129" s="69">
        <v>0</v>
      </c>
    </row>
    <row r="130" spans="1:17">
      <c r="A130" s="4"/>
      <c r="B130" s="4"/>
      <c r="C130" s="4"/>
      <c r="D130" s="4"/>
      <c r="E130" s="4"/>
      <c r="F130" s="4"/>
      <c r="G130" s="4"/>
      <c r="H130" s="4"/>
      <c r="I130" s="99"/>
      <c r="J130" s="103"/>
      <c r="K130" s="104"/>
      <c r="L130" s="104"/>
      <c r="M130" s="104"/>
      <c r="N130" s="104"/>
      <c r="O130" s="99"/>
      <c r="P130" s="99"/>
    </row>
    <row r="131" spans="1:17">
      <c r="G131" s="4"/>
      <c r="H131" s="69" t="s">
        <v>24</v>
      </c>
      <c r="I131" s="69">
        <f>SUM(I128:I129)</f>
        <v>0</v>
      </c>
      <c r="J131" s="69">
        <f t="shared" ref="J131:P131" si="93">SUM(J128:J129)</f>
        <v>3</v>
      </c>
      <c r="K131" s="69">
        <f t="shared" si="93"/>
        <v>1</v>
      </c>
      <c r="L131" s="69">
        <f t="shared" si="93"/>
        <v>2</v>
      </c>
      <c r="M131" s="69">
        <f t="shared" si="93"/>
        <v>2</v>
      </c>
      <c r="N131" s="69">
        <f t="shared" si="93"/>
        <v>1</v>
      </c>
      <c r="O131" s="69">
        <f t="shared" si="93"/>
        <v>3</v>
      </c>
      <c r="P131" s="69">
        <f t="shared" si="93"/>
        <v>0</v>
      </c>
    </row>
    <row r="132" spans="1:17" ht="17">
      <c r="G132" s="6"/>
      <c r="H132" s="78" t="s">
        <v>32</v>
      </c>
      <c r="I132" s="68">
        <v>1</v>
      </c>
      <c r="J132" s="68">
        <f>1 - MAX(J128/J131, J129/J131)</f>
        <v>0.33333333333333337</v>
      </c>
      <c r="K132" s="68">
        <f t="shared" ref="K132:O132" si="94">1 - MAX(K128/K131, K129/K131)</f>
        <v>0</v>
      </c>
      <c r="L132" s="68">
        <f t="shared" si="94"/>
        <v>0.5</v>
      </c>
      <c r="M132" s="68">
        <f t="shared" si="94"/>
        <v>0.5</v>
      </c>
      <c r="N132" s="68">
        <f t="shared" si="94"/>
        <v>0</v>
      </c>
      <c r="O132" s="68">
        <f t="shared" si="94"/>
        <v>0.33333333333333337</v>
      </c>
      <c r="P132" s="68">
        <v>1</v>
      </c>
    </row>
    <row r="133" spans="1:17">
      <c r="G133" s="69"/>
      <c r="H133" s="69" t="s">
        <v>17</v>
      </c>
      <c r="I133" s="69">
        <v>3</v>
      </c>
      <c r="J133" s="69">
        <v>3</v>
      </c>
      <c r="K133" s="69">
        <v>3</v>
      </c>
      <c r="L133" s="69">
        <v>3</v>
      </c>
      <c r="M133" s="69">
        <v>3</v>
      </c>
      <c r="N133" s="69">
        <v>3</v>
      </c>
      <c r="O133" s="69">
        <v>3</v>
      </c>
      <c r="P133" s="69">
        <v>3</v>
      </c>
    </row>
    <row r="134" spans="1:17" ht="17">
      <c r="G134" s="69"/>
      <c r="H134" s="78" t="s">
        <v>31</v>
      </c>
      <c r="I134" s="68">
        <f>(I131/I133)*I132</f>
        <v>0</v>
      </c>
      <c r="J134" s="68">
        <f t="shared" ref="J134:P134" si="95">(J131/J133)*J132</f>
        <v>0.33333333333333337</v>
      </c>
      <c r="K134" s="68">
        <f t="shared" si="95"/>
        <v>0</v>
      </c>
      <c r="L134" s="68">
        <f t="shared" si="95"/>
        <v>0.33333333333333331</v>
      </c>
      <c r="M134" s="68">
        <f t="shared" si="95"/>
        <v>0.33333333333333331</v>
      </c>
      <c r="N134" s="68">
        <f t="shared" si="95"/>
        <v>0</v>
      </c>
      <c r="O134" s="68">
        <f t="shared" si="95"/>
        <v>0.33333333333333337</v>
      </c>
      <c r="P134" s="68">
        <f t="shared" si="95"/>
        <v>0</v>
      </c>
    </row>
    <row r="135" spans="1:17">
      <c r="G135" s="69"/>
      <c r="H135" s="83" t="s">
        <v>33</v>
      </c>
      <c r="I135" s="100">
        <f>SUM(I134:J134)</f>
        <v>0.33333333333333337</v>
      </c>
      <c r="J135" s="101"/>
      <c r="K135" s="100">
        <f t="shared" ref="K135" si="96">SUM(K134:L134)</f>
        <v>0.33333333333333331</v>
      </c>
      <c r="L135" s="100"/>
      <c r="M135" s="100">
        <f t="shared" ref="M135" si="97">SUM(M134:N134)</f>
        <v>0.33333333333333331</v>
      </c>
      <c r="N135" s="100"/>
      <c r="O135" s="100">
        <f t="shared" ref="O135" si="98">SUM(O134:P134)</f>
        <v>0.33333333333333337</v>
      </c>
      <c r="P135" s="100"/>
    </row>
    <row r="136" spans="1:17">
      <c r="G136" s="69"/>
      <c r="H136" s="83"/>
      <c r="I136" s="98"/>
      <c r="J136" s="99"/>
      <c r="K136" s="98"/>
      <c r="L136" s="99"/>
      <c r="M136" s="98"/>
      <c r="N136" s="99"/>
      <c r="O136" s="98"/>
      <c r="P136" s="99"/>
      <c r="Q136" s="4"/>
    </row>
    <row r="137" spans="1:17">
      <c r="G137" s="69"/>
      <c r="H137" s="108" t="s">
        <v>2</v>
      </c>
      <c r="I137" s="115"/>
      <c r="J137" s="115"/>
      <c r="K137" s="115"/>
      <c r="L137" s="115"/>
      <c r="M137" s="115"/>
      <c r="N137" s="115"/>
      <c r="O137" s="115"/>
      <c r="P137" s="115"/>
      <c r="Q137" s="4"/>
    </row>
    <row r="138" spans="1:17" ht="19">
      <c r="A138" s="87"/>
      <c r="B138" s="88"/>
      <c r="C138" s="87" t="s">
        <v>1</v>
      </c>
      <c r="D138" s="88" t="s">
        <v>2</v>
      </c>
      <c r="E138" s="87"/>
      <c r="G138" s="69"/>
      <c r="H138" s="69" t="s">
        <v>19</v>
      </c>
      <c r="I138" s="104">
        <v>1</v>
      </c>
      <c r="J138" s="105"/>
      <c r="K138" s="104">
        <v>0</v>
      </c>
      <c r="L138" s="105"/>
      <c r="M138" s="104">
        <v>0</v>
      </c>
      <c r="N138" s="105"/>
      <c r="O138" s="104"/>
      <c r="P138" s="105"/>
      <c r="Q138" s="4"/>
    </row>
    <row r="139" spans="1:17" ht="19">
      <c r="A139" s="87" t="s">
        <v>33</v>
      </c>
      <c r="B139" s="92"/>
      <c r="C139" s="91">
        <v>0.33300000000000002</v>
      </c>
      <c r="D139" s="92">
        <v>0</v>
      </c>
      <c r="E139" s="91"/>
      <c r="G139" s="69"/>
      <c r="H139" s="69" t="s">
        <v>2</v>
      </c>
      <c r="I139" s="104">
        <v>70</v>
      </c>
      <c r="J139" s="105"/>
      <c r="K139" s="104">
        <v>90</v>
      </c>
      <c r="L139" s="105"/>
      <c r="M139" s="104">
        <v>95</v>
      </c>
      <c r="N139" s="105"/>
      <c r="O139" s="104"/>
      <c r="P139" s="105"/>
      <c r="Q139" s="4"/>
    </row>
    <row r="140" spans="1:17" ht="17">
      <c r="G140" s="69"/>
      <c r="H140" s="78" t="s">
        <v>25</v>
      </c>
      <c r="I140" s="104">
        <f xml:space="preserve"> I139</f>
        <v>70</v>
      </c>
      <c r="J140" s="104"/>
      <c r="K140" s="104">
        <f t="shared" ref="K140" si="99" xml:space="preserve"> K139</f>
        <v>90</v>
      </c>
      <c r="L140" s="104"/>
      <c r="M140" s="104">
        <v>95</v>
      </c>
      <c r="N140" s="104"/>
      <c r="O140" s="128"/>
      <c r="P140" s="105"/>
      <c r="Q140" s="4"/>
    </row>
    <row r="141" spans="1:17" ht="17">
      <c r="G141" s="73"/>
      <c r="H141" s="78" t="s">
        <v>21</v>
      </c>
      <c r="I141" s="99">
        <v>71</v>
      </c>
      <c r="J141" s="103"/>
      <c r="K141" s="107">
        <f>FLOOR(SUM(I140:L140)/2, 0.1)</f>
        <v>80</v>
      </c>
      <c r="L141" s="107"/>
      <c r="M141" s="104">
        <f>FLOOR((K140+M140)/2, 0.1)</f>
        <v>92.5</v>
      </c>
      <c r="N141" s="104"/>
      <c r="O141" s="104">
        <v>96</v>
      </c>
      <c r="P141" s="104"/>
    </row>
    <row r="142" spans="1:17" ht="19">
      <c r="G142" s="49"/>
      <c r="H142" s="16"/>
      <c r="I142" s="69"/>
      <c r="J142" s="73"/>
      <c r="K142" s="72"/>
      <c r="L142" s="72"/>
      <c r="M142" s="72"/>
      <c r="N142" s="72"/>
      <c r="O142" s="69"/>
      <c r="P142" s="69"/>
    </row>
    <row r="143" spans="1:17">
      <c r="A143" s="125" t="s">
        <v>73</v>
      </c>
      <c r="B143" s="125"/>
      <c r="C143" s="125"/>
      <c r="D143" s="125"/>
      <c r="E143" s="125"/>
      <c r="F143" s="125"/>
      <c r="G143" s="13"/>
      <c r="H143" s="69"/>
      <c r="I143" s="69" t="s">
        <v>22</v>
      </c>
      <c r="J143" s="69" t="s">
        <v>23</v>
      </c>
      <c r="K143" s="69" t="s">
        <v>22</v>
      </c>
      <c r="L143" s="69" t="s">
        <v>23</v>
      </c>
      <c r="M143" s="69" t="s">
        <v>22</v>
      </c>
      <c r="N143" s="69" t="s">
        <v>23</v>
      </c>
      <c r="O143" s="69" t="s">
        <v>22</v>
      </c>
      <c r="P143" s="69" t="s">
        <v>23</v>
      </c>
    </row>
    <row r="144" spans="1:17">
      <c r="A144" s="126"/>
      <c r="B144" s="126"/>
      <c r="C144" s="126"/>
      <c r="D144" s="126"/>
      <c r="E144" s="126"/>
      <c r="F144" s="126"/>
      <c r="G144" s="69"/>
      <c r="H144" s="69" t="s">
        <v>14</v>
      </c>
      <c r="I144" s="69">
        <v>0</v>
      </c>
      <c r="J144" s="69">
        <v>1</v>
      </c>
      <c r="K144" s="69">
        <v>1</v>
      </c>
      <c r="L144" s="69">
        <v>0</v>
      </c>
      <c r="M144" s="69">
        <v>1</v>
      </c>
      <c r="N144" s="69">
        <v>0</v>
      </c>
      <c r="O144" s="69">
        <v>1</v>
      </c>
      <c r="P144" s="69">
        <v>0</v>
      </c>
    </row>
    <row r="145" spans="1:41">
      <c r="A145" s="126"/>
      <c r="B145" s="126"/>
      <c r="C145" s="126"/>
      <c r="D145" s="126"/>
      <c r="E145" s="126"/>
      <c r="F145" s="126"/>
      <c r="G145" s="69"/>
      <c r="H145" s="69" t="s">
        <v>15</v>
      </c>
      <c r="I145" s="69">
        <v>0</v>
      </c>
      <c r="J145" s="69">
        <v>2</v>
      </c>
      <c r="K145" s="69">
        <v>0</v>
      </c>
      <c r="L145" s="69">
        <v>2</v>
      </c>
      <c r="M145" s="69">
        <v>1</v>
      </c>
      <c r="N145" s="69">
        <v>1</v>
      </c>
      <c r="O145" s="69">
        <v>2</v>
      </c>
      <c r="P145" s="69">
        <v>0</v>
      </c>
    </row>
    <row r="146" spans="1:41">
      <c r="A146" s="126"/>
      <c r="B146" s="126"/>
      <c r="C146" s="126"/>
      <c r="D146" s="126"/>
      <c r="E146" s="126"/>
      <c r="F146" s="126"/>
      <c r="G146" s="83"/>
      <c r="H146" s="4"/>
      <c r="I146" s="69"/>
      <c r="J146" s="73"/>
      <c r="K146" s="72"/>
      <c r="L146" s="72"/>
      <c r="M146" s="72"/>
      <c r="N146" s="72"/>
      <c r="O146" s="69"/>
      <c r="P146" s="69"/>
    </row>
    <row r="147" spans="1:41">
      <c r="A147" s="127"/>
      <c r="B147" s="127"/>
      <c r="C147" s="127"/>
      <c r="D147" s="127"/>
      <c r="E147" s="127"/>
      <c r="F147" s="127"/>
      <c r="G147" s="83"/>
      <c r="H147" s="69" t="s">
        <v>24</v>
      </c>
      <c r="I147" s="69">
        <f>SUM(I144:I145)</f>
        <v>0</v>
      </c>
      <c r="J147" s="69">
        <f t="shared" ref="J147:P147" si="100">SUM(J144:J145)</f>
        <v>3</v>
      </c>
      <c r="K147" s="69">
        <f t="shared" si="100"/>
        <v>1</v>
      </c>
      <c r="L147" s="69">
        <f t="shared" si="100"/>
        <v>2</v>
      </c>
      <c r="M147" s="69">
        <f t="shared" si="100"/>
        <v>2</v>
      </c>
      <c r="N147" s="69">
        <f t="shared" si="100"/>
        <v>1</v>
      </c>
      <c r="O147" s="69">
        <f t="shared" si="100"/>
        <v>3</v>
      </c>
      <c r="P147" s="69">
        <f t="shared" si="100"/>
        <v>0</v>
      </c>
    </row>
    <row r="148" spans="1:41" ht="17">
      <c r="G148" s="83"/>
      <c r="H148" s="78" t="s">
        <v>32</v>
      </c>
      <c r="I148" s="68">
        <v>1</v>
      </c>
      <c r="J148" s="68">
        <f>1 - MAX(J144/J147, J145/J147)</f>
        <v>0.33333333333333337</v>
      </c>
      <c r="K148" s="68">
        <f t="shared" ref="K148:O148" si="101">1 - MAX(K144/K147, K145/K147)</f>
        <v>0</v>
      </c>
      <c r="L148" s="68">
        <f t="shared" si="101"/>
        <v>0</v>
      </c>
      <c r="M148" s="68">
        <f t="shared" si="101"/>
        <v>0.5</v>
      </c>
      <c r="N148" s="68">
        <f t="shared" si="101"/>
        <v>0</v>
      </c>
      <c r="O148" s="68">
        <f t="shared" si="101"/>
        <v>0.33333333333333337</v>
      </c>
      <c r="P148" s="68">
        <v>1</v>
      </c>
    </row>
    <row r="149" spans="1:41">
      <c r="G149" s="30"/>
      <c r="H149" s="69" t="s">
        <v>17</v>
      </c>
      <c r="I149" s="69">
        <v>3</v>
      </c>
      <c r="J149" s="69">
        <v>3</v>
      </c>
      <c r="K149" s="69">
        <v>3</v>
      </c>
      <c r="L149" s="69">
        <v>3</v>
      </c>
      <c r="M149" s="69">
        <v>3</v>
      </c>
      <c r="N149" s="69">
        <v>3</v>
      </c>
      <c r="O149" s="69">
        <v>3</v>
      </c>
      <c r="P149" s="69">
        <v>7</v>
      </c>
    </row>
    <row r="150" spans="1:41" ht="17">
      <c r="G150" s="4"/>
      <c r="H150" s="72" t="s">
        <v>31</v>
      </c>
      <c r="I150" s="68">
        <f>(I147/I149)*I148</f>
        <v>0</v>
      </c>
      <c r="J150" s="68">
        <f t="shared" ref="J150:P150" si="102">(J147/J149)*J148</f>
        <v>0.33333333333333337</v>
      </c>
      <c r="K150" s="68">
        <f t="shared" si="102"/>
        <v>0</v>
      </c>
      <c r="L150" s="68">
        <f t="shared" si="102"/>
        <v>0</v>
      </c>
      <c r="M150" s="68">
        <f t="shared" si="102"/>
        <v>0.33333333333333331</v>
      </c>
      <c r="N150" s="68">
        <f t="shared" si="102"/>
        <v>0</v>
      </c>
      <c r="O150" s="68">
        <f t="shared" si="102"/>
        <v>0.33333333333333337</v>
      </c>
      <c r="P150" s="68">
        <f t="shared" si="102"/>
        <v>0</v>
      </c>
    </row>
    <row r="151" spans="1:41">
      <c r="G151" s="65"/>
      <c r="H151" s="83" t="s">
        <v>33</v>
      </c>
      <c r="I151" s="98">
        <f>SUM(I150:J150)</f>
        <v>0.33333333333333337</v>
      </c>
      <c r="J151" s="99"/>
      <c r="K151" s="100">
        <f t="shared" ref="K151" si="103">SUM(K150:L150)</f>
        <v>0</v>
      </c>
      <c r="L151" s="101"/>
      <c r="M151" s="98">
        <f t="shared" ref="M151" si="104">SUM(M150:N150)</f>
        <v>0.33333333333333331</v>
      </c>
      <c r="N151" s="99"/>
      <c r="O151" s="98">
        <f t="shared" ref="O151" si="105">SUM(O150:P150)</f>
        <v>0.33333333333333337</v>
      </c>
      <c r="P151" s="99"/>
    </row>
    <row r="152" spans="1:41">
      <c r="G152" s="65"/>
    </row>
    <row r="153" spans="1:41">
      <c r="A153" s="97" t="s">
        <v>75</v>
      </c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  <c r="AA153" s="97"/>
      <c r="AB153" s="97"/>
      <c r="AC153" s="97"/>
      <c r="AD153" s="97"/>
      <c r="AE153" s="97"/>
      <c r="AF153" s="97"/>
      <c r="AG153" s="97"/>
      <c r="AH153" s="97"/>
      <c r="AI153" s="97"/>
      <c r="AJ153" s="97"/>
      <c r="AK153" s="97"/>
      <c r="AL153" s="97"/>
      <c r="AM153" s="97"/>
      <c r="AN153" s="97"/>
      <c r="AO153" s="97"/>
    </row>
    <row r="154" spans="1:41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  <c r="AA154" s="97"/>
      <c r="AB154" s="97"/>
      <c r="AC154" s="97"/>
      <c r="AD154" s="97"/>
      <c r="AE154" s="97"/>
      <c r="AF154" s="97"/>
      <c r="AG154" s="97"/>
      <c r="AH154" s="97"/>
      <c r="AI154" s="97"/>
      <c r="AJ154" s="97"/>
      <c r="AK154" s="97"/>
      <c r="AL154" s="97"/>
      <c r="AM154" s="97"/>
      <c r="AN154" s="97"/>
      <c r="AO154" s="97"/>
    </row>
    <row r="155" spans="1:41">
      <c r="A155" s="96" t="s">
        <v>76</v>
      </c>
      <c r="B155" s="96"/>
      <c r="C155" s="96"/>
      <c r="D155" s="96"/>
      <c r="E155" s="96"/>
      <c r="F155" s="96"/>
      <c r="G155" s="73"/>
      <c r="H155" s="83"/>
      <c r="I155" s="68"/>
      <c r="J155" s="68"/>
      <c r="K155" s="68"/>
      <c r="L155" s="68"/>
      <c r="M155" s="68"/>
      <c r="N155" s="68"/>
      <c r="O155" s="68"/>
      <c r="P155" s="68"/>
    </row>
    <row r="156" spans="1:41">
      <c r="A156" s="96"/>
      <c r="B156" s="96"/>
      <c r="C156" s="96"/>
      <c r="D156" s="96"/>
      <c r="E156" s="96"/>
      <c r="F156" s="96"/>
      <c r="G156" s="73"/>
      <c r="H156" s="83"/>
      <c r="I156" s="98"/>
      <c r="J156" s="99"/>
      <c r="K156" s="98"/>
      <c r="L156" s="98"/>
      <c r="M156" s="98"/>
      <c r="N156" s="98"/>
      <c r="O156" s="98"/>
      <c r="P156" s="98"/>
    </row>
    <row r="157" spans="1:41" ht="40">
      <c r="A157" s="28" t="s">
        <v>3</v>
      </c>
      <c r="B157" s="1" t="s">
        <v>0</v>
      </c>
      <c r="C157" s="1" t="s">
        <v>1</v>
      </c>
      <c r="D157" s="1" t="s">
        <v>2</v>
      </c>
      <c r="E157" s="11" t="s">
        <v>4</v>
      </c>
      <c r="F157" s="11" t="s">
        <v>13</v>
      </c>
      <c r="G157" s="49"/>
      <c r="H157" s="30"/>
      <c r="I157" s="98"/>
      <c r="J157" s="99"/>
      <c r="K157" s="100"/>
      <c r="L157" s="101"/>
      <c r="M157" s="98"/>
      <c r="N157" s="99"/>
      <c r="O157" s="98"/>
      <c r="P157" s="99"/>
    </row>
    <row r="158" spans="1:41" ht="19">
      <c r="A158" s="29" t="b">
        <v>1</v>
      </c>
      <c r="B158" s="25" t="s">
        <v>8</v>
      </c>
      <c r="C158" s="25">
        <v>72</v>
      </c>
      <c r="D158" s="25">
        <v>90</v>
      </c>
      <c r="E158" s="25" t="s">
        <v>6</v>
      </c>
      <c r="F158" s="25">
        <v>1</v>
      </c>
      <c r="G158" s="13"/>
      <c r="H158" s="76"/>
      <c r="I158" s="80"/>
      <c r="J158" s="80"/>
      <c r="K158" s="80"/>
      <c r="L158" s="80"/>
      <c r="M158" s="80"/>
      <c r="N158" s="80"/>
      <c r="O158" s="80"/>
      <c r="P158" s="80"/>
    </row>
    <row r="159" spans="1:41" ht="19">
      <c r="A159" s="29" t="b">
        <v>1</v>
      </c>
      <c r="B159" s="25" t="s">
        <v>8</v>
      </c>
      <c r="C159" s="25">
        <v>64</v>
      </c>
      <c r="D159" s="25">
        <v>65</v>
      </c>
      <c r="E159" s="25" t="s">
        <v>6</v>
      </c>
      <c r="F159" s="25">
        <v>1</v>
      </c>
      <c r="G159" s="69"/>
      <c r="H159" s="69"/>
      <c r="I159" s="72"/>
      <c r="J159" s="74"/>
      <c r="K159" s="69"/>
      <c r="L159" s="73"/>
      <c r="M159" s="72"/>
      <c r="N159" s="74"/>
      <c r="O159" s="69"/>
      <c r="P159" s="73"/>
    </row>
    <row r="160" spans="1:41">
      <c r="G160" s="69"/>
      <c r="H160" s="69"/>
      <c r="I160" s="69"/>
      <c r="J160" s="73"/>
      <c r="K160" s="69"/>
      <c r="L160" s="73"/>
      <c r="M160" s="72"/>
      <c r="N160" s="74"/>
      <c r="O160" s="69"/>
      <c r="P160" s="73"/>
    </row>
    <row r="161" spans="1:41">
      <c r="A161" s="94" t="s">
        <v>45</v>
      </c>
      <c r="B161" s="94"/>
      <c r="C161" s="94"/>
      <c r="D161" s="94"/>
      <c r="E161" s="94"/>
      <c r="F161" s="94"/>
    </row>
    <row r="162" spans="1:41">
      <c r="A162" s="94"/>
      <c r="B162" s="94"/>
      <c r="C162" s="94"/>
      <c r="D162" s="94"/>
      <c r="E162" s="94"/>
      <c r="F162" s="94"/>
    </row>
    <row r="163" spans="1:41">
      <c r="A163" s="94"/>
      <c r="B163" s="94"/>
      <c r="C163" s="94"/>
      <c r="D163" s="94"/>
      <c r="E163" s="94"/>
      <c r="F163" s="94"/>
    </row>
    <row r="166" spans="1:41">
      <c r="A166" s="97" t="s">
        <v>77</v>
      </c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  <c r="AA166" s="97"/>
      <c r="AB166" s="97"/>
      <c r="AC166" s="97"/>
      <c r="AD166" s="97"/>
      <c r="AE166" s="97"/>
      <c r="AF166" s="97"/>
      <c r="AG166" s="97"/>
      <c r="AH166" s="97"/>
      <c r="AI166" s="97"/>
      <c r="AJ166" s="97"/>
      <c r="AK166" s="97"/>
      <c r="AL166" s="97"/>
      <c r="AM166" s="97"/>
      <c r="AN166" s="97"/>
      <c r="AO166" s="97"/>
    </row>
    <row r="167" spans="1:41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  <c r="AA167" s="97"/>
      <c r="AB167" s="97"/>
      <c r="AC167" s="97"/>
      <c r="AD167" s="97"/>
      <c r="AE167" s="97"/>
      <c r="AF167" s="97"/>
      <c r="AG167" s="97"/>
      <c r="AH167" s="97"/>
      <c r="AI167" s="97"/>
      <c r="AJ167" s="97"/>
      <c r="AK167" s="97"/>
      <c r="AL167" s="97"/>
      <c r="AM167" s="97"/>
      <c r="AN167" s="97"/>
      <c r="AO167" s="97"/>
    </row>
    <row r="168" spans="1:41">
      <c r="A168" s="96" t="s">
        <v>82</v>
      </c>
      <c r="B168" s="96"/>
      <c r="C168" s="96"/>
      <c r="D168" s="96"/>
      <c r="E168" s="96"/>
      <c r="F168" s="96"/>
    </row>
    <row r="169" spans="1:41">
      <c r="A169" s="96"/>
      <c r="B169" s="96"/>
      <c r="C169" s="96"/>
      <c r="D169" s="96"/>
      <c r="E169" s="96"/>
      <c r="F169" s="96"/>
    </row>
    <row r="170" spans="1:41" ht="40">
      <c r="A170" s="28" t="s">
        <v>3</v>
      </c>
      <c r="B170" s="1" t="s">
        <v>0</v>
      </c>
      <c r="C170" s="1" t="s">
        <v>1</v>
      </c>
      <c r="D170" s="1" t="s">
        <v>2</v>
      </c>
      <c r="E170" s="11" t="s">
        <v>4</v>
      </c>
      <c r="F170" s="11" t="s">
        <v>13</v>
      </c>
    </row>
    <row r="171" spans="1:41" ht="19">
      <c r="A171" s="29" t="b">
        <v>1</v>
      </c>
      <c r="B171" s="25" t="s">
        <v>9</v>
      </c>
      <c r="C171" s="25">
        <v>71</v>
      </c>
      <c r="D171" s="25">
        <v>80</v>
      </c>
      <c r="E171" s="25" t="s">
        <v>7</v>
      </c>
      <c r="F171" s="25">
        <v>0</v>
      </c>
    </row>
    <row r="172" spans="1:41" ht="19">
      <c r="A172" s="29" t="b">
        <v>1</v>
      </c>
      <c r="B172" s="25" t="s">
        <v>9</v>
      </c>
      <c r="C172" s="25">
        <v>65</v>
      </c>
      <c r="D172" s="25">
        <v>70</v>
      </c>
      <c r="E172" s="25" t="s">
        <v>7</v>
      </c>
      <c r="F172" s="25">
        <v>0</v>
      </c>
    </row>
    <row r="174" spans="1:41">
      <c r="A174" s="94" t="s">
        <v>45</v>
      </c>
      <c r="B174" s="94"/>
      <c r="C174" s="94"/>
      <c r="D174" s="94"/>
      <c r="E174" s="94"/>
      <c r="F174" s="94"/>
      <c r="G174" s="73"/>
    </row>
    <row r="175" spans="1:41">
      <c r="A175" s="94"/>
      <c r="B175" s="94"/>
      <c r="C175" s="94"/>
      <c r="D175" s="94"/>
      <c r="E175" s="94"/>
      <c r="F175" s="94"/>
      <c r="G175" s="73"/>
    </row>
    <row r="176" spans="1:41">
      <c r="A176" s="94"/>
      <c r="B176" s="94"/>
      <c r="C176" s="94"/>
      <c r="D176" s="94"/>
      <c r="E176" s="94"/>
      <c r="F176" s="94"/>
      <c r="G176" s="73"/>
    </row>
    <row r="177" spans="1:41">
      <c r="A177" s="97" t="s">
        <v>78</v>
      </c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  <c r="AA177" s="97"/>
      <c r="AB177" s="97"/>
      <c r="AC177" s="97"/>
      <c r="AD177" s="97"/>
      <c r="AE177" s="97"/>
      <c r="AF177" s="97"/>
      <c r="AG177" s="97"/>
      <c r="AH177" s="97"/>
      <c r="AI177" s="97"/>
      <c r="AJ177" s="97"/>
      <c r="AK177" s="97"/>
      <c r="AL177" s="97"/>
      <c r="AM177" s="97"/>
      <c r="AN177" s="97"/>
      <c r="AO177" s="97"/>
    </row>
    <row r="178" spans="1:41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  <c r="AA178" s="97"/>
      <c r="AB178" s="97"/>
      <c r="AC178" s="97"/>
      <c r="AD178" s="97"/>
      <c r="AE178" s="97"/>
      <c r="AF178" s="97"/>
      <c r="AG178" s="97"/>
      <c r="AH178" s="97"/>
      <c r="AI178" s="97"/>
      <c r="AJ178" s="97"/>
      <c r="AK178" s="97"/>
      <c r="AL178" s="97"/>
      <c r="AM178" s="97"/>
      <c r="AN178" s="97"/>
      <c r="AO178" s="97"/>
    </row>
    <row r="179" spans="1:41">
      <c r="A179" s="96" t="s">
        <v>81</v>
      </c>
      <c r="B179" s="96"/>
      <c r="C179" s="96"/>
      <c r="D179" s="96"/>
      <c r="E179" s="96"/>
      <c r="F179" s="96"/>
    </row>
    <row r="180" spans="1:41">
      <c r="A180" s="96"/>
      <c r="B180" s="96"/>
      <c r="C180" s="96"/>
      <c r="D180" s="96"/>
      <c r="E180" s="96"/>
      <c r="F180" s="96"/>
    </row>
    <row r="181" spans="1:41" ht="40">
      <c r="A181" s="28" t="s">
        <v>3</v>
      </c>
      <c r="B181" s="1" t="s">
        <v>0</v>
      </c>
      <c r="C181" s="1" t="s">
        <v>1</v>
      </c>
      <c r="D181" s="1" t="s">
        <v>2</v>
      </c>
      <c r="E181" s="11" t="s">
        <v>4</v>
      </c>
      <c r="F181" s="11" t="s">
        <v>13</v>
      </c>
    </row>
    <row r="182" spans="1:41" ht="19">
      <c r="A182" s="29" t="b">
        <v>0</v>
      </c>
      <c r="B182" s="25" t="s">
        <v>9</v>
      </c>
      <c r="C182" s="25">
        <v>68</v>
      </c>
      <c r="D182" s="25">
        <v>80</v>
      </c>
      <c r="E182" s="25" t="s">
        <v>6</v>
      </c>
      <c r="F182" s="25">
        <v>1</v>
      </c>
    </row>
    <row r="183" spans="1:41" ht="19">
      <c r="A183" s="29" t="b">
        <v>0</v>
      </c>
      <c r="B183" s="25" t="s">
        <v>9</v>
      </c>
      <c r="C183" s="25">
        <v>70</v>
      </c>
      <c r="D183" s="25">
        <v>96</v>
      </c>
      <c r="E183" s="25" t="s">
        <v>6</v>
      </c>
      <c r="F183" s="25">
        <v>1</v>
      </c>
    </row>
    <row r="184" spans="1:41" ht="19">
      <c r="A184" s="29" t="b">
        <v>0</v>
      </c>
      <c r="B184" s="25" t="s">
        <v>5</v>
      </c>
      <c r="C184" s="25">
        <v>69</v>
      </c>
      <c r="D184" s="25">
        <v>70</v>
      </c>
      <c r="E184" s="25" t="s">
        <v>6</v>
      </c>
      <c r="F184" s="25">
        <v>1</v>
      </c>
    </row>
    <row r="185" spans="1:41" ht="19">
      <c r="A185" s="29" t="b">
        <v>0</v>
      </c>
      <c r="B185" s="25" t="s">
        <v>8</v>
      </c>
      <c r="C185" s="25">
        <v>81</v>
      </c>
      <c r="D185" s="25">
        <v>75</v>
      </c>
      <c r="E185" s="25" t="s">
        <v>6</v>
      </c>
      <c r="F185" s="25">
        <v>1</v>
      </c>
    </row>
    <row r="186" spans="1:41" ht="19">
      <c r="A186" s="29" t="b">
        <v>0</v>
      </c>
      <c r="B186" s="25" t="s">
        <v>8</v>
      </c>
      <c r="C186" s="25">
        <v>83</v>
      </c>
      <c r="D186" s="25">
        <v>78</v>
      </c>
      <c r="E186" s="25" t="s">
        <v>6</v>
      </c>
      <c r="F186" s="25">
        <v>1</v>
      </c>
    </row>
    <row r="187" spans="1:41" ht="19">
      <c r="A187" s="29" t="b">
        <v>0</v>
      </c>
      <c r="B187" s="25" t="s">
        <v>9</v>
      </c>
      <c r="C187" s="25">
        <v>75</v>
      </c>
      <c r="D187" s="25">
        <v>80</v>
      </c>
      <c r="E187" s="25" t="s">
        <v>6</v>
      </c>
      <c r="F187" s="25">
        <v>1</v>
      </c>
    </row>
    <row r="188" spans="1:41" ht="19">
      <c r="A188" s="29"/>
      <c r="B188" s="25"/>
      <c r="C188" s="25"/>
      <c r="D188" s="25"/>
      <c r="E188" s="25"/>
      <c r="F188" s="25"/>
      <c r="G188" s="73"/>
    </row>
    <row r="189" spans="1:41">
      <c r="A189" s="94" t="s">
        <v>45</v>
      </c>
      <c r="B189" s="94"/>
      <c r="C189" s="94"/>
      <c r="D189" s="94"/>
      <c r="E189" s="94"/>
      <c r="F189" s="94"/>
      <c r="G189" s="73"/>
    </row>
    <row r="190" spans="1:41">
      <c r="A190" s="94"/>
      <c r="B190" s="94"/>
      <c r="C190" s="94"/>
      <c r="D190" s="94"/>
      <c r="E190" s="94"/>
      <c r="F190" s="94"/>
    </row>
    <row r="191" spans="1:41">
      <c r="A191" s="94"/>
      <c r="B191" s="94"/>
      <c r="C191" s="94"/>
      <c r="D191" s="94"/>
      <c r="E191" s="94"/>
      <c r="F191" s="94"/>
    </row>
    <row r="192" spans="1:41">
      <c r="A192" s="97" t="s">
        <v>79</v>
      </c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  <c r="AA192" s="97"/>
      <c r="AB192" s="97"/>
      <c r="AC192" s="97"/>
      <c r="AD192" s="97"/>
      <c r="AE192" s="97"/>
      <c r="AF192" s="97"/>
      <c r="AG192" s="97"/>
      <c r="AH192" s="97"/>
      <c r="AI192" s="97"/>
      <c r="AJ192" s="97"/>
      <c r="AK192" s="97"/>
      <c r="AL192" s="97"/>
      <c r="AM192" s="97"/>
      <c r="AN192" s="97"/>
      <c r="AO192" s="97"/>
    </row>
    <row r="193" spans="1:41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  <c r="AA193" s="97"/>
      <c r="AB193" s="97"/>
      <c r="AC193" s="97"/>
      <c r="AD193" s="97"/>
      <c r="AE193" s="97"/>
      <c r="AF193" s="97"/>
      <c r="AG193" s="97"/>
      <c r="AH193" s="97"/>
      <c r="AI193" s="97"/>
      <c r="AJ193" s="97"/>
      <c r="AK193" s="97"/>
      <c r="AL193" s="97"/>
      <c r="AM193" s="97"/>
      <c r="AN193" s="97"/>
      <c r="AO193" s="97"/>
    </row>
    <row r="194" spans="1:41">
      <c r="A194" s="96" t="s">
        <v>80</v>
      </c>
      <c r="B194" s="96"/>
      <c r="C194" s="96"/>
      <c r="D194" s="96"/>
      <c r="E194" s="96"/>
      <c r="F194" s="96"/>
    </row>
    <row r="195" spans="1:41">
      <c r="A195" s="96"/>
      <c r="B195" s="96"/>
      <c r="C195" s="96"/>
      <c r="D195" s="96"/>
      <c r="E195" s="96"/>
      <c r="F195" s="96"/>
    </row>
    <row r="196" spans="1:41" ht="40">
      <c r="A196" s="28" t="s">
        <v>3</v>
      </c>
      <c r="B196" s="1" t="s">
        <v>0</v>
      </c>
      <c r="C196" s="1" t="s">
        <v>1</v>
      </c>
      <c r="D196" s="1" t="s">
        <v>2</v>
      </c>
      <c r="E196" s="11" t="s">
        <v>4</v>
      </c>
      <c r="F196" s="11" t="s">
        <v>13</v>
      </c>
    </row>
    <row r="197" spans="1:41" ht="19">
      <c r="A197" s="29" t="b">
        <v>0</v>
      </c>
      <c r="B197" s="25" t="s">
        <v>5</v>
      </c>
      <c r="C197" s="25">
        <v>85</v>
      </c>
      <c r="D197" s="25">
        <v>85</v>
      </c>
      <c r="E197" s="25" t="s">
        <v>7</v>
      </c>
      <c r="F197" s="25">
        <v>0</v>
      </c>
    </row>
    <row r="200" spans="1:41">
      <c r="A200" s="95" t="s">
        <v>95</v>
      </c>
      <c r="B200" s="95"/>
      <c r="C200" s="95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</row>
    <row r="201" spans="1:41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</row>
    <row r="202" spans="1:41">
      <c r="A202" s="97" t="s">
        <v>83</v>
      </c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  <c r="AA202" s="97"/>
      <c r="AB202" s="97"/>
      <c r="AC202" s="97"/>
      <c r="AD202" s="97"/>
      <c r="AE202" s="97"/>
      <c r="AF202" s="97"/>
      <c r="AG202" s="97"/>
      <c r="AH202" s="97"/>
      <c r="AI202" s="97"/>
      <c r="AJ202" s="97"/>
      <c r="AK202" s="97"/>
      <c r="AL202" s="97"/>
      <c r="AM202" s="97"/>
      <c r="AN202" s="97"/>
      <c r="AO202" s="97"/>
    </row>
    <row r="203" spans="1:41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  <c r="AA203" s="97"/>
      <c r="AB203" s="97"/>
      <c r="AC203" s="97"/>
      <c r="AD203" s="97"/>
      <c r="AE203" s="97"/>
      <c r="AF203" s="97"/>
      <c r="AG203" s="97"/>
      <c r="AH203" s="97"/>
      <c r="AI203" s="97"/>
      <c r="AJ203" s="97"/>
      <c r="AK203" s="97"/>
      <c r="AL203" s="97"/>
      <c r="AM203" s="97"/>
      <c r="AN203" s="97"/>
      <c r="AO203" s="97"/>
    </row>
    <row r="205" spans="1:41">
      <c r="A205" s="96" t="s">
        <v>84</v>
      </c>
      <c r="B205" s="96"/>
      <c r="C205" s="96"/>
      <c r="D205" s="96"/>
      <c r="E205" s="96"/>
      <c r="F205" s="96"/>
    </row>
    <row r="206" spans="1:41">
      <c r="A206" s="96"/>
      <c r="B206" s="96"/>
      <c r="C206" s="96"/>
      <c r="D206" s="96"/>
      <c r="E206" s="96"/>
      <c r="F206" s="96"/>
    </row>
    <row r="207" spans="1:41" ht="40">
      <c r="A207" s="28" t="s">
        <v>3</v>
      </c>
      <c r="B207" s="1" t="s">
        <v>0</v>
      </c>
      <c r="C207" s="1" t="s">
        <v>1</v>
      </c>
      <c r="D207" s="1" t="s">
        <v>2</v>
      </c>
      <c r="E207" s="11" t="s">
        <v>4</v>
      </c>
      <c r="F207" s="11" t="s">
        <v>13</v>
      </c>
    </row>
    <row r="208" spans="1:41" ht="19">
      <c r="A208" s="29" t="b">
        <v>1</v>
      </c>
      <c r="B208" s="25" t="s">
        <v>5</v>
      </c>
      <c r="C208" s="25">
        <v>75</v>
      </c>
      <c r="D208" s="25">
        <v>70</v>
      </c>
      <c r="E208" s="25" t="s">
        <v>6</v>
      </c>
      <c r="F208" s="25">
        <v>1</v>
      </c>
    </row>
    <row r="209" spans="1:41">
      <c r="A209" s="94" t="s">
        <v>45</v>
      </c>
      <c r="B209" s="94"/>
      <c r="C209" s="94"/>
      <c r="D209" s="94"/>
      <c r="E209" s="94"/>
      <c r="F209" s="94"/>
    </row>
    <row r="210" spans="1:41">
      <c r="A210" s="94"/>
      <c r="B210" s="94"/>
      <c r="C210" s="94"/>
      <c r="D210" s="94"/>
      <c r="E210" s="94"/>
      <c r="F210" s="94"/>
    </row>
    <row r="211" spans="1:41">
      <c r="A211" s="94"/>
      <c r="B211" s="94"/>
      <c r="C211" s="94"/>
      <c r="D211" s="94"/>
      <c r="E211" s="94"/>
      <c r="F211" s="94"/>
    </row>
    <row r="212" spans="1:41">
      <c r="A212" s="97" t="s">
        <v>86</v>
      </c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  <c r="AA212" s="97"/>
      <c r="AB212" s="97"/>
      <c r="AC212" s="97"/>
      <c r="AD212" s="97"/>
      <c r="AE212" s="97"/>
      <c r="AF212" s="97"/>
      <c r="AG212" s="97"/>
      <c r="AH212" s="97"/>
      <c r="AI212" s="97"/>
      <c r="AJ212" s="97"/>
      <c r="AK212" s="97"/>
      <c r="AL212" s="97"/>
      <c r="AM212" s="97"/>
      <c r="AN212" s="97"/>
      <c r="AO212" s="97"/>
    </row>
    <row r="213" spans="1:41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  <c r="AA213" s="97"/>
      <c r="AB213" s="97"/>
      <c r="AC213" s="97"/>
      <c r="AD213" s="97"/>
      <c r="AE213" s="97"/>
      <c r="AF213" s="97"/>
      <c r="AG213" s="97"/>
      <c r="AH213" s="97"/>
      <c r="AI213" s="97"/>
      <c r="AJ213" s="97"/>
      <c r="AK213" s="97"/>
      <c r="AL213" s="97"/>
      <c r="AM213" s="97"/>
      <c r="AN213" s="97"/>
      <c r="AO213" s="97"/>
    </row>
    <row r="214" spans="1:41">
      <c r="A214" s="96" t="s">
        <v>85</v>
      </c>
      <c r="B214" s="96"/>
      <c r="C214" s="96"/>
      <c r="D214" s="96"/>
      <c r="E214" s="96"/>
      <c r="F214" s="96"/>
    </row>
    <row r="215" spans="1:41">
      <c r="A215" s="96"/>
      <c r="B215" s="96"/>
      <c r="C215" s="96"/>
      <c r="D215" s="96"/>
      <c r="E215" s="96"/>
      <c r="F215" s="96"/>
    </row>
    <row r="216" spans="1:41" ht="40">
      <c r="A216" s="28" t="s">
        <v>3</v>
      </c>
      <c r="B216" s="1" t="s">
        <v>0</v>
      </c>
      <c r="C216" s="1" t="s">
        <v>1</v>
      </c>
      <c r="D216" s="1" t="s">
        <v>2</v>
      </c>
      <c r="E216" s="11" t="s">
        <v>4</v>
      </c>
      <c r="F216" s="11" t="s">
        <v>13</v>
      </c>
    </row>
    <row r="217" spans="1:41" ht="19">
      <c r="A217" s="29" t="b">
        <v>1</v>
      </c>
      <c r="B217" s="25" t="s">
        <v>5</v>
      </c>
      <c r="C217" s="25">
        <v>80</v>
      </c>
      <c r="D217" s="25">
        <v>90</v>
      </c>
      <c r="E217" s="25" t="s">
        <v>7</v>
      </c>
      <c r="F217" s="25">
        <v>0</v>
      </c>
    </row>
    <row r="218" spans="1:41" ht="19">
      <c r="A218" s="29" t="b">
        <v>1</v>
      </c>
      <c r="B218" s="25" t="s">
        <v>5</v>
      </c>
      <c r="C218" s="25">
        <v>72</v>
      </c>
      <c r="D218" s="25">
        <v>95</v>
      </c>
      <c r="E218" s="25" t="s">
        <v>7</v>
      </c>
      <c r="F218" s="25">
        <v>0</v>
      </c>
    </row>
    <row r="219" spans="1:41">
      <c r="A219" s="94" t="s">
        <v>45</v>
      </c>
      <c r="B219" s="94"/>
      <c r="C219" s="94"/>
      <c r="D219" s="94"/>
      <c r="E219" s="94"/>
      <c r="F219" s="94"/>
    </row>
    <row r="220" spans="1:41">
      <c r="A220" s="94"/>
      <c r="B220" s="94"/>
      <c r="C220" s="94"/>
      <c r="D220" s="94"/>
      <c r="E220" s="94"/>
      <c r="F220" s="94"/>
    </row>
    <row r="221" spans="1:41">
      <c r="A221" s="94"/>
      <c r="B221" s="94"/>
      <c r="C221" s="94"/>
      <c r="D221" s="94"/>
      <c r="E221" s="94"/>
      <c r="F221" s="94"/>
    </row>
    <row r="223" spans="1:41">
      <c r="A223" s="95" t="s">
        <v>96</v>
      </c>
      <c r="B223" s="95"/>
      <c r="C223" s="95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</row>
    <row r="224" spans="1:41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</row>
  </sheetData>
  <mergeCells count="617">
    <mergeCell ref="O84:P84"/>
    <mergeCell ref="Q84:R84"/>
    <mergeCell ref="S84:T84"/>
    <mergeCell ref="U82:V82"/>
    <mergeCell ref="W82:X82"/>
    <mergeCell ref="Y82:Z82"/>
    <mergeCell ref="AA82:AB82"/>
    <mergeCell ref="O83:P83"/>
    <mergeCell ref="Q83:R83"/>
    <mergeCell ref="S83:T83"/>
    <mergeCell ref="U83:V83"/>
    <mergeCell ref="W83:X83"/>
    <mergeCell ref="Y83:Z83"/>
    <mergeCell ref="AA83:AB83"/>
    <mergeCell ref="N63:AB63"/>
    <mergeCell ref="U64:V64"/>
    <mergeCell ref="U65:V65"/>
    <mergeCell ref="U66:V66"/>
    <mergeCell ref="U67:V67"/>
    <mergeCell ref="W64:X64"/>
    <mergeCell ref="W65:X65"/>
    <mergeCell ref="W66:X66"/>
    <mergeCell ref="W67:X67"/>
    <mergeCell ref="Y64:Z64"/>
    <mergeCell ref="Y65:Z65"/>
    <mergeCell ref="Y66:Z66"/>
    <mergeCell ref="Y67:Z67"/>
    <mergeCell ref="AA64:AB64"/>
    <mergeCell ref="AA65:AB65"/>
    <mergeCell ref="S64:T64"/>
    <mergeCell ref="S65:T65"/>
    <mergeCell ref="S66:T66"/>
    <mergeCell ref="S67:T67"/>
    <mergeCell ref="A1:M5"/>
    <mergeCell ref="O64:P64"/>
    <mergeCell ref="O65:P65"/>
    <mergeCell ref="O66:P66"/>
    <mergeCell ref="O67:P67"/>
    <mergeCell ref="Q64:R64"/>
    <mergeCell ref="Q65:R65"/>
    <mergeCell ref="Q66:R66"/>
    <mergeCell ref="Q67:R67"/>
    <mergeCell ref="N47:AB47"/>
    <mergeCell ref="A8:F9"/>
    <mergeCell ref="G9:M9"/>
    <mergeCell ref="G10:M10"/>
    <mergeCell ref="O10:AP10"/>
    <mergeCell ref="P11:Q11"/>
    <mergeCell ref="R11:S11"/>
    <mergeCell ref="T11:U11"/>
    <mergeCell ref="V11:W11"/>
    <mergeCell ref="X11:Y11"/>
    <mergeCell ref="Z11:AA11"/>
    <mergeCell ref="AP12:AQ12"/>
    <mergeCell ref="AN11:AO11"/>
    <mergeCell ref="AP11:AQ11"/>
    <mergeCell ref="P12:Q12"/>
    <mergeCell ref="R12:S12"/>
    <mergeCell ref="T12:U12"/>
    <mergeCell ref="V12:W12"/>
    <mergeCell ref="X12:Y12"/>
    <mergeCell ref="Z12:AA12"/>
    <mergeCell ref="AB12:AC12"/>
    <mergeCell ref="AD12:AE12"/>
    <mergeCell ref="AB11:AC11"/>
    <mergeCell ref="AD11:AE11"/>
    <mergeCell ref="AF11:AG11"/>
    <mergeCell ref="AH11:AI11"/>
    <mergeCell ref="AJ11:AK11"/>
    <mergeCell ref="AL11:AM11"/>
    <mergeCell ref="T13:U13"/>
    <mergeCell ref="V13:W13"/>
    <mergeCell ref="X13:Y13"/>
    <mergeCell ref="Z13:AA13"/>
    <mergeCell ref="AF12:AG12"/>
    <mergeCell ref="AH12:AI12"/>
    <mergeCell ref="AJ12:AK12"/>
    <mergeCell ref="AL12:AM12"/>
    <mergeCell ref="AN12:AO12"/>
    <mergeCell ref="AF14:AG14"/>
    <mergeCell ref="AH14:AI14"/>
    <mergeCell ref="AJ14:AK14"/>
    <mergeCell ref="AL14:AM14"/>
    <mergeCell ref="AN14:AO14"/>
    <mergeCell ref="AP14:AQ14"/>
    <mergeCell ref="AN13:AO13"/>
    <mergeCell ref="AP13:AQ13"/>
    <mergeCell ref="AF13:AG13"/>
    <mergeCell ref="AH13:AI13"/>
    <mergeCell ref="AJ13:AK13"/>
    <mergeCell ref="AL13:AM13"/>
    <mergeCell ref="P14:Q14"/>
    <mergeCell ref="R14:S14"/>
    <mergeCell ref="T14:U14"/>
    <mergeCell ref="V14:W14"/>
    <mergeCell ref="X14:Y14"/>
    <mergeCell ref="Z14:AA14"/>
    <mergeCell ref="AB14:AC14"/>
    <mergeCell ref="AD14:AE14"/>
    <mergeCell ref="AB13:AC13"/>
    <mergeCell ref="AD13:AE13"/>
    <mergeCell ref="P13:Q13"/>
    <mergeCell ref="R13:S13"/>
    <mergeCell ref="AN15:AO15"/>
    <mergeCell ref="AP15:AQ15"/>
    <mergeCell ref="P19:Q19"/>
    <mergeCell ref="R19:S19"/>
    <mergeCell ref="T19:U19"/>
    <mergeCell ref="V19:W19"/>
    <mergeCell ref="X19:Y19"/>
    <mergeCell ref="Z19:AA19"/>
    <mergeCell ref="AB19:AC19"/>
    <mergeCell ref="AD19:AE19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F19:AG19"/>
    <mergeCell ref="AH19:AI19"/>
    <mergeCell ref="Z24:AA24"/>
    <mergeCell ref="AB24:AC24"/>
    <mergeCell ref="AD24:AE24"/>
    <mergeCell ref="AJ19:AK19"/>
    <mergeCell ref="AL19:AM19"/>
    <mergeCell ref="AN19:AO19"/>
    <mergeCell ref="P24:Q24"/>
    <mergeCell ref="R24:S24"/>
    <mergeCell ref="T24:U24"/>
    <mergeCell ref="V24:W24"/>
    <mergeCell ref="X24:Y24"/>
    <mergeCell ref="AL24:AM24"/>
    <mergeCell ref="AN24:AO24"/>
    <mergeCell ref="AF24:AG24"/>
    <mergeCell ref="AH24:AI24"/>
    <mergeCell ref="AJ24:AK24"/>
    <mergeCell ref="Z27:AA27"/>
    <mergeCell ref="AB27:AC27"/>
    <mergeCell ref="G26:M26"/>
    <mergeCell ref="O26:AP26"/>
    <mergeCell ref="P27:Q27"/>
    <mergeCell ref="R27:S27"/>
    <mergeCell ref="T27:U27"/>
    <mergeCell ref="V27:W27"/>
    <mergeCell ref="X27:Y27"/>
    <mergeCell ref="AL27:AM27"/>
    <mergeCell ref="AN27:AO27"/>
    <mergeCell ref="AP27:AQ27"/>
    <mergeCell ref="AD27:AE27"/>
    <mergeCell ref="AF27:AG27"/>
    <mergeCell ref="AH27:AI27"/>
    <mergeCell ref="AJ27:AK27"/>
    <mergeCell ref="AL29:AM29"/>
    <mergeCell ref="AN29:AO29"/>
    <mergeCell ref="AP29:AQ29"/>
    <mergeCell ref="P28:Q28"/>
    <mergeCell ref="R28:S28"/>
    <mergeCell ref="T28:U28"/>
    <mergeCell ref="V28:W28"/>
    <mergeCell ref="X28:Y28"/>
    <mergeCell ref="Z28:AA28"/>
    <mergeCell ref="AB28:AC28"/>
    <mergeCell ref="AL30:AM30"/>
    <mergeCell ref="AN30:AO30"/>
    <mergeCell ref="AP30:AQ30"/>
    <mergeCell ref="AD30:AE30"/>
    <mergeCell ref="AF30:AG30"/>
    <mergeCell ref="AH30:AI30"/>
    <mergeCell ref="AP28:AQ28"/>
    <mergeCell ref="P29:Q29"/>
    <mergeCell ref="R29:S29"/>
    <mergeCell ref="T29:U29"/>
    <mergeCell ref="V29:W29"/>
    <mergeCell ref="X29:Y29"/>
    <mergeCell ref="Z29:AA29"/>
    <mergeCell ref="AB29:AC29"/>
    <mergeCell ref="AD29:AE29"/>
    <mergeCell ref="AF29:AG29"/>
    <mergeCell ref="AD28:AE28"/>
    <mergeCell ref="AF28:AG28"/>
    <mergeCell ref="AH28:AI28"/>
    <mergeCell ref="AJ28:AK28"/>
    <mergeCell ref="AL28:AM28"/>
    <mergeCell ref="AN28:AO28"/>
    <mergeCell ref="AH29:AI29"/>
    <mergeCell ref="AJ29:AK29"/>
    <mergeCell ref="X30:Y30"/>
    <mergeCell ref="Z30:AA30"/>
    <mergeCell ref="AB30:AC30"/>
    <mergeCell ref="A30:D30"/>
    <mergeCell ref="P30:Q30"/>
    <mergeCell ref="R30:S30"/>
    <mergeCell ref="T30:U30"/>
    <mergeCell ref="V30:W30"/>
    <mergeCell ref="AJ30:AK30"/>
    <mergeCell ref="AL35:AM35"/>
    <mergeCell ref="AN35:AO35"/>
    <mergeCell ref="AN31:AO31"/>
    <mergeCell ref="AP31:AQ31"/>
    <mergeCell ref="H32:K32"/>
    <mergeCell ref="P35:Q35"/>
    <mergeCell ref="R35:S35"/>
    <mergeCell ref="T35:U35"/>
    <mergeCell ref="V35:W35"/>
    <mergeCell ref="X35:Y35"/>
    <mergeCell ref="Z35:AA35"/>
    <mergeCell ref="AB35:AC35"/>
    <mergeCell ref="AB31:AC31"/>
    <mergeCell ref="AD31:AE31"/>
    <mergeCell ref="AF31:AG31"/>
    <mergeCell ref="AH31:AI31"/>
    <mergeCell ref="AJ31:AK31"/>
    <mergeCell ref="AL31:AM31"/>
    <mergeCell ref="P31:Q31"/>
    <mergeCell ref="R31:S31"/>
    <mergeCell ref="T31:U31"/>
    <mergeCell ref="V31:W31"/>
    <mergeCell ref="X31:Y31"/>
    <mergeCell ref="Z31:AA31"/>
    <mergeCell ref="A6:AO7"/>
    <mergeCell ref="I39:J39"/>
    <mergeCell ref="K39:L39"/>
    <mergeCell ref="M39:N39"/>
    <mergeCell ref="A41:AO42"/>
    <mergeCell ref="A45:F46"/>
    <mergeCell ref="G46:M46"/>
    <mergeCell ref="AN40:AO40"/>
    <mergeCell ref="AB40:AC40"/>
    <mergeCell ref="AD40:AE40"/>
    <mergeCell ref="AF40:AG40"/>
    <mergeCell ref="AH40:AI40"/>
    <mergeCell ref="AJ40:AK40"/>
    <mergeCell ref="AL40:AM40"/>
    <mergeCell ref="P40:Q40"/>
    <mergeCell ref="R40:S40"/>
    <mergeCell ref="T40:U40"/>
    <mergeCell ref="V40:W40"/>
    <mergeCell ref="X40:Y40"/>
    <mergeCell ref="Z40:AA40"/>
    <mergeCell ref="AD35:AE35"/>
    <mergeCell ref="AF35:AG35"/>
    <mergeCell ref="AH35:AI35"/>
    <mergeCell ref="AJ35:AK35"/>
    <mergeCell ref="S49:T49"/>
    <mergeCell ref="U49:V49"/>
    <mergeCell ref="W49:X49"/>
    <mergeCell ref="Y49:Z49"/>
    <mergeCell ref="AA49:AB49"/>
    <mergeCell ref="G47:M47"/>
    <mergeCell ref="O48:P48"/>
    <mergeCell ref="Q48:R48"/>
    <mergeCell ref="S48:T48"/>
    <mergeCell ref="U48:V48"/>
    <mergeCell ref="W48:X48"/>
    <mergeCell ref="Y48:Z48"/>
    <mergeCell ref="AA48:AB48"/>
    <mergeCell ref="W51:X51"/>
    <mergeCell ref="Y51:Z51"/>
    <mergeCell ref="AA51:AB51"/>
    <mergeCell ref="AG49:AH49"/>
    <mergeCell ref="AI49:AJ49"/>
    <mergeCell ref="AK49:AL49"/>
    <mergeCell ref="AM49:AN49"/>
    <mergeCell ref="AO49:AP49"/>
    <mergeCell ref="O50:P50"/>
    <mergeCell ref="Q50:R50"/>
    <mergeCell ref="S50:T50"/>
    <mergeCell ref="U50:V50"/>
    <mergeCell ref="W50:X50"/>
    <mergeCell ref="Y50:Z50"/>
    <mergeCell ref="AA50:AB50"/>
    <mergeCell ref="AC50:AD50"/>
    <mergeCell ref="AE50:AF50"/>
    <mergeCell ref="AG50:AH50"/>
    <mergeCell ref="AI50:AJ50"/>
    <mergeCell ref="AK50:AL50"/>
    <mergeCell ref="AM50:AN50"/>
    <mergeCell ref="AO50:AP50"/>
    <mergeCell ref="O49:P49"/>
    <mergeCell ref="Q49:R49"/>
    <mergeCell ref="AA56:AB56"/>
    <mergeCell ref="AG51:AH51"/>
    <mergeCell ref="AI51:AJ51"/>
    <mergeCell ref="AK51:AL51"/>
    <mergeCell ref="AM51:AN51"/>
    <mergeCell ref="AO51:AP51"/>
    <mergeCell ref="O52:P52"/>
    <mergeCell ref="Q52:R52"/>
    <mergeCell ref="S52:T52"/>
    <mergeCell ref="U52:V52"/>
    <mergeCell ref="W52:X52"/>
    <mergeCell ref="Y52:Z52"/>
    <mergeCell ref="AA52:AB52"/>
    <mergeCell ref="AC52:AD52"/>
    <mergeCell ref="AE52:AF52"/>
    <mergeCell ref="AG52:AH52"/>
    <mergeCell ref="AI52:AJ52"/>
    <mergeCell ref="AK52:AL52"/>
    <mergeCell ref="AM52:AN52"/>
    <mergeCell ref="AO52:AP52"/>
    <mergeCell ref="O51:P51"/>
    <mergeCell ref="Q51:R51"/>
    <mergeCell ref="S51:T51"/>
    <mergeCell ref="U51:V51"/>
    <mergeCell ref="AG56:AH56"/>
    <mergeCell ref="AI56:AJ56"/>
    <mergeCell ref="AK56:AL56"/>
    <mergeCell ref="AM56:AN56"/>
    <mergeCell ref="A72:F75"/>
    <mergeCell ref="O61:P61"/>
    <mergeCell ref="Q61:R61"/>
    <mergeCell ref="S61:T61"/>
    <mergeCell ref="U61:V61"/>
    <mergeCell ref="W61:X61"/>
    <mergeCell ref="Y61:Z61"/>
    <mergeCell ref="AA61:AB61"/>
    <mergeCell ref="AC61:AD61"/>
    <mergeCell ref="AE61:AF61"/>
    <mergeCell ref="AG61:AH61"/>
    <mergeCell ref="AI61:AJ61"/>
    <mergeCell ref="AK61:AL61"/>
    <mergeCell ref="AM61:AN61"/>
    <mergeCell ref="O56:P56"/>
    <mergeCell ref="Q56:R56"/>
    <mergeCell ref="S56:T56"/>
    <mergeCell ref="U56:V56"/>
    <mergeCell ref="W56:X56"/>
    <mergeCell ref="Y56:Z56"/>
    <mergeCell ref="AE76:AF76"/>
    <mergeCell ref="AG76:AH76"/>
    <mergeCell ref="AI76:AJ76"/>
    <mergeCell ref="AK76:AL76"/>
    <mergeCell ref="AM76:AN76"/>
    <mergeCell ref="H72:K72"/>
    <mergeCell ref="O76:P76"/>
    <mergeCell ref="Q76:R76"/>
    <mergeCell ref="S76:T76"/>
    <mergeCell ref="U76:V76"/>
    <mergeCell ref="W76:X76"/>
    <mergeCell ref="Y76:Z76"/>
    <mergeCell ref="AA76:AB76"/>
    <mergeCell ref="AC76:AD76"/>
    <mergeCell ref="A79:F80"/>
    <mergeCell ref="O80:P80"/>
    <mergeCell ref="Q80:R80"/>
    <mergeCell ref="S80:T80"/>
    <mergeCell ref="U80:V80"/>
    <mergeCell ref="W80:X80"/>
    <mergeCell ref="Y80:Z80"/>
    <mergeCell ref="AA80:AB80"/>
    <mergeCell ref="AC80:AD80"/>
    <mergeCell ref="G81:M81"/>
    <mergeCell ref="N81:AD81"/>
    <mergeCell ref="Y91:Z91"/>
    <mergeCell ref="AA91:AB91"/>
    <mergeCell ref="AC91:AD91"/>
    <mergeCell ref="AE91:AF91"/>
    <mergeCell ref="AE80:AF80"/>
    <mergeCell ref="AG80:AH80"/>
    <mergeCell ref="AI80:AJ80"/>
    <mergeCell ref="U84:V84"/>
    <mergeCell ref="W84:X84"/>
    <mergeCell ref="Y84:Z84"/>
    <mergeCell ref="AA84:AB84"/>
    <mergeCell ref="O85:P85"/>
    <mergeCell ref="Q85:R85"/>
    <mergeCell ref="S85:T85"/>
    <mergeCell ref="U85:V85"/>
    <mergeCell ref="W85:X85"/>
    <mergeCell ref="Y85:Z85"/>
    <mergeCell ref="AA85:AB85"/>
    <mergeCell ref="AC85:AD85"/>
    <mergeCell ref="O82:P82"/>
    <mergeCell ref="Q82:R82"/>
    <mergeCell ref="S82:T82"/>
    <mergeCell ref="AK80:AL80"/>
    <mergeCell ref="AM80:AN80"/>
    <mergeCell ref="AE81:AF81"/>
    <mergeCell ref="AG81:AH81"/>
    <mergeCell ref="AI81:AJ81"/>
    <mergeCell ref="AK81:AL81"/>
    <mergeCell ref="AM81:AN81"/>
    <mergeCell ref="AG91:AH91"/>
    <mergeCell ref="AI91:AJ91"/>
    <mergeCell ref="AK91:AL91"/>
    <mergeCell ref="AM91:AN91"/>
    <mergeCell ref="A96:F99"/>
    <mergeCell ref="O96:P96"/>
    <mergeCell ref="Q96:R96"/>
    <mergeCell ref="S96:T96"/>
    <mergeCell ref="U96:V96"/>
    <mergeCell ref="W96:X96"/>
    <mergeCell ref="Y96:Z96"/>
    <mergeCell ref="AA96:AB96"/>
    <mergeCell ref="AC96:AD96"/>
    <mergeCell ref="N98:AD99"/>
    <mergeCell ref="AE96:AF96"/>
    <mergeCell ref="AG96:AH96"/>
    <mergeCell ref="AI96:AJ96"/>
    <mergeCell ref="AK96:AL96"/>
    <mergeCell ref="AM96:AN96"/>
    <mergeCell ref="O91:P91"/>
    <mergeCell ref="Q91:R91"/>
    <mergeCell ref="S91:T91"/>
    <mergeCell ref="U91:V91"/>
    <mergeCell ref="W91:X91"/>
    <mergeCell ref="AM100:AN100"/>
    <mergeCell ref="AO100:AP100"/>
    <mergeCell ref="O101:P101"/>
    <mergeCell ref="Q101:R101"/>
    <mergeCell ref="S101:T101"/>
    <mergeCell ref="U101:V101"/>
    <mergeCell ref="W101:X101"/>
    <mergeCell ref="Y101:Z101"/>
    <mergeCell ref="AA101:AB101"/>
    <mergeCell ref="AC101:AD101"/>
    <mergeCell ref="AE101:AF101"/>
    <mergeCell ref="AG101:AH101"/>
    <mergeCell ref="AI101:AJ101"/>
    <mergeCell ref="AK101:AL101"/>
    <mergeCell ref="AM101:AN101"/>
    <mergeCell ref="AO101:AP101"/>
    <mergeCell ref="O100:P100"/>
    <mergeCell ref="Q100:R100"/>
    <mergeCell ref="S100:T100"/>
    <mergeCell ref="U100:V100"/>
    <mergeCell ref="W100:X100"/>
    <mergeCell ref="Y100:Z100"/>
    <mergeCell ref="AA100:AB100"/>
    <mergeCell ref="Y102:Z102"/>
    <mergeCell ref="AA102:AB102"/>
    <mergeCell ref="AC102:AD102"/>
    <mergeCell ref="AE102:AF102"/>
    <mergeCell ref="AG100:AH100"/>
    <mergeCell ref="AI100:AJ100"/>
    <mergeCell ref="AC100:AD100"/>
    <mergeCell ref="AE100:AF100"/>
    <mergeCell ref="AK100:AL100"/>
    <mergeCell ref="AG102:AH102"/>
    <mergeCell ref="AI102:AJ102"/>
    <mergeCell ref="AK102:AL102"/>
    <mergeCell ref="AM102:AN102"/>
    <mergeCell ref="AO102:AP102"/>
    <mergeCell ref="O103:P103"/>
    <mergeCell ref="Q103:R103"/>
    <mergeCell ref="S103:T103"/>
    <mergeCell ref="U103:V103"/>
    <mergeCell ref="W103:X103"/>
    <mergeCell ref="Y103:Z103"/>
    <mergeCell ref="AA103:AB103"/>
    <mergeCell ref="AC103:AD103"/>
    <mergeCell ref="AE103:AF103"/>
    <mergeCell ref="AG103:AH103"/>
    <mergeCell ref="AI103:AJ103"/>
    <mergeCell ref="AK103:AL103"/>
    <mergeCell ref="AM103:AN103"/>
    <mergeCell ref="AO103:AP103"/>
    <mergeCell ref="O102:P102"/>
    <mergeCell ref="Q102:R102"/>
    <mergeCell ref="S102:T102"/>
    <mergeCell ref="U102:V102"/>
    <mergeCell ref="W102:X102"/>
    <mergeCell ref="AM108:AN108"/>
    <mergeCell ref="O104:P104"/>
    <mergeCell ref="Q104:R104"/>
    <mergeCell ref="S104:T104"/>
    <mergeCell ref="U104:V104"/>
    <mergeCell ref="W104:X104"/>
    <mergeCell ref="Y104:Z104"/>
    <mergeCell ref="AA104:AB104"/>
    <mergeCell ref="AC104:AD104"/>
    <mergeCell ref="AE104:AF104"/>
    <mergeCell ref="U108:V108"/>
    <mergeCell ref="W108:X108"/>
    <mergeCell ref="Y108:Z108"/>
    <mergeCell ref="AA108:AB108"/>
    <mergeCell ref="AC108:AD108"/>
    <mergeCell ref="AE108:AF108"/>
    <mergeCell ref="AG108:AH108"/>
    <mergeCell ref="AI108:AJ108"/>
    <mergeCell ref="AK108:AL108"/>
    <mergeCell ref="AK47:AL47"/>
    <mergeCell ref="AM47:AN47"/>
    <mergeCell ref="AO47:AP47"/>
    <mergeCell ref="AO48:AP48"/>
    <mergeCell ref="AM48:AN48"/>
    <mergeCell ref="AK48:AL48"/>
    <mergeCell ref="AI48:AJ48"/>
    <mergeCell ref="O113:P113"/>
    <mergeCell ref="Q113:R113"/>
    <mergeCell ref="S113:T113"/>
    <mergeCell ref="U113:V113"/>
    <mergeCell ref="W113:X113"/>
    <mergeCell ref="Y113:Z113"/>
    <mergeCell ref="AA113:AB113"/>
    <mergeCell ref="AC113:AD113"/>
    <mergeCell ref="AE113:AF113"/>
    <mergeCell ref="AG104:AH104"/>
    <mergeCell ref="AI104:AJ104"/>
    <mergeCell ref="AK104:AL104"/>
    <mergeCell ref="AM104:AN104"/>
    <mergeCell ref="AO104:AP104"/>
    <mergeCell ref="O108:P108"/>
    <mergeCell ref="Q108:R108"/>
    <mergeCell ref="S108:T108"/>
    <mergeCell ref="A115:AO116"/>
    <mergeCell ref="A35:H40"/>
    <mergeCell ref="A119:F120"/>
    <mergeCell ref="H121:P121"/>
    <mergeCell ref="I122:J122"/>
    <mergeCell ref="K122:L122"/>
    <mergeCell ref="M122:N122"/>
    <mergeCell ref="O122:P122"/>
    <mergeCell ref="A117:AO118"/>
    <mergeCell ref="AG48:AH48"/>
    <mergeCell ref="AE48:AF48"/>
    <mergeCell ref="AC48:AD48"/>
    <mergeCell ref="AE49:AF49"/>
    <mergeCell ref="AC49:AD49"/>
    <mergeCell ref="AE51:AF51"/>
    <mergeCell ref="AC51:AD51"/>
    <mergeCell ref="AE56:AF56"/>
    <mergeCell ref="AC56:AD56"/>
    <mergeCell ref="AG113:AH113"/>
    <mergeCell ref="AI113:AJ113"/>
    <mergeCell ref="AK113:AL113"/>
    <mergeCell ref="AM113:AN113"/>
    <mergeCell ref="AG47:AH47"/>
    <mergeCell ref="AI47:AJ47"/>
    <mergeCell ref="A43:AO44"/>
    <mergeCell ref="A77:AO78"/>
    <mergeCell ref="I126:J126"/>
    <mergeCell ref="K126:L126"/>
    <mergeCell ref="M126:N126"/>
    <mergeCell ref="O126:P126"/>
    <mergeCell ref="I130:J130"/>
    <mergeCell ref="K130:L130"/>
    <mergeCell ref="M130:N130"/>
    <mergeCell ref="O130:P130"/>
    <mergeCell ref="I123:J123"/>
    <mergeCell ref="K123:L123"/>
    <mergeCell ref="M123:N123"/>
    <mergeCell ref="O123:P123"/>
    <mergeCell ref="I124:J124"/>
    <mergeCell ref="K124:L124"/>
    <mergeCell ref="M124:N124"/>
    <mergeCell ref="O124:P124"/>
    <mergeCell ref="I125:J125"/>
    <mergeCell ref="K125:L125"/>
    <mergeCell ref="M125:N125"/>
    <mergeCell ref="O125:P125"/>
    <mergeCell ref="AC47:AD47"/>
    <mergeCell ref="AE47:AF47"/>
    <mergeCell ref="H137:P137"/>
    <mergeCell ref="I138:J138"/>
    <mergeCell ref="K138:L138"/>
    <mergeCell ref="M138:N138"/>
    <mergeCell ref="O138:P138"/>
    <mergeCell ref="A143:F147"/>
    <mergeCell ref="A155:F156"/>
    <mergeCell ref="I135:J135"/>
    <mergeCell ref="K135:L135"/>
    <mergeCell ref="M135:N135"/>
    <mergeCell ref="O135:P135"/>
    <mergeCell ref="I136:J136"/>
    <mergeCell ref="K136:L136"/>
    <mergeCell ref="M136:N136"/>
    <mergeCell ref="O136:P136"/>
    <mergeCell ref="I139:J139"/>
    <mergeCell ref="K139:L139"/>
    <mergeCell ref="M139:N139"/>
    <mergeCell ref="O139:P139"/>
    <mergeCell ref="I140:J140"/>
    <mergeCell ref="K140:L140"/>
    <mergeCell ref="M140:N140"/>
    <mergeCell ref="O140:P140"/>
    <mergeCell ref="I141:J141"/>
    <mergeCell ref="K141:L141"/>
    <mergeCell ref="M141:N141"/>
    <mergeCell ref="O141:P141"/>
    <mergeCell ref="A166:AO167"/>
    <mergeCell ref="A174:F176"/>
    <mergeCell ref="A177:AO178"/>
    <mergeCell ref="A189:F191"/>
    <mergeCell ref="A192:AO193"/>
    <mergeCell ref="A179:F180"/>
    <mergeCell ref="I151:J151"/>
    <mergeCell ref="K151:L151"/>
    <mergeCell ref="M151:N151"/>
    <mergeCell ref="O151:P151"/>
    <mergeCell ref="A153:AO154"/>
    <mergeCell ref="A168:F169"/>
    <mergeCell ref="I156:J156"/>
    <mergeCell ref="K156:L156"/>
    <mergeCell ref="M156:N156"/>
    <mergeCell ref="O156:P156"/>
    <mergeCell ref="I157:J157"/>
    <mergeCell ref="K157:L157"/>
    <mergeCell ref="M157:N157"/>
    <mergeCell ref="O157:P157"/>
    <mergeCell ref="A161:F163"/>
    <mergeCell ref="A200:AO201"/>
    <mergeCell ref="A205:F206"/>
    <mergeCell ref="A214:F215"/>
    <mergeCell ref="A202:AO203"/>
    <mergeCell ref="A209:F211"/>
    <mergeCell ref="A212:AO213"/>
    <mergeCell ref="A223:AO224"/>
    <mergeCell ref="A219:F221"/>
    <mergeCell ref="A194:F19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Q1_Entropy</vt:lpstr>
      <vt:lpstr>Q1_GINI</vt:lpstr>
      <vt:lpstr>Q1_MisclassificationError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2019-09-23T14:01:51Z</dcterms:created>
  <dcterms:modified xsi:type="dcterms:W3CDTF">2019-09-30T15:59:50Z</dcterms:modified>
</cp:coreProperties>
</file>