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fengzhi/Desktop/"/>
    </mc:Choice>
  </mc:AlternateContent>
  <xr:revisionPtr revIDLastSave="0" documentId="13_ncr:1_{AB6F805B-4FBF-DE48-8E66-4804B327AF90}" xr6:coauthVersionLast="45" xr6:coauthVersionMax="45" xr10:uidLastSave="{00000000-0000-0000-0000-000000000000}"/>
  <bookViews>
    <workbookView xWindow="-38400" yWindow="460" windowWidth="38400" windowHeight="21060" firstSheet="2" activeTab="11" xr2:uid="{69399673-1F28-B245-B503-D20D2F471317}"/>
  </bookViews>
  <sheets>
    <sheet name="Question 1_Gini1stSplit" sheetId="1" r:id="rId1"/>
    <sheet name="Question 1_Gini2ndSplit" sheetId="2" r:id="rId2"/>
    <sheet name="Question1_Gini3rdSplit" sheetId="3" r:id="rId3"/>
    <sheet name="GiniFinal" sheetId="4" r:id="rId4"/>
    <sheet name="Question 1_Entropy1stSplit" sheetId="5" r:id="rId5"/>
    <sheet name="Question 1_Entropy2ndSplit" sheetId="6" r:id="rId6"/>
    <sheet name="Question 1_Entropy3rdSplit" sheetId="7" r:id="rId7"/>
    <sheet name="EntropyFinal" sheetId="8" r:id="rId8"/>
    <sheet name="Question 1_ClassError1stSplit" sheetId="9" r:id="rId9"/>
    <sheet name="Question 1_ClassError2ndSplit" sheetId="10" r:id="rId10"/>
    <sheet name="Question 1_ClassError3rdSplit" sheetId="11" r:id="rId11"/>
    <sheet name="ClassErrorFinal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1" l="1"/>
  <c r="K24" i="11"/>
  <c r="P30" i="11"/>
  <c r="O30" i="11"/>
  <c r="O31" i="11" s="1"/>
  <c r="O33" i="11" s="1"/>
  <c r="N30" i="11"/>
  <c r="N31" i="11" s="1"/>
  <c r="N33" i="11" s="1"/>
  <c r="M30" i="11"/>
  <c r="M31" i="11" s="1"/>
  <c r="L30" i="11"/>
  <c r="L31" i="11" s="1"/>
  <c r="K30" i="11"/>
  <c r="K31" i="11" s="1"/>
  <c r="K33" i="11" s="1"/>
  <c r="J30" i="11"/>
  <c r="J31" i="11" s="1"/>
  <c r="I30" i="11"/>
  <c r="I33" i="11" s="1"/>
  <c r="K23" i="11"/>
  <c r="I23" i="11"/>
  <c r="P13" i="11"/>
  <c r="P16" i="11" s="1"/>
  <c r="O13" i="11"/>
  <c r="O14" i="11" s="1"/>
  <c r="O16" i="11" s="1"/>
  <c r="N13" i="11"/>
  <c r="M13" i="11"/>
  <c r="M14" i="11" s="1"/>
  <c r="L13" i="11"/>
  <c r="L14" i="11" s="1"/>
  <c r="L16" i="11" s="1"/>
  <c r="K13" i="11"/>
  <c r="K14" i="11" s="1"/>
  <c r="K16" i="11" s="1"/>
  <c r="J13" i="11"/>
  <c r="I13" i="11"/>
  <c r="I16" i="11" s="1"/>
  <c r="M6" i="11"/>
  <c r="K6" i="11"/>
  <c r="I6" i="11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O70" i="10"/>
  <c r="Q68" i="10"/>
  <c r="R68" i="10"/>
  <c r="S68" i="10"/>
  <c r="T68" i="10"/>
  <c r="U68" i="10"/>
  <c r="V68" i="10"/>
  <c r="W68" i="10"/>
  <c r="X68" i="10"/>
  <c r="Y68" i="10"/>
  <c r="Z68" i="10"/>
  <c r="AA68" i="10"/>
  <c r="P68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O53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P51" i="10"/>
  <c r="P33" i="10"/>
  <c r="Q33" i="10"/>
  <c r="R33" i="10"/>
  <c r="S33" i="10"/>
  <c r="T33" i="10"/>
  <c r="U33" i="10"/>
  <c r="V33" i="10"/>
  <c r="W33" i="10"/>
  <c r="X33" i="10"/>
  <c r="Y33" i="10"/>
  <c r="Z33" i="10"/>
  <c r="O33" i="10"/>
  <c r="Q31" i="10"/>
  <c r="R31" i="10"/>
  <c r="S31" i="10"/>
  <c r="T31" i="10"/>
  <c r="U31" i="10"/>
  <c r="V31" i="10"/>
  <c r="W31" i="10"/>
  <c r="X31" i="10"/>
  <c r="Y31" i="10"/>
  <c r="P31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O16" i="10"/>
  <c r="Q14" i="10"/>
  <c r="R14" i="10"/>
  <c r="S14" i="10"/>
  <c r="T14" i="10"/>
  <c r="U14" i="10"/>
  <c r="V14" i="10"/>
  <c r="W14" i="10"/>
  <c r="X14" i="10"/>
  <c r="Y14" i="10"/>
  <c r="Z14" i="10"/>
  <c r="AA14" i="10"/>
  <c r="P14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Y61" i="10"/>
  <c r="W61" i="10"/>
  <c r="U61" i="10"/>
  <c r="Q60" i="10"/>
  <c r="S61" i="10" s="1"/>
  <c r="O6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AA44" i="10"/>
  <c r="Y44" i="10"/>
  <c r="U43" i="10"/>
  <c r="W44" i="10" s="1"/>
  <c r="S43" i="10"/>
  <c r="U44" i="10" s="1"/>
  <c r="Q43" i="10"/>
  <c r="O43" i="10"/>
  <c r="Z30" i="10"/>
  <c r="Y30" i="10"/>
  <c r="Y34" i="10" s="1"/>
  <c r="X30" i="10"/>
  <c r="W30" i="10"/>
  <c r="V30" i="10"/>
  <c r="U30" i="10"/>
  <c r="T30" i="10"/>
  <c r="S30" i="10"/>
  <c r="R30" i="10"/>
  <c r="Q30" i="10"/>
  <c r="P30" i="10"/>
  <c r="O30" i="10"/>
  <c r="W24" i="10"/>
  <c r="U24" i="10"/>
  <c r="Q23" i="10"/>
  <c r="S24" i="10" s="1"/>
  <c r="O2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Y7" i="10"/>
  <c r="U6" i="10"/>
  <c r="W7" i="10" s="1"/>
  <c r="S6" i="10"/>
  <c r="U7" i="10" s="1"/>
  <c r="Q6" i="10"/>
  <c r="O6" i="10"/>
  <c r="K43" i="10"/>
  <c r="M43" i="10" s="1"/>
  <c r="M42" i="10"/>
  <c r="K42" i="10"/>
  <c r="K41" i="10"/>
  <c r="M41" i="10" s="1"/>
  <c r="K7" i="10"/>
  <c r="M7" i="10" s="1"/>
  <c r="K6" i="10"/>
  <c r="M6" i="10" s="1"/>
  <c r="K5" i="10"/>
  <c r="M5" i="10" s="1"/>
  <c r="M7" i="11" l="1"/>
  <c r="J33" i="11"/>
  <c r="I34" i="11" s="1"/>
  <c r="K17" i="11"/>
  <c r="M33" i="11"/>
  <c r="M34" i="11" s="1"/>
  <c r="K7" i="11"/>
  <c r="O17" i="11"/>
  <c r="J14" i="11"/>
  <c r="J16" i="11" s="1"/>
  <c r="I17" i="11" s="1"/>
  <c r="N14" i="11"/>
  <c r="N16" i="11" s="1"/>
  <c r="M16" i="11"/>
  <c r="L33" i="11"/>
  <c r="K34" i="11" s="1"/>
  <c r="P33" i="11"/>
  <c r="O34" i="11" s="1"/>
  <c r="W71" i="10"/>
  <c r="AA71" i="10"/>
  <c r="Q7" i="10"/>
  <c r="AC54" i="10"/>
  <c r="S44" i="10"/>
  <c r="S7" i="10"/>
  <c r="Q44" i="10"/>
  <c r="Q54" i="10"/>
  <c r="U54" i="10"/>
  <c r="Y54" i="10"/>
  <c r="U71" i="10"/>
  <c r="O71" i="10"/>
  <c r="Q71" i="10"/>
  <c r="S71" i="10"/>
  <c r="O34" i="10"/>
  <c r="O17" i="10"/>
  <c r="O54" i="10"/>
  <c r="S54" i="10"/>
  <c r="Q61" i="10"/>
  <c r="Y71" i="10"/>
  <c r="Y17" i="10"/>
  <c r="Q24" i="10"/>
  <c r="Q17" i="10"/>
  <c r="AA17" i="10"/>
  <c r="Q34" i="10"/>
  <c r="U34" i="10"/>
  <c r="W54" i="10"/>
  <c r="W17" i="10"/>
  <c r="S34" i="10"/>
  <c r="W34" i="10"/>
  <c r="M44" i="10"/>
  <c r="M8" i="10"/>
  <c r="AI34" i="9"/>
  <c r="P16" i="9"/>
  <c r="K24" i="9"/>
  <c r="K23" i="9"/>
  <c r="M5" i="9"/>
  <c r="K6" i="9"/>
  <c r="K7" i="9"/>
  <c r="K5" i="9"/>
  <c r="AI31" i="9"/>
  <c r="AH31" i="9"/>
  <c r="AH32" i="9" s="1"/>
  <c r="AG31" i="9"/>
  <c r="AG32" i="9" s="1"/>
  <c r="AF31" i="9"/>
  <c r="AE31" i="9"/>
  <c r="AE32" i="9" s="1"/>
  <c r="AE34" i="9" s="1"/>
  <c r="AD31" i="9"/>
  <c r="AD32" i="9" s="1"/>
  <c r="AC31" i="9"/>
  <c r="AC32" i="9" s="1"/>
  <c r="AB31" i="9"/>
  <c r="AA31" i="9"/>
  <c r="AA32" i="9" s="1"/>
  <c r="AA34" i="9" s="1"/>
  <c r="Z31" i="9"/>
  <c r="Z32" i="9" s="1"/>
  <c r="Y31" i="9"/>
  <c r="Y32" i="9" s="1"/>
  <c r="X31" i="9"/>
  <c r="W31" i="9"/>
  <c r="W32" i="9" s="1"/>
  <c r="W34" i="9" s="1"/>
  <c r="V31" i="9"/>
  <c r="V32" i="9" s="1"/>
  <c r="U31" i="9"/>
  <c r="U32" i="9" s="1"/>
  <c r="T31" i="9"/>
  <c r="S31" i="9"/>
  <c r="S32" i="9" s="1"/>
  <c r="S34" i="9" s="1"/>
  <c r="R31" i="9"/>
  <c r="R32" i="9" s="1"/>
  <c r="Q31" i="9"/>
  <c r="Q32" i="9" s="1"/>
  <c r="Q34" i="9" s="1"/>
  <c r="P31" i="9"/>
  <c r="P34" i="9" s="1"/>
  <c r="AF25" i="9"/>
  <c r="AD25" i="9"/>
  <c r="AB25" i="9"/>
  <c r="Z25" i="9"/>
  <c r="X25" i="9"/>
  <c r="V25" i="9"/>
  <c r="R24" i="9"/>
  <c r="T25" i="9" s="1"/>
  <c r="P24" i="9"/>
  <c r="M24" i="9"/>
  <c r="M23" i="9"/>
  <c r="M25" i="9" s="1"/>
  <c r="AO13" i="9"/>
  <c r="AO16" i="9" s="1"/>
  <c r="AN13" i="9"/>
  <c r="AM13" i="9"/>
  <c r="AL13" i="9"/>
  <c r="AL14" i="9" s="1"/>
  <c r="AL16" i="9" s="1"/>
  <c r="AK13" i="9"/>
  <c r="AK14" i="9" s="1"/>
  <c r="AJ13" i="9"/>
  <c r="AI13" i="9"/>
  <c r="AH13" i="9"/>
  <c r="AH14" i="9" s="1"/>
  <c r="AH16" i="9" s="1"/>
  <c r="AG13" i="9"/>
  <c r="AG14" i="9" s="1"/>
  <c r="AF13" i="9"/>
  <c r="AE13" i="9"/>
  <c r="AD13" i="9"/>
  <c r="AD14" i="9" s="1"/>
  <c r="AD16" i="9" s="1"/>
  <c r="AC13" i="9"/>
  <c r="AC14" i="9" s="1"/>
  <c r="AB13" i="9"/>
  <c r="AA13" i="9"/>
  <c r="Z13" i="9"/>
  <c r="Z14" i="9" s="1"/>
  <c r="Z16" i="9" s="1"/>
  <c r="Y13" i="9"/>
  <c r="Y14" i="9" s="1"/>
  <c r="X13" i="9"/>
  <c r="W13" i="9"/>
  <c r="V13" i="9"/>
  <c r="V14" i="9" s="1"/>
  <c r="V16" i="9" s="1"/>
  <c r="U13" i="9"/>
  <c r="U14" i="9" s="1"/>
  <c r="T13" i="9"/>
  <c r="S13" i="9"/>
  <c r="R13" i="9"/>
  <c r="R14" i="9" s="1"/>
  <c r="R16" i="9" s="1"/>
  <c r="Q13" i="9"/>
  <c r="Q14" i="9" s="1"/>
  <c r="P13" i="9"/>
  <c r="AL7" i="9"/>
  <c r="AJ7" i="9"/>
  <c r="AH7" i="9"/>
  <c r="AF7" i="9"/>
  <c r="M7" i="9"/>
  <c r="AB6" i="9"/>
  <c r="AD7" i="9" s="1"/>
  <c r="Z6" i="9"/>
  <c r="X6" i="9"/>
  <c r="Z7" i="9" s="1"/>
  <c r="V6" i="9"/>
  <c r="X7" i="9" s="1"/>
  <c r="T6" i="9"/>
  <c r="R6" i="9"/>
  <c r="P6" i="9"/>
  <c r="R7" i="9" s="1"/>
  <c r="M6" i="9"/>
  <c r="M8" i="9" s="1"/>
  <c r="D12" i="7"/>
  <c r="M17" i="11" l="1"/>
  <c r="AA54" i="10"/>
  <c r="AF16" i="9"/>
  <c r="X34" i="9"/>
  <c r="AM16" i="9"/>
  <c r="AL17" i="9" s="1"/>
  <c r="X32" i="9"/>
  <c r="R25" i="9"/>
  <c r="AN14" i="9"/>
  <c r="AN16" i="9" s="1"/>
  <c r="AN17" i="9" s="1"/>
  <c r="AJ14" i="9"/>
  <c r="AJ16" i="9" s="1"/>
  <c r="AJ17" i="9" s="1"/>
  <c r="AF14" i="9"/>
  <c r="AB14" i="9"/>
  <c r="AB16" i="9" s="1"/>
  <c r="X14" i="9"/>
  <c r="X16" i="9" s="1"/>
  <c r="X17" i="9" s="1"/>
  <c r="T14" i="9"/>
  <c r="T16" i="9" s="1"/>
  <c r="T17" i="9" s="1"/>
  <c r="AK16" i="9"/>
  <c r="AG16" i="9"/>
  <c r="AC16" i="9"/>
  <c r="Y16" i="9"/>
  <c r="U16" i="9"/>
  <c r="Q16" i="9"/>
  <c r="AH34" i="9"/>
  <c r="AD34" i="9"/>
  <c r="AD35" i="9" s="1"/>
  <c r="Z34" i="9"/>
  <c r="Z35" i="9" s="1"/>
  <c r="V34" i="9"/>
  <c r="R34" i="9"/>
  <c r="R35" i="9" s="1"/>
  <c r="AF32" i="9"/>
  <c r="AF34" i="9" s="1"/>
  <c r="AF35" i="9" s="1"/>
  <c r="T32" i="9"/>
  <c r="T34" i="9" s="1"/>
  <c r="AM14" i="9"/>
  <c r="AI14" i="9"/>
  <c r="AI16" i="9" s="1"/>
  <c r="AE14" i="9"/>
  <c r="AE16" i="9" s="1"/>
  <c r="AA14" i="9"/>
  <c r="AA16" i="9" s="1"/>
  <c r="W14" i="9"/>
  <c r="W16" i="9" s="1"/>
  <c r="S14" i="9"/>
  <c r="S16" i="9" s="1"/>
  <c r="R17" i="9" s="1"/>
  <c r="AG34" i="9"/>
  <c r="AC34" i="9"/>
  <c r="Y34" i="9"/>
  <c r="U34" i="9"/>
  <c r="AB32" i="9"/>
  <c r="AB34" i="9" s="1"/>
  <c r="AB35" i="9" s="1"/>
  <c r="V7" i="9"/>
  <c r="S17" i="10"/>
  <c r="U17" i="10"/>
  <c r="P35" i="9"/>
  <c r="V35" i="9"/>
  <c r="T7" i="9"/>
  <c r="AB7" i="9"/>
  <c r="P17" i="9"/>
  <c r="AH35" i="9"/>
  <c r="K37" i="7"/>
  <c r="I37" i="7"/>
  <c r="P34" i="7"/>
  <c r="O34" i="7"/>
  <c r="O41" i="7" s="1"/>
  <c r="N34" i="7"/>
  <c r="M34" i="7"/>
  <c r="M41" i="7" s="1"/>
  <c r="L34" i="7"/>
  <c r="K34" i="7"/>
  <c r="J34" i="7"/>
  <c r="J41" i="7" s="1"/>
  <c r="I42" i="7" s="1"/>
  <c r="I34" i="7"/>
  <c r="I27" i="7"/>
  <c r="I16" i="7"/>
  <c r="P13" i="7"/>
  <c r="O13" i="7"/>
  <c r="N13" i="7"/>
  <c r="N16" i="7" s="1"/>
  <c r="M13" i="7"/>
  <c r="L13" i="7"/>
  <c r="K13" i="7"/>
  <c r="K16" i="7" s="1"/>
  <c r="J13" i="7"/>
  <c r="J20" i="7" s="1"/>
  <c r="I21" i="7" s="1"/>
  <c r="I13" i="7"/>
  <c r="M6" i="7"/>
  <c r="K6" i="7"/>
  <c r="I6" i="7"/>
  <c r="AB90" i="6"/>
  <c r="AB89" i="6"/>
  <c r="S88" i="6"/>
  <c r="U88" i="6"/>
  <c r="W88" i="6"/>
  <c r="Y88" i="6"/>
  <c r="Z88" i="6"/>
  <c r="AB88" i="6"/>
  <c r="AB87" i="6"/>
  <c r="AB85" i="6"/>
  <c r="AB84" i="6"/>
  <c r="AC84" i="6"/>
  <c r="AB81" i="6"/>
  <c r="AC81" i="6"/>
  <c r="S82" i="6"/>
  <c r="U82" i="6"/>
  <c r="W82" i="6"/>
  <c r="Y82" i="6"/>
  <c r="Y84" i="6" s="1"/>
  <c r="Z82" i="6"/>
  <c r="AB82" i="6"/>
  <c r="AB67" i="6"/>
  <c r="AD68" i="6"/>
  <c r="S67" i="6"/>
  <c r="U67" i="6"/>
  <c r="W67" i="6"/>
  <c r="Y67" i="6"/>
  <c r="AA67" i="6"/>
  <c r="AD67" i="6"/>
  <c r="AD66" i="6"/>
  <c r="AD69" i="6" s="1"/>
  <c r="AD64" i="6"/>
  <c r="AD63" i="6"/>
  <c r="AE63" i="6"/>
  <c r="AA61" i="6"/>
  <c r="AD61" i="6"/>
  <c r="Z75" i="6"/>
  <c r="X75" i="6"/>
  <c r="V75" i="6"/>
  <c r="T75" i="6"/>
  <c r="R75" i="6"/>
  <c r="R74" i="6"/>
  <c r="P74" i="6"/>
  <c r="AB54" i="6"/>
  <c r="Z54" i="6"/>
  <c r="V53" i="6"/>
  <c r="X54" i="6" s="1"/>
  <c r="T53" i="6"/>
  <c r="V54" i="6" s="1"/>
  <c r="R53" i="6"/>
  <c r="T54" i="6" s="1"/>
  <c r="P53" i="6"/>
  <c r="R54" i="6" s="1"/>
  <c r="AA84" i="6"/>
  <c r="R84" i="6"/>
  <c r="P84" i="6"/>
  <c r="V84" i="6"/>
  <c r="AA81" i="6"/>
  <c r="Z81" i="6"/>
  <c r="Z89" i="6" s="1"/>
  <c r="Y81" i="6"/>
  <c r="X81" i="6"/>
  <c r="W81" i="6"/>
  <c r="V81" i="6"/>
  <c r="U81" i="6"/>
  <c r="T81" i="6"/>
  <c r="T89" i="6" s="1"/>
  <c r="S81" i="6"/>
  <c r="R89" i="6" s="1"/>
  <c r="R81" i="6"/>
  <c r="Q81" i="6"/>
  <c r="Q82" i="6" s="1"/>
  <c r="Q84" i="6" s="1"/>
  <c r="P81" i="6"/>
  <c r="P63" i="6"/>
  <c r="AC60" i="6"/>
  <c r="AB60" i="6"/>
  <c r="AA60" i="6"/>
  <c r="AA63" i="6" s="1"/>
  <c r="Z60" i="6"/>
  <c r="Y60" i="6"/>
  <c r="X60" i="6"/>
  <c r="W60" i="6"/>
  <c r="V60" i="6"/>
  <c r="U60" i="6"/>
  <c r="T60" i="6"/>
  <c r="S60" i="6"/>
  <c r="R68" i="6" s="1"/>
  <c r="R60" i="6"/>
  <c r="R63" i="6" s="1"/>
  <c r="Q60" i="6"/>
  <c r="Q61" i="6" s="1"/>
  <c r="P60" i="6"/>
  <c r="X28" i="6"/>
  <c r="V28" i="6"/>
  <c r="R28" i="6"/>
  <c r="R27" i="6"/>
  <c r="T28" i="6" s="1"/>
  <c r="P27" i="6"/>
  <c r="P19" i="6"/>
  <c r="Z7" i="6"/>
  <c r="V6" i="6"/>
  <c r="X7" i="6" s="1"/>
  <c r="T6" i="6"/>
  <c r="V7" i="6" s="1"/>
  <c r="R6" i="6"/>
  <c r="T7" i="6" s="1"/>
  <c r="P6" i="6"/>
  <c r="R7" i="6" s="1"/>
  <c r="D64" i="6"/>
  <c r="D16" i="6"/>
  <c r="J6" i="6"/>
  <c r="J7" i="6"/>
  <c r="N7" i="6" s="1"/>
  <c r="J5" i="6"/>
  <c r="N54" i="6"/>
  <c r="M54" i="6"/>
  <c r="N53" i="6"/>
  <c r="M53" i="6"/>
  <c r="N52" i="6"/>
  <c r="K52" i="6"/>
  <c r="M52" i="6" s="1"/>
  <c r="R37" i="6"/>
  <c r="P37" i="6"/>
  <c r="AA34" i="6"/>
  <c r="Z34" i="6"/>
  <c r="Z41" i="6" s="1"/>
  <c r="Y34" i="6"/>
  <c r="X34" i="6"/>
  <c r="X41" i="6" s="1"/>
  <c r="W34" i="6"/>
  <c r="W41" i="6" s="1"/>
  <c r="V34" i="6"/>
  <c r="V35" i="6" s="1"/>
  <c r="V37" i="6" s="1"/>
  <c r="U34" i="6"/>
  <c r="U41" i="6" s="1"/>
  <c r="T34" i="6"/>
  <c r="T41" i="6" s="1"/>
  <c r="S34" i="6"/>
  <c r="S41" i="6" s="1"/>
  <c r="R42" i="6" s="1"/>
  <c r="R34" i="6"/>
  <c r="Q34" i="6"/>
  <c r="Q41" i="6" s="1"/>
  <c r="P42" i="6" s="1"/>
  <c r="P34" i="6"/>
  <c r="P16" i="6"/>
  <c r="AC13" i="6"/>
  <c r="AB13" i="6"/>
  <c r="AA13" i="6"/>
  <c r="Z13" i="6"/>
  <c r="Z20" i="6" s="1"/>
  <c r="Y13" i="6"/>
  <c r="Y14" i="6" s="1"/>
  <c r="X13" i="6"/>
  <c r="W13" i="6"/>
  <c r="W20" i="6" s="1"/>
  <c r="V13" i="6"/>
  <c r="V20" i="6" s="1"/>
  <c r="U13" i="6"/>
  <c r="T13" i="6"/>
  <c r="S13" i="6"/>
  <c r="S20" i="6" s="1"/>
  <c r="R21" i="6" s="1"/>
  <c r="R13" i="6"/>
  <c r="R16" i="6" s="1"/>
  <c r="Q13" i="6"/>
  <c r="Q20" i="6" s="1"/>
  <c r="P21" i="6" s="1"/>
  <c r="P13" i="6"/>
  <c r="N6" i="6"/>
  <c r="M6" i="6"/>
  <c r="N5" i="6"/>
  <c r="K5" i="6"/>
  <c r="M5" i="6" s="1"/>
  <c r="AH41" i="5"/>
  <c r="AH42" i="5" s="1"/>
  <c r="AF41" i="5"/>
  <c r="AF42" i="5" s="1"/>
  <c r="AE41" i="5"/>
  <c r="AD41" i="5"/>
  <c r="AD42" i="5" s="1"/>
  <c r="AC41" i="5"/>
  <c r="AB41" i="5"/>
  <c r="AB42" i="5" s="1"/>
  <c r="AA41" i="5"/>
  <c r="Z41" i="5"/>
  <c r="Z42" i="5" s="1"/>
  <c r="Y41" i="5"/>
  <c r="X41" i="5"/>
  <c r="X42" i="5" s="1"/>
  <c r="W41" i="5"/>
  <c r="V41" i="5"/>
  <c r="V42" i="5" s="1"/>
  <c r="U41" i="5"/>
  <c r="T41" i="5"/>
  <c r="T42" i="5" s="1"/>
  <c r="S41" i="5"/>
  <c r="R42" i="5" s="1"/>
  <c r="Q41" i="5"/>
  <c r="P42" i="5" s="1"/>
  <c r="AH40" i="5"/>
  <c r="AH43" i="5" s="1"/>
  <c r="AF40" i="5"/>
  <c r="AD40" i="5"/>
  <c r="AD43" i="5" s="1"/>
  <c r="AB40" i="5"/>
  <c r="Z40" i="5"/>
  <c r="Z43" i="5" s="1"/>
  <c r="X40" i="5"/>
  <c r="V40" i="5"/>
  <c r="V43" i="5" s="1"/>
  <c r="T40" i="5"/>
  <c r="R40" i="5"/>
  <c r="R43" i="5" s="1"/>
  <c r="P40" i="5"/>
  <c r="P43" i="5" s="1"/>
  <c r="AL22" i="5"/>
  <c r="AN22" i="5"/>
  <c r="R22" i="5"/>
  <c r="T22" i="5"/>
  <c r="V22" i="5"/>
  <c r="X22" i="5"/>
  <c r="Z22" i="5"/>
  <c r="AB22" i="5"/>
  <c r="AD22" i="5"/>
  <c r="AF22" i="5"/>
  <c r="AH22" i="5"/>
  <c r="AJ22" i="5"/>
  <c r="P22" i="5"/>
  <c r="AN21" i="5"/>
  <c r="AL21" i="5"/>
  <c r="AJ21" i="5"/>
  <c r="AH21" i="5"/>
  <c r="AF21" i="5"/>
  <c r="AD21" i="5"/>
  <c r="AB21" i="5"/>
  <c r="Z21" i="5"/>
  <c r="X21" i="5"/>
  <c r="V21" i="5"/>
  <c r="T21" i="5"/>
  <c r="R21" i="5"/>
  <c r="P21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N20" i="5"/>
  <c r="Q20" i="5"/>
  <c r="R19" i="5"/>
  <c r="T19" i="5"/>
  <c r="V19" i="5"/>
  <c r="X19" i="5"/>
  <c r="Z19" i="5"/>
  <c r="AB19" i="5"/>
  <c r="AD19" i="5"/>
  <c r="AF19" i="5"/>
  <c r="AH19" i="5"/>
  <c r="AJ19" i="5"/>
  <c r="AL19" i="5"/>
  <c r="AN19" i="5"/>
  <c r="P19" i="5"/>
  <c r="P17" i="5"/>
  <c r="R17" i="5"/>
  <c r="T17" i="5"/>
  <c r="V17" i="5"/>
  <c r="X17" i="5"/>
  <c r="Z17" i="5"/>
  <c r="AB17" i="5"/>
  <c r="AD17" i="5"/>
  <c r="AF17" i="5"/>
  <c r="AH17" i="5"/>
  <c r="AJ17" i="5"/>
  <c r="AL17" i="5"/>
  <c r="AN17" i="5"/>
  <c r="N27" i="5"/>
  <c r="N30" i="5" s="1"/>
  <c r="N31" i="5" s="1"/>
  <c r="N26" i="5"/>
  <c r="N6" i="5"/>
  <c r="N7" i="5"/>
  <c r="N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E37" i="5" s="1"/>
  <c r="AF35" i="5"/>
  <c r="AH35" i="5"/>
  <c r="Q35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Q16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N14" i="5"/>
  <c r="Q14" i="5"/>
  <c r="M29" i="5"/>
  <c r="M27" i="5"/>
  <c r="M26" i="5"/>
  <c r="K27" i="5"/>
  <c r="K26" i="5"/>
  <c r="D27" i="5"/>
  <c r="M6" i="5"/>
  <c r="M7" i="5"/>
  <c r="M5" i="5"/>
  <c r="K7" i="5"/>
  <c r="K5" i="5"/>
  <c r="AI37" i="5"/>
  <c r="P37" i="5"/>
  <c r="AA37" i="5"/>
  <c r="W37" i="5"/>
  <c r="S37" i="5"/>
  <c r="AI34" i="5"/>
  <c r="AH34" i="5"/>
  <c r="AG34" i="5"/>
  <c r="AF34" i="5"/>
  <c r="AE34" i="5"/>
  <c r="AD34" i="5"/>
  <c r="AD37" i="5" s="1"/>
  <c r="AC34" i="5"/>
  <c r="AB34" i="5"/>
  <c r="AA34" i="5"/>
  <c r="Z34" i="5"/>
  <c r="Z37" i="5" s="1"/>
  <c r="Z38" i="5" s="1"/>
  <c r="Y34" i="5"/>
  <c r="X34" i="5"/>
  <c r="W34" i="5"/>
  <c r="V34" i="5"/>
  <c r="V37" i="5" s="1"/>
  <c r="U34" i="5"/>
  <c r="T34" i="5"/>
  <c r="S34" i="5"/>
  <c r="R34" i="5"/>
  <c r="R37" i="5" s="1"/>
  <c r="Q34" i="5"/>
  <c r="Q37" i="5" s="1"/>
  <c r="P34" i="5"/>
  <c r="AF28" i="5"/>
  <c r="AD28" i="5"/>
  <c r="AB28" i="5"/>
  <c r="Z28" i="5"/>
  <c r="X28" i="5"/>
  <c r="V28" i="5"/>
  <c r="R27" i="5"/>
  <c r="T28" i="5" s="1"/>
  <c r="P27" i="5"/>
  <c r="R28" i="5" s="1"/>
  <c r="AO16" i="5"/>
  <c r="P16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AL7" i="5"/>
  <c r="AJ7" i="5"/>
  <c r="AH7" i="5"/>
  <c r="AF7" i="5"/>
  <c r="AB6" i="5"/>
  <c r="AD7" i="5" s="1"/>
  <c r="Z6" i="5"/>
  <c r="X6" i="5"/>
  <c r="Z7" i="5" s="1"/>
  <c r="V6" i="5"/>
  <c r="X7" i="5" s="1"/>
  <c r="T6" i="5"/>
  <c r="V7" i="5" s="1"/>
  <c r="R6" i="5"/>
  <c r="P6" i="5"/>
  <c r="R7" i="5" s="1"/>
  <c r="Z49" i="2"/>
  <c r="AA49" i="2"/>
  <c r="AB49" i="2"/>
  <c r="Y66" i="2"/>
  <c r="Z66" i="2"/>
  <c r="AF17" i="9" l="1"/>
  <c r="Z17" i="9"/>
  <c r="AB17" i="9"/>
  <c r="V17" i="9"/>
  <c r="AH17" i="9"/>
  <c r="X35" i="9"/>
  <c r="AD17" i="9"/>
  <c r="T35" i="9"/>
  <c r="M14" i="7"/>
  <c r="M20" i="7"/>
  <c r="O14" i="7"/>
  <c r="O16" i="7" s="1"/>
  <c r="O20" i="7"/>
  <c r="O21" i="7" s="1"/>
  <c r="L20" i="7"/>
  <c r="K21" i="7" s="1"/>
  <c r="L14" i="7"/>
  <c r="L16" i="7"/>
  <c r="K17" i="7" s="1"/>
  <c r="K19" i="7" s="1"/>
  <c r="J35" i="7"/>
  <c r="J37" i="7" s="1"/>
  <c r="I38" i="7" s="1"/>
  <c r="I40" i="7" s="1"/>
  <c r="I43" i="7" s="1"/>
  <c r="M7" i="7"/>
  <c r="K7" i="7"/>
  <c r="M42" i="7"/>
  <c r="N37" i="7"/>
  <c r="J14" i="7"/>
  <c r="J16" i="7" s="1"/>
  <c r="I17" i="7" s="1"/>
  <c r="I19" i="7" s="1"/>
  <c r="I22" i="7" s="1"/>
  <c r="O35" i="7"/>
  <c r="O37" i="7" s="1"/>
  <c r="K42" i="7"/>
  <c r="L37" i="7"/>
  <c r="K38" i="7" s="1"/>
  <c r="K40" i="7" s="1"/>
  <c r="O42" i="7"/>
  <c r="P37" i="7"/>
  <c r="K28" i="7"/>
  <c r="M28" i="7"/>
  <c r="P16" i="7"/>
  <c r="M16" i="7"/>
  <c r="M17" i="7" s="1"/>
  <c r="M19" i="7" s="1"/>
  <c r="M21" i="7"/>
  <c r="M35" i="7"/>
  <c r="M37" i="7" s="1"/>
  <c r="X89" i="6"/>
  <c r="AB68" i="6"/>
  <c r="AC63" i="6"/>
  <c r="Q88" i="6"/>
  <c r="P89" i="6" s="1"/>
  <c r="Q63" i="6"/>
  <c r="P64" i="6" s="1"/>
  <c r="P66" i="6" s="1"/>
  <c r="X68" i="6"/>
  <c r="P85" i="6"/>
  <c r="P87" i="6" s="1"/>
  <c r="P90" i="6" s="1"/>
  <c r="V89" i="6"/>
  <c r="Z63" i="6"/>
  <c r="Z64" i="6" s="1"/>
  <c r="Z66" i="6" s="1"/>
  <c r="Z69" i="6" s="1"/>
  <c r="S61" i="6"/>
  <c r="S63" i="6" s="1"/>
  <c r="R64" i="6" s="1"/>
  <c r="R66" i="6" s="1"/>
  <c r="R69" i="6" s="1"/>
  <c r="W61" i="6"/>
  <c r="W63" i="6" s="1"/>
  <c r="T68" i="6"/>
  <c r="S84" i="6"/>
  <c r="R85" i="6" s="1"/>
  <c r="R87" i="6" s="1"/>
  <c r="R90" i="6" s="1"/>
  <c r="W84" i="6"/>
  <c r="V85" i="6" s="1"/>
  <c r="V87" i="6" s="1"/>
  <c r="V63" i="6"/>
  <c r="V64" i="6" s="1"/>
  <c r="V66" i="6" s="1"/>
  <c r="T63" i="6"/>
  <c r="T64" i="6" s="1"/>
  <c r="T66" i="6" s="1"/>
  <c r="X63" i="6"/>
  <c r="AB63" i="6"/>
  <c r="AB64" i="6" s="1"/>
  <c r="AB66" i="6" s="1"/>
  <c r="Q67" i="6"/>
  <c r="P68" i="6" s="1"/>
  <c r="V68" i="6"/>
  <c r="Z68" i="6"/>
  <c r="T84" i="6"/>
  <c r="X84" i="6"/>
  <c r="X85" i="6" s="1"/>
  <c r="X87" i="6" s="1"/>
  <c r="X90" i="6" s="1"/>
  <c r="U61" i="6"/>
  <c r="U63" i="6" s="1"/>
  <c r="Y61" i="6"/>
  <c r="Y63" i="6" s="1"/>
  <c r="U84" i="6"/>
  <c r="Z84" i="6"/>
  <c r="Z85" i="6" s="1"/>
  <c r="Z87" i="6" s="1"/>
  <c r="Z90" i="6" s="1"/>
  <c r="Z21" i="6"/>
  <c r="T42" i="6"/>
  <c r="X42" i="6"/>
  <c r="V21" i="6"/>
  <c r="Q35" i="6"/>
  <c r="Q37" i="6" s="1"/>
  <c r="P38" i="6" s="1"/>
  <c r="P40" i="6" s="1"/>
  <c r="P43" i="6" s="1"/>
  <c r="Z35" i="6"/>
  <c r="Z37" i="6" s="1"/>
  <c r="W35" i="6"/>
  <c r="W37" i="6" s="1"/>
  <c r="V38" i="6" s="1"/>
  <c r="V40" i="6" s="1"/>
  <c r="M7" i="6"/>
  <c r="S35" i="6"/>
  <c r="S37" i="6" s="1"/>
  <c r="R38" i="6" s="1"/>
  <c r="R40" i="6" s="1"/>
  <c r="R43" i="6" s="1"/>
  <c r="AA37" i="6"/>
  <c r="V41" i="6"/>
  <c r="V42" i="6" s="1"/>
  <c r="M55" i="6"/>
  <c r="M56" i="6" s="1"/>
  <c r="N57" i="6"/>
  <c r="N10" i="6"/>
  <c r="Z42" i="6"/>
  <c r="M8" i="6"/>
  <c r="U14" i="6"/>
  <c r="U16" i="6" s="1"/>
  <c r="Y16" i="6"/>
  <c r="Q14" i="6"/>
  <c r="Q16" i="6" s="1"/>
  <c r="P17" i="6" s="1"/>
  <c r="P22" i="6" s="1"/>
  <c r="V14" i="6"/>
  <c r="V16" i="6" s="1"/>
  <c r="Z14" i="6"/>
  <c r="Z16" i="6" s="1"/>
  <c r="T20" i="6"/>
  <c r="X20" i="6"/>
  <c r="AB20" i="6"/>
  <c r="AC16" i="6"/>
  <c r="S14" i="6"/>
  <c r="S16" i="6" s="1"/>
  <c r="R17" i="6" s="1"/>
  <c r="R19" i="6" s="1"/>
  <c r="R22" i="6" s="1"/>
  <c r="W14" i="6"/>
  <c r="W16" i="6" s="1"/>
  <c r="AA16" i="6"/>
  <c r="U20" i="6"/>
  <c r="Y20" i="6"/>
  <c r="T35" i="6"/>
  <c r="T37" i="6" s="1"/>
  <c r="X35" i="6"/>
  <c r="X37" i="6" s="1"/>
  <c r="T14" i="6"/>
  <c r="T16" i="6" s="1"/>
  <c r="T17" i="6" s="1"/>
  <c r="T19" i="6" s="1"/>
  <c r="X14" i="6"/>
  <c r="X16" i="6" s="1"/>
  <c r="AB14" i="6"/>
  <c r="AB16" i="6" s="1"/>
  <c r="U35" i="6"/>
  <c r="U37" i="6" s="1"/>
  <c r="Y37" i="6"/>
  <c r="AF43" i="5"/>
  <c r="X43" i="5"/>
  <c r="T43" i="5"/>
  <c r="AB43" i="5"/>
  <c r="N10" i="5"/>
  <c r="R38" i="5"/>
  <c r="AD38" i="5"/>
  <c r="V38" i="5"/>
  <c r="AH37" i="5"/>
  <c r="AH38" i="5" s="1"/>
  <c r="T37" i="5"/>
  <c r="X37" i="5"/>
  <c r="AB37" i="5"/>
  <c r="AF37" i="5"/>
  <c r="U37" i="5"/>
  <c r="Y37" i="5"/>
  <c r="AC37" i="5"/>
  <c r="AG37" i="5"/>
  <c r="M8" i="5"/>
  <c r="M9" i="5" s="1"/>
  <c r="N11" i="5" s="1"/>
  <c r="P38" i="5"/>
  <c r="AB7" i="5"/>
  <c r="T7" i="5"/>
  <c r="J33" i="3"/>
  <c r="Q30" i="3"/>
  <c r="Q33" i="3" s="1"/>
  <c r="P30" i="3"/>
  <c r="P31" i="3" s="1"/>
  <c r="P33" i="3" s="1"/>
  <c r="O30" i="3"/>
  <c r="O31" i="3" s="1"/>
  <c r="O33" i="3" s="1"/>
  <c r="N30" i="3"/>
  <c r="N31" i="3" s="1"/>
  <c r="N33" i="3" s="1"/>
  <c r="M30" i="3"/>
  <c r="M31" i="3" s="1"/>
  <c r="M33" i="3" s="1"/>
  <c r="L30" i="3"/>
  <c r="L31" i="3" s="1"/>
  <c r="L33" i="3" s="1"/>
  <c r="K30" i="3"/>
  <c r="K31" i="3" s="1"/>
  <c r="K33" i="3" s="1"/>
  <c r="J30" i="3"/>
  <c r="L23" i="3"/>
  <c r="N24" i="3" s="1"/>
  <c r="J23" i="3"/>
  <c r="J16" i="3"/>
  <c r="Q13" i="3"/>
  <c r="Q16" i="3" s="1"/>
  <c r="P13" i="3"/>
  <c r="P14" i="3" s="1"/>
  <c r="P16" i="3" s="1"/>
  <c r="O13" i="3"/>
  <c r="O14" i="3" s="1"/>
  <c r="O16" i="3" s="1"/>
  <c r="N13" i="3"/>
  <c r="N14" i="3" s="1"/>
  <c r="N16" i="3" s="1"/>
  <c r="M13" i="3"/>
  <c r="M14" i="3" s="1"/>
  <c r="M16" i="3" s="1"/>
  <c r="L13" i="3"/>
  <c r="L14" i="3" s="1"/>
  <c r="L16" i="3" s="1"/>
  <c r="K13" i="3"/>
  <c r="K14" i="3" s="1"/>
  <c r="K16" i="3" s="1"/>
  <c r="J13" i="3"/>
  <c r="N6" i="3"/>
  <c r="L6" i="3"/>
  <c r="J6" i="3"/>
  <c r="Z68" i="2"/>
  <c r="AA68" i="2"/>
  <c r="Z65" i="2"/>
  <c r="AA65" i="2"/>
  <c r="X59" i="2"/>
  <c r="Z42" i="2"/>
  <c r="AC51" i="2"/>
  <c r="AC48" i="2"/>
  <c r="AB48" i="2"/>
  <c r="AB51" i="2" s="1"/>
  <c r="Y68" i="2"/>
  <c r="N68" i="2"/>
  <c r="Y65" i="2"/>
  <c r="X65" i="2"/>
  <c r="X66" i="2" s="1"/>
  <c r="X68" i="2" s="1"/>
  <c r="W65" i="2"/>
  <c r="W66" i="2" s="1"/>
  <c r="W68" i="2" s="1"/>
  <c r="V65" i="2"/>
  <c r="V66" i="2" s="1"/>
  <c r="V68" i="2" s="1"/>
  <c r="U65" i="2"/>
  <c r="U66" i="2" s="1"/>
  <c r="U68" i="2" s="1"/>
  <c r="T65" i="2"/>
  <c r="T66" i="2" s="1"/>
  <c r="T68" i="2" s="1"/>
  <c r="S65" i="2"/>
  <c r="S66" i="2" s="1"/>
  <c r="S68" i="2" s="1"/>
  <c r="R65" i="2"/>
  <c r="R66" i="2" s="1"/>
  <c r="R68" i="2" s="1"/>
  <c r="Q65" i="2"/>
  <c r="Q66" i="2" s="1"/>
  <c r="Q68" i="2" s="1"/>
  <c r="P65" i="2"/>
  <c r="P66" i="2" s="1"/>
  <c r="P68" i="2" s="1"/>
  <c r="O65" i="2"/>
  <c r="O66" i="2" s="1"/>
  <c r="O68" i="2" s="1"/>
  <c r="N65" i="2"/>
  <c r="V59" i="2"/>
  <c r="T59" i="2"/>
  <c r="P58" i="2"/>
  <c r="R59" i="2" s="1"/>
  <c r="N58" i="2"/>
  <c r="P59" i="2" s="1"/>
  <c r="AA51" i="2"/>
  <c r="N51" i="2"/>
  <c r="AA48" i="2"/>
  <c r="Z48" i="2"/>
  <c r="Z51" i="2" s="1"/>
  <c r="Y48" i="2"/>
  <c r="Y49" i="2" s="1"/>
  <c r="Y51" i="2" s="1"/>
  <c r="X48" i="2"/>
  <c r="X49" i="2" s="1"/>
  <c r="X51" i="2" s="1"/>
  <c r="W48" i="2"/>
  <c r="W49" i="2" s="1"/>
  <c r="W51" i="2" s="1"/>
  <c r="V48" i="2"/>
  <c r="V49" i="2" s="1"/>
  <c r="V51" i="2" s="1"/>
  <c r="U48" i="2"/>
  <c r="U49" i="2" s="1"/>
  <c r="U51" i="2" s="1"/>
  <c r="T48" i="2"/>
  <c r="T49" i="2" s="1"/>
  <c r="T51" i="2" s="1"/>
  <c r="S48" i="2"/>
  <c r="S49" i="2" s="1"/>
  <c r="S51" i="2" s="1"/>
  <c r="R48" i="2"/>
  <c r="R49" i="2" s="1"/>
  <c r="R51" i="2" s="1"/>
  <c r="Q48" i="2"/>
  <c r="Q49" i="2" s="1"/>
  <c r="Q51" i="2" s="1"/>
  <c r="P48" i="2"/>
  <c r="P49" i="2" s="1"/>
  <c r="P51" i="2" s="1"/>
  <c r="O48" i="2"/>
  <c r="O49" i="2" s="1"/>
  <c r="O51" i="2" s="1"/>
  <c r="N48" i="2"/>
  <c r="X42" i="2"/>
  <c r="J42" i="2"/>
  <c r="L42" i="2" s="1"/>
  <c r="T41" i="2"/>
  <c r="V42" i="2" s="1"/>
  <c r="R41" i="2"/>
  <c r="P41" i="2"/>
  <c r="N41" i="2"/>
  <c r="J41" i="2"/>
  <c r="L41" i="2" s="1"/>
  <c r="J40" i="2"/>
  <c r="L40" i="2" s="1"/>
  <c r="N33" i="2"/>
  <c r="Y30" i="2"/>
  <c r="Y33" i="2" s="1"/>
  <c r="X30" i="2"/>
  <c r="X31" i="2" s="1"/>
  <c r="X33" i="2" s="1"/>
  <c r="W30" i="2"/>
  <c r="W31" i="2" s="1"/>
  <c r="W33" i="2" s="1"/>
  <c r="V30" i="2"/>
  <c r="V31" i="2" s="1"/>
  <c r="V33" i="2" s="1"/>
  <c r="U30" i="2"/>
  <c r="U31" i="2" s="1"/>
  <c r="U33" i="2" s="1"/>
  <c r="T30" i="2"/>
  <c r="T31" i="2" s="1"/>
  <c r="T33" i="2" s="1"/>
  <c r="S30" i="2"/>
  <c r="S31" i="2" s="1"/>
  <c r="S33" i="2" s="1"/>
  <c r="R30" i="2"/>
  <c r="R31" i="2" s="1"/>
  <c r="R33" i="2" s="1"/>
  <c r="Q30" i="2"/>
  <c r="Q31" i="2" s="1"/>
  <c r="Q33" i="2" s="1"/>
  <c r="P30" i="2"/>
  <c r="P31" i="2" s="1"/>
  <c r="P33" i="2" s="1"/>
  <c r="O30" i="2"/>
  <c r="O31" i="2" s="1"/>
  <c r="O33" i="2" s="1"/>
  <c r="N30" i="2"/>
  <c r="V24" i="2"/>
  <c r="T24" i="2"/>
  <c r="P23" i="2"/>
  <c r="R24" i="2" s="1"/>
  <c r="N23" i="2"/>
  <c r="N16" i="2"/>
  <c r="AA13" i="2"/>
  <c r="AA16" i="2" s="1"/>
  <c r="Z13" i="2"/>
  <c r="Z14" i="2" s="1"/>
  <c r="Z16" i="2" s="1"/>
  <c r="Y13" i="2"/>
  <c r="Y14" i="2" s="1"/>
  <c r="Y16" i="2" s="1"/>
  <c r="X13" i="2"/>
  <c r="X14" i="2" s="1"/>
  <c r="X16" i="2" s="1"/>
  <c r="W13" i="2"/>
  <c r="W14" i="2" s="1"/>
  <c r="W16" i="2" s="1"/>
  <c r="V13" i="2"/>
  <c r="V14" i="2" s="1"/>
  <c r="V16" i="2" s="1"/>
  <c r="U13" i="2"/>
  <c r="U14" i="2" s="1"/>
  <c r="U16" i="2" s="1"/>
  <c r="T13" i="2"/>
  <c r="T14" i="2" s="1"/>
  <c r="T16" i="2" s="1"/>
  <c r="S13" i="2"/>
  <c r="S14" i="2" s="1"/>
  <c r="S16" i="2" s="1"/>
  <c r="R13" i="2"/>
  <c r="R14" i="2" s="1"/>
  <c r="R16" i="2" s="1"/>
  <c r="Q13" i="2"/>
  <c r="Q14" i="2" s="1"/>
  <c r="Q16" i="2" s="1"/>
  <c r="P13" i="2"/>
  <c r="P14" i="2" s="1"/>
  <c r="P16" i="2" s="1"/>
  <c r="O13" i="2"/>
  <c r="O14" i="2" s="1"/>
  <c r="O16" i="2" s="1"/>
  <c r="N13" i="2"/>
  <c r="J7" i="2"/>
  <c r="L7" i="2" s="1"/>
  <c r="T6" i="2"/>
  <c r="V7" i="2" s="1"/>
  <c r="R6" i="2"/>
  <c r="T7" i="2" s="1"/>
  <c r="P6" i="2"/>
  <c r="N6" i="2"/>
  <c r="J6" i="2"/>
  <c r="L6" i="2" s="1"/>
  <c r="J5" i="2"/>
  <c r="L5" i="2" s="1"/>
  <c r="AG33" i="1"/>
  <c r="N33" i="1"/>
  <c r="AF31" i="1"/>
  <c r="AF33" i="1" s="1"/>
  <c r="Y31" i="1"/>
  <c r="Y33" i="1" s="1"/>
  <c r="U31" i="1"/>
  <c r="U33" i="1" s="1"/>
  <c r="T31" i="1"/>
  <c r="T33" i="1" s="1"/>
  <c r="P31" i="1"/>
  <c r="P33" i="1" s="1"/>
  <c r="AG30" i="1"/>
  <c r="AF30" i="1"/>
  <c r="AE30" i="1"/>
  <c r="AE31" i="1" s="1"/>
  <c r="AE33" i="1" s="1"/>
  <c r="AD30" i="1"/>
  <c r="AD31" i="1" s="1"/>
  <c r="AD33" i="1" s="1"/>
  <c r="AC30" i="1"/>
  <c r="AC31" i="1" s="1"/>
  <c r="AC33" i="1" s="1"/>
  <c r="AB30" i="1"/>
  <c r="AB31" i="1" s="1"/>
  <c r="AB33" i="1" s="1"/>
  <c r="AB34" i="1" s="1"/>
  <c r="AA30" i="1"/>
  <c r="AA31" i="1" s="1"/>
  <c r="AA33" i="1" s="1"/>
  <c r="Z30" i="1"/>
  <c r="Z31" i="1" s="1"/>
  <c r="Z33" i="1" s="1"/>
  <c r="Y30" i="1"/>
  <c r="X30" i="1"/>
  <c r="X31" i="1" s="1"/>
  <c r="X33" i="1" s="1"/>
  <c r="X34" i="1" s="1"/>
  <c r="W30" i="1"/>
  <c r="W31" i="1" s="1"/>
  <c r="W33" i="1" s="1"/>
  <c r="V30" i="1"/>
  <c r="V31" i="1" s="1"/>
  <c r="V33" i="1" s="1"/>
  <c r="U30" i="1"/>
  <c r="T30" i="1"/>
  <c r="S30" i="1"/>
  <c r="S31" i="1" s="1"/>
  <c r="S33" i="1" s="1"/>
  <c r="R30" i="1"/>
  <c r="R31" i="1" s="1"/>
  <c r="R33" i="1" s="1"/>
  <c r="Q30" i="1"/>
  <c r="Q31" i="1" s="1"/>
  <c r="Q33" i="1" s="1"/>
  <c r="P30" i="1"/>
  <c r="O30" i="1"/>
  <c r="O31" i="1" s="1"/>
  <c r="O33" i="1" s="1"/>
  <c r="N30" i="1"/>
  <c r="AD24" i="1"/>
  <c r="AB24" i="1"/>
  <c r="Z24" i="1"/>
  <c r="X24" i="1"/>
  <c r="V24" i="1"/>
  <c r="T24" i="1"/>
  <c r="R24" i="1"/>
  <c r="P24" i="1"/>
  <c r="P23" i="1"/>
  <c r="N23" i="1"/>
  <c r="J23" i="1"/>
  <c r="L23" i="1" s="1"/>
  <c r="J22" i="1"/>
  <c r="L22" i="1" s="1"/>
  <c r="AM16" i="1"/>
  <c r="O13" i="1"/>
  <c r="O14" i="1" s="1"/>
  <c r="O16" i="1" s="1"/>
  <c r="P13" i="1"/>
  <c r="Q13" i="1"/>
  <c r="Q14" i="1" s="1"/>
  <c r="Q16" i="1" s="1"/>
  <c r="R13" i="1"/>
  <c r="R14" i="1" s="1"/>
  <c r="R16" i="1" s="1"/>
  <c r="S13" i="1"/>
  <c r="T13" i="1"/>
  <c r="U13" i="1"/>
  <c r="U14" i="1" s="1"/>
  <c r="V13" i="1"/>
  <c r="V14" i="1" s="1"/>
  <c r="V16" i="1" s="1"/>
  <c r="W13" i="1"/>
  <c r="X13" i="1"/>
  <c r="Y13" i="1"/>
  <c r="Z13" i="1"/>
  <c r="Z14" i="1" s="1"/>
  <c r="Z16" i="1" s="1"/>
  <c r="AA13" i="1"/>
  <c r="AB13" i="1"/>
  <c r="AC13" i="1"/>
  <c r="AD13" i="1"/>
  <c r="AD14" i="1" s="1"/>
  <c r="AD16" i="1" s="1"/>
  <c r="AE13" i="1"/>
  <c r="AF13" i="1"/>
  <c r="AG13" i="1"/>
  <c r="AH13" i="1"/>
  <c r="AH14" i="1" s="1"/>
  <c r="AH16" i="1" s="1"/>
  <c r="AI13" i="1"/>
  <c r="AJ13" i="1"/>
  <c r="AK13" i="1"/>
  <c r="AL13" i="1"/>
  <c r="AL14" i="1" s="1"/>
  <c r="AL16" i="1" s="1"/>
  <c r="AM13" i="1"/>
  <c r="N13" i="1"/>
  <c r="N16" i="1"/>
  <c r="N17" i="1" s="1"/>
  <c r="AH7" i="1"/>
  <c r="AJ7" i="1"/>
  <c r="AD7" i="1"/>
  <c r="AF7" i="1"/>
  <c r="V6" i="1"/>
  <c r="P6" i="1"/>
  <c r="R6" i="1"/>
  <c r="T6" i="1"/>
  <c r="X6" i="1"/>
  <c r="Z6" i="1"/>
  <c r="AB7" i="1" s="1"/>
  <c r="N6" i="1"/>
  <c r="J6" i="1"/>
  <c r="L6" i="1" s="1"/>
  <c r="J7" i="1"/>
  <c r="L7" i="1" s="1"/>
  <c r="J5" i="1"/>
  <c r="L5" i="1" s="1"/>
  <c r="K22" i="7" l="1"/>
  <c r="O38" i="7"/>
  <c r="O40" i="7" s="1"/>
  <c r="M22" i="7"/>
  <c r="M38" i="7"/>
  <c r="M40" i="7" s="1"/>
  <c r="M43" i="7" s="1"/>
  <c r="O17" i="7"/>
  <c r="O19" i="7" s="1"/>
  <c r="O22" i="7" s="1"/>
  <c r="O43" i="7"/>
  <c r="V90" i="6"/>
  <c r="P69" i="6"/>
  <c r="V69" i="6"/>
  <c r="X64" i="6"/>
  <c r="X66" i="6" s="1"/>
  <c r="X69" i="6" s="1"/>
  <c r="T69" i="6"/>
  <c r="T85" i="6"/>
  <c r="T87" i="6" s="1"/>
  <c r="T90" i="6" s="1"/>
  <c r="X17" i="6"/>
  <c r="X19" i="6" s="1"/>
  <c r="Z69" i="2"/>
  <c r="V43" i="6"/>
  <c r="AB17" i="6"/>
  <c r="AB19" i="6" s="1"/>
  <c r="Z38" i="6"/>
  <c r="Z40" i="6" s="1"/>
  <c r="Z43" i="6" s="1"/>
  <c r="N58" i="6"/>
  <c r="M9" i="6"/>
  <c r="N11" i="6" s="1"/>
  <c r="Z17" i="6"/>
  <c r="Z19" i="6" s="1"/>
  <c r="Z22" i="6" s="1"/>
  <c r="AB21" i="6"/>
  <c r="X38" i="6"/>
  <c r="X40" i="6" s="1"/>
  <c r="X43" i="6" s="1"/>
  <c r="X21" i="6"/>
  <c r="X22" i="6" s="1"/>
  <c r="V17" i="6"/>
  <c r="V19" i="6" s="1"/>
  <c r="V22" i="6" s="1"/>
  <c r="T38" i="6"/>
  <c r="T40" i="6" s="1"/>
  <c r="T43" i="6" s="1"/>
  <c r="T21" i="6"/>
  <c r="T22" i="6" s="1"/>
  <c r="AF38" i="5"/>
  <c r="AB38" i="5"/>
  <c r="X38" i="5"/>
  <c r="T38" i="5"/>
  <c r="J17" i="3"/>
  <c r="X69" i="2"/>
  <c r="AB52" i="2"/>
  <c r="AF34" i="1"/>
  <c r="AL17" i="1"/>
  <c r="P34" i="1"/>
  <c r="T34" i="1"/>
  <c r="V34" i="1"/>
  <c r="AD34" i="1"/>
  <c r="R34" i="1"/>
  <c r="N34" i="1"/>
  <c r="P42" i="2"/>
  <c r="R42" i="2"/>
  <c r="N7" i="3"/>
  <c r="N17" i="3"/>
  <c r="L34" i="3"/>
  <c r="P34" i="3"/>
  <c r="N34" i="3"/>
  <c r="L7" i="3"/>
  <c r="J34" i="3"/>
  <c r="L24" i="3"/>
  <c r="P17" i="3"/>
  <c r="L17" i="3"/>
  <c r="V69" i="2"/>
  <c r="R69" i="2"/>
  <c r="Z52" i="2"/>
  <c r="T52" i="2"/>
  <c r="P52" i="2"/>
  <c r="X52" i="2"/>
  <c r="T42" i="2"/>
  <c r="L43" i="2"/>
  <c r="P69" i="2"/>
  <c r="T69" i="2"/>
  <c r="N52" i="2"/>
  <c r="R52" i="2"/>
  <c r="V52" i="2"/>
  <c r="N69" i="2"/>
  <c r="P7" i="2"/>
  <c r="P24" i="2"/>
  <c r="V34" i="2"/>
  <c r="R34" i="2"/>
  <c r="Z17" i="2"/>
  <c r="V17" i="2"/>
  <c r="R17" i="2"/>
  <c r="N17" i="2"/>
  <c r="R7" i="2"/>
  <c r="L8" i="2"/>
  <c r="X7" i="2"/>
  <c r="P17" i="2"/>
  <c r="P34" i="2"/>
  <c r="T34" i="2"/>
  <c r="N34" i="2"/>
  <c r="T17" i="2"/>
  <c r="X17" i="2"/>
  <c r="X34" i="2"/>
  <c r="Z34" i="1"/>
  <c r="X7" i="1"/>
  <c r="AG14" i="1"/>
  <c r="AG16" i="1" s="1"/>
  <c r="Y14" i="1"/>
  <c r="Y16" i="1" s="1"/>
  <c r="R7" i="1"/>
  <c r="U16" i="1"/>
  <c r="AK14" i="1"/>
  <c r="AK16" i="1" s="1"/>
  <c r="AC14" i="1"/>
  <c r="AC16" i="1" s="1"/>
  <c r="AJ14" i="1"/>
  <c r="AJ16" i="1" s="1"/>
  <c r="AF14" i="1"/>
  <c r="AF16" i="1" s="1"/>
  <c r="AF17" i="1" s="1"/>
  <c r="AB14" i="1"/>
  <c r="AB16" i="1" s="1"/>
  <c r="X14" i="1"/>
  <c r="X16" i="1" s="1"/>
  <c r="T14" i="1"/>
  <c r="T16" i="1" s="1"/>
  <c r="T17" i="1" s="1"/>
  <c r="P14" i="1"/>
  <c r="P16" i="1" s="1"/>
  <c r="P17" i="1" s="1"/>
  <c r="AI14" i="1"/>
  <c r="AI16" i="1" s="1"/>
  <c r="AH17" i="1" s="1"/>
  <c r="AE14" i="1"/>
  <c r="AE16" i="1" s="1"/>
  <c r="AD17" i="1" s="1"/>
  <c r="AA14" i="1"/>
  <c r="AA16" i="1" s="1"/>
  <c r="Z17" i="1" s="1"/>
  <c r="W14" i="1"/>
  <c r="W16" i="1" s="1"/>
  <c r="V17" i="1" s="1"/>
  <c r="S14" i="1"/>
  <c r="S16" i="1" s="1"/>
  <c r="R17" i="1" s="1"/>
  <c r="Z7" i="1"/>
  <c r="P7" i="1"/>
  <c r="V7" i="1"/>
  <c r="T7" i="1"/>
  <c r="L8" i="1"/>
  <c r="AB22" i="6" l="1"/>
  <c r="AB17" i="1"/>
  <c r="AJ17" i="1"/>
  <c r="X17" i="1"/>
  <c r="M28" i="5"/>
  <c r="L24" i="1"/>
</calcChain>
</file>

<file path=xl/sharedStrings.xml><?xml version="1.0" encoding="utf-8"?>
<sst xmlns="http://schemas.openxmlformats.org/spreadsheetml/2006/main" count="1646" uniqueCount="67">
  <si>
    <t>Outlook</t>
  </si>
  <si>
    <t>Temp</t>
  </si>
  <si>
    <t>Humidity</t>
  </si>
  <si>
    <t>Windy</t>
  </si>
  <si>
    <t>class</t>
  </si>
  <si>
    <t>Sunny</t>
  </si>
  <si>
    <t>Play</t>
  </si>
  <si>
    <t>Don't</t>
  </si>
  <si>
    <t>Overcast</t>
  </si>
  <si>
    <t>Rain</t>
  </si>
  <si>
    <t>Question 1 Dataset</t>
  </si>
  <si>
    <t>Gini index</t>
  </si>
  <si>
    <t>Gini split</t>
  </si>
  <si>
    <t>class (Play =1 and Don't = 0)</t>
  </si>
  <si>
    <t>Class 1</t>
  </si>
  <si>
    <t>Class 0</t>
  </si>
  <si>
    <t>Gini Index</t>
  </si>
  <si>
    <t>N</t>
  </si>
  <si>
    <t>Partial Gini split</t>
  </si>
  <si>
    <t>Class</t>
  </si>
  <si>
    <t>Unique Temp</t>
  </si>
  <si>
    <t>Split Postions</t>
  </si>
  <si>
    <t>&lt;=</t>
  </si>
  <si>
    <t>&gt;</t>
  </si>
  <si>
    <t>Partial N</t>
  </si>
  <si>
    <t>Unique Humidity</t>
  </si>
  <si>
    <t xml:space="preserve">Since Windy has the smallest Gini Split, we choose Windy as the first node for split. </t>
  </si>
  <si>
    <t>1st Split Windy = TRUE</t>
  </si>
  <si>
    <t>1st Split Windy = FALSE</t>
  </si>
  <si>
    <t>Since Outlook has the smallest Gini Split, we choose Outlook as the next split node</t>
  </si>
  <si>
    <t>2nd Split Windy = TRUE, Outlook = Sunny</t>
  </si>
  <si>
    <r>
      <t>2nd Split Windy = TRUE, Outlook = Overcast</t>
    </r>
    <r>
      <rPr>
        <b/>
        <sz val="16"/>
        <color rgb="FFFF0000"/>
        <rFont val="Calibri (Body)"/>
      </rPr>
      <t xml:space="preserve"> (Leaf Node)</t>
    </r>
  </si>
  <si>
    <r>
      <t>2nd Split Windy = TRUE, Outlook = Rain</t>
    </r>
    <r>
      <rPr>
        <b/>
        <sz val="16"/>
        <color rgb="FFFF0000"/>
        <rFont val="Calibri (Body)"/>
      </rPr>
      <t xml:space="preserve"> (Leaf Node)</t>
    </r>
  </si>
  <si>
    <t>Since Humidity have the smallest Gini of 0, we will use Humidity (80) as the next splitting node</t>
  </si>
  <si>
    <r>
      <t xml:space="preserve">3rd Split Windy = TRUE, Outlook = Sunny, Humidity &lt;=80 </t>
    </r>
    <r>
      <rPr>
        <b/>
        <sz val="16"/>
        <color rgb="FFFF0000"/>
        <rFont val="Calibri (Body)"/>
      </rPr>
      <t>(Leaf Node)</t>
    </r>
  </si>
  <si>
    <r>
      <t xml:space="preserve">3rd Split Windy = TRUE, Outlook = Sunny, Humidity &gt;80 </t>
    </r>
    <r>
      <rPr>
        <b/>
        <sz val="16"/>
        <color rgb="FFFF0000"/>
        <rFont val="Calibri (Body)"/>
      </rPr>
      <t>(Leaf Node)</t>
    </r>
  </si>
  <si>
    <t>Entropy</t>
  </si>
  <si>
    <t>Subtotal</t>
  </si>
  <si>
    <t>Parent Entropy</t>
  </si>
  <si>
    <t>Child Entropy</t>
  </si>
  <si>
    <t>GAINsplit</t>
  </si>
  <si>
    <t>Partial Child Entropy</t>
  </si>
  <si>
    <t>SplitINFO</t>
  </si>
  <si>
    <t>Partial SplitINFO</t>
  </si>
  <si>
    <t>GAINRATIOsplit</t>
  </si>
  <si>
    <t xml:space="preserve">Since Windy has the largest GAINRATIO split, we choose Windy as the first node for split. </t>
  </si>
  <si>
    <t>Since Temp has the smallest Gini Split, we choose Temp as the next split node</t>
  </si>
  <si>
    <r>
      <t xml:space="preserve">2nd Split Windy = FALSE, Temp &lt;= 84 </t>
    </r>
    <r>
      <rPr>
        <b/>
        <sz val="16"/>
        <color rgb="FFFF0000"/>
        <rFont val="Calibri (Body)"/>
      </rPr>
      <t>(Leaf Node)</t>
    </r>
  </si>
  <si>
    <r>
      <t xml:space="preserve">2nd Split Windy = FALSE, Temp &gt; 84 </t>
    </r>
    <r>
      <rPr>
        <b/>
        <sz val="16"/>
        <color rgb="FFFF0000"/>
        <rFont val="Calibri (Body)"/>
      </rPr>
      <t>(Leaf Node)</t>
    </r>
  </si>
  <si>
    <t>Infinity</t>
  </si>
  <si>
    <t>Since Outlook has the largest GAINRATIO Split, we choose Outlook as the next split node</t>
  </si>
  <si>
    <t>Since Temp (84) has the largest GAINRATIO Split, we choose Temp as the next split node</t>
  </si>
  <si>
    <r>
      <t xml:space="preserve">1st Split Windy = FALSE, Temp &lt;= 84 </t>
    </r>
    <r>
      <rPr>
        <b/>
        <sz val="16"/>
        <color rgb="FFFF0000"/>
        <rFont val="Calibri (Body)"/>
      </rPr>
      <t>(Leaf Node)</t>
    </r>
  </si>
  <si>
    <r>
      <t xml:space="preserve">1st Split Windy = FALSE, Temp &gt; 84 </t>
    </r>
    <r>
      <rPr>
        <b/>
        <sz val="16"/>
        <color rgb="FFFF0000"/>
        <rFont val="Calibri (Body)"/>
      </rPr>
      <t>(Leaf Node)</t>
    </r>
  </si>
  <si>
    <r>
      <t xml:space="preserve">2nd Split Windy = TRUE, Outlook = Overcast </t>
    </r>
    <r>
      <rPr>
        <b/>
        <sz val="16"/>
        <color rgb="FFFF0000"/>
        <rFont val="Calibri (Body)"/>
      </rPr>
      <t>(Leaf Node)</t>
    </r>
  </si>
  <si>
    <r>
      <t xml:space="preserve">2nd Split Windy = TRUE,  Outlook = Rain </t>
    </r>
    <r>
      <rPr>
        <b/>
        <sz val="16"/>
        <color rgb="FFFF0000"/>
        <rFont val="Calibri (Body)"/>
      </rPr>
      <t>(Leaf Node)</t>
    </r>
  </si>
  <si>
    <t>Since Humidity has the largest GAINRATIO Split, we choose Humidity (80) as the next split node</t>
  </si>
  <si>
    <r>
      <t xml:space="preserve">3rd Split Windy = TRUE, Outlook = Sunny, Humidity &lt;= 80 </t>
    </r>
    <r>
      <rPr>
        <b/>
        <sz val="16"/>
        <color rgb="FFFF0000"/>
        <rFont val="Calibri (Body)"/>
      </rPr>
      <t>(Leaf Node)</t>
    </r>
  </si>
  <si>
    <r>
      <t xml:space="preserve">3rd Split Windy = TRUE, Outlook = Sunny, Humidity &gt; 80 </t>
    </r>
    <r>
      <rPr>
        <b/>
        <sz val="16"/>
        <color rgb="FFFF0000"/>
        <rFont val="Calibri (Body)"/>
      </rPr>
      <t>(Leaf Node)</t>
    </r>
  </si>
  <si>
    <t>Since all four features has the same Misclassification Error, I decided to choose Windy again</t>
  </si>
  <si>
    <t>Partial Child Error</t>
  </si>
  <si>
    <t>Node Error</t>
  </si>
  <si>
    <t>Error</t>
  </si>
  <si>
    <t>Since Outlook has the smallest classification error, we choose Outlook as the next split node</t>
  </si>
  <si>
    <t>Since Temp (84) has the smallest classification error, we choose Temp (84) as the next split node</t>
  </si>
  <si>
    <r>
      <t xml:space="preserve">2nd Split Windy = TRUE, Outlook = Rain </t>
    </r>
    <r>
      <rPr>
        <b/>
        <sz val="16"/>
        <color rgb="FFFF0000"/>
        <rFont val="Calibri (Body)"/>
      </rPr>
      <t>(Leaf Node)</t>
    </r>
  </si>
  <si>
    <t>Since Humidity (80) has the smallest classification error , we choose Humidity (80) as the next split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</si>
</sst>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rgb="FFFF0000"/>
      <name val="Calibri (Body)"/>
    </font>
    <font>
      <b/>
      <sz val="14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164" fontId="1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3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A0A1-D075-5C46-B3F4-DDFB302A756A}">
  <dimension ref="A1:AO40"/>
  <sheetViews>
    <sheetView workbookViewId="0">
      <selection activeCell="D24" sqref="D24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14" customWidth="1"/>
    <col min="8" max="8" width="15.6640625" customWidth="1"/>
    <col min="12" max="12" width="16" customWidth="1"/>
    <col min="13" max="13" width="14.5" customWidth="1"/>
    <col min="14" max="14" width="6.83203125" customWidth="1"/>
    <col min="15" max="15" width="7" customWidth="1"/>
    <col min="16" max="16" width="7.1640625" customWidth="1"/>
    <col min="17" max="17" width="8.1640625" customWidth="1"/>
    <col min="18" max="18" width="7.33203125" customWidth="1"/>
    <col min="19" max="19" width="6.6640625" customWidth="1"/>
    <col min="20" max="21" width="6.5" customWidth="1"/>
    <col min="22" max="22" width="6.83203125" customWidth="1"/>
    <col min="23" max="23" width="7.1640625" customWidth="1"/>
    <col min="24" max="24" width="7.33203125" customWidth="1"/>
    <col min="25" max="25" width="8.1640625" customWidth="1"/>
    <col min="26" max="26" width="6.5" customWidth="1"/>
    <col min="27" max="27" width="7.1640625" customWidth="1"/>
    <col min="28" max="28" width="6.6640625" customWidth="1"/>
    <col min="29" max="29" width="7.33203125" customWidth="1"/>
    <col min="30" max="30" width="8.33203125" customWidth="1"/>
    <col min="31" max="31" width="8" customWidth="1"/>
    <col min="32" max="34" width="7.83203125" customWidth="1"/>
    <col min="35" max="35" width="8.33203125" customWidth="1"/>
    <col min="36" max="36" width="7.83203125" customWidth="1"/>
    <col min="37" max="37" width="7.6640625" customWidth="1"/>
    <col min="38" max="38" width="7.33203125" customWidth="1"/>
    <col min="39" max="39" width="8.33203125" customWidth="1"/>
  </cols>
  <sheetData>
    <row r="1" spans="1:41">
      <c r="A1" s="86" t="s">
        <v>10</v>
      </c>
      <c r="B1" s="86"/>
      <c r="C1" s="86"/>
      <c r="D1" s="86"/>
      <c r="E1" s="86"/>
      <c r="F1" s="86"/>
    </row>
    <row r="2" spans="1:41" ht="19" customHeight="1">
      <c r="A2" s="86"/>
      <c r="B2" s="86"/>
      <c r="C2" s="86"/>
      <c r="D2" s="86"/>
      <c r="E2" s="86"/>
      <c r="F2" s="86"/>
      <c r="G2" s="87"/>
      <c r="H2" s="87"/>
      <c r="I2" s="78"/>
      <c r="J2" s="78"/>
      <c r="K2" s="78"/>
      <c r="L2" s="78"/>
    </row>
    <row r="3" spans="1:41" s="4" customFormat="1" ht="36" customHeight="1">
      <c r="A3" s="3" t="s">
        <v>0</v>
      </c>
      <c r="B3" s="3" t="s">
        <v>1</v>
      </c>
      <c r="C3" s="3" t="s">
        <v>2</v>
      </c>
      <c r="D3" s="3" t="s">
        <v>3</v>
      </c>
      <c r="E3" s="13" t="s">
        <v>4</v>
      </c>
      <c r="F3" s="13" t="s">
        <v>13</v>
      </c>
      <c r="G3" s="79" t="s">
        <v>0</v>
      </c>
      <c r="H3" s="79"/>
      <c r="I3" s="80"/>
      <c r="J3" s="80"/>
      <c r="K3" s="80"/>
      <c r="L3" s="80"/>
      <c r="M3" s="79" t="s">
        <v>1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</row>
    <row r="4" spans="1:41" s="6" customFormat="1" ht="19">
      <c r="A4" s="30" t="s">
        <v>5</v>
      </c>
      <c r="B4" s="30">
        <v>75</v>
      </c>
      <c r="C4" s="30">
        <v>70</v>
      </c>
      <c r="D4" s="30" t="b">
        <v>1</v>
      </c>
      <c r="E4" s="30" t="s">
        <v>6</v>
      </c>
      <c r="F4" s="30">
        <v>1</v>
      </c>
      <c r="G4" s="15"/>
      <c r="H4" s="10" t="s">
        <v>14</v>
      </c>
      <c r="I4" s="10" t="s">
        <v>15</v>
      </c>
      <c r="J4" s="10" t="s">
        <v>16</v>
      </c>
      <c r="K4" s="10" t="s">
        <v>17</v>
      </c>
      <c r="L4" s="12" t="s">
        <v>18</v>
      </c>
      <c r="M4" s="16" t="s">
        <v>19</v>
      </c>
      <c r="N4" s="82">
        <v>1</v>
      </c>
      <c r="O4" s="83"/>
      <c r="P4" s="84">
        <v>0</v>
      </c>
      <c r="Q4" s="85"/>
      <c r="R4" s="82">
        <v>1</v>
      </c>
      <c r="S4" s="83"/>
      <c r="T4" s="84">
        <v>1</v>
      </c>
      <c r="U4" s="85"/>
      <c r="V4" s="82">
        <v>1</v>
      </c>
      <c r="W4" s="83"/>
      <c r="X4" s="84">
        <v>0</v>
      </c>
      <c r="Y4" s="85"/>
      <c r="Z4" s="84">
        <v>1</v>
      </c>
      <c r="AA4" s="85"/>
      <c r="AB4" s="84">
        <v>0</v>
      </c>
      <c r="AC4" s="85"/>
      <c r="AD4" s="82">
        <v>1</v>
      </c>
      <c r="AE4" s="83"/>
      <c r="AF4" s="82">
        <v>1</v>
      </c>
      <c r="AG4" s="83"/>
      <c r="AH4" s="82">
        <v>0</v>
      </c>
      <c r="AI4" s="83"/>
      <c r="AJ4" s="82">
        <v>1</v>
      </c>
      <c r="AK4" s="83"/>
      <c r="AL4" s="82">
        <v>1</v>
      </c>
      <c r="AM4" s="83"/>
      <c r="AN4" s="82">
        <v>0</v>
      </c>
      <c r="AO4" s="90"/>
    </row>
    <row r="5" spans="1:41" s="8" customFormat="1" ht="19">
      <c r="A5" s="30" t="s">
        <v>5</v>
      </c>
      <c r="B5" s="30">
        <v>80</v>
      </c>
      <c r="C5" s="30">
        <v>90</v>
      </c>
      <c r="D5" s="30" t="b">
        <v>1</v>
      </c>
      <c r="E5" s="30" t="s">
        <v>7</v>
      </c>
      <c r="F5" s="30">
        <v>0</v>
      </c>
      <c r="G5" s="16" t="s">
        <v>5</v>
      </c>
      <c r="H5" s="24">
        <v>2</v>
      </c>
      <c r="I5" s="24">
        <v>3</v>
      </c>
      <c r="J5" s="24">
        <f xml:space="preserve"> 1 - (H5/(H5+I5))*(H5/(H5+I5))-(I5/(H5+I5))*(I5/(H5+I5))</f>
        <v>0.48</v>
      </c>
      <c r="K5" s="24">
        <v>14</v>
      </c>
      <c r="L5" s="24">
        <f>(SUM(H5:I5))/K5*J5</f>
        <v>0.17142857142857143</v>
      </c>
      <c r="M5" s="16" t="s">
        <v>1</v>
      </c>
      <c r="N5" s="84">
        <v>64</v>
      </c>
      <c r="O5" s="85"/>
      <c r="P5" s="84">
        <v>65</v>
      </c>
      <c r="Q5" s="85"/>
      <c r="R5" s="82">
        <v>68</v>
      </c>
      <c r="S5" s="83"/>
      <c r="T5" s="84">
        <v>69</v>
      </c>
      <c r="U5" s="85"/>
      <c r="V5" s="84">
        <v>70</v>
      </c>
      <c r="W5" s="85"/>
      <c r="X5" s="82">
        <v>71</v>
      </c>
      <c r="Y5" s="83"/>
      <c r="Z5" s="84">
        <v>72</v>
      </c>
      <c r="AA5" s="85"/>
      <c r="AB5" s="84">
        <v>72</v>
      </c>
      <c r="AC5" s="85"/>
      <c r="AD5" s="82">
        <v>75</v>
      </c>
      <c r="AE5" s="83"/>
      <c r="AF5" s="82">
        <v>75</v>
      </c>
      <c r="AG5" s="83"/>
      <c r="AH5" s="82">
        <v>80</v>
      </c>
      <c r="AI5" s="83"/>
      <c r="AJ5" s="82">
        <v>81</v>
      </c>
      <c r="AK5" s="83"/>
      <c r="AL5" s="82">
        <v>83</v>
      </c>
      <c r="AM5" s="83"/>
      <c r="AN5" s="82">
        <v>85</v>
      </c>
      <c r="AO5" s="90"/>
    </row>
    <row r="6" spans="1:41" s="8" customFormat="1" ht="19">
      <c r="A6" s="30" t="s">
        <v>5</v>
      </c>
      <c r="B6" s="30">
        <v>85</v>
      </c>
      <c r="C6" s="30">
        <v>85</v>
      </c>
      <c r="D6" s="30" t="b">
        <v>0</v>
      </c>
      <c r="E6" s="30" t="s">
        <v>7</v>
      </c>
      <c r="F6" s="30">
        <v>0</v>
      </c>
      <c r="G6" s="16" t="s">
        <v>8</v>
      </c>
      <c r="H6" s="24">
        <v>4</v>
      </c>
      <c r="I6" s="24">
        <v>0</v>
      </c>
      <c r="J6" s="24">
        <f t="shared" ref="J6:J7" si="0" xml:space="preserve"> 1 - (H6/(H6+I6))*(H6/(H6+I6))-(I6/(H6+I6))*(I6/(H6+I6))</f>
        <v>0</v>
      </c>
      <c r="K6" s="24">
        <v>14</v>
      </c>
      <c r="L6" s="24">
        <f t="shared" ref="L6:L7" si="1">(SUM(H6:I6))/K6*J6</f>
        <v>0</v>
      </c>
      <c r="M6" s="18" t="s">
        <v>20</v>
      </c>
      <c r="N6" s="84">
        <f xml:space="preserve"> N5</f>
        <v>64</v>
      </c>
      <c r="O6" s="85"/>
      <c r="P6" s="82">
        <f t="shared" ref="P6:Z6" si="2" xml:space="preserve"> P5</f>
        <v>65</v>
      </c>
      <c r="Q6" s="83"/>
      <c r="R6" s="82">
        <f t="shared" si="2"/>
        <v>68</v>
      </c>
      <c r="S6" s="83"/>
      <c r="T6" s="84">
        <f t="shared" si="2"/>
        <v>69</v>
      </c>
      <c r="U6" s="85"/>
      <c r="V6" s="84">
        <f t="shared" si="2"/>
        <v>70</v>
      </c>
      <c r="W6" s="85"/>
      <c r="X6" s="82">
        <f t="shared" si="2"/>
        <v>71</v>
      </c>
      <c r="Y6" s="83"/>
      <c r="Z6" s="82">
        <f t="shared" si="2"/>
        <v>72</v>
      </c>
      <c r="AA6" s="83"/>
      <c r="AB6" s="84">
        <v>75</v>
      </c>
      <c r="AC6" s="85"/>
      <c r="AD6" s="82">
        <v>80</v>
      </c>
      <c r="AE6" s="83"/>
      <c r="AF6" s="82">
        <v>81</v>
      </c>
      <c r="AG6" s="83"/>
      <c r="AH6" s="82">
        <v>83</v>
      </c>
      <c r="AI6" s="83"/>
      <c r="AJ6" s="82">
        <v>85</v>
      </c>
      <c r="AK6" s="83"/>
      <c r="AL6" s="82"/>
      <c r="AM6" s="83"/>
      <c r="AN6" s="82"/>
      <c r="AO6" s="90"/>
    </row>
    <row r="7" spans="1:41" s="8" customFormat="1" ht="19">
      <c r="A7" s="30" t="s">
        <v>5</v>
      </c>
      <c r="B7" s="30">
        <v>72</v>
      </c>
      <c r="C7" s="30">
        <v>95</v>
      </c>
      <c r="D7" s="30" t="b">
        <v>1</v>
      </c>
      <c r="E7" s="30" t="s">
        <v>7</v>
      </c>
      <c r="F7" s="30">
        <v>0</v>
      </c>
      <c r="G7" s="16" t="s">
        <v>9</v>
      </c>
      <c r="H7" s="24">
        <v>3</v>
      </c>
      <c r="I7" s="24">
        <v>2</v>
      </c>
      <c r="J7" s="24">
        <f t="shared" si="0"/>
        <v>0.48</v>
      </c>
      <c r="K7" s="24">
        <v>14</v>
      </c>
      <c r="L7" s="24">
        <f t="shared" si="1"/>
        <v>0.17142857142857143</v>
      </c>
      <c r="M7" s="17" t="s">
        <v>21</v>
      </c>
      <c r="N7" s="84">
        <v>63</v>
      </c>
      <c r="O7" s="85"/>
      <c r="P7" s="82">
        <f>FLOOR(SUM(N6:Q6)/2, 0.1)</f>
        <v>64.5</v>
      </c>
      <c r="Q7" s="82"/>
      <c r="R7" s="82">
        <f>FLOOR((P6+R6)/2, 0.1)</f>
        <v>66.5</v>
      </c>
      <c r="S7" s="82"/>
      <c r="T7" s="82">
        <f t="shared" ref="T7" si="3">FLOOR((R6+T6)/2, 0.1)</f>
        <v>68.5</v>
      </c>
      <c r="U7" s="82"/>
      <c r="V7" s="82">
        <f t="shared" ref="V7" si="4">FLOOR((T6+V6)/2, 0.1)</f>
        <v>69.5</v>
      </c>
      <c r="W7" s="82"/>
      <c r="X7" s="89">
        <f t="shared" ref="X7" si="5">FLOOR((V6+X6)/2, 0.1)</f>
        <v>70.5</v>
      </c>
      <c r="Y7" s="89"/>
      <c r="Z7" s="82">
        <f t="shared" ref="Z7" si="6">FLOOR((X6+Z6)/2, 0.1)</f>
        <v>71.5</v>
      </c>
      <c r="AA7" s="82"/>
      <c r="AB7" s="82">
        <f t="shared" ref="AB7" si="7">FLOOR((Z6+AB6)/2, 0.1)</f>
        <v>73.5</v>
      </c>
      <c r="AC7" s="82"/>
      <c r="AD7" s="82">
        <f t="shared" ref="AD7" si="8">FLOOR((AB6+AD6)/2, 0.1)</f>
        <v>77.5</v>
      </c>
      <c r="AE7" s="82"/>
      <c r="AF7" s="82">
        <f t="shared" ref="AF7" si="9">FLOOR((AD6+AF6)/2, 0.1)</f>
        <v>80.5</v>
      </c>
      <c r="AG7" s="82"/>
      <c r="AH7" s="82">
        <f>FLOOR((AF6+AH6)/2, 0.1)</f>
        <v>82</v>
      </c>
      <c r="AI7" s="82"/>
      <c r="AJ7" s="82">
        <f>FLOOR((AH6+AJ6)/2, 0.1)</f>
        <v>84</v>
      </c>
      <c r="AK7" s="82"/>
      <c r="AL7" s="82">
        <v>85</v>
      </c>
      <c r="AM7" s="82"/>
      <c r="AN7" s="82"/>
      <c r="AO7" s="90"/>
    </row>
    <row r="8" spans="1:41" s="6" customFormat="1" ht="19">
      <c r="A8" s="30" t="s">
        <v>5</v>
      </c>
      <c r="B8" s="30">
        <v>69</v>
      </c>
      <c r="C8" s="30">
        <v>70</v>
      </c>
      <c r="D8" s="30" t="b">
        <v>0</v>
      </c>
      <c r="E8" s="30" t="s">
        <v>6</v>
      </c>
      <c r="F8" s="30">
        <v>1</v>
      </c>
      <c r="G8" s="32" t="s">
        <v>12</v>
      </c>
      <c r="H8" s="88"/>
      <c r="I8" s="88"/>
      <c r="J8" s="88"/>
      <c r="K8" s="25"/>
      <c r="L8" s="31">
        <f>SUM(L5:L7)</f>
        <v>0.34285714285714286</v>
      </c>
      <c r="M8" s="18"/>
      <c r="N8" s="84"/>
      <c r="O8" s="85"/>
      <c r="P8" s="82"/>
      <c r="Q8" s="82"/>
      <c r="R8" s="82"/>
      <c r="S8" s="82"/>
      <c r="T8" s="84"/>
      <c r="U8" s="84"/>
      <c r="V8" s="84"/>
      <c r="W8" s="84"/>
      <c r="X8" s="82"/>
      <c r="Y8" s="82"/>
      <c r="Z8" s="82"/>
      <c r="AA8" s="82"/>
      <c r="AB8" s="84"/>
      <c r="AC8" s="84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90"/>
    </row>
    <row r="9" spans="1:41" s="6" customFormat="1" ht="19">
      <c r="A9" s="30" t="s">
        <v>8</v>
      </c>
      <c r="B9" s="30">
        <v>72</v>
      </c>
      <c r="C9" s="30">
        <v>90</v>
      </c>
      <c r="D9" s="30" t="b">
        <v>1</v>
      </c>
      <c r="E9" s="30" t="s">
        <v>6</v>
      </c>
      <c r="F9" s="30">
        <v>1</v>
      </c>
      <c r="G9" s="16"/>
      <c r="H9" s="77"/>
      <c r="I9" s="78"/>
      <c r="J9" s="78"/>
      <c r="K9" s="11"/>
      <c r="L9" s="11"/>
      <c r="M9" s="16"/>
      <c r="N9" s="16" t="s">
        <v>22</v>
      </c>
      <c r="O9" s="16" t="s">
        <v>23</v>
      </c>
      <c r="P9" s="16" t="s">
        <v>22</v>
      </c>
      <c r="Q9" s="16" t="s">
        <v>23</v>
      </c>
      <c r="R9" s="16" t="s">
        <v>22</v>
      </c>
      <c r="S9" s="16" t="s">
        <v>23</v>
      </c>
      <c r="T9" s="16" t="s">
        <v>22</v>
      </c>
      <c r="U9" s="16" t="s">
        <v>23</v>
      </c>
      <c r="V9" s="16" t="s">
        <v>22</v>
      </c>
      <c r="W9" s="16" t="s">
        <v>23</v>
      </c>
      <c r="X9" s="16" t="s">
        <v>22</v>
      </c>
      <c r="Y9" s="16" t="s">
        <v>23</v>
      </c>
      <c r="Z9" s="16" t="s">
        <v>22</v>
      </c>
      <c r="AA9" s="16" t="s">
        <v>23</v>
      </c>
      <c r="AB9" s="16" t="s">
        <v>22</v>
      </c>
      <c r="AC9" s="16" t="s">
        <v>23</v>
      </c>
      <c r="AD9" s="16" t="s">
        <v>22</v>
      </c>
      <c r="AE9" s="16" t="s">
        <v>23</v>
      </c>
      <c r="AF9" s="16" t="s">
        <v>22</v>
      </c>
      <c r="AG9" s="16" t="s">
        <v>23</v>
      </c>
      <c r="AH9" s="16" t="s">
        <v>22</v>
      </c>
      <c r="AI9" s="16" t="s">
        <v>23</v>
      </c>
      <c r="AJ9" s="16" t="s">
        <v>22</v>
      </c>
      <c r="AK9" s="16" t="s">
        <v>23</v>
      </c>
      <c r="AL9" s="16" t="s">
        <v>22</v>
      </c>
      <c r="AM9" s="16" t="s">
        <v>23</v>
      </c>
    </row>
    <row r="10" spans="1:41" s="6" customFormat="1" ht="19">
      <c r="A10" s="30" t="s">
        <v>8</v>
      </c>
      <c r="B10" s="30">
        <v>83</v>
      </c>
      <c r="C10" s="30">
        <v>78</v>
      </c>
      <c r="D10" s="30" t="b">
        <v>0</v>
      </c>
      <c r="E10" s="30" t="s">
        <v>6</v>
      </c>
      <c r="F10" s="30">
        <v>1</v>
      </c>
      <c r="M10" s="16" t="s">
        <v>14</v>
      </c>
      <c r="N10" s="16">
        <v>0</v>
      </c>
      <c r="O10" s="16">
        <v>9</v>
      </c>
      <c r="P10" s="16">
        <v>1</v>
      </c>
      <c r="Q10" s="16">
        <v>8</v>
      </c>
      <c r="R10" s="16">
        <v>1</v>
      </c>
      <c r="S10" s="16">
        <v>8</v>
      </c>
      <c r="T10" s="16">
        <v>2</v>
      </c>
      <c r="U10" s="16">
        <v>7</v>
      </c>
      <c r="V10" s="16">
        <v>3</v>
      </c>
      <c r="W10" s="16">
        <v>6</v>
      </c>
      <c r="X10" s="16">
        <v>4</v>
      </c>
      <c r="Y10" s="16">
        <v>5</v>
      </c>
      <c r="Z10" s="16">
        <v>4</v>
      </c>
      <c r="AA10" s="16">
        <v>5</v>
      </c>
      <c r="AB10" s="16">
        <v>5</v>
      </c>
      <c r="AC10" s="16">
        <v>4</v>
      </c>
      <c r="AD10" s="16">
        <v>7</v>
      </c>
      <c r="AE10" s="16">
        <v>2</v>
      </c>
      <c r="AF10" s="16">
        <v>7</v>
      </c>
      <c r="AG10" s="16">
        <v>2</v>
      </c>
      <c r="AH10" s="16">
        <v>8</v>
      </c>
      <c r="AI10" s="16">
        <v>1</v>
      </c>
      <c r="AJ10" s="16">
        <v>9</v>
      </c>
      <c r="AK10" s="16">
        <v>0</v>
      </c>
      <c r="AL10" s="16">
        <v>9</v>
      </c>
      <c r="AM10" s="16">
        <v>0</v>
      </c>
    </row>
    <row r="11" spans="1:41" s="6" customFormat="1" ht="19">
      <c r="A11" s="30" t="s">
        <v>8</v>
      </c>
      <c r="B11" s="30">
        <v>64</v>
      </c>
      <c r="C11" s="30">
        <v>65</v>
      </c>
      <c r="D11" s="30" t="b">
        <v>1</v>
      </c>
      <c r="E11" s="30" t="s">
        <v>6</v>
      </c>
      <c r="F11" s="30">
        <v>1</v>
      </c>
      <c r="M11" s="16" t="s">
        <v>15</v>
      </c>
      <c r="N11" s="16">
        <v>0</v>
      </c>
      <c r="O11" s="16">
        <v>5</v>
      </c>
      <c r="P11" s="16">
        <v>0</v>
      </c>
      <c r="Q11" s="16">
        <v>5</v>
      </c>
      <c r="R11" s="16">
        <v>1</v>
      </c>
      <c r="S11" s="16">
        <v>4</v>
      </c>
      <c r="T11" s="16">
        <v>1</v>
      </c>
      <c r="U11" s="16">
        <v>4</v>
      </c>
      <c r="V11" s="16">
        <v>1</v>
      </c>
      <c r="W11" s="16">
        <v>4</v>
      </c>
      <c r="X11" s="16">
        <v>1</v>
      </c>
      <c r="Y11" s="16">
        <v>4</v>
      </c>
      <c r="Z11" s="16">
        <v>2</v>
      </c>
      <c r="AA11" s="16">
        <v>3</v>
      </c>
      <c r="AB11" s="16">
        <v>3</v>
      </c>
      <c r="AC11" s="16">
        <v>2</v>
      </c>
      <c r="AD11" s="16">
        <v>3</v>
      </c>
      <c r="AE11" s="16">
        <v>2</v>
      </c>
      <c r="AF11" s="16">
        <v>4</v>
      </c>
      <c r="AG11" s="16">
        <v>1</v>
      </c>
      <c r="AH11" s="16">
        <v>4</v>
      </c>
      <c r="AI11" s="16">
        <v>1</v>
      </c>
      <c r="AJ11" s="16">
        <v>4</v>
      </c>
      <c r="AK11" s="16">
        <v>1</v>
      </c>
      <c r="AL11" s="16">
        <v>5</v>
      </c>
      <c r="AM11" s="16">
        <v>0</v>
      </c>
    </row>
    <row r="12" spans="1:41" s="6" customFormat="1" ht="18" customHeight="1">
      <c r="A12" s="30" t="s">
        <v>8</v>
      </c>
      <c r="B12" s="30">
        <v>81</v>
      </c>
      <c r="C12" s="30">
        <v>75</v>
      </c>
      <c r="D12" s="30" t="b">
        <v>0</v>
      </c>
      <c r="E12" s="30" t="s">
        <v>6</v>
      </c>
      <c r="F12" s="30">
        <v>1</v>
      </c>
      <c r="N12" s="84"/>
      <c r="O12" s="85"/>
      <c r="P12" s="82"/>
      <c r="Q12" s="82"/>
      <c r="R12" s="82"/>
      <c r="S12" s="82"/>
      <c r="T12" s="84"/>
      <c r="U12" s="84"/>
      <c r="V12" s="84"/>
      <c r="W12" s="84"/>
      <c r="X12" s="82"/>
      <c r="Y12" s="82"/>
      <c r="Z12" s="82"/>
      <c r="AA12" s="82"/>
      <c r="AB12" s="84"/>
      <c r="AC12" s="84"/>
      <c r="AD12" s="82"/>
      <c r="AE12" s="82"/>
      <c r="AF12" s="82"/>
      <c r="AG12" s="82"/>
      <c r="AH12" s="82"/>
      <c r="AI12" s="82"/>
      <c r="AJ12" s="82"/>
      <c r="AK12" s="82"/>
      <c r="AL12" s="82"/>
      <c r="AM12" s="82"/>
    </row>
    <row r="13" spans="1:41" s="6" customFormat="1" ht="18" customHeight="1">
      <c r="A13" s="30" t="s">
        <v>9</v>
      </c>
      <c r="B13" s="30">
        <v>71</v>
      </c>
      <c r="C13" s="30">
        <v>80</v>
      </c>
      <c r="D13" s="30" t="b">
        <v>1</v>
      </c>
      <c r="E13" s="30" t="s">
        <v>7</v>
      </c>
      <c r="F13" s="30">
        <v>0</v>
      </c>
      <c r="M13" s="16" t="s">
        <v>24</v>
      </c>
      <c r="N13" s="16">
        <f>SUM(N10:N11)</f>
        <v>0</v>
      </c>
      <c r="O13" s="16">
        <f t="shared" ref="O13:AM13" si="10">SUM(O10:O11)</f>
        <v>14</v>
      </c>
      <c r="P13" s="16">
        <f t="shared" si="10"/>
        <v>1</v>
      </c>
      <c r="Q13" s="16">
        <f t="shared" si="10"/>
        <v>13</v>
      </c>
      <c r="R13" s="16">
        <f t="shared" si="10"/>
        <v>2</v>
      </c>
      <c r="S13" s="16">
        <f t="shared" si="10"/>
        <v>12</v>
      </c>
      <c r="T13" s="16">
        <f t="shared" si="10"/>
        <v>3</v>
      </c>
      <c r="U13" s="16">
        <f t="shared" si="10"/>
        <v>11</v>
      </c>
      <c r="V13" s="16">
        <f t="shared" si="10"/>
        <v>4</v>
      </c>
      <c r="W13" s="16">
        <f t="shared" si="10"/>
        <v>10</v>
      </c>
      <c r="X13" s="16">
        <f t="shared" si="10"/>
        <v>5</v>
      </c>
      <c r="Y13" s="16">
        <f t="shared" si="10"/>
        <v>9</v>
      </c>
      <c r="Z13" s="16">
        <f t="shared" si="10"/>
        <v>6</v>
      </c>
      <c r="AA13" s="16">
        <f t="shared" si="10"/>
        <v>8</v>
      </c>
      <c r="AB13" s="16">
        <f t="shared" si="10"/>
        <v>8</v>
      </c>
      <c r="AC13" s="16">
        <f t="shared" si="10"/>
        <v>6</v>
      </c>
      <c r="AD13" s="16">
        <f t="shared" si="10"/>
        <v>10</v>
      </c>
      <c r="AE13" s="16">
        <f t="shared" si="10"/>
        <v>4</v>
      </c>
      <c r="AF13" s="16">
        <f t="shared" si="10"/>
        <v>11</v>
      </c>
      <c r="AG13" s="16">
        <f t="shared" si="10"/>
        <v>3</v>
      </c>
      <c r="AH13" s="16">
        <f t="shared" si="10"/>
        <v>12</v>
      </c>
      <c r="AI13" s="16">
        <f t="shared" si="10"/>
        <v>2</v>
      </c>
      <c r="AJ13" s="16">
        <f t="shared" si="10"/>
        <v>13</v>
      </c>
      <c r="AK13" s="16">
        <f t="shared" si="10"/>
        <v>1</v>
      </c>
      <c r="AL13" s="16">
        <f t="shared" si="10"/>
        <v>14</v>
      </c>
      <c r="AM13" s="16">
        <f t="shared" si="10"/>
        <v>0</v>
      </c>
    </row>
    <row r="14" spans="1:41" s="8" customFormat="1" ht="19">
      <c r="A14" s="30" t="s">
        <v>9</v>
      </c>
      <c r="B14" s="30">
        <v>65</v>
      </c>
      <c r="C14" s="30">
        <v>70</v>
      </c>
      <c r="D14" s="30" t="b">
        <v>1</v>
      </c>
      <c r="E14" s="30" t="s">
        <v>7</v>
      </c>
      <c r="F14" s="30">
        <v>0</v>
      </c>
      <c r="M14" s="17" t="s">
        <v>11</v>
      </c>
      <c r="N14" s="28">
        <v>0.5</v>
      </c>
      <c r="O14" s="28">
        <f>1-(O10/O13*O10/O13) - (O11/O13*O11/O13)</f>
        <v>0.45918367346938771</v>
      </c>
      <c r="P14" s="28">
        <f t="shared" ref="P14:AL14" si="11">1-(P10/P13*P10/P13) - (P11/P13*P11/P13)</f>
        <v>0</v>
      </c>
      <c r="Q14" s="28">
        <f t="shared" si="11"/>
        <v>0.47337278106508873</v>
      </c>
      <c r="R14" s="28">
        <f t="shared" si="11"/>
        <v>0.5</v>
      </c>
      <c r="S14" s="28">
        <f t="shared" si="11"/>
        <v>0.44444444444444448</v>
      </c>
      <c r="T14" s="28">
        <f t="shared" si="11"/>
        <v>0.44444444444444448</v>
      </c>
      <c r="U14" s="28">
        <f t="shared" si="11"/>
        <v>0.46280991735537191</v>
      </c>
      <c r="V14" s="28">
        <f t="shared" si="11"/>
        <v>0.375</v>
      </c>
      <c r="W14" s="28">
        <f t="shared" si="11"/>
        <v>0.48</v>
      </c>
      <c r="X14" s="28">
        <f t="shared" si="11"/>
        <v>0.32</v>
      </c>
      <c r="Y14" s="28">
        <f t="shared" si="11"/>
        <v>0.49382716049382713</v>
      </c>
      <c r="Z14" s="28">
        <f t="shared" si="11"/>
        <v>0.44444444444444448</v>
      </c>
      <c r="AA14" s="28">
        <f t="shared" si="11"/>
        <v>0.46875</v>
      </c>
      <c r="AB14" s="28">
        <f t="shared" si="11"/>
        <v>0.46875</v>
      </c>
      <c r="AC14" s="28">
        <f t="shared" si="11"/>
        <v>0.44444444444444448</v>
      </c>
      <c r="AD14" s="28">
        <f t="shared" si="11"/>
        <v>0.42000000000000004</v>
      </c>
      <c r="AE14" s="28">
        <f t="shared" si="11"/>
        <v>0.5</v>
      </c>
      <c r="AF14" s="28">
        <f t="shared" si="11"/>
        <v>0.46280991735537191</v>
      </c>
      <c r="AG14" s="28">
        <f t="shared" si="11"/>
        <v>0.44444444444444448</v>
      </c>
      <c r="AH14" s="28">
        <f t="shared" si="11"/>
        <v>0.44444444444444448</v>
      </c>
      <c r="AI14" s="28">
        <f t="shared" si="11"/>
        <v>0.5</v>
      </c>
      <c r="AJ14" s="28">
        <f t="shared" si="11"/>
        <v>0.42603550295857984</v>
      </c>
      <c r="AK14" s="28">
        <f t="shared" si="11"/>
        <v>0</v>
      </c>
      <c r="AL14" s="28">
        <f t="shared" si="11"/>
        <v>0.45918367346938771</v>
      </c>
      <c r="AM14" s="28">
        <v>0.5</v>
      </c>
    </row>
    <row r="15" spans="1:41" s="8" customFormat="1" ht="19">
      <c r="A15" s="30" t="s">
        <v>9</v>
      </c>
      <c r="B15" s="30">
        <v>75</v>
      </c>
      <c r="C15" s="30">
        <v>80</v>
      </c>
      <c r="D15" s="30" t="b">
        <v>0</v>
      </c>
      <c r="E15" s="30" t="s">
        <v>6</v>
      </c>
      <c r="F15" s="30">
        <v>1</v>
      </c>
      <c r="G15" s="16"/>
      <c r="H15" s="16"/>
      <c r="I15" s="9"/>
      <c r="J15" s="9"/>
      <c r="K15" s="9"/>
      <c r="L15" s="9"/>
      <c r="M15" s="16" t="s">
        <v>17</v>
      </c>
      <c r="N15" s="16">
        <v>14</v>
      </c>
      <c r="O15" s="16">
        <v>14</v>
      </c>
      <c r="P15" s="16">
        <v>14</v>
      </c>
      <c r="Q15" s="16">
        <v>14</v>
      </c>
      <c r="R15" s="16">
        <v>14</v>
      </c>
      <c r="S15" s="16">
        <v>14</v>
      </c>
      <c r="T15" s="16">
        <v>14</v>
      </c>
      <c r="U15" s="16">
        <v>14</v>
      </c>
      <c r="V15" s="16">
        <v>14</v>
      </c>
      <c r="W15" s="16">
        <v>14</v>
      </c>
      <c r="X15" s="16">
        <v>14</v>
      </c>
      <c r="Y15" s="16">
        <v>14</v>
      </c>
      <c r="Z15" s="16">
        <v>14</v>
      </c>
      <c r="AA15" s="16">
        <v>14</v>
      </c>
      <c r="AB15" s="16">
        <v>14</v>
      </c>
      <c r="AC15" s="16">
        <v>14</v>
      </c>
      <c r="AD15" s="16">
        <v>14</v>
      </c>
      <c r="AE15" s="16">
        <v>14</v>
      </c>
      <c r="AF15" s="16">
        <v>14</v>
      </c>
      <c r="AG15" s="16">
        <v>14</v>
      </c>
      <c r="AH15" s="16">
        <v>14</v>
      </c>
      <c r="AI15" s="16">
        <v>14</v>
      </c>
      <c r="AJ15" s="16">
        <v>14</v>
      </c>
      <c r="AK15" s="16">
        <v>14</v>
      </c>
      <c r="AL15" s="16">
        <v>14</v>
      </c>
      <c r="AM15" s="16">
        <v>14</v>
      </c>
    </row>
    <row r="16" spans="1:41" s="6" customFormat="1" ht="19">
      <c r="A16" s="30" t="s">
        <v>9</v>
      </c>
      <c r="B16" s="30">
        <v>68</v>
      </c>
      <c r="C16" s="30">
        <v>80</v>
      </c>
      <c r="D16" s="30" t="b">
        <v>0</v>
      </c>
      <c r="E16" s="30" t="s">
        <v>6</v>
      </c>
      <c r="F16" s="30">
        <v>1</v>
      </c>
      <c r="G16" s="16"/>
      <c r="H16" s="9"/>
      <c r="I16" s="9"/>
      <c r="J16" s="9"/>
      <c r="K16" s="9"/>
      <c r="L16" s="9"/>
      <c r="M16" s="16" t="s">
        <v>18</v>
      </c>
      <c r="N16" s="28">
        <f>(SUM(N10:N11)/N15)*N14</f>
        <v>0</v>
      </c>
      <c r="O16" s="28">
        <f t="shared" ref="O16" si="12">(SUM(O10:O11)/O15)*O14</f>
        <v>0.45918367346938771</v>
      </c>
      <c r="P16" s="28">
        <f t="shared" ref="P16:AM16" si="13">(SUM(P10:P11)/P15)*P14</f>
        <v>0</v>
      </c>
      <c r="Q16" s="28">
        <f t="shared" si="13"/>
        <v>0.43956043956043955</v>
      </c>
      <c r="R16" s="28">
        <f t="shared" si="13"/>
        <v>7.1428571428571425E-2</v>
      </c>
      <c r="S16" s="28">
        <f t="shared" si="13"/>
        <v>0.38095238095238093</v>
      </c>
      <c r="T16" s="28">
        <f t="shared" si="13"/>
        <v>9.5238095238095233E-2</v>
      </c>
      <c r="U16" s="28">
        <f t="shared" si="13"/>
        <v>0.36363636363636365</v>
      </c>
      <c r="V16" s="28">
        <f t="shared" si="13"/>
        <v>0.10714285714285714</v>
      </c>
      <c r="W16" s="28">
        <f t="shared" si="13"/>
        <v>0.34285714285714286</v>
      </c>
      <c r="X16" s="28">
        <f t="shared" si="13"/>
        <v>0.1142857142857143</v>
      </c>
      <c r="Y16" s="28">
        <f t="shared" si="13"/>
        <v>0.31746031746031744</v>
      </c>
      <c r="Z16" s="28">
        <f t="shared" si="13"/>
        <v>0.19047619047619047</v>
      </c>
      <c r="AA16" s="28">
        <f t="shared" si="13"/>
        <v>0.26785714285714285</v>
      </c>
      <c r="AB16" s="28">
        <f t="shared" si="13"/>
        <v>0.26785714285714285</v>
      </c>
      <c r="AC16" s="28">
        <f t="shared" si="13"/>
        <v>0.19047619047619047</v>
      </c>
      <c r="AD16" s="28">
        <f t="shared" si="13"/>
        <v>0.30000000000000004</v>
      </c>
      <c r="AE16" s="28">
        <f t="shared" si="13"/>
        <v>0.14285714285714285</v>
      </c>
      <c r="AF16" s="28">
        <f t="shared" si="13"/>
        <v>0.36363636363636365</v>
      </c>
      <c r="AG16" s="28">
        <f t="shared" si="13"/>
        <v>9.5238095238095233E-2</v>
      </c>
      <c r="AH16" s="28">
        <f t="shared" si="13"/>
        <v>0.38095238095238093</v>
      </c>
      <c r="AI16" s="28">
        <f t="shared" si="13"/>
        <v>7.1428571428571425E-2</v>
      </c>
      <c r="AJ16" s="28">
        <f t="shared" si="13"/>
        <v>0.39560439560439559</v>
      </c>
      <c r="AK16" s="28">
        <f t="shared" si="13"/>
        <v>0</v>
      </c>
      <c r="AL16" s="28">
        <f t="shared" si="13"/>
        <v>0.45918367346938771</v>
      </c>
      <c r="AM16" s="28">
        <f t="shared" si="13"/>
        <v>0</v>
      </c>
    </row>
    <row r="17" spans="1:41" s="6" customFormat="1" ht="19">
      <c r="A17" s="30" t="s">
        <v>9</v>
      </c>
      <c r="B17" s="30">
        <v>70</v>
      </c>
      <c r="C17" s="30">
        <v>96</v>
      </c>
      <c r="D17" s="30" t="b">
        <v>0</v>
      </c>
      <c r="E17" s="30" t="s">
        <v>6</v>
      </c>
      <c r="F17" s="30">
        <v>1</v>
      </c>
      <c r="G17" s="16"/>
      <c r="H17" s="9"/>
      <c r="I17" s="9"/>
      <c r="J17" s="9"/>
      <c r="K17" s="9"/>
      <c r="L17" s="9"/>
      <c r="M17" s="32" t="s">
        <v>12</v>
      </c>
      <c r="N17" s="91">
        <f>SUM(N16:O16)</f>
        <v>0.45918367346938771</v>
      </c>
      <c r="O17" s="84"/>
      <c r="P17" s="91">
        <f t="shared" ref="P17" si="14">SUM(P16:Q16)</f>
        <v>0.43956043956043955</v>
      </c>
      <c r="Q17" s="84"/>
      <c r="R17" s="91">
        <f t="shared" ref="R17" si="15">SUM(R16:S16)</f>
        <v>0.45238095238095233</v>
      </c>
      <c r="S17" s="84"/>
      <c r="T17" s="91">
        <f t="shared" ref="T17" si="16">SUM(T16:U16)</f>
        <v>0.45887445887445888</v>
      </c>
      <c r="U17" s="84"/>
      <c r="V17" s="91">
        <f t="shared" ref="V17" si="17">SUM(V16:W16)</f>
        <v>0.45</v>
      </c>
      <c r="W17" s="84"/>
      <c r="X17" s="92">
        <f t="shared" ref="X17" si="18">SUM(X16:Y16)</f>
        <v>0.43174603174603177</v>
      </c>
      <c r="Y17" s="93"/>
      <c r="Z17" s="91">
        <f t="shared" ref="Z17" si="19">SUM(Z16:AA16)</f>
        <v>0.45833333333333331</v>
      </c>
      <c r="AA17" s="84"/>
      <c r="AB17" s="91">
        <f t="shared" ref="AB17" si="20">SUM(AB16:AC16)</f>
        <v>0.45833333333333331</v>
      </c>
      <c r="AC17" s="84"/>
      <c r="AD17" s="91">
        <f t="shared" ref="AD17" si="21">SUM(AD16:AE16)</f>
        <v>0.44285714285714289</v>
      </c>
      <c r="AE17" s="84"/>
      <c r="AF17" s="91">
        <f t="shared" ref="AF17" si="22">SUM(AF16:AG16)</f>
        <v>0.45887445887445888</v>
      </c>
      <c r="AG17" s="84"/>
      <c r="AH17" s="91">
        <f t="shared" ref="AH17" si="23">SUM(AH16:AI16)</f>
        <v>0.45238095238095233</v>
      </c>
      <c r="AI17" s="84"/>
      <c r="AJ17" s="91">
        <f t="shared" ref="AJ17" si="24">SUM(AJ16:AK16)</f>
        <v>0.39560439560439559</v>
      </c>
      <c r="AK17" s="84"/>
      <c r="AL17" s="91">
        <f t="shared" ref="AL17" si="25">SUM(AL16:AM16)</f>
        <v>0.45918367346938771</v>
      </c>
      <c r="AM17" s="84"/>
    </row>
    <row r="18" spans="1:41" s="6" customFormat="1">
      <c r="G18" s="16"/>
      <c r="H18" s="9"/>
      <c r="I18" s="9"/>
      <c r="J18" s="9"/>
      <c r="K18" s="9"/>
      <c r="L18" s="9"/>
    </row>
    <row r="20" spans="1:41" ht="19">
      <c r="G20" s="79" t="s">
        <v>3</v>
      </c>
      <c r="H20" s="79"/>
      <c r="I20" s="80"/>
      <c r="J20" s="80"/>
      <c r="K20" s="80"/>
      <c r="L20" s="80"/>
      <c r="M20" s="79" t="s">
        <v>2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4"/>
    </row>
    <row r="21" spans="1:41" ht="17">
      <c r="G21" s="15"/>
      <c r="H21" s="10" t="s">
        <v>14</v>
      </c>
      <c r="I21" s="10" t="s">
        <v>15</v>
      </c>
      <c r="J21" s="10" t="s">
        <v>16</v>
      </c>
      <c r="K21" s="10" t="s">
        <v>17</v>
      </c>
      <c r="L21" s="12" t="s">
        <v>18</v>
      </c>
      <c r="M21" s="16" t="s">
        <v>19</v>
      </c>
      <c r="N21" s="82">
        <v>1</v>
      </c>
      <c r="O21" s="83"/>
      <c r="P21" s="84">
        <v>0</v>
      </c>
      <c r="Q21" s="85"/>
      <c r="R21" s="82">
        <v>1</v>
      </c>
      <c r="S21" s="83"/>
      <c r="T21" s="84">
        <v>1</v>
      </c>
      <c r="U21" s="85"/>
      <c r="V21" s="82">
        <v>1</v>
      </c>
      <c r="W21" s="83"/>
      <c r="X21" s="84">
        <v>1</v>
      </c>
      <c r="Y21" s="85"/>
      <c r="Z21" s="84">
        <v>0</v>
      </c>
      <c r="AA21" s="85"/>
      <c r="AB21" s="84">
        <v>1</v>
      </c>
      <c r="AC21" s="85"/>
      <c r="AD21" s="82">
        <v>1</v>
      </c>
      <c r="AE21" s="83"/>
      <c r="AF21" s="82">
        <v>0</v>
      </c>
      <c r="AG21" s="83"/>
      <c r="AH21" s="82">
        <v>0</v>
      </c>
      <c r="AI21" s="83"/>
      <c r="AJ21" s="82">
        <v>1</v>
      </c>
      <c r="AK21" s="83"/>
      <c r="AL21" s="82">
        <v>0</v>
      </c>
      <c r="AM21" s="83"/>
      <c r="AN21" s="82">
        <v>1</v>
      </c>
      <c r="AO21" s="90"/>
    </row>
    <row r="22" spans="1:41" ht="19">
      <c r="B22" s="3"/>
      <c r="C22" s="13"/>
      <c r="G22" s="16" t="b">
        <v>1</v>
      </c>
      <c r="H22" s="24">
        <v>3</v>
      </c>
      <c r="I22" s="24">
        <v>4</v>
      </c>
      <c r="J22" s="24">
        <f xml:space="preserve"> 1 - (H22/(H22+I22))*(H22/(H22+I22))-(I22/(H22+I22))*(I22/(H22+I22))</f>
        <v>0.48979591836734698</v>
      </c>
      <c r="K22" s="24">
        <v>14</v>
      </c>
      <c r="L22" s="24">
        <f>(SUM(H22:I22))/K22*J22</f>
        <v>0.24489795918367349</v>
      </c>
      <c r="M22" s="16" t="s">
        <v>2</v>
      </c>
      <c r="N22" s="84">
        <v>65</v>
      </c>
      <c r="O22" s="85"/>
      <c r="P22" s="84">
        <v>70</v>
      </c>
      <c r="Q22" s="85"/>
      <c r="R22" s="82">
        <v>70</v>
      </c>
      <c r="S22" s="83"/>
      <c r="T22" s="84">
        <v>70</v>
      </c>
      <c r="U22" s="85"/>
      <c r="V22" s="84">
        <v>75</v>
      </c>
      <c r="W22" s="85"/>
      <c r="X22" s="82">
        <v>78</v>
      </c>
      <c r="Y22" s="83"/>
      <c r="Z22" s="84">
        <v>80</v>
      </c>
      <c r="AA22" s="85"/>
      <c r="AB22" s="84">
        <v>80</v>
      </c>
      <c r="AC22" s="85"/>
      <c r="AD22" s="82">
        <v>80</v>
      </c>
      <c r="AE22" s="83"/>
      <c r="AF22" s="82">
        <v>85</v>
      </c>
      <c r="AG22" s="83"/>
      <c r="AH22" s="82">
        <v>90</v>
      </c>
      <c r="AI22" s="83"/>
      <c r="AJ22" s="82">
        <v>90</v>
      </c>
      <c r="AK22" s="83"/>
      <c r="AL22" s="82">
        <v>95</v>
      </c>
      <c r="AM22" s="83"/>
      <c r="AN22" s="82">
        <v>96</v>
      </c>
      <c r="AO22" s="90"/>
    </row>
    <row r="23" spans="1:41" ht="35">
      <c r="B23" s="5"/>
      <c r="C23" s="5"/>
      <c r="G23" s="16" t="b">
        <v>0</v>
      </c>
      <c r="H23" s="24">
        <v>6</v>
      </c>
      <c r="I23" s="24">
        <v>1</v>
      </c>
      <c r="J23" s="24">
        <f t="shared" ref="J23" si="26" xml:space="preserve"> 1 - (H23/(H23+I23))*(H23/(H23+I23))-(I23/(H23+I23))*(I23/(H23+I23))</f>
        <v>0.24489795918367355</v>
      </c>
      <c r="K23" s="24">
        <v>14</v>
      </c>
      <c r="L23" s="24">
        <f t="shared" ref="L23" si="27">(SUM(H23:I23))/K23*J23</f>
        <v>0.12244897959183677</v>
      </c>
      <c r="M23" s="18" t="s">
        <v>25</v>
      </c>
      <c r="N23" s="84">
        <f xml:space="preserve"> N22</f>
        <v>65</v>
      </c>
      <c r="O23" s="85"/>
      <c r="P23" s="82">
        <f t="shared" ref="P23" si="28" xml:space="preserve"> P22</f>
        <v>70</v>
      </c>
      <c r="Q23" s="83"/>
      <c r="R23" s="82">
        <v>75</v>
      </c>
      <c r="S23" s="83"/>
      <c r="T23" s="84">
        <v>78</v>
      </c>
      <c r="U23" s="85"/>
      <c r="V23" s="84">
        <v>80</v>
      </c>
      <c r="W23" s="85"/>
      <c r="X23" s="82">
        <v>85</v>
      </c>
      <c r="Y23" s="83"/>
      <c r="Z23" s="82">
        <v>90</v>
      </c>
      <c r="AA23" s="83"/>
      <c r="AB23" s="84">
        <v>95</v>
      </c>
      <c r="AC23" s="85"/>
      <c r="AD23" s="82">
        <v>96</v>
      </c>
      <c r="AE23" s="83"/>
      <c r="AF23" s="82"/>
      <c r="AG23" s="83"/>
      <c r="AH23" s="82"/>
      <c r="AI23" s="83"/>
      <c r="AJ23" s="82"/>
      <c r="AK23" s="83"/>
      <c r="AL23" s="82"/>
      <c r="AM23" s="83"/>
      <c r="AN23" s="82"/>
      <c r="AO23" s="90"/>
    </row>
    <row r="24" spans="1:41" ht="19">
      <c r="B24" s="7"/>
      <c r="C24" s="7"/>
      <c r="G24" s="32" t="s">
        <v>12</v>
      </c>
      <c r="H24" s="88"/>
      <c r="I24" s="88"/>
      <c r="J24" s="88"/>
      <c r="K24" s="25"/>
      <c r="L24" s="31">
        <f ca="1">SUM(L22:L24)</f>
        <v>0.17142857142857143</v>
      </c>
      <c r="M24" s="17" t="s">
        <v>21</v>
      </c>
      <c r="N24" s="84">
        <v>63</v>
      </c>
      <c r="O24" s="85"/>
      <c r="P24" s="82">
        <f>FLOOR(SUM(N23:Q23)/2, 0.1)</f>
        <v>67.5</v>
      </c>
      <c r="Q24" s="82"/>
      <c r="R24" s="82">
        <f>FLOOR((P23+R23)/2, 0.1)</f>
        <v>72.5</v>
      </c>
      <c r="S24" s="82"/>
      <c r="T24" s="82">
        <f t="shared" ref="T24" si="29">FLOOR((R23+T23)/2, 0.1)</f>
        <v>76.5</v>
      </c>
      <c r="U24" s="82"/>
      <c r="V24" s="82">
        <f t="shared" ref="V24" si="30">FLOOR((T23+V23)/2, 0.1)</f>
        <v>79</v>
      </c>
      <c r="W24" s="82"/>
      <c r="X24" s="89">
        <f t="shared" ref="X24" si="31">FLOOR((V23+X23)/2, 0.1)</f>
        <v>82.5</v>
      </c>
      <c r="Y24" s="89"/>
      <c r="Z24" s="82">
        <f t="shared" ref="Z24" si="32">FLOOR((X23+Z23)/2, 0.1)</f>
        <v>87.5</v>
      </c>
      <c r="AA24" s="82"/>
      <c r="AB24" s="82">
        <f t="shared" ref="AB24" si="33">FLOOR((Z23+AB23)/2, 0.1)</f>
        <v>92.5</v>
      </c>
      <c r="AC24" s="82"/>
      <c r="AD24" s="82">
        <f t="shared" ref="AD24" si="34">FLOOR((AB23+AD23)/2, 0.1)</f>
        <v>95.5</v>
      </c>
      <c r="AE24" s="82"/>
      <c r="AF24" s="82">
        <v>98</v>
      </c>
      <c r="AG24" s="82"/>
      <c r="AH24" s="82"/>
      <c r="AI24" s="82"/>
      <c r="AJ24" s="82"/>
      <c r="AK24" s="82"/>
      <c r="AL24" s="82"/>
      <c r="AM24" s="82"/>
      <c r="AN24" s="82"/>
      <c r="AO24" s="90"/>
    </row>
    <row r="25" spans="1:41" ht="19">
      <c r="B25" s="7"/>
      <c r="C25" s="7"/>
      <c r="M25" s="18"/>
      <c r="N25" s="84"/>
      <c r="O25" s="85"/>
      <c r="P25" s="82"/>
      <c r="Q25" s="82"/>
      <c r="R25" s="82"/>
      <c r="S25" s="82"/>
      <c r="T25" s="84"/>
      <c r="U25" s="84"/>
      <c r="V25" s="84"/>
      <c r="W25" s="84"/>
      <c r="X25" s="82"/>
      <c r="Y25" s="82"/>
      <c r="Z25" s="82"/>
      <c r="AA25" s="82"/>
      <c r="AB25" s="84"/>
      <c r="AC25" s="84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90"/>
    </row>
    <row r="26" spans="1:41" ht="19">
      <c r="B26" s="7"/>
      <c r="C26" s="7"/>
      <c r="G26" s="16"/>
      <c r="H26" s="77"/>
      <c r="I26" s="78"/>
      <c r="J26" s="78"/>
      <c r="K26" s="11"/>
      <c r="L26" s="11"/>
      <c r="M26" s="16"/>
      <c r="N26" s="16" t="s">
        <v>22</v>
      </c>
      <c r="O26" s="16" t="s">
        <v>23</v>
      </c>
      <c r="P26" s="16" t="s">
        <v>22</v>
      </c>
      <c r="Q26" s="16" t="s">
        <v>23</v>
      </c>
      <c r="R26" s="16" t="s">
        <v>22</v>
      </c>
      <c r="S26" s="16" t="s">
        <v>23</v>
      </c>
      <c r="T26" s="16" t="s">
        <v>22</v>
      </c>
      <c r="U26" s="16" t="s">
        <v>23</v>
      </c>
      <c r="V26" s="16" t="s">
        <v>22</v>
      </c>
      <c r="W26" s="16" t="s">
        <v>23</v>
      </c>
      <c r="X26" s="16" t="s">
        <v>22</v>
      </c>
      <c r="Y26" s="16" t="s">
        <v>23</v>
      </c>
      <c r="Z26" s="16" t="s">
        <v>22</v>
      </c>
      <c r="AA26" s="16" t="s">
        <v>23</v>
      </c>
      <c r="AB26" s="16" t="s">
        <v>22</v>
      </c>
      <c r="AC26" s="16" t="s">
        <v>23</v>
      </c>
      <c r="AD26" s="16" t="s">
        <v>22</v>
      </c>
      <c r="AE26" s="16" t="s">
        <v>23</v>
      </c>
      <c r="AF26" s="16" t="s">
        <v>22</v>
      </c>
      <c r="AG26" s="16" t="s">
        <v>23</v>
      </c>
      <c r="AH26" s="16"/>
      <c r="AI26" s="16"/>
      <c r="AJ26" s="16"/>
      <c r="AK26" s="16"/>
      <c r="AL26" s="16"/>
      <c r="AM26" s="16"/>
      <c r="AN26" s="6"/>
      <c r="AO26" s="6"/>
    </row>
    <row r="27" spans="1:41" ht="19">
      <c r="B27" s="5"/>
      <c r="C27" s="5"/>
      <c r="G27" s="6"/>
      <c r="H27" s="6"/>
      <c r="I27" s="6"/>
      <c r="J27" s="6"/>
      <c r="K27" s="6"/>
      <c r="L27" s="6"/>
      <c r="M27" s="16" t="s">
        <v>14</v>
      </c>
      <c r="N27" s="16">
        <v>0</v>
      </c>
      <c r="O27" s="16">
        <v>9</v>
      </c>
      <c r="P27" s="16">
        <v>1</v>
      </c>
      <c r="Q27" s="16">
        <v>8</v>
      </c>
      <c r="R27" s="16">
        <v>3</v>
      </c>
      <c r="S27" s="16">
        <v>6</v>
      </c>
      <c r="T27" s="16">
        <v>4</v>
      </c>
      <c r="U27" s="16">
        <v>5</v>
      </c>
      <c r="V27" s="16">
        <v>5</v>
      </c>
      <c r="W27" s="16">
        <v>4</v>
      </c>
      <c r="X27" s="16">
        <v>7</v>
      </c>
      <c r="Y27" s="16">
        <v>2</v>
      </c>
      <c r="Z27" s="16">
        <v>7</v>
      </c>
      <c r="AA27" s="16">
        <v>2</v>
      </c>
      <c r="AB27" s="16">
        <v>8</v>
      </c>
      <c r="AC27" s="16">
        <v>1</v>
      </c>
      <c r="AD27" s="16">
        <v>8</v>
      </c>
      <c r="AE27" s="16">
        <v>1</v>
      </c>
      <c r="AF27" s="16">
        <v>9</v>
      </c>
      <c r="AG27" s="16">
        <v>0</v>
      </c>
      <c r="AH27" s="16"/>
      <c r="AI27" s="16"/>
      <c r="AJ27" s="16"/>
      <c r="AK27" s="16"/>
      <c r="AL27" s="16"/>
      <c r="AM27" s="16"/>
      <c r="AN27" s="6"/>
      <c r="AO27" s="6"/>
    </row>
    <row r="28" spans="1:41" ht="19">
      <c r="B28" s="5"/>
      <c r="C28" s="5"/>
      <c r="G28" s="6"/>
      <c r="H28" s="6"/>
      <c r="I28" s="6"/>
      <c r="J28" s="6"/>
      <c r="K28" s="6"/>
      <c r="L28" s="6"/>
      <c r="M28" s="16" t="s">
        <v>15</v>
      </c>
      <c r="N28" s="16">
        <v>0</v>
      </c>
      <c r="O28" s="16">
        <v>5</v>
      </c>
      <c r="P28" s="16">
        <v>0</v>
      </c>
      <c r="Q28" s="16">
        <v>5</v>
      </c>
      <c r="R28" s="16">
        <v>1</v>
      </c>
      <c r="S28" s="16">
        <v>4</v>
      </c>
      <c r="T28" s="16">
        <v>1</v>
      </c>
      <c r="U28" s="16">
        <v>4</v>
      </c>
      <c r="V28" s="16">
        <v>1</v>
      </c>
      <c r="W28" s="16">
        <v>4</v>
      </c>
      <c r="X28" s="16">
        <v>2</v>
      </c>
      <c r="Y28" s="16">
        <v>3</v>
      </c>
      <c r="Z28" s="16">
        <v>3</v>
      </c>
      <c r="AA28" s="16">
        <v>2</v>
      </c>
      <c r="AB28" s="16">
        <v>4</v>
      </c>
      <c r="AC28" s="16">
        <v>1</v>
      </c>
      <c r="AD28" s="16">
        <v>5</v>
      </c>
      <c r="AE28" s="16">
        <v>0</v>
      </c>
      <c r="AF28" s="16">
        <v>5</v>
      </c>
      <c r="AG28" s="16">
        <v>0</v>
      </c>
      <c r="AH28" s="16"/>
      <c r="AI28" s="16"/>
      <c r="AJ28" s="16"/>
      <c r="AK28" s="16"/>
      <c r="AL28" s="16"/>
      <c r="AM28" s="16"/>
      <c r="AN28" s="6"/>
      <c r="AO28" s="6"/>
    </row>
    <row r="29" spans="1:41" ht="19">
      <c r="B29" s="5"/>
      <c r="C29" s="5"/>
      <c r="G29" s="6"/>
      <c r="H29" s="6"/>
      <c r="I29" s="6"/>
      <c r="J29" s="6"/>
      <c r="K29" s="6"/>
      <c r="L29" s="6"/>
      <c r="M29" s="6"/>
      <c r="N29" s="84"/>
      <c r="O29" s="85"/>
      <c r="P29" s="82"/>
      <c r="Q29" s="82"/>
      <c r="R29" s="82"/>
      <c r="S29" s="82"/>
      <c r="T29" s="84"/>
      <c r="U29" s="84"/>
      <c r="V29" s="84"/>
      <c r="W29" s="84"/>
      <c r="X29" s="82"/>
      <c r="Y29" s="82"/>
      <c r="Z29" s="82"/>
      <c r="AA29" s="82"/>
      <c r="AB29" s="84"/>
      <c r="AC29" s="84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6"/>
      <c r="AO29" s="6"/>
    </row>
    <row r="30" spans="1:41" ht="19">
      <c r="B30" s="5"/>
      <c r="C30" s="5"/>
      <c r="G30" s="6"/>
      <c r="H30" s="6"/>
      <c r="I30" s="6"/>
      <c r="J30" s="6"/>
      <c r="K30" s="6"/>
      <c r="L30" s="6"/>
      <c r="M30" s="16" t="s">
        <v>24</v>
      </c>
      <c r="N30" s="16">
        <f>SUM(N27:N28)</f>
        <v>0</v>
      </c>
      <c r="O30" s="16">
        <f t="shared" ref="O30:AG30" si="35">SUM(O27:O28)</f>
        <v>14</v>
      </c>
      <c r="P30" s="16">
        <f t="shared" si="35"/>
        <v>1</v>
      </c>
      <c r="Q30" s="16">
        <f t="shared" si="35"/>
        <v>13</v>
      </c>
      <c r="R30" s="16">
        <f t="shared" si="35"/>
        <v>4</v>
      </c>
      <c r="S30" s="16">
        <f t="shared" si="35"/>
        <v>10</v>
      </c>
      <c r="T30" s="16">
        <f t="shared" si="35"/>
        <v>5</v>
      </c>
      <c r="U30" s="16">
        <f t="shared" si="35"/>
        <v>9</v>
      </c>
      <c r="V30" s="16">
        <f t="shared" si="35"/>
        <v>6</v>
      </c>
      <c r="W30" s="16">
        <f t="shared" si="35"/>
        <v>8</v>
      </c>
      <c r="X30" s="16">
        <f t="shared" si="35"/>
        <v>9</v>
      </c>
      <c r="Y30" s="16">
        <f t="shared" si="35"/>
        <v>5</v>
      </c>
      <c r="Z30" s="16">
        <f t="shared" si="35"/>
        <v>10</v>
      </c>
      <c r="AA30" s="16">
        <f t="shared" si="35"/>
        <v>4</v>
      </c>
      <c r="AB30" s="16">
        <f t="shared" si="35"/>
        <v>12</v>
      </c>
      <c r="AC30" s="16">
        <f t="shared" si="35"/>
        <v>2</v>
      </c>
      <c r="AD30" s="16">
        <f t="shared" si="35"/>
        <v>13</v>
      </c>
      <c r="AE30" s="16">
        <f t="shared" si="35"/>
        <v>1</v>
      </c>
      <c r="AF30" s="16">
        <f t="shared" si="35"/>
        <v>14</v>
      </c>
      <c r="AG30" s="16">
        <f t="shared" si="35"/>
        <v>0</v>
      </c>
      <c r="AH30" s="16"/>
      <c r="AI30" s="16"/>
      <c r="AJ30" s="16"/>
      <c r="AK30" s="16"/>
      <c r="AL30" s="16"/>
      <c r="AM30" s="16"/>
      <c r="AN30" s="6"/>
      <c r="AO30" s="6"/>
    </row>
    <row r="31" spans="1:41" ht="19">
      <c r="B31" s="5"/>
      <c r="C31" s="5"/>
      <c r="G31" s="8"/>
      <c r="H31" s="8"/>
      <c r="I31" s="8"/>
      <c r="J31" s="8"/>
      <c r="K31" s="8"/>
      <c r="L31" s="8"/>
      <c r="M31" s="17" t="s">
        <v>11</v>
      </c>
      <c r="N31" s="28">
        <v>0.5</v>
      </c>
      <c r="O31" s="28">
        <f>1-(O27/O30*O27/O30) - (O28/O30*O28/O30)</f>
        <v>0.45918367346938771</v>
      </c>
      <c r="P31" s="28">
        <f t="shared" ref="P31:AF31" si="36">1-(P27/P30*P27/P30) - (P28/P30*P28/P30)</f>
        <v>0</v>
      </c>
      <c r="Q31" s="28">
        <f t="shared" si="36"/>
        <v>0.47337278106508873</v>
      </c>
      <c r="R31" s="28">
        <f t="shared" si="36"/>
        <v>0.375</v>
      </c>
      <c r="S31" s="28">
        <f t="shared" si="36"/>
        <v>0.48</v>
      </c>
      <c r="T31" s="28">
        <f t="shared" si="36"/>
        <v>0.32</v>
      </c>
      <c r="U31" s="28">
        <f t="shared" si="36"/>
        <v>0.49382716049382713</v>
      </c>
      <c r="V31" s="28">
        <f t="shared" si="36"/>
        <v>0.27777777777777768</v>
      </c>
      <c r="W31" s="28">
        <f t="shared" si="36"/>
        <v>0.5</v>
      </c>
      <c r="X31" s="28">
        <f t="shared" si="36"/>
        <v>0.34567901234567899</v>
      </c>
      <c r="Y31" s="28">
        <f t="shared" si="36"/>
        <v>0.48</v>
      </c>
      <c r="Z31" s="28">
        <f t="shared" si="36"/>
        <v>0.42000000000000004</v>
      </c>
      <c r="AA31" s="28">
        <f t="shared" si="36"/>
        <v>0.5</v>
      </c>
      <c r="AB31" s="28">
        <f t="shared" si="36"/>
        <v>0.44444444444444448</v>
      </c>
      <c r="AC31" s="28">
        <f t="shared" si="36"/>
        <v>0.5</v>
      </c>
      <c r="AD31" s="28">
        <f t="shared" si="36"/>
        <v>0.47337278106508873</v>
      </c>
      <c r="AE31" s="28">
        <f t="shared" si="36"/>
        <v>0</v>
      </c>
      <c r="AF31" s="28">
        <f t="shared" si="36"/>
        <v>0.45918367346938771</v>
      </c>
      <c r="AG31" s="28">
        <v>0.5</v>
      </c>
      <c r="AH31" s="23"/>
      <c r="AI31" s="23"/>
      <c r="AJ31" s="23"/>
      <c r="AK31" s="23"/>
      <c r="AL31" s="23"/>
      <c r="AM31" s="23"/>
      <c r="AN31" s="8"/>
      <c r="AO31" s="8"/>
    </row>
    <row r="32" spans="1:41" ht="19">
      <c r="B32" s="7"/>
      <c r="C32" s="7"/>
      <c r="G32" s="16"/>
      <c r="H32" s="16"/>
      <c r="I32" s="9"/>
      <c r="J32" s="9"/>
      <c r="K32" s="9"/>
      <c r="L32" s="9"/>
      <c r="M32" s="16" t="s">
        <v>17</v>
      </c>
      <c r="N32" s="16">
        <v>14</v>
      </c>
      <c r="O32" s="16">
        <v>14</v>
      </c>
      <c r="P32" s="16">
        <v>14</v>
      </c>
      <c r="Q32" s="16">
        <v>14</v>
      </c>
      <c r="R32" s="16">
        <v>14</v>
      </c>
      <c r="S32" s="16">
        <v>14</v>
      </c>
      <c r="T32" s="16">
        <v>14</v>
      </c>
      <c r="U32" s="16">
        <v>14</v>
      </c>
      <c r="V32" s="16">
        <v>14</v>
      </c>
      <c r="W32" s="16">
        <v>14</v>
      </c>
      <c r="X32" s="16">
        <v>14</v>
      </c>
      <c r="Y32" s="16">
        <v>14</v>
      </c>
      <c r="Z32" s="16">
        <v>14</v>
      </c>
      <c r="AA32" s="16">
        <v>14</v>
      </c>
      <c r="AB32" s="16">
        <v>14</v>
      </c>
      <c r="AC32" s="16">
        <v>14</v>
      </c>
      <c r="AD32" s="16">
        <v>14</v>
      </c>
      <c r="AE32" s="16">
        <v>14</v>
      </c>
      <c r="AF32" s="16">
        <v>14</v>
      </c>
      <c r="AG32" s="16">
        <v>14</v>
      </c>
      <c r="AH32" s="8"/>
      <c r="AI32" s="8"/>
      <c r="AJ32" s="8"/>
      <c r="AK32" s="8"/>
      <c r="AL32" s="8"/>
      <c r="AM32" s="8"/>
      <c r="AN32" s="8"/>
      <c r="AO32" s="8"/>
    </row>
    <row r="33" spans="1:41" ht="19">
      <c r="B33" s="7"/>
      <c r="C33" s="7"/>
      <c r="G33" s="16"/>
      <c r="H33" s="9"/>
      <c r="I33" s="9"/>
      <c r="J33" s="9"/>
      <c r="K33" s="9"/>
      <c r="L33" s="9"/>
      <c r="M33" s="16" t="s">
        <v>18</v>
      </c>
      <c r="N33" s="28">
        <f>(SUM(N27:N28)/N32)*N31</f>
        <v>0</v>
      </c>
      <c r="O33" s="28">
        <f t="shared" ref="O33" si="37">(SUM(O27:O28)/O32)*O31</f>
        <v>0.45918367346938771</v>
      </c>
      <c r="P33" s="28">
        <f t="shared" ref="P33:AG33" si="38">(SUM(P27:P28)/P32)*P31</f>
        <v>0</v>
      </c>
      <c r="Q33" s="28">
        <f t="shared" si="38"/>
        <v>0.43956043956043955</v>
      </c>
      <c r="R33" s="28">
        <f t="shared" si="38"/>
        <v>0.10714285714285714</v>
      </c>
      <c r="S33" s="28">
        <f t="shared" si="38"/>
        <v>0.34285714285714286</v>
      </c>
      <c r="T33" s="28">
        <f t="shared" si="38"/>
        <v>0.1142857142857143</v>
      </c>
      <c r="U33" s="28">
        <f t="shared" si="38"/>
        <v>0.31746031746031744</v>
      </c>
      <c r="V33" s="28">
        <f t="shared" si="38"/>
        <v>0.119047619047619</v>
      </c>
      <c r="W33" s="28">
        <f t="shared" si="38"/>
        <v>0.2857142857142857</v>
      </c>
      <c r="X33" s="28">
        <f t="shared" si="38"/>
        <v>0.22222222222222224</v>
      </c>
      <c r="Y33" s="28">
        <f t="shared" si="38"/>
        <v>0.17142857142857143</v>
      </c>
      <c r="Z33" s="28">
        <f t="shared" si="38"/>
        <v>0.30000000000000004</v>
      </c>
      <c r="AA33" s="28">
        <f t="shared" si="38"/>
        <v>0.14285714285714285</v>
      </c>
      <c r="AB33" s="28">
        <f t="shared" si="38"/>
        <v>0.38095238095238093</v>
      </c>
      <c r="AC33" s="28">
        <f t="shared" si="38"/>
        <v>7.1428571428571425E-2</v>
      </c>
      <c r="AD33" s="28">
        <f t="shared" si="38"/>
        <v>0.43956043956043955</v>
      </c>
      <c r="AE33" s="28">
        <f t="shared" si="38"/>
        <v>0</v>
      </c>
      <c r="AF33" s="28">
        <f t="shared" si="38"/>
        <v>0.45918367346938771</v>
      </c>
      <c r="AG33" s="28">
        <f t="shared" si="38"/>
        <v>0</v>
      </c>
      <c r="AH33" s="22"/>
      <c r="AI33" s="22"/>
      <c r="AJ33" s="22"/>
      <c r="AK33" s="22"/>
      <c r="AL33" s="22"/>
      <c r="AM33" s="22"/>
      <c r="AN33" s="6"/>
      <c r="AO33" s="6"/>
    </row>
    <row r="34" spans="1:41" ht="19">
      <c r="B34" s="5"/>
      <c r="C34" s="5"/>
      <c r="G34" s="16"/>
      <c r="H34" s="9"/>
      <c r="I34" s="9"/>
      <c r="J34" s="9"/>
      <c r="K34" s="9"/>
      <c r="L34" s="9"/>
      <c r="M34" s="32" t="s">
        <v>12</v>
      </c>
      <c r="N34" s="91">
        <f>SUM(N33:O33)</f>
        <v>0.45918367346938771</v>
      </c>
      <c r="O34" s="84"/>
      <c r="P34" s="91">
        <f t="shared" ref="P34" si="39">SUM(P33:Q33)</f>
        <v>0.43956043956043955</v>
      </c>
      <c r="Q34" s="84"/>
      <c r="R34" s="91">
        <f t="shared" ref="R34" si="40">SUM(R33:S33)</f>
        <v>0.45</v>
      </c>
      <c r="S34" s="84"/>
      <c r="T34" s="91">
        <f t="shared" ref="T34" si="41">SUM(T33:U33)</f>
        <v>0.43174603174603177</v>
      </c>
      <c r="U34" s="84"/>
      <c r="V34" s="91">
        <f t="shared" ref="V34" si="42">SUM(V33:W33)</f>
        <v>0.40476190476190471</v>
      </c>
      <c r="W34" s="84"/>
      <c r="X34" s="92">
        <f t="shared" ref="X34" si="43">SUM(X33:Y33)</f>
        <v>0.3936507936507937</v>
      </c>
      <c r="Y34" s="93"/>
      <c r="Z34" s="91">
        <f t="shared" ref="Z34" si="44">SUM(Z33:AA33)</f>
        <v>0.44285714285714289</v>
      </c>
      <c r="AA34" s="84"/>
      <c r="AB34" s="91">
        <f t="shared" ref="AB34" si="45">SUM(AB33:AC33)</f>
        <v>0.45238095238095233</v>
      </c>
      <c r="AC34" s="84"/>
      <c r="AD34" s="91">
        <f t="shared" ref="AD34" si="46">SUM(AD33:AE33)</f>
        <v>0.43956043956043955</v>
      </c>
      <c r="AE34" s="84"/>
      <c r="AF34" s="91">
        <f t="shared" ref="AF34" si="47">SUM(AF33:AG33)</f>
        <v>0.45918367346938771</v>
      </c>
      <c r="AG34" s="84"/>
      <c r="AH34" s="94"/>
      <c r="AI34" s="95"/>
      <c r="AJ34" s="94"/>
      <c r="AK34" s="95"/>
      <c r="AL34" s="94"/>
      <c r="AM34" s="95"/>
      <c r="AN34" s="6"/>
      <c r="AO34" s="6"/>
    </row>
    <row r="35" spans="1:41" ht="19">
      <c r="B35" s="5"/>
      <c r="C35" s="5"/>
    </row>
    <row r="36" spans="1:41">
      <c r="A36" s="96" t="s">
        <v>26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</row>
    <row r="37" spans="1:4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</row>
    <row r="38" spans="1:4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</row>
    <row r="39" spans="1:4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</row>
    <row r="40" spans="1:4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</row>
  </sheetData>
  <mergeCells count="203">
    <mergeCell ref="A36:L40"/>
    <mergeCell ref="X34:Y34"/>
    <mergeCell ref="Z34:AA34"/>
    <mergeCell ref="AB34:AC34"/>
    <mergeCell ref="AD34:AE34"/>
    <mergeCell ref="AF34:AG34"/>
    <mergeCell ref="AH34:AI34"/>
    <mergeCell ref="AH29:AI29"/>
    <mergeCell ref="AJ29:AK29"/>
    <mergeCell ref="AL29:AM29"/>
    <mergeCell ref="N34:O34"/>
    <mergeCell ref="P34:Q34"/>
    <mergeCell ref="R34:S34"/>
    <mergeCell ref="T34:U34"/>
    <mergeCell ref="V34:W34"/>
    <mergeCell ref="AJ34:AK34"/>
    <mergeCell ref="AL34:AM34"/>
    <mergeCell ref="AL25:AM25"/>
    <mergeCell ref="AN25:AO25"/>
    <mergeCell ref="N29:O29"/>
    <mergeCell ref="P29:Q29"/>
    <mergeCell ref="R29:S29"/>
    <mergeCell ref="T29:U29"/>
    <mergeCell ref="V29:W29"/>
    <mergeCell ref="X29:Y29"/>
    <mergeCell ref="Z29:AA29"/>
    <mergeCell ref="AB29:AC29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AD29:AE29"/>
    <mergeCell ref="AF29:AG29"/>
    <mergeCell ref="AN24:AO24"/>
    <mergeCell ref="AL23:AM23"/>
    <mergeCell ref="AN23:AO23"/>
    <mergeCell ref="N24:O24"/>
    <mergeCell ref="P24:Q24"/>
    <mergeCell ref="R24:S24"/>
    <mergeCell ref="T24:U24"/>
    <mergeCell ref="V24:W24"/>
    <mergeCell ref="X24:Y24"/>
    <mergeCell ref="Z24:AA24"/>
    <mergeCell ref="AB24:AC24"/>
    <mergeCell ref="Z23:AA23"/>
    <mergeCell ref="AB23:AC23"/>
    <mergeCell ref="AD23:AE23"/>
    <mergeCell ref="AF23:AG23"/>
    <mergeCell ref="AH23:AI23"/>
    <mergeCell ref="AJ23:AK23"/>
    <mergeCell ref="N23:O23"/>
    <mergeCell ref="P23:Q23"/>
    <mergeCell ref="AD22:AE22"/>
    <mergeCell ref="AF22:AG22"/>
    <mergeCell ref="AH22:AI22"/>
    <mergeCell ref="AJ22:AK22"/>
    <mergeCell ref="AL22:AM22"/>
    <mergeCell ref="AD24:AE24"/>
    <mergeCell ref="AF24:AG24"/>
    <mergeCell ref="AH24:AI24"/>
    <mergeCell ref="AJ24:AK24"/>
    <mergeCell ref="AL24:AM24"/>
    <mergeCell ref="T22:U22"/>
    <mergeCell ref="V22:W22"/>
    <mergeCell ref="X22:Y22"/>
    <mergeCell ref="Z22:AA22"/>
    <mergeCell ref="AB22:AC22"/>
    <mergeCell ref="R23:S23"/>
    <mergeCell ref="T23:U23"/>
    <mergeCell ref="V23:W23"/>
    <mergeCell ref="X23:Y23"/>
    <mergeCell ref="AJ17:AK17"/>
    <mergeCell ref="AL17:AM17"/>
    <mergeCell ref="G20:L20"/>
    <mergeCell ref="H24:J24"/>
    <mergeCell ref="AD21:AE21"/>
    <mergeCell ref="AF21:AG21"/>
    <mergeCell ref="AH21:AI21"/>
    <mergeCell ref="AJ21:AK21"/>
    <mergeCell ref="H26:J26"/>
    <mergeCell ref="M20:AN20"/>
    <mergeCell ref="N21:O21"/>
    <mergeCell ref="P21:Q21"/>
    <mergeCell ref="R21:S21"/>
    <mergeCell ref="T21:U21"/>
    <mergeCell ref="V21:W21"/>
    <mergeCell ref="X21:Y21"/>
    <mergeCell ref="Z21:AA21"/>
    <mergeCell ref="AB21:AC21"/>
    <mergeCell ref="AN22:AO22"/>
    <mergeCell ref="AL21:AM21"/>
    <mergeCell ref="AN21:AO21"/>
    <mergeCell ref="N22:O22"/>
    <mergeCell ref="P22:Q22"/>
    <mergeCell ref="R22:S22"/>
    <mergeCell ref="AL12:AM12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Z12:AA12"/>
    <mergeCell ref="AB12:AC12"/>
    <mergeCell ref="AD12:AE12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AF17:AG17"/>
    <mergeCell ref="AH17:AI17"/>
    <mergeCell ref="AD8:AE8"/>
    <mergeCell ref="AF8:AG8"/>
    <mergeCell ref="AH8:AI8"/>
    <mergeCell ref="AJ8:AK8"/>
    <mergeCell ref="AL8:AM8"/>
    <mergeCell ref="AN8:AO8"/>
    <mergeCell ref="AL7:AM7"/>
    <mergeCell ref="AN7:AO7"/>
    <mergeCell ref="N8:O8"/>
    <mergeCell ref="P8:Q8"/>
    <mergeCell ref="R8:S8"/>
    <mergeCell ref="T8:U8"/>
    <mergeCell ref="V8:W8"/>
    <mergeCell ref="X8:Y8"/>
    <mergeCell ref="Z8:AA8"/>
    <mergeCell ref="AB8:AC8"/>
    <mergeCell ref="Z7:AA7"/>
    <mergeCell ref="AB7:AC7"/>
    <mergeCell ref="AD7:AE7"/>
    <mergeCell ref="AF7:AG7"/>
    <mergeCell ref="AH7:AI7"/>
    <mergeCell ref="AJ7:AK7"/>
    <mergeCell ref="N7:O7"/>
    <mergeCell ref="P7:Q7"/>
    <mergeCell ref="AN4:AO4"/>
    <mergeCell ref="AN5:AO5"/>
    <mergeCell ref="AN6:AO6"/>
    <mergeCell ref="AH4:AI4"/>
    <mergeCell ref="AH5:AI5"/>
    <mergeCell ref="AH6:AI6"/>
    <mergeCell ref="AJ4:AK4"/>
    <mergeCell ref="AJ5:AK5"/>
    <mergeCell ref="AJ6:AK6"/>
    <mergeCell ref="V6:W6"/>
    <mergeCell ref="X4:Y4"/>
    <mergeCell ref="X5:Y5"/>
    <mergeCell ref="X6:Y6"/>
    <mergeCell ref="R7:S7"/>
    <mergeCell ref="T7:U7"/>
    <mergeCell ref="V7:W7"/>
    <mergeCell ref="X7:Y7"/>
    <mergeCell ref="AL4:AM4"/>
    <mergeCell ref="AL5:AM5"/>
    <mergeCell ref="AL6:AM6"/>
    <mergeCell ref="AD4:AE4"/>
    <mergeCell ref="AD5:AE5"/>
    <mergeCell ref="AD6:AE6"/>
    <mergeCell ref="AF4:AG4"/>
    <mergeCell ref="AF5:AG5"/>
    <mergeCell ref="AF6:AG6"/>
    <mergeCell ref="Z4:AA4"/>
    <mergeCell ref="Z5:AA5"/>
    <mergeCell ref="H9:J9"/>
    <mergeCell ref="G3:L3"/>
    <mergeCell ref="M3:AN3"/>
    <mergeCell ref="N4:O4"/>
    <mergeCell ref="N5:O5"/>
    <mergeCell ref="N6:O6"/>
    <mergeCell ref="P4:Q4"/>
    <mergeCell ref="A1:F2"/>
    <mergeCell ref="G2:L2"/>
    <mergeCell ref="P5:Q5"/>
    <mergeCell ref="P6:Q6"/>
    <mergeCell ref="R4:S4"/>
    <mergeCell ref="R5:S5"/>
    <mergeCell ref="R6:S6"/>
    <mergeCell ref="T4:U4"/>
    <mergeCell ref="T5:U5"/>
    <mergeCell ref="T6:U6"/>
    <mergeCell ref="H8:J8"/>
    <mergeCell ref="Z6:AA6"/>
    <mergeCell ref="AB4:AC4"/>
    <mergeCell ref="AB5:AC5"/>
    <mergeCell ref="AB6:AC6"/>
    <mergeCell ref="V4:W4"/>
    <mergeCell ref="V5:W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FBBA-8C3E-E046-B596-67DDD7CAEEDF}">
  <dimension ref="A1:AP83"/>
  <sheetViews>
    <sheetView topLeftCell="A9" workbookViewId="0">
      <selection activeCell="A37" sqref="A37:F46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54" customWidth="1"/>
    <col min="8" max="8" width="15.6640625" customWidth="1"/>
    <col min="11" max="11" width="12.83203125" customWidth="1"/>
    <col min="13" max="13" width="16" customWidth="1"/>
    <col min="14" max="14" width="15.6640625" customWidth="1"/>
    <col min="15" max="15" width="6.83203125" customWidth="1"/>
    <col min="16" max="16" width="7" customWidth="1"/>
    <col min="17" max="17" width="7.1640625" customWidth="1"/>
    <col min="18" max="18" width="8.1640625" customWidth="1"/>
    <col min="19" max="19" width="7.33203125" customWidth="1"/>
    <col min="20" max="20" width="6.6640625" customWidth="1"/>
    <col min="21" max="22" width="6.5" customWidth="1"/>
    <col min="23" max="23" width="6.83203125" customWidth="1"/>
    <col min="24" max="24" width="7.1640625" customWidth="1"/>
    <col min="25" max="25" width="7.33203125" customWidth="1"/>
    <col min="26" max="26" width="8.1640625" customWidth="1"/>
    <col min="27" max="27" width="6.5" customWidth="1"/>
    <col min="28" max="28" width="7.1640625" customWidth="1"/>
    <col min="29" max="29" width="6.6640625" customWidth="1"/>
    <col min="30" max="30" width="7.33203125" customWidth="1"/>
    <col min="31" max="31" width="8.33203125" customWidth="1"/>
    <col min="32" max="32" width="8" customWidth="1"/>
    <col min="33" max="35" width="7.83203125" customWidth="1"/>
    <col min="36" max="36" width="8.33203125" customWidth="1"/>
    <col min="37" max="37" width="7.83203125" customWidth="1"/>
    <col min="38" max="38" width="7.6640625" customWidth="1"/>
    <col min="39" max="39" width="7.33203125" customWidth="1"/>
    <col min="40" max="40" width="8.33203125" customWidth="1"/>
    <col min="41" max="41" width="7" customWidth="1"/>
    <col min="42" max="42" width="7.83203125" customWidth="1"/>
  </cols>
  <sheetData>
    <row r="1" spans="1:42" ht="16" customHeight="1">
      <c r="A1" s="86" t="s">
        <v>27</v>
      </c>
      <c r="B1" s="86"/>
      <c r="C1" s="86"/>
      <c r="D1" s="86"/>
      <c r="E1" s="86"/>
      <c r="F1" s="86"/>
    </row>
    <row r="2" spans="1:42" ht="19" customHeight="1">
      <c r="A2" s="86"/>
      <c r="B2" s="86"/>
      <c r="C2" s="86"/>
      <c r="D2" s="86"/>
      <c r="E2" s="86"/>
      <c r="F2" s="86"/>
      <c r="G2" s="87"/>
      <c r="H2" s="87"/>
      <c r="I2" s="78"/>
      <c r="J2" s="78"/>
      <c r="K2" s="78"/>
      <c r="L2" s="78"/>
      <c r="M2" s="78"/>
    </row>
    <row r="3" spans="1:42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G3" s="79" t="s">
        <v>0</v>
      </c>
      <c r="H3" s="79"/>
      <c r="I3" s="80"/>
      <c r="J3" s="80"/>
      <c r="K3" s="80"/>
      <c r="L3" s="80"/>
      <c r="M3" s="80"/>
      <c r="N3" s="79" t="s">
        <v>1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</row>
    <row r="4" spans="1:42" s="6" customFormat="1" ht="19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G4" s="15"/>
      <c r="H4" s="10" t="s">
        <v>14</v>
      </c>
      <c r="I4" s="10" t="s">
        <v>15</v>
      </c>
      <c r="J4" s="10" t="s">
        <v>37</v>
      </c>
      <c r="K4" s="10" t="s">
        <v>61</v>
      </c>
      <c r="L4" s="10" t="s">
        <v>17</v>
      </c>
      <c r="M4" s="12" t="s">
        <v>60</v>
      </c>
      <c r="N4" s="52" t="s">
        <v>19</v>
      </c>
      <c r="O4" s="82">
        <v>1</v>
      </c>
      <c r="P4" s="83"/>
      <c r="Q4" s="84">
        <v>0</v>
      </c>
      <c r="R4" s="85"/>
      <c r="S4" s="82">
        <v>0</v>
      </c>
      <c r="T4" s="83"/>
      <c r="U4" s="84">
        <v>0</v>
      </c>
      <c r="V4" s="85"/>
      <c r="W4" s="82">
        <v>1</v>
      </c>
      <c r="X4" s="83"/>
      <c r="Y4" s="84">
        <v>1</v>
      </c>
      <c r="Z4" s="85"/>
      <c r="AA4" s="84">
        <v>0</v>
      </c>
      <c r="AB4" s="85"/>
      <c r="AC4" s="84"/>
      <c r="AD4" s="85"/>
      <c r="AE4" s="82"/>
      <c r="AF4" s="83"/>
      <c r="AG4" s="82"/>
      <c r="AH4" s="83"/>
      <c r="AI4" s="82"/>
      <c r="AJ4" s="83"/>
      <c r="AK4" s="82"/>
      <c r="AL4" s="83"/>
      <c r="AM4" s="82"/>
      <c r="AN4" s="83"/>
      <c r="AO4" s="82"/>
      <c r="AP4" s="90"/>
    </row>
    <row r="5" spans="1:42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G5" s="52" t="s">
        <v>5</v>
      </c>
      <c r="H5" s="24">
        <v>1</v>
      </c>
      <c r="I5" s="24">
        <v>2</v>
      </c>
      <c r="J5" s="24">
        <v>3</v>
      </c>
      <c r="K5" s="24">
        <f>1 - MAX(H5/J5, I5/J5)</f>
        <v>0.33333333333333337</v>
      </c>
      <c r="L5" s="24">
        <v>14</v>
      </c>
      <c r="M5" s="24">
        <f>J5/L5*K5</f>
        <v>7.1428571428571438E-2</v>
      </c>
      <c r="N5" s="52" t="s">
        <v>1</v>
      </c>
      <c r="O5" s="84">
        <v>64</v>
      </c>
      <c r="P5" s="85"/>
      <c r="Q5" s="84">
        <v>65</v>
      </c>
      <c r="R5" s="85"/>
      <c r="S5" s="82">
        <v>71</v>
      </c>
      <c r="T5" s="83"/>
      <c r="U5" s="84">
        <v>72</v>
      </c>
      <c r="V5" s="85"/>
      <c r="W5" s="84">
        <v>72</v>
      </c>
      <c r="X5" s="85"/>
      <c r="Y5" s="82">
        <v>75</v>
      </c>
      <c r="Z5" s="83"/>
      <c r="AA5" s="84">
        <v>80</v>
      </c>
      <c r="AB5" s="85"/>
      <c r="AC5" s="84"/>
      <c r="AD5" s="85"/>
      <c r="AE5" s="82"/>
      <c r="AF5" s="83"/>
      <c r="AG5" s="82"/>
      <c r="AH5" s="83"/>
      <c r="AI5" s="82"/>
      <c r="AJ5" s="83"/>
      <c r="AK5" s="82"/>
      <c r="AL5" s="83"/>
      <c r="AM5" s="82"/>
      <c r="AN5" s="83"/>
      <c r="AO5" s="82"/>
      <c r="AP5" s="90"/>
    </row>
    <row r="6" spans="1:42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G6" s="52" t="s">
        <v>8</v>
      </c>
      <c r="H6" s="24">
        <v>2</v>
      </c>
      <c r="I6" s="24">
        <v>0</v>
      </c>
      <c r="J6" s="24">
        <v>2</v>
      </c>
      <c r="K6" s="24">
        <f t="shared" ref="K6:K7" si="0">1 - MAX(H6/J6, I6/J6)</f>
        <v>0</v>
      </c>
      <c r="L6" s="24">
        <v>14</v>
      </c>
      <c r="M6" s="24">
        <f t="shared" ref="M6:M7" si="1">J6/L6*K6</f>
        <v>0</v>
      </c>
      <c r="N6" s="18" t="s">
        <v>20</v>
      </c>
      <c r="O6" s="84">
        <f xml:space="preserve"> O5</f>
        <v>64</v>
      </c>
      <c r="P6" s="85"/>
      <c r="Q6" s="82">
        <f t="shared" ref="Q6:U6" si="2" xml:space="preserve"> Q5</f>
        <v>65</v>
      </c>
      <c r="R6" s="83"/>
      <c r="S6" s="82">
        <f t="shared" si="2"/>
        <v>71</v>
      </c>
      <c r="T6" s="83"/>
      <c r="U6" s="84">
        <f t="shared" si="2"/>
        <v>72</v>
      </c>
      <c r="V6" s="85"/>
      <c r="W6" s="84">
        <v>75</v>
      </c>
      <c r="X6" s="85"/>
      <c r="Y6" s="82">
        <v>80</v>
      </c>
      <c r="Z6" s="83"/>
      <c r="AA6" s="82"/>
      <c r="AB6" s="83"/>
      <c r="AC6" s="84"/>
      <c r="AD6" s="85"/>
      <c r="AE6" s="82"/>
      <c r="AF6" s="83"/>
      <c r="AG6" s="82"/>
      <c r="AH6" s="83"/>
      <c r="AI6" s="82"/>
      <c r="AJ6" s="83"/>
      <c r="AK6" s="82"/>
      <c r="AL6" s="83"/>
      <c r="AM6" s="82"/>
      <c r="AN6" s="83"/>
      <c r="AO6" s="82"/>
      <c r="AP6" s="90"/>
    </row>
    <row r="7" spans="1:42" s="8" customFormat="1" ht="19">
      <c r="A7" s="35" t="b">
        <v>1</v>
      </c>
      <c r="B7" s="30" t="s">
        <v>8</v>
      </c>
      <c r="C7" s="30">
        <v>72</v>
      </c>
      <c r="D7" s="30">
        <v>90</v>
      </c>
      <c r="E7" s="30" t="s">
        <v>6</v>
      </c>
      <c r="F7" s="30">
        <v>1</v>
      </c>
      <c r="G7" s="52" t="s">
        <v>9</v>
      </c>
      <c r="H7" s="24">
        <v>0</v>
      </c>
      <c r="I7" s="24">
        <v>2</v>
      </c>
      <c r="J7" s="24">
        <v>2</v>
      </c>
      <c r="K7" s="24">
        <f t="shared" si="0"/>
        <v>0</v>
      </c>
      <c r="L7" s="24">
        <v>14</v>
      </c>
      <c r="M7" s="24">
        <f t="shared" si="1"/>
        <v>0</v>
      </c>
      <c r="N7" s="57" t="s">
        <v>21</v>
      </c>
      <c r="O7" s="84">
        <v>63</v>
      </c>
      <c r="P7" s="85"/>
      <c r="Q7" s="89">
        <f>FLOOR(SUM(O6:R6)/2, 0.1)</f>
        <v>64.5</v>
      </c>
      <c r="R7" s="89"/>
      <c r="S7" s="82">
        <f>FLOOR((Q6+S6)/2, 0.1)</f>
        <v>68</v>
      </c>
      <c r="T7" s="82"/>
      <c r="U7" s="82">
        <f t="shared" ref="U7" si="3">FLOOR((S6+U6)/2, 0.1)</f>
        <v>71.5</v>
      </c>
      <c r="V7" s="82"/>
      <c r="W7" s="82">
        <f t="shared" ref="W7" si="4">FLOOR((U6+W6)/2, 0.1)</f>
        <v>73.5</v>
      </c>
      <c r="X7" s="82"/>
      <c r="Y7" s="82">
        <f t="shared" ref="Y7" si="5">FLOOR((W6+Y6)/2, 0.1)</f>
        <v>77.5</v>
      </c>
      <c r="Z7" s="82"/>
      <c r="AA7" s="82">
        <v>81</v>
      </c>
      <c r="AB7" s="82"/>
      <c r="AC7" s="82"/>
      <c r="AD7" s="82"/>
      <c r="AE7" s="82"/>
      <c r="AF7" s="82"/>
      <c r="AG7" s="82"/>
      <c r="AH7" s="82"/>
      <c r="AI7" s="82"/>
      <c r="AJ7" s="82"/>
      <c r="AK7" s="89"/>
      <c r="AL7" s="89"/>
      <c r="AM7" s="82"/>
      <c r="AN7" s="82"/>
      <c r="AO7" s="82"/>
      <c r="AP7" s="90"/>
    </row>
    <row r="8" spans="1:42" s="6" customFormat="1" ht="19">
      <c r="A8" s="35" t="b">
        <v>1</v>
      </c>
      <c r="B8" s="30" t="s">
        <v>8</v>
      </c>
      <c r="C8" s="30">
        <v>64</v>
      </c>
      <c r="D8" s="30">
        <v>65</v>
      </c>
      <c r="E8" s="30" t="s">
        <v>6</v>
      </c>
      <c r="F8" s="30">
        <v>1</v>
      </c>
      <c r="G8" s="73" t="s">
        <v>62</v>
      </c>
      <c r="H8" s="66"/>
      <c r="I8" s="66"/>
      <c r="J8" s="66"/>
      <c r="K8" s="66"/>
      <c r="L8" s="62"/>
      <c r="M8" s="31">
        <f>SUM(M5:M7)</f>
        <v>7.1428571428571438E-2</v>
      </c>
      <c r="N8" s="18"/>
      <c r="O8" s="84"/>
      <c r="P8" s="85"/>
      <c r="Q8" s="82"/>
      <c r="R8" s="82"/>
      <c r="S8" s="82"/>
      <c r="T8" s="82"/>
      <c r="U8" s="84"/>
      <c r="V8" s="84"/>
      <c r="W8" s="84"/>
      <c r="X8" s="84"/>
      <c r="Y8" s="82"/>
      <c r="Z8" s="82"/>
      <c r="AA8" s="82"/>
      <c r="AB8" s="82"/>
      <c r="AC8" s="84"/>
      <c r="AD8" s="84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90"/>
    </row>
    <row r="9" spans="1:42" s="6" customFormat="1" ht="19">
      <c r="A9" s="35" t="b">
        <v>1</v>
      </c>
      <c r="B9" s="30" t="s">
        <v>9</v>
      </c>
      <c r="C9" s="30">
        <v>71</v>
      </c>
      <c r="D9" s="30">
        <v>80</v>
      </c>
      <c r="E9" s="30" t="s">
        <v>7</v>
      </c>
      <c r="F9" s="30">
        <v>0</v>
      </c>
      <c r="G9" s="73"/>
      <c r="H9" s="9"/>
      <c r="I9" s="67"/>
      <c r="J9" s="67"/>
      <c r="K9" s="67"/>
      <c r="L9" s="58"/>
      <c r="M9" s="31"/>
      <c r="N9" s="52"/>
      <c r="O9" s="52" t="s">
        <v>22</v>
      </c>
      <c r="P9" s="52" t="s">
        <v>23</v>
      </c>
      <c r="Q9" s="52" t="s">
        <v>22</v>
      </c>
      <c r="R9" s="52" t="s">
        <v>23</v>
      </c>
      <c r="S9" s="52" t="s">
        <v>22</v>
      </c>
      <c r="T9" s="52" t="s">
        <v>23</v>
      </c>
      <c r="U9" s="52" t="s">
        <v>22</v>
      </c>
      <c r="V9" s="52" t="s">
        <v>23</v>
      </c>
      <c r="W9" s="52" t="s">
        <v>22</v>
      </c>
      <c r="X9" s="52" t="s">
        <v>23</v>
      </c>
      <c r="Y9" s="52" t="s">
        <v>22</v>
      </c>
      <c r="Z9" s="52" t="s">
        <v>23</v>
      </c>
      <c r="AA9" s="52" t="s">
        <v>22</v>
      </c>
      <c r="AB9" s="52" t="s">
        <v>23</v>
      </c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</row>
    <row r="10" spans="1:42" s="6" customFormat="1" ht="19">
      <c r="A10" s="35" t="b">
        <v>1</v>
      </c>
      <c r="B10" s="30" t="s">
        <v>9</v>
      </c>
      <c r="C10" s="30">
        <v>65</v>
      </c>
      <c r="D10" s="30">
        <v>70</v>
      </c>
      <c r="E10" s="30" t="s">
        <v>7</v>
      </c>
      <c r="F10" s="30">
        <v>0</v>
      </c>
      <c r="G10" s="73"/>
      <c r="N10" s="52" t="s">
        <v>14</v>
      </c>
      <c r="O10" s="52">
        <v>0</v>
      </c>
      <c r="P10" s="52">
        <v>3</v>
      </c>
      <c r="Q10" s="52">
        <v>1</v>
      </c>
      <c r="R10" s="52">
        <v>2</v>
      </c>
      <c r="S10" s="52">
        <v>1</v>
      </c>
      <c r="T10" s="52">
        <v>2</v>
      </c>
      <c r="U10" s="52">
        <v>1</v>
      </c>
      <c r="V10" s="52">
        <v>2</v>
      </c>
      <c r="W10" s="52">
        <v>2</v>
      </c>
      <c r="X10" s="52">
        <v>1</v>
      </c>
      <c r="Y10" s="52">
        <v>3</v>
      </c>
      <c r="Z10" s="52">
        <v>0</v>
      </c>
      <c r="AA10" s="52">
        <v>3</v>
      </c>
      <c r="AB10" s="52">
        <v>0</v>
      </c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</row>
    <row r="11" spans="1:42" s="6" customFormat="1">
      <c r="G11" s="42"/>
      <c r="N11" s="52" t="s">
        <v>15</v>
      </c>
      <c r="O11" s="52">
        <v>0</v>
      </c>
      <c r="P11" s="52">
        <v>4</v>
      </c>
      <c r="Q11" s="52">
        <v>0</v>
      </c>
      <c r="R11" s="52">
        <v>4</v>
      </c>
      <c r="S11" s="52">
        <v>1</v>
      </c>
      <c r="T11" s="52">
        <v>3</v>
      </c>
      <c r="U11" s="52">
        <v>2</v>
      </c>
      <c r="V11" s="52">
        <v>2</v>
      </c>
      <c r="W11" s="52">
        <v>3</v>
      </c>
      <c r="X11" s="52">
        <v>1</v>
      </c>
      <c r="Y11" s="52">
        <v>3</v>
      </c>
      <c r="Z11" s="52">
        <v>1</v>
      </c>
      <c r="AA11" s="52">
        <v>4</v>
      </c>
      <c r="AB11" s="52">
        <v>0</v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</row>
    <row r="12" spans="1:42" s="6" customFormat="1" ht="18" customHeight="1">
      <c r="O12" s="84"/>
      <c r="P12" s="85"/>
      <c r="Q12" s="82"/>
      <c r="R12" s="82"/>
      <c r="S12" s="82"/>
      <c r="T12" s="82"/>
      <c r="U12" s="84"/>
      <c r="V12" s="84"/>
      <c r="W12" s="84"/>
      <c r="X12" s="84"/>
      <c r="Y12" s="82"/>
      <c r="Z12" s="82"/>
      <c r="AA12" s="82"/>
      <c r="AB12" s="82"/>
      <c r="AC12" s="84"/>
      <c r="AD12" s="84"/>
      <c r="AE12" s="82"/>
      <c r="AF12" s="82"/>
      <c r="AG12" s="82"/>
      <c r="AH12" s="82"/>
      <c r="AI12" s="82"/>
      <c r="AJ12" s="82"/>
      <c r="AK12" s="82"/>
      <c r="AL12" s="82"/>
      <c r="AM12" s="82"/>
      <c r="AN12" s="82"/>
    </row>
    <row r="13" spans="1:42" s="6" customFormat="1" ht="18" customHeight="1">
      <c r="A13" s="104"/>
      <c r="B13" s="49"/>
      <c r="C13" s="49"/>
      <c r="D13" s="49"/>
      <c r="N13" s="52" t="s">
        <v>24</v>
      </c>
      <c r="O13" s="52">
        <f>SUM(O10:O11)</f>
        <v>0</v>
      </c>
      <c r="P13" s="52">
        <f t="shared" ref="P13:AB13" si="6">SUM(P10:P11)</f>
        <v>7</v>
      </c>
      <c r="Q13" s="52">
        <f t="shared" si="6"/>
        <v>1</v>
      </c>
      <c r="R13" s="52">
        <f t="shared" si="6"/>
        <v>6</v>
      </c>
      <c r="S13" s="52">
        <f t="shared" si="6"/>
        <v>2</v>
      </c>
      <c r="T13" s="52">
        <f t="shared" si="6"/>
        <v>5</v>
      </c>
      <c r="U13" s="52">
        <f t="shared" si="6"/>
        <v>3</v>
      </c>
      <c r="V13" s="52">
        <f t="shared" si="6"/>
        <v>4</v>
      </c>
      <c r="W13" s="52">
        <f t="shared" si="6"/>
        <v>5</v>
      </c>
      <c r="X13" s="52">
        <f t="shared" si="6"/>
        <v>2</v>
      </c>
      <c r="Y13" s="52">
        <f t="shared" si="6"/>
        <v>6</v>
      </c>
      <c r="Z13" s="52">
        <f t="shared" si="6"/>
        <v>1</v>
      </c>
      <c r="AA13" s="52">
        <f t="shared" si="6"/>
        <v>7</v>
      </c>
      <c r="AB13" s="52">
        <f t="shared" si="6"/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</row>
    <row r="14" spans="1:42" s="8" customFormat="1" ht="17">
      <c r="A14" s="49"/>
      <c r="B14" s="49"/>
      <c r="C14" s="49"/>
      <c r="D14" s="49"/>
      <c r="N14" s="57" t="s">
        <v>61</v>
      </c>
      <c r="O14" s="51">
        <v>1</v>
      </c>
      <c r="P14" s="51">
        <f>1 - MAX(P10/P13, P11/P13)</f>
        <v>0.4285714285714286</v>
      </c>
      <c r="Q14" s="51">
        <f t="shared" ref="Q14:AA14" si="7">1 - MAX(Q10/Q13, Q11/Q13)</f>
        <v>0</v>
      </c>
      <c r="R14" s="51">
        <f t="shared" si="7"/>
        <v>0.33333333333333337</v>
      </c>
      <c r="S14" s="51">
        <f t="shared" si="7"/>
        <v>0.5</v>
      </c>
      <c r="T14" s="51">
        <f t="shared" si="7"/>
        <v>0.4</v>
      </c>
      <c r="U14" s="51">
        <f t="shared" si="7"/>
        <v>0.33333333333333337</v>
      </c>
      <c r="V14" s="51">
        <f t="shared" si="7"/>
        <v>0.5</v>
      </c>
      <c r="W14" s="51">
        <f t="shared" si="7"/>
        <v>0.4</v>
      </c>
      <c r="X14" s="51">
        <f t="shared" si="7"/>
        <v>0.5</v>
      </c>
      <c r="Y14" s="51">
        <f t="shared" si="7"/>
        <v>0.5</v>
      </c>
      <c r="Z14" s="51">
        <f t="shared" si="7"/>
        <v>0</v>
      </c>
      <c r="AA14" s="51">
        <f t="shared" si="7"/>
        <v>0.4285714285714286</v>
      </c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2" s="8" customFormat="1">
      <c r="A15" s="10"/>
      <c r="B15" s="10"/>
      <c r="C15" s="10"/>
      <c r="D15" s="10"/>
      <c r="G15" s="52"/>
      <c r="H15" s="52"/>
      <c r="I15" s="9"/>
      <c r="J15" s="9"/>
      <c r="K15" s="9"/>
      <c r="L15" s="9"/>
      <c r="M15" s="9"/>
      <c r="N15" s="52" t="s">
        <v>17</v>
      </c>
      <c r="O15" s="52">
        <v>7</v>
      </c>
      <c r="P15" s="52">
        <v>7</v>
      </c>
      <c r="Q15" s="52">
        <v>7</v>
      </c>
      <c r="R15" s="52">
        <v>7</v>
      </c>
      <c r="S15" s="52">
        <v>7</v>
      </c>
      <c r="T15" s="52">
        <v>7</v>
      </c>
      <c r="U15" s="52">
        <v>7</v>
      </c>
      <c r="V15" s="52">
        <v>7</v>
      </c>
      <c r="W15" s="52">
        <v>7</v>
      </c>
      <c r="X15" s="52">
        <v>7</v>
      </c>
      <c r="Y15" s="52">
        <v>7</v>
      </c>
      <c r="Z15" s="52">
        <v>7</v>
      </c>
      <c r="AA15" s="52">
        <v>7</v>
      </c>
      <c r="AB15" s="52">
        <v>7</v>
      </c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</row>
    <row r="16" spans="1:42" s="6" customFormat="1" ht="17">
      <c r="A16" s="97" t="s">
        <v>63</v>
      </c>
      <c r="B16" s="97"/>
      <c r="C16" s="97"/>
      <c r="D16" s="97"/>
      <c r="E16" s="97"/>
      <c r="F16" s="97"/>
      <c r="G16" s="52"/>
      <c r="H16" s="9"/>
      <c r="I16" s="9"/>
      <c r="J16" s="9"/>
      <c r="K16" s="9"/>
      <c r="L16" s="9"/>
      <c r="M16" s="9"/>
      <c r="N16" s="57" t="s">
        <v>60</v>
      </c>
      <c r="O16" s="51">
        <f>(O13/O15)*O14</f>
        <v>0</v>
      </c>
      <c r="P16" s="51">
        <f t="shared" ref="P16:AB16" si="8">(P13/P15)*P14</f>
        <v>0.4285714285714286</v>
      </c>
      <c r="Q16" s="51">
        <f t="shared" si="8"/>
        <v>0</v>
      </c>
      <c r="R16" s="51">
        <f t="shared" si="8"/>
        <v>0.28571428571428575</v>
      </c>
      <c r="S16" s="51">
        <f t="shared" si="8"/>
        <v>0.14285714285714285</v>
      </c>
      <c r="T16" s="51">
        <f t="shared" si="8"/>
        <v>0.28571428571428575</v>
      </c>
      <c r="U16" s="51">
        <f t="shared" si="8"/>
        <v>0.14285714285714288</v>
      </c>
      <c r="V16" s="51">
        <f t="shared" si="8"/>
        <v>0.2857142857142857</v>
      </c>
      <c r="W16" s="51">
        <f t="shared" si="8"/>
        <v>0.28571428571428575</v>
      </c>
      <c r="X16" s="51">
        <f t="shared" si="8"/>
        <v>0.14285714285714285</v>
      </c>
      <c r="Y16" s="51">
        <f t="shared" si="8"/>
        <v>0.42857142857142855</v>
      </c>
      <c r="Z16" s="51">
        <f t="shared" si="8"/>
        <v>0</v>
      </c>
      <c r="AA16" s="51">
        <f t="shared" si="8"/>
        <v>0.4285714285714286</v>
      </c>
      <c r="AB16" s="51">
        <f t="shared" si="8"/>
        <v>0</v>
      </c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spans="1:42" s="6" customFormat="1">
      <c r="A17" s="98"/>
      <c r="B17" s="98"/>
      <c r="C17" s="98"/>
      <c r="D17" s="98"/>
      <c r="E17" s="98"/>
      <c r="F17" s="98"/>
      <c r="G17" s="52"/>
      <c r="H17" s="9"/>
      <c r="I17" s="9"/>
      <c r="J17" s="9"/>
      <c r="K17" s="9"/>
      <c r="L17" s="9"/>
      <c r="M17" s="9"/>
      <c r="N17" s="73" t="s">
        <v>62</v>
      </c>
      <c r="O17" s="91">
        <f>SUM(O16:P16)</f>
        <v>0.4285714285714286</v>
      </c>
      <c r="P17" s="84"/>
      <c r="Q17" s="100">
        <f t="shared" ref="Q17" si="9">SUM(Q16:R16)</f>
        <v>0.28571428571428575</v>
      </c>
      <c r="R17" s="100"/>
      <c r="S17" s="91">
        <f t="shared" ref="S17" si="10">SUM(S16:T16)</f>
        <v>0.4285714285714286</v>
      </c>
      <c r="T17" s="91"/>
      <c r="U17" s="91">
        <f t="shared" ref="U17" si="11">SUM(U16:V16)</f>
        <v>0.4285714285714286</v>
      </c>
      <c r="V17" s="91"/>
      <c r="W17" s="91">
        <f t="shared" ref="W17" si="12">SUM(W16:X16)</f>
        <v>0.4285714285714286</v>
      </c>
      <c r="X17" s="91"/>
      <c r="Y17" s="91">
        <f t="shared" ref="Y17" si="13">SUM(Y16:Z16)</f>
        <v>0.42857142857142855</v>
      </c>
      <c r="Z17" s="91"/>
      <c r="AA17" s="91">
        <f t="shared" ref="AA17" si="14">SUM(AA16:AB16)</f>
        <v>0.4285714285714286</v>
      </c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92"/>
      <c r="AM17" s="91"/>
      <c r="AN17" s="91"/>
    </row>
    <row r="18" spans="1:42" s="6" customFormat="1">
      <c r="A18" s="98"/>
      <c r="B18" s="98"/>
      <c r="C18" s="98"/>
      <c r="D18" s="98"/>
      <c r="E18" s="98"/>
      <c r="F18" s="98"/>
      <c r="G18" s="52"/>
      <c r="H18" s="9"/>
      <c r="I18" s="9"/>
      <c r="J18" s="9"/>
      <c r="K18" s="9"/>
      <c r="L18" s="9"/>
      <c r="M18" s="9"/>
      <c r="N18" s="73"/>
      <c r="O18" s="91"/>
      <c r="P18" s="84"/>
      <c r="Q18" s="91"/>
      <c r="R18" s="84"/>
      <c r="S18" s="91"/>
      <c r="T18" s="84"/>
      <c r="U18" s="91"/>
      <c r="V18" s="84"/>
      <c r="W18" s="91"/>
      <c r="X18" s="84"/>
      <c r="Y18" s="91"/>
      <c r="Z18" s="84"/>
      <c r="AA18" s="91"/>
      <c r="AB18" s="84"/>
      <c r="AC18" s="91"/>
      <c r="AD18" s="84"/>
      <c r="AE18" s="91"/>
      <c r="AF18" s="84"/>
      <c r="AG18" s="91"/>
      <c r="AH18" s="84"/>
      <c r="AI18" s="91"/>
      <c r="AJ18" s="84"/>
      <c r="AK18" s="91"/>
      <c r="AL18" s="84"/>
      <c r="AM18" s="91"/>
      <c r="AN18" s="84"/>
    </row>
    <row r="19" spans="1:42" s="6" customFormat="1">
      <c r="A19" s="98"/>
      <c r="B19" s="98"/>
      <c r="C19" s="98"/>
      <c r="D19" s="98"/>
      <c r="E19" s="98"/>
      <c r="F19" s="98"/>
      <c r="G19" s="52"/>
      <c r="H19" s="9"/>
      <c r="I19" s="9"/>
      <c r="J19" s="9"/>
      <c r="K19" s="9"/>
      <c r="L19" s="9"/>
      <c r="M19" s="9"/>
      <c r="N19" s="69"/>
      <c r="O19" s="91"/>
      <c r="P19" s="84"/>
      <c r="Q19" s="91"/>
      <c r="R19" s="84"/>
      <c r="S19" s="91"/>
      <c r="T19" s="84"/>
      <c r="U19" s="91"/>
      <c r="V19" s="84"/>
      <c r="W19" s="91"/>
      <c r="X19" s="84"/>
      <c r="Y19" s="91"/>
      <c r="Z19" s="84"/>
      <c r="AA19" s="91"/>
      <c r="AB19" s="84"/>
      <c r="AC19" s="91"/>
      <c r="AD19" s="84"/>
      <c r="AE19" s="91"/>
      <c r="AF19" s="84"/>
      <c r="AG19" s="91"/>
      <c r="AH19" s="84"/>
      <c r="AI19" s="91"/>
      <c r="AJ19" s="84"/>
      <c r="AK19" s="91"/>
      <c r="AL19" s="84"/>
      <c r="AM19" s="91"/>
      <c r="AN19" s="84"/>
    </row>
    <row r="20" spans="1:42" s="6" customFormat="1" ht="20">
      <c r="A20"/>
      <c r="B20"/>
      <c r="C20"/>
      <c r="D20"/>
      <c r="E20"/>
      <c r="F20"/>
      <c r="G20" s="52"/>
      <c r="H20" s="9"/>
      <c r="I20" s="9"/>
      <c r="J20" s="9"/>
      <c r="K20" s="9"/>
      <c r="L20" s="9"/>
      <c r="M20" s="9"/>
      <c r="N20" s="59" t="s">
        <v>2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4"/>
    </row>
    <row r="21" spans="1:42" s="6" customFormat="1">
      <c r="A21"/>
      <c r="B21"/>
      <c r="C21"/>
      <c r="D21"/>
      <c r="E21"/>
      <c r="F21"/>
      <c r="G21" s="52"/>
      <c r="H21" s="9"/>
      <c r="I21" s="9"/>
      <c r="J21" s="9"/>
      <c r="K21" s="9"/>
      <c r="L21" s="9"/>
      <c r="M21" s="9"/>
      <c r="N21" s="52" t="s">
        <v>19</v>
      </c>
      <c r="O21" s="53">
        <v>1</v>
      </c>
      <c r="P21" s="55"/>
      <c r="Q21" s="52">
        <v>0</v>
      </c>
      <c r="R21" s="54"/>
      <c r="S21" s="53">
        <v>1</v>
      </c>
      <c r="T21" s="55"/>
      <c r="U21" s="52">
        <v>0</v>
      </c>
      <c r="V21" s="54"/>
      <c r="W21" s="53">
        <v>0</v>
      </c>
      <c r="X21" s="55"/>
      <c r="Y21" s="52">
        <v>1</v>
      </c>
      <c r="Z21" s="54"/>
      <c r="AA21" s="52">
        <v>0</v>
      </c>
      <c r="AB21" s="54"/>
      <c r="AC21" s="52"/>
      <c r="AD21" s="54"/>
      <c r="AE21" s="53"/>
      <c r="AF21" s="55"/>
      <c r="AG21" s="53"/>
      <c r="AH21" s="55"/>
      <c r="AI21" s="53"/>
      <c r="AJ21" s="55"/>
      <c r="AK21" s="53"/>
      <c r="AL21" s="55"/>
      <c r="AM21" s="53"/>
      <c r="AN21" s="55"/>
      <c r="AO21" s="53"/>
      <c r="AP21" s="50"/>
    </row>
    <row r="22" spans="1:42" s="6" customFormat="1" ht="24">
      <c r="A22" s="105"/>
      <c r="B22" s="105"/>
      <c r="C22" s="105"/>
      <c r="D22" s="105"/>
      <c r="E22" s="105"/>
      <c r="F22" s="105"/>
      <c r="G22" s="52"/>
      <c r="H22" s="9"/>
      <c r="I22" s="9"/>
      <c r="J22" s="9"/>
      <c r="K22" s="9"/>
      <c r="L22" s="9"/>
      <c r="M22" s="9"/>
      <c r="N22" s="52" t="s">
        <v>2</v>
      </c>
      <c r="O22" s="52">
        <v>65</v>
      </c>
      <c r="P22" s="54"/>
      <c r="Q22" s="52">
        <v>70</v>
      </c>
      <c r="R22" s="54"/>
      <c r="S22" s="53">
        <v>70</v>
      </c>
      <c r="T22" s="55"/>
      <c r="U22" s="52">
        <v>80</v>
      </c>
      <c r="V22" s="54"/>
      <c r="W22" s="52">
        <v>90</v>
      </c>
      <c r="X22" s="54"/>
      <c r="Y22" s="53">
        <v>90</v>
      </c>
      <c r="Z22" s="55"/>
      <c r="AA22" s="52">
        <v>95</v>
      </c>
      <c r="AB22" s="54"/>
      <c r="AC22" s="52"/>
      <c r="AD22" s="54"/>
      <c r="AE22" s="53"/>
      <c r="AF22" s="55"/>
      <c r="AG22" s="53"/>
      <c r="AH22" s="55"/>
      <c r="AI22" s="53"/>
      <c r="AJ22" s="55"/>
      <c r="AK22" s="53"/>
      <c r="AL22" s="55"/>
      <c r="AM22" s="53"/>
      <c r="AN22" s="55"/>
      <c r="AO22" s="53"/>
      <c r="AP22" s="50"/>
    </row>
    <row r="23" spans="1:42" ht="24">
      <c r="A23" s="106"/>
      <c r="B23" s="106"/>
      <c r="C23" s="106"/>
      <c r="D23" s="106"/>
      <c r="E23" s="106"/>
      <c r="F23" s="106"/>
      <c r="N23" s="18" t="s">
        <v>25</v>
      </c>
      <c r="O23" s="52">
        <f xml:space="preserve"> O22</f>
        <v>65</v>
      </c>
      <c r="P23" s="54"/>
      <c r="Q23" s="53">
        <f t="shared" ref="Q23" si="15" xml:space="preserve"> Q22</f>
        <v>70</v>
      </c>
      <c r="R23" s="55"/>
      <c r="S23" s="53">
        <v>80</v>
      </c>
      <c r="T23" s="55"/>
      <c r="U23" s="52">
        <v>90</v>
      </c>
      <c r="V23" s="54"/>
      <c r="W23" s="52">
        <v>95</v>
      </c>
      <c r="X23" s="54"/>
      <c r="Y23" s="53"/>
      <c r="Z23" s="55"/>
      <c r="AA23" s="53"/>
      <c r="AB23" s="55"/>
      <c r="AC23" s="52"/>
      <c r="AD23" s="54"/>
      <c r="AE23" s="53"/>
      <c r="AF23" s="55"/>
      <c r="AG23" s="53"/>
      <c r="AH23" s="55"/>
      <c r="AI23" s="53"/>
      <c r="AJ23" s="55"/>
      <c r="AK23" s="53"/>
      <c r="AL23" s="55"/>
      <c r="AM23" s="53"/>
      <c r="AN23" s="55"/>
      <c r="AO23" s="53"/>
      <c r="AP23" s="50"/>
    </row>
    <row r="24" spans="1:42" ht="24">
      <c r="A24" s="106"/>
      <c r="B24" s="106"/>
      <c r="C24" s="106"/>
      <c r="D24" s="106"/>
      <c r="E24" s="106"/>
      <c r="F24" s="106"/>
      <c r="G24" s="74"/>
      <c r="H24" s="74"/>
      <c r="I24" s="71"/>
      <c r="J24" s="71"/>
      <c r="K24" s="71"/>
      <c r="L24" s="71"/>
      <c r="M24" s="71"/>
      <c r="N24" s="57" t="s">
        <v>21</v>
      </c>
      <c r="O24" s="52">
        <v>64</v>
      </c>
      <c r="P24" s="54"/>
      <c r="Q24" s="56">
        <f>FLOOR(SUM(O23:R23)/2, 0.1)</f>
        <v>67.5</v>
      </c>
      <c r="R24" s="56"/>
      <c r="S24" s="56">
        <f>FLOOR((Q23+S23)/2, 0.1)</f>
        <v>75</v>
      </c>
      <c r="T24" s="53"/>
      <c r="U24" s="53">
        <f t="shared" ref="U24" si="16">FLOOR((S23+U23)/2, 0.1)</f>
        <v>85</v>
      </c>
      <c r="V24" s="53"/>
      <c r="W24" s="53">
        <f t="shared" ref="W24" si="17">FLOOR((U23+W23)/2, 0.1)</f>
        <v>92.5</v>
      </c>
      <c r="X24" s="53"/>
      <c r="Y24" s="53">
        <v>96</v>
      </c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0"/>
    </row>
    <row r="25" spans="1:42" ht="24">
      <c r="A25" s="106"/>
      <c r="B25" s="106"/>
      <c r="C25" s="106"/>
      <c r="D25" s="106"/>
      <c r="E25" s="106"/>
      <c r="F25" s="106"/>
      <c r="G25" s="15"/>
      <c r="H25" s="10"/>
      <c r="I25" s="10"/>
      <c r="J25" s="10"/>
      <c r="K25" s="10"/>
      <c r="L25" s="10"/>
      <c r="M25" s="12"/>
      <c r="N25" s="18"/>
      <c r="O25" s="52"/>
      <c r="P25" s="54"/>
      <c r="Q25" s="53"/>
      <c r="R25" s="53"/>
      <c r="S25" s="53"/>
      <c r="T25" s="53"/>
      <c r="U25" s="52"/>
      <c r="V25" s="52"/>
      <c r="W25" s="52"/>
      <c r="X25" s="52"/>
      <c r="Y25" s="53"/>
      <c r="Z25" s="53"/>
      <c r="AA25" s="53"/>
      <c r="AB25" s="53"/>
      <c r="AC25" s="52"/>
      <c r="AD25" s="52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0"/>
    </row>
    <row r="26" spans="1:42" ht="19">
      <c r="C26" s="7"/>
      <c r="D26" s="7"/>
      <c r="G26" s="52"/>
      <c r="H26" s="24"/>
      <c r="I26" s="24"/>
      <c r="J26" s="24"/>
      <c r="K26" s="24"/>
      <c r="L26" s="24"/>
      <c r="M26" s="24"/>
      <c r="N26" s="52"/>
      <c r="O26" s="52" t="s">
        <v>22</v>
      </c>
      <c r="P26" s="52" t="s">
        <v>23</v>
      </c>
      <c r="Q26" s="52" t="s">
        <v>22</v>
      </c>
      <c r="R26" s="52" t="s">
        <v>23</v>
      </c>
      <c r="S26" s="52" t="s">
        <v>22</v>
      </c>
      <c r="T26" s="52" t="s">
        <v>23</v>
      </c>
      <c r="U26" s="52" t="s">
        <v>22</v>
      </c>
      <c r="V26" s="52" t="s">
        <v>23</v>
      </c>
      <c r="W26" s="52" t="s">
        <v>22</v>
      </c>
      <c r="X26" s="52" t="s">
        <v>23</v>
      </c>
      <c r="Y26" s="52" t="s">
        <v>22</v>
      </c>
      <c r="Z26" s="52" t="s">
        <v>23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6"/>
      <c r="AP26" s="6"/>
    </row>
    <row r="27" spans="1:42" ht="19">
      <c r="C27" s="5"/>
      <c r="D27" s="5"/>
      <c r="G27" s="52"/>
      <c r="H27" s="24"/>
      <c r="I27" s="24"/>
      <c r="J27" s="24"/>
      <c r="K27" s="24"/>
      <c r="L27" s="24"/>
      <c r="M27" s="24"/>
      <c r="N27" s="52" t="s">
        <v>14</v>
      </c>
      <c r="O27" s="52">
        <v>0</v>
      </c>
      <c r="P27" s="52">
        <v>3</v>
      </c>
      <c r="Q27" s="52">
        <v>1</v>
      </c>
      <c r="R27" s="52">
        <v>2</v>
      </c>
      <c r="S27" s="52">
        <v>2</v>
      </c>
      <c r="T27" s="52">
        <v>1</v>
      </c>
      <c r="U27" s="52">
        <v>2</v>
      </c>
      <c r="V27" s="52">
        <v>1</v>
      </c>
      <c r="W27" s="52">
        <v>3</v>
      </c>
      <c r="X27" s="52">
        <v>0</v>
      </c>
      <c r="Y27" s="52">
        <v>3</v>
      </c>
      <c r="Z27" s="52">
        <v>0</v>
      </c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6"/>
      <c r="AP27" s="6"/>
    </row>
    <row r="28" spans="1:42" ht="19">
      <c r="C28" s="5"/>
      <c r="D28" s="5"/>
      <c r="G28" s="73"/>
      <c r="H28" s="66"/>
      <c r="I28" s="66"/>
      <c r="J28" s="66"/>
      <c r="K28" s="66"/>
      <c r="L28" s="62"/>
      <c r="M28" s="31"/>
      <c r="N28" s="52" t="s">
        <v>15</v>
      </c>
      <c r="O28" s="52">
        <v>0</v>
      </c>
      <c r="P28" s="52">
        <v>4</v>
      </c>
      <c r="Q28" s="52">
        <v>0</v>
      </c>
      <c r="R28" s="52">
        <v>4</v>
      </c>
      <c r="S28" s="52">
        <v>1</v>
      </c>
      <c r="T28" s="52">
        <v>3</v>
      </c>
      <c r="U28" s="52">
        <v>2</v>
      </c>
      <c r="V28" s="52">
        <v>2</v>
      </c>
      <c r="W28" s="52">
        <v>3</v>
      </c>
      <c r="X28" s="52">
        <v>1</v>
      </c>
      <c r="Y28" s="52">
        <v>4</v>
      </c>
      <c r="Z28" s="52">
        <v>0</v>
      </c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6"/>
      <c r="AP28" s="6"/>
    </row>
    <row r="29" spans="1:42" ht="19">
      <c r="C29" s="5"/>
      <c r="D29" s="5"/>
      <c r="G29" s="73"/>
      <c r="M29" s="72"/>
      <c r="N29" s="6"/>
      <c r="O29" s="52"/>
      <c r="P29" s="54"/>
      <c r="Q29" s="53"/>
      <c r="R29" s="53"/>
      <c r="S29" s="53"/>
      <c r="T29" s="53"/>
      <c r="U29" s="52"/>
      <c r="V29" s="52"/>
      <c r="W29" s="52"/>
      <c r="X29" s="52"/>
      <c r="Y29" s="53"/>
      <c r="Z29" s="53"/>
      <c r="AA29" s="53"/>
      <c r="AB29" s="53"/>
      <c r="AC29" s="52"/>
      <c r="AD29" s="52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6"/>
      <c r="AP29" s="6"/>
    </row>
    <row r="30" spans="1:42" ht="19">
      <c r="C30" s="5"/>
      <c r="D30" s="5"/>
      <c r="G30" s="73"/>
      <c r="H30" s="77"/>
      <c r="I30" s="78"/>
      <c r="J30" s="78"/>
      <c r="K30" s="78"/>
      <c r="L30" s="58"/>
      <c r="M30" s="58"/>
      <c r="N30" s="52" t="s">
        <v>24</v>
      </c>
      <c r="O30" s="52">
        <f>SUM(O27:O28)</f>
        <v>0</v>
      </c>
      <c r="P30" s="52">
        <f t="shared" ref="P30:Z30" si="18">SUM(P27:P28)</f>
        <v>7</v>
      </c>
      <c r="Q30" s="52">
        <f t="shared" si="18"/>
        <v>1</v>
      </c>
      <c r="R30" s="52">
        <f t="shared" si="18"/>
        <v>6</v>
      </c>
      <c r="S30" s="52">
        <f t="shared" si="18"/>
        <v>3</v>
      </c>
      <c r="T30" s="52">
        <f t="shared" si="18"/>
        <v>4</v>
      </c>
      <c r="U30" s="52">
        <f t="shared" si="18"/>
        <v>4</v>
      </c>
      <c r="V30" s="52">
        <f t="shared" si="18"/>
        <v>3</v>
      </c>
      <c r="W30" s="52">
        <f t="shared" si="18"/>
        <v>6</v>
      </c>
      <c r="X30" s="52">
        <f t="shared" si="18"/>
        <v>1</v>
      </c>
      <c r="Y30" s="52">
        <f t="shared" si="18"/>
        <v>7</v>
      </c>
      <c r="Z30" s="52">
        <f t="shared" si="18"/>
        <v>0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6"/>
      <c r="AP30" s="6"/>
    </row>
    <row r="31" spans="1:42" ht="19">
      <c r="C31" s="5"/>
      <c r="D31" s="5"/>
      <c r="G31" s="42"/>
      <c r="H31" s="6"/>
      <c r="I31" s="6"/>
      <c r="J31" s="6"/>
      <c r="K31" s="6"/>
      <c r="L31" s="6"/>
      <c r="M31" s="6"/>
      <c r="N31" s="57" t="s">
        <v>61</v>
      </c>
      <c r="O31" s="51">
        <v>1</v>
      </c>
      <c r="P31" s="51">
        <f>1 - MAX(P27/P30, P28/P30)</f>
        <v>0.4285714285714286</v>
      </c>
      <c r="Q31" s="51">
        <f t="shared" ref="Q31:Y31" si="19">1 - MAX(Q27/Q30, Q28/Q30)</f>
        <v>0</v>
      </c>
      <c r="R31" s="51">
        <f t="shared" si="19"/>
        <v>0.33333333333333337</v>
      </c>
      <c r="S31" s="51">
        <f t="shared" si="19"/>
        <v>0.33333333333333337</v>
      </c>
      <c r="T31" s="51">
        <f t="shared" si="19"/>
        <v>0.25</v>
      </c>
      <c r="U31" s="51">
        <f t="shared" si="19"/>
        <v>0.5</v>
      </c>
      <c r="V31" s="51">
        <f t="shared" si="19"/>
        <v>0.33333333333333337</v>
      </c>
      <c r="W31" s="51">
        <f t="shared" si="19"/>
        <v>0.5</v>
      </c>
      <c r="X31" s="51">
        <f t="shared" si="19"/>
        <v>0</v>
      </c>
      <c r="Y31" s="51">
        <f t="shared" si="19"/>
        <v>0.4285714285714286</v>
      </c>
      <c r="Z31" s="51">
        <v>1</v>
      </c>
      <c r="AA31" s="51"/>
      <c r="AB31" s="51"/>
      <c r="AC31" s="51"/>
      <c r="AD31" s="51"/>
      <c r="AE31" s="51"/>
      <c r="AF31" s="51"/>
      <c r="AG31" s="51"/>
      <c r="AH31" s="51"/>
      <c r="AI31" s="23"/>
      <c r="AJ31" s="23"/>
      <c r="AK31" s="23"/>
      <c r="AL31" s="23"/>
      <c r="AM31" s="23"/>
      <c r="AN31" s="23"/>
      <c r="AO31" s="8"/>
      <c r="AP31" s="8"/>
    </row>
    <row r="32" spans="1:42" ht="19">
      <c r="C32" s="7"/>
      <c r="D32" s="7"/>
      <c r="G32" s="6"/>
      <c r="H32" s="6"/>
      <c r="I32" s="6"/>
      <c r="J32" s="6"/>
      <c r="K32" s="6"/>
      <c r="L32" s="6"/>
      <c r="M32" s="6"/>
      <c r="N32" s="52" t="s">
        <v>17</v>
      </c>
      <c r="O32" s="52">
        <v>7</v>
      </c>
      <c r="P32" s="52">
        <v>7</v>
      </c>
      <c r="Q32" s="52">
        <v>7</v>
      </c>
      <c r="R32" s="52">
        <v>7</v>
      </c>
      <c r="S32" s="52">
        <v>7</v>
      </c>
      <c r="T32" s="52">
        <v>7</v>
      </c>
      <c r="U32" s="52">
        <v>7</v>
      </c>
      <c r="V32" s="52">
        <v>7</v>
      </c>
      <c r="W32" s="52">
        <v>7</v>
      </c>
      <c r="X32" s="52">
        <v>7</v>
      </c>
      <c r="Y32" s="52">
        <v>7</v>
      </c>
      <c r="Z32" s="52">
        <v>7</v>
      </c>
      <c r="AA32" s="52"/>
      <c r="AB32" s="52"/>
      <c r="AC32" s="52"/>
      <c r="AD32" s="52"/>
      <c r="AE32" s="52"/>
      <c r="AF32" s="52"/>
      <c r="AG32" s="52"/>
      <c r="AH32" s="52"/>
      <c r="AI32" s="8"/>
      <c r="AJ32" s="8"/>
      <c r="AK32" s="8"/>
      <c r="AL32" s="8"/>
      <c r="AM32" s="8"/>
      <c r="AN32" s="8"/>
      <c r="AO32" s="8"/>
      <c r="AP32" s="8"/>
    </row>
    <row r="33" spans="1:42" ht="19">
      <c r="C33" s="7"/>
      <c r="D33" s="7"/>
      <c r="G33" s="107"/>
      <c r="H33" s="107"/>
      <c r="I33" s="107"/>
      <c r="J33" s="107"/>
      <c r="K33" s="107"/>
      <c r="L33" s="107"/>
      <c r="M33" s="107"/>
      <c r="N33" s="53" t="s">
        <v>60</v>
      </c>
      <c r="O33" s="51">
        <f>(O30/O32)*O31</f>
        <v>0</v>
      </c>
      <c r="P33" s="51">
        <f t="shared" ref="P33:Z33" si="20">(P30/P32)*P31</f>
        <v>0.4285714285714286</v>
      </c>
      <c r="Q33" s="51">
        <f t="shared" si="20"/>
        <v>0</v>
      </c>
      <c r="R33" s="51">
        <f t="shared" si="20"/>
        <v>0.28571428571428575</v>
      </c>
      <c r="S33" s="51">
        <f t="shared" si="20"/>
        <v>0.14285714285714288</v>
      </c>
      <c r="T33" s="51">
        <f t="shared" si="20"/>
        <v>0.14285714285714285</v>
      </c>
      <c r="U33" s="51">
        <f t="shared" si="20"/>
        <v>0.2857142857142857</v>
      </c>
      <c r="V33" s="51">
        <f t="shared" si="20"/>
        <v>0.14285714285714288</v>
      </c>
      <c r="W33" s="51">
        <f t="shared" si="20"/>
        <v>0.42857142857142855</v>
      </c>
      <c r="X33" s="51">
        <f t="shared" si="20"/>
        <v>0</v>
      </c>
      <c r="Y33" s="51">
        <f t="shared" si="20"/>
        <v>0.4285714285714286</v>
      </c>
      <c r="Z33" s="51">
        <f t="shared" si="20"/>
        <v>0</v>
      </c>
      <c r="AA33" s="51"/>
      <c r="AB33" s="51"/>
      <c r="AC33" s="51"/>
      <c r="AD33" s="51"/>
      <c r="AE33" s="51"/>
      <c r="AF33" s="51"/>
      <c r="AG33" s="51"/>
      <c r="AH33" s="51"/>
      <c r="AI33" s="48"/>
      <c r="AJ33" s="48"/>
      <c r="AK33" s="48"/>
      <c r="AL33" s="48"/>
      <c r="AM33" s="48"/>
      <c r="AN33" s="48"/>
      <c r="AO33" s="6"/>
      <c r="AP33" s="6"/>
    </row>
    <row r="34" spans="1:42" ht="19">
      <c r="C34" s="5"/>
      <c r="D34" s="5"/>
      <c r="G34" s="107"/>
      <c r="H34" s="107"/>
      <c r="I34" s="107"/>
      <c r="J34" s="107"/>
      <c r="K34" s="107"/>
      <c r="L34" s="107"/>
      <c r="M34" s="107"/>
      <c r="N34" s="73" t="s">
        <v>62</v>
      </c>
      <c r="O34" s="91">
        <f>SUM(O33:P33)</f>
        <v>0.4285714285714286</v>
      </c>
      <c r="P34" s="84"/>
      <c r="Q34" s="100">
        <f t="shared" ref="Q34" si="21">SUM(Q33:R33)</f>
        <v>0.28571428571428575</v>
      </c>
      <c r="R34" s="101"/>
      <c r="S34" s="100">
        <f t="shared" ref="S34" si="22">SUM(S33:T33)</f>
        <v>0.2857142857142857</v>
      </c>
      <c r="T34" s="101"/>
      <c r="U34" s="91">
        <f t="shared" ref="U34" si="23">SUM(U33:V33)</f>
        <v>0.4285714285714286</v>
      </c>
      <c r="V34" s="84"/>
      <c r="W34" s="91">
        <f t="shared" ref="W34" si="24">SUM(W33:X33)</f>
        <v>0.42857142857142855</v>
      </c>
      <c r="X34" s="84"/>
      <c r="Y34" s="91">
        <f t="shared" ref="Y34" si="25">SUM(Y33:Z33)</f>
        <v>0.4285714285714286</v>
      </c>
      <c r="Z34" s="84"/>
      <c r="AA34" s="91"/>
      <c r="AB34" s="84"/>
      <c r="AC34" s="91"/>
      <c r="AD34" s="84"/>
      <c r="AE34" s="91"/>
      <c r="AF34" s="84"/>
      <c r="AG34" s="91"/>
      <c r="AH34" s="84"/>
      <c r="AI34" s="94"/>
      <c r="AJ34" s="95"/>
      <c r="AK34" s="94"/>
      <c r="AL34" s="95"/>
      <c r="AM34" s="94"/>
      <c r="AN34" s="95"/>
      <c r="AO34" s="6"/>
      <c r="AP34" s="6"/>
    </row>
    <row r="35" spans="1:42">
      <c r="G35" s="107"/>
      <c r="H35" s="107"/>
      <c r="I35" s="107"/>
      <c r="J35" s="107"/>
      <c r="K35" s="107"/>
      <c r="L35" s="107"/>
      <c r="M35" s="107"/>
    </row>
    <row r="36" spans="1:42">
      <c r="N36" s="69"/>
      <c r="O36" s="91"/>
      <c r="P36" s="84"/>
      <c r="Q36" s="91"/>
      <c r="R36" s="84"/>
      <c r="S36" s="91"/>
      <c r="T36" s="84"/>
      <c r="U36" s="91"/>
      <c r="V36" s="84"/>
      <c r="W36" s="91"/>
      <c r="X36" s="84"/>
      <c r="Y36" s="91"/>
      <c r="Z36" s="84"/>
      <c r="AA36" s="91"/>
      <c r="AB36" s="84"/>
      <c r="AC36" s="91"/>
      <c r="AD36" s="84"/>
      <c r="AE36" s="91"/>
      <c r="AF36" s="84"/>
      <c r="AG36" s="91"/>
      <c r="AH36" s="84"/>
      <c r="AI36" s="91"/>
      <c r="AJ36" s="84"/>
      <c r="AK36" s="91"/>
      <c r="AL36" s="84"/>
      <c r="AM36" s="91"/>
      <c r="AN36" s="84"/>
    </row>
    <row r="37" spans="1:42">
      <c r="A37" s="86" t="s">
        <v>28</v>
      </c>
      <c r="B37" s="86"/>
      <c r="C37" s="86"/>
      <c r="D37" s="86"/>
      <c r="E37" s="86"/>
      <c r="F37" s="86"/>
      <c r="N37" s="73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spans="1:42">
      <c r="A38" s="86"/>
      <c r="B38" s="86"/>
      <c r="C38" s="86"/>
      <c r="D38" s="86"/>
      <c r="E38" s="86"/>
      <c r="F38" s="86"/>
      <c r="N38" s="73"/>
      <c r="O38" s="91"/>
      <c r="P38" s="84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2"/>
      <c r="AL38" s="92"/>
      <c r="AM38" s="91"/>
      <c r="AN38" s="91"/>
    </row>
    <row r="39" spans="1:42" ht="40">
      <c r="A39" s="34" t="s">
        <v>3</v>
      </c>
      <c r="B39" s="3" t="s">
        <v>0</v>
      </c>
      <c r="C39" s="3" t="s">
        <v>1</v>
      </c>
      <c r="D39" s="3" t="s">
        <v>2</v>
      </c>
      <c r="E39" s="13" t="s">
        <v>4</v>
      </c>
      <c r="F39" s="13" t="s">
        <v>13</v>
      </c>
      <c r="G39" s="79" t="s">
        <v>0</v>
      </c>
      <c r="H39" s="79"/>
      <c r="I39" s="80"/>
      <c r="J39" s="80"/>
      <c r="K39" s="80"/>
      <c r="L39" s="80"/>
      <c r="M39" s="80"/>
      <c r="N39" s="42"/>
      <c r="O39" s="91"/>
      <c r="P39" s="84"/>
      <c r="Q39" s="100"/>
      <c r="R39" s="101"/>
      <c r="S39" s="91"/>
      <c r="T39" s="84"/>
      <c r="U39" s="91"/>
      <c r="V39" s="84"/>
      <c r="W39" s="91"/>
      <c r="X39" s="84"/>
      <c r="Y39" s="91"/>
      <c r="Z39" s="84"/>
      <c r="AA39" s="91"/>
      <c r="AB39" s="84"/>
      <c r="AC39" s="91"/>
      <c r="AD39" s="84"/>
      <c r="AE39" s="91"/>
      <c r="AF39" s="84"/>
      <c r="AG39" s="91"/>
      <c r="AH39" s="84"/>
      <c r="AI39" s="91"/>
      <c r="AJ39" s="84"/>
      <c r="AK39" s="100"/>
      <c r="AL39" s="101"/>
      <c r="AM39" s="91"/>
      <c r="AN39" s="84"/>
    </row>
    <row r="40" spans="1:42" ht="20">
      <c r="A40" s="35" t="b">
        <v>0</v>
      </c>
      <c r="B40" s="30" t="s">
        <v>5</v>
      </c>
      <c r="C40" s="30">
        <v>85</v>
      </c>
      <c r="D40" s="30">
        <v>85</v>
      </c>
      <c r="E40" s="30" t="s">
        <v>7</v>
      </c>
      <c r="F40" s="30">
        <v>0</v>
      </c>
      <c r="G40" s="15"/>
      <c r="H40" s="10" t="s">
        <v>14</v>
      </c>
      <c r="I40" s="10" t="s">
        <v>15</v>
      </c>
      <c r="J40" s="10" t="s">
        <v>37</v>
      </c>
      <c r="K40" s="10" t="s">
        <v>61</v>
      </c>
      <c r="L40" s="10" t="s">
        <v>17</v>
      </c>
      <c r="M40" s="12" t="s">
        <v>60</v>
      </c>
      <c r="N40" s="59" t="s">
        <v>1</v>
      </c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4"/>
    </row>
    <row r="41" spans="1:42" ht="19">
      <c r="A41" s="35" t="b">
        <v>0</v>
      </c>
      <c r="B41" s="30" t="s">
        <v>9</v>
      </c>
      <c r="C41" s="30">
        <v>68</v>
      </c>
      <c r="D41" s="30">
        <v>80</v>
      </c>
      <c r="E41" s="30" t="s">
        <v>6</v>
      </c>
      <c r="F41" s="30">
        <v>1</v>
      </c>
      <c r="G41" s="52" t="s">
        <v>5</v>
      </c>
      <c r="H41" s="24">
        <v>1</v>
      </c>
      <c r="I41" s="24">
        <v>1</v>
      </c>
      <c r="J41" s="24">
        <v>2</v>
      </c>
      <c r="K41" s="24">
        <f>1 - MAX(H41/J41, I41/J41)</f>
        <v>0.5</v>
      </c>
      <c r="L41" s="24">
        <v>14</v>
      </c>
      <c r="M41" s="24">
        <f>J41/L41*K41</f>
        <v>7.1428571428571425E-2</v>
      </c>
      <c r="N41" s="52" t="s">
        <v>19</v>
      </c>
      <c r="O41" s="53">
        <v>1</v>
      </c>
      <c r="P41" s="55"/>
      <c r="Q41" s="52">
        <v>1</v>
      </c>
      <c r="R41" s="54"/>
      <c r="S41" s="53">
        <v>1</v>
      </c>
      <c r="T41" s="55"/>
      <c r="U41" s="52">
        <v>1</v>
      </c>
      <c r="V41" s="54"/>
      <c r="W41" s="53">
        <v>1</v>
      </c>
      <c r="X41" s="55"/>
      <c r="Y41" s="52">
        <v>1</v>
      </c>
      <c r="Z41" s="54"/>
      <c r="AA41" s="52">
        <v>0</v>
      </c>
      <c r="AB41" s="54"/>
      <c r="AC41" s="52"/>
      <c r="AD41" s="54"/>
      <c r="AE41" s="53"/>
      <c r="AF41" s="55"/>
      <c r="AG41" s="53"/>
      <c r="AH41" s="55"/>
      <c r="AI41" s="53"/>
      <c r="AJ41" s="55"/>
      <c r="AK41" s="53"/>
      <c r="AL41" s="55"/>
      <c r="AM41" s="53"/>
      <c r="AN41" s="55"/>
      <c r="AO41" s="53"/>
      <c r="AP41" s="50"/>
    </row>
    <row r="42" spans="1:42" ht="19">
      <c r="A42" s="35" t="b">
        <v>0</v>
      </c>
      <c r="B42" s="30" t="s">
        <v>9</v>
      </c>
      <c r="C42" s="30">
        <v>70</v>
      </c>
      <c r="D42" s="30">
        <v>96</v>
      </c>
      <c r="E42" s="30" t="s">
        <v>6</v>
      </c>
      <c r="F42" s="30">
        <v>1</v>
      </c>
      <c r="G42" s="52" t="s">
        <v>8</v>
      </c>
      <c r="H42" s="24">
        <v>2</v>
      </c>
      <c r="I42" s="24">
        <v>0</v>
      </c>
      <c r="J42" s="24">
        <v>2</v>
      </c>
      <c r="K42" s="24">
        <f t="shared" ref="K42:K43" si="26">1 - MAX(H42/J42, I42/J42)</f>
        <v>0</v>
      </c>
      <c r="L42" s="24">
        <v>14</v>
      </c>
      <c r="M42" s="24">
        <f t="shared" ref="M42:M43" si="27">J42/L42*K42</f>
        <v>0</v>
      </c>
      <c r="N42" s="52" t="s">
        <v>1</v>
      </c>
      <c r="O42" s="52">
        <v>68</v>
      </c>
      <c r="P42" s="54"/>
      <c r="Q42" s="52">
        <v>69</v>
      </c>
      <c r="R42" s="54"/>
      <c r="S42" s="53">
        <v>70</v>
      </c>
      <c r="T42" s="55"/>
      <c r="U42" s="52">
        <v>75</v>
      </c>
      <c r="V42" s="54"/>
      <c r="W42" s="52">
        <v>81</v>
      </c>
      <c r="X42" s="54"/>
      <c r="Y42" s="53">
        <v>83</v>
      </c>
      <c r="Z42" s="55"/>
      <c r="AA42" s="52">
        <v>85</v>
      </c>
      <c r="AB42" s="54"/>
      <c r="AC42" s="52"/>
      <c r="AD42" s="54"/>
      <c r="AE42" s="53"/>
      <c r="AF42" s="55"/>
      <c r="AG42" s="53"/>
      <c r="AH42" s="55"/>
      <c r="AI42" s="53"/>
      <c r="AJ42" s="55"/>
      <c r="AK42" s="53"/>
      <c r="AL42" s="55"/>
      <c r="AM42" s="53"/>
      <c r="AN42" s="55"/>
      <c r="AO42" s="53"/>
      <c r="AP42" s="50"/>
    </row>
    <row r="43" spans="1:42" ht="19">
      <c r="A43" s="35" t="b">
        <v>0</v>
      </c>
      <c r="B43" s="30" t="s">
        <v>5</v>
      </c>
      <c r="C43" s="30">
        <v>69</v>
      </c>
      <c r="D43" s="30">
        <v>70</v>
      </c>
      <c r="E43" s="30" t="s">
        <v>6</v>
      </c>
      <c r="F43" s="30">
        <v>1</v>
      </c>
      <c r="G43" s="52" t="s">
        <v>9</v>
      </c>
      <c r="H43" s="24">
        <v>3</v>
      </c>
      <c r="I43" s="24">
        <v>0</v>
      </c>
      <c r="J43" s="24">
        <v>3</v>
      </c>
      <c r="K43" s="24">
        <f t="shared" si="26"/>
        <v>0</v>
      </c>
      <c r="L43" s="24">
        <v>14</v>
      </c>
      <c r="M43" s="24">
        <f t="shared" si="27"/>
        <v>0</v>
      </c>
      <c r="N43" s="18" t="s">
        <v>20</v>
      </c>
      <c r="O43" s="52">
        <f xml:space="preserve"> O42</f>
        <v>68</v>
      </c>
      <c r="P43" s="54"/>
      <c r="Q43" s="53">
        <f t="shared" ref="Q43" si="28" xml:space="preserve"> Q42</f>
        <v>69</v>
      </c>
      <c r="R43" s="55"/>
      <c r="S43" s="53">
        <f t="shared" ref="S43" si="29" xml:space="preserve"> S42</f>
        <v>70</v>
      </c>
      <c r="T43" s="55"/>
      <c r="U43" s="52">
        <f t="shared" ref="U43" si="30" xml:space="preserve"> U42</f>
        <v>75</v>
      </c>
      <c r="V43" s="54"/>
      <c r="W43" s="52">
        <v>81</v>
      </c>
      <c r="X43" s="54"/>
      <c r="Y43" s="53">
        <v>83</v>
      </c>
      <c r="Z43" s="55"/>
      <c r="AA43" s="53">
        <v>85</v>
      </c>
      <c r="AB43" s="55"/>
      <c r="AC43" s="53"/>
      <c r="AD43" s="55"/>
      <c r="AE43" s="53"/>
      <c r="AF43" s="55"/>
      <c r="AG43" s="53"/>
      <c r="AH43" s="55"/>
      <c r="AI43" s="53"/>
      <c r="AJ43" s="55"/>
      <c r="AK43" s="53"/>
      <c r="AL43" s="55"/>
      <c r="AM43" s="53"/>
      <c r="AN43" s="55"/>
      <c r="AO43" s="53"/>
      <c r="AP43" s="50"/>
    </row>
    <row r="44" spans="1:42" ht="16" customHeight="1">
      <c r="A44" s="35" t="b">
        <v>0</v>
      </c>
      <c r="B44" s="30" t="s">
        <v>8</v>
      </c>
      <c r="C44" s="30">
        <v>81</v>
      </c>
      <c r="D44" s="30">
        <v>75</v>
      </c>
      <c r="E44" s="30" t="s">
        <v>6</v>
      </c>
      <c r="F44" s="30">
        <v>1</v>
      </c>
      <c r="G44" s="73" t="s">
        <v>62</v>
      </c>
      <c r="H44" s="66"/>
      <c r="I44" s="66"/>
      <c r="J44" s="66"/>
      <c r="K44" s="66"/>
      <c r="L44" s="62"/>
      <c r="M44" s="31">
        <f>SUM(M41:M43)</f>
        <v>7.1428571428571425E-2</v>
      </c>
      <c r="N44" s="57" t="s">
        <v>21</v>
      </c>
      <c r="O44" s="52">
        <v>67</v>
      </c>
      <c r="P44" s="54"/>
      <c r="Q44" s="53">
        <f>FLOOR(SUM(O43:R43)/2, 0.1)</f>
        <v>68.5</v>
      </c>
      <c r="R44" s="53"/>
      <c r="S44" s="53">
        <f>FLOOR((Q43+S43)/2, 0.1)</f>
        <v>69.5</v>
      </c>
      <c r="T44" s="53"/>
      <c r="U44" s="53">
        <f t="shared" ref="U44" si="31">FLOOR((S43+U43)/2, 0.1)</f>
        <v>72.5</v>
      </c>
      <c r="V44" s="53"/>
      <c r="W44" s="53">
        <f t="shared" ref="W44" si="32">FLOOR((U43+W43)/2, 0.1)</f>
        <v>78</v>
      </c>
      <c r="X44" s="53"/>
      <c r="Y44" s="53">
        <f t="shared" ref="Y44" si="33">FLOOR((W43+Y43)/2, 0.1)</f>
        <v>82</v>
      </c>
      <c r="Z44" s="53"/>
      <c r="AA44" s="56">
        <f t="shared" ref="AA44" si="34">FLOOR((Y43+AA43)/2, 0.1)</f>
        <v>84</v>
      </c>
      <c r="AB44" s="56"/>
      <c r="AC44" s="53">
        <v>86</v>
      </c>
      <c r="AD44" s="53"/>
      <c r="AE44" s="53"/>
      <c r="AF44" s="53"/>
      <c r="AG44" s="53"/>
      <c r="AH44" s="53"/>
      <c r="AI44" s="53"/>
      <c r="AJ44" s="53"/>
      <c r="AK44" s="56"/>
      <c r="AL44" s="56"/>
      <c r="AM44" s="53"/>
      <c r="AN44" s="53"/>
      <c r="AO44" s="53"/>
      <c r="AP44" s="50"/>
    </row>
    <row r="45" spans="1:42" ht="16" customHeight="1">
      <c r="A45" s="35" t="b">
        <v>0</v>
      </c>
      <c r="B45" s="30" t="s">
        <v>8</v>
      </c>
      <c r="C45" s="30">
        <v>83</v>
      </c>
      <c r="D45" s="30">
        <v>78</v>
      </c>
      <c r="E45" s="30" t="s">
        <v>6</v>
      </c>
      <c r="F45" s="30">
        <v>1</v>
      </c>
      <c r="N45" s="18"/>
      <c r="O45" s="52"/>
      <c r="P45" s="54"/>
      <c r="Q45" s="53"/>
      <c r="R45" s="53"/>
      <c r="S45" s="53"/>
      <c r="T45" s="53"/>
      <c r="U45" s="52"/>
      <c r="V45" s="52"/>
      <c r="W45" s="52"/>
      <c r="X45" s="52"/>
      <c r="Y45" s="53"/>
      <c r="Z45" s="53"/>
      <c r="AA45" s="53"/>
      <c r="AB45" s="53"/>
      <c r="AC45" s="52"/>
      <c r="AD45" s="52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0"/>
    </row>
    <row r="46" spans="1:42" ht="19" customHeight="1">
      <c r="A46" s="35" t="b">
        <v>0</v>
      </c>
      <c r="B46" s="30" t="s">
        <v>9</v>
      </c>
      <c r="C46" s="30">
        <v>75</v>
      </c>
      <c r="D46" s="30">
        <v>80</v>
      </c>
      <c r="E46" s="30" t="s">
        <v>6</v>
      </c>
      <c r="F46" s="30">
        <v>1</v>
      </c>
      <c r="N46" s="52"/>
      <c r="O46" s="52" t="s">
        <v>22</v>
      </c>
      <c r="P46" s="52" t="s">
        <v>23</v>
      </c>
      <c r="Q46" s="52" t="s">
        <v>22</v>
      </c>
      <c r="R46" s="52" t="s">
        <v>23</v>
      </c>
      <c r="S46" s="52" t="s">
        <v>22</v>
      </c>
      <c r="T46" s="52" t="s">
        <v>23</v>
      </c>
      <c r="U46" s="52" t="s">
        <v>22</v>
      </c>
      <c r="V46" s="52" t="s">
        <v>23</v>
      </c>
      <c r="W46" s="52" t="s">
        <v>22</v>
      </c>
      <c r="X46" s="52" t="s">
        <v>23</v>
      </c>
      <c r="Y46" s="52" t="s">
        <v>22</v>
      </c>
      <c r="Z46" s="52" t="s">
        <v>23</v>
      </c>
      <c r="AA46" s="52" t="s">
        <v>22</v>
      </c>
      <c r="AB46" s="52" t="s">
        <v>23</v>
      </c>
      <c r="AC46" s="52" t="s">
        <v>22</v>
      </c>
      <c r="AD46" s="52" t="s">
        <v>23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6"/>
      <c r="AP46" s="6"/>
    </row>
    <row r="47" spans="1:42">
      <c r="N47" s="52" t="s">
        <v>14</v>
      </c>
      <c r="O47" s="52">
        <v>0</v>
      </c>
      <c r="P47" s="52">
        <v>6</v>
      </c>
      <c r="Q47" s="52">
        <v>1</v>
      </c>
      <c r="R47" s="52">
        <v>5</v>
      </c>
      <c r="S47" s="52">
        <v>2</v>
      </c>
      <c r="T47" s="52">
        <v>4</v>
      </c>
      <c r="U47" s="52">
        <v>3</v>
      </c>
      <c r="V47" s="52">
        <v>3</v>
      </c>
      <c r="W47" s="52">
        <v>4</v>
      </c>
      <c r="X47" s="52">
        <v>2</v>
      </c>
      <c r="Y47" s="52">
        <v>5</v>
      </c>
      <c r="Z47" s="52">
        <v>1</v>
      </c>
      <c r="AA47" s="52">
        <v>6</v>
      </c>
      <c r="AB47" s="52">
        <v>0</v>
      </c>
      <c r="AC47" s="52">
        <v>6</v>
      </c>
      <c r="AD47" s="52">
        <v>0</v>
      </c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6"/>
      <c r="AP47" s="6"/>
    </row>
    <row r="48" spans="1:42">
      <c r="N48" s="52" t="s">
        <v>15</v>
      </c>
      <c r="O48" s="52">
        <v>0</v>
      </c>
      <c r="P48" s="52">
        <v>1</v>
      </c>
      <c r="Q48" s="52">
        <v>0</v>
      </c>
      <c r="R48" s="52">
        <v>1</v>
      </c>
      <c r="S48" s="52">
        <v>0</v>
      </c>
      <c r="T48" s="52">
        <v>1</v>
      </c>
      <c r="U48" s="52">
        <v>0</v>
      </c>
      <c r="V48" s="52">
        <v>1</v>
      </c>
      <c r="W48" s="52">
        <v>0</v>
      </c>
      <c r="X48" s="52">
        <v>1</v>
      </c>
      <c r="Y48" s="52">
        <v>0</v>
      </c>
      <c r="Z48" s="52">
        <v>1</v>
      </c>
      <c r="AA48" s="52">
        <v>0</v>
      </c>
      <c r="AB48" s="52">
        <v>1</v>
      </c>
      <c r="AC48" s="52">
        <v>1</v>
      </c>
      <c r="AD48" s="52">
        <v>0</v>
      </c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6"/>
      <c r="AP48" s="6"/>
    </row>
    <row r="49" spans="1:42">
      <c r="N49" s="6"/>
      <c r="O49" s="84"/>
      <c r="P49" s="85"/>
      <c r="Q49" s="82"/>
      <c r="R49" s="82"/>
      <c r="S49" s="82"/>
      <c r="T49" s="82"/>
      <c r="U49" s="84"/>
      <c r="V49" s="84"/>
      <c r="W49" s="84"/>
      <c r="X49" s="84"/>
      <c r="Y49" s="82"/>
      <c r="Z49" s="82"/>
      <c r="AA49" s="82"/>
      <c r="AB49" s="82"/>
      <c r="AC49" s="84"/>
      <c r="AD49" s="84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6"/>
      <c r="AP49" s="6"/>
    </row>
    <row r="50" spans="1:42">
      <c r="N50" s="52" t="s">
        <v>24</v>
      </c>
      <c r="O50" s="52">
        <f>SUM(O47:O48)</f>
        <v>0</v>
      </c>
      <c r="P50" s="52">
        <f t="shared" ref="P50:AB50" si="35">SUM(P47:P48)</f>
        <v>7</v>
      </c>
      <c r="Q50" s="52">
        <f t="shared" si="35"/>
        <v>1</v>
      </c>
      <c r="R50" s="52">
        <f t="shared" si="35"/>
        <v>6</v>
      </c>
      <c r="S50" s="52">
        <f t="shared" si="35"/>
        <v>2</v>
      </c>
      <c r="T50" s="52">
        <f t="shared" si="35"/>
        <v>5</v>
      </c>
      <c r="U50" s="52">
        <f t="shared" si="35"/>
        <v>3</v>
      </c>
      <c r="V50" s="52">
        <f t="shared" si="35"/>
        <v>4</v>
      </c>
      <c r="W50" s="52">
        <f t="shared" si="35"/>
        <v>4</v>
      </c>
      <c r="X50" s="52">
        <f t="shared" si="35"/>
        <v>3</v>
      </c>
      <c r="Y50" s="52">
        <f t="shared" si="35"/>
        <v>5</v>
      </c>
      <c r="Z50" s="52">
        <f t="shared" si="35"/>
        <v>2</v>
      </c>
      <c r="AA50" s="52">
        <f t="shared" si="35"/>
        <v>6</v>
      </c>
      <c r="AB50" s="52">
        <f t="shared" si="35"/>
        <v>1</v>
      </c>
      <c r="AC50" s="52">
        <v>7</v>
      </c>
      <c r="AD50" s="52">
        <v>0</v>
      </c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6"/>
      <c r="AP50" s="6"/>
    </row>
    <row r="51" spans="1:42" ht="17">
      <c r="N51" s="57" t="s">
        <v>61</v>
      </c>
      <c r="O51" s="51">
        <v>1</v>
      </c>
      <c r="P51" s="51">
        <f>1 - MAX(P47/P50, P48/P50)</f>
        <v>0.1428571428571429</v>
      </c>
      <c r="Q51" s="51">
        <f t="shared" ref="Q51:AC51" si="36">1 - MAX(Q47/Q50, Q48/Q50)</f>
        <v>0</v>
      </c>
      <c r="R51" s="51">
        <f t="shared" si="36"/>
        <v>0.16666666666666663</v>
      </c>
      <c r="S51" s="51">
        <f t="shared" si="36"/>
        <v>0</v>
      </c>
      <c r="T51" s="51">
        <f t="shared" si="36"/>
        <v>0.19999999999999996</v>
      </c>
      <c r="U51" s="51">
        <f t="shared" si="36"/>
        <v>0</v>
      </c>
      <c r="V51" s="51">
        <f t="shared" si="36"/>
        <v>0.25</v>
      </c>
      <c r="W51" s="51">
        <f t="shared" si="36"/>
        <v>0</v>
      </c>
      <c r="X51" s="51">
        <f t="shared" si="36"/>
        <v>0.33333333333333337</v>
      </c>
      <c r="Y51" s="51">
        <f t="shared" si="36"/>
        <v>0</v>
      </c>
      <c r="Z51" s="51">
        <f t="shared" si="36"/>
        <v>0.5</v>
      </c>
      <c r="AA51" s="51">
        <f t="shared" si="36"/>
        <v>0</v>
      </c>
      <c r="AB51" s="51">
        <f t="shared" si="36"/>
        <v>0</v>
      </c>
      <c r="AC51" s="51">
        <f t="shared" si="36"/>
        <v>0.1428571428571429</v>
      </c>
      <c r="AD51" s="51">
        <v>1</v>
      </c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8"/>
      <c r="AP51" s="8"/>
    </row>
    <row r="52" spans="1:42">
      <c r="N52" s="52" t="s">
        <v>17</v>
      </c>
      <c r="O52" s="52">
        <v>7</v>
      </c>
      <c r="P52" s="52">
        <v>7</v>
      </c>
      <c r="Q52" s="52">
        <v>7</v>
      </c>
      <c r="R52" s="52">
        <v>7</v>
      </c>
      <c r="S52" s="52">
        <v>7</v>
      </c>
      <c r="T52" s="52">
        <v>7</v>
      </c>
      <c r="U52" s="52">
        <v>7</v>
      </c>
      <c r="V52" s="52">
        <v>7</v>
      </c>
      <c r="W52" s="52">
        <v>7</v>
      </c>
      <c r="X52" s="52">
        <v>7</v>
      </c>
      <c r="Y52" s="52">
        <v>7</v>
      </c>
      <c r="Z52" s="52">
        <v>7</v>
      </c>
      <c r="AA52" s="52">
        <v>7</v>
      </c>
      <c r="AB52" s="52">
        <v>7</v>
      </c>
      <c r="AC52" s="52">
        <v>7</v>
      </c>
      <c r="AD52" s="52">
        <v>7</v>
      </c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8"/>
      <c r="AP52" s="8"/>
    </row>
    <row r="53" spans="1:42" ht="17">
      <c r="N53" s="57" t="s">
        <v>60</v>
      </c>
      <c r="O53" s="51">
        <f>(O50/O52)*O51</f>
        <v>0</v>
      </c>
      <c r="P53" s="51">
        <f t="shared" ref="P53:AD53" si="37">(P50/P52)*P51</f>
        <v>0.1428571428571429</v>
      </c>
      <c r="Q53" s="51">
        <f t="shared" si="37"/>
        <v>0</v>
      </c>
      <c r="R53" s="51">
        <f t="shared" si="37"/>
        <v>0.14285714285714282</v>
      </c>
      <c r="S53" s="51">
        <f t="shared" si="37"/>
        <v>0</v>
      </c>
      <c r="T53" s="51">
        <f t="shared" si="37"/>
        <v>0.14285714285714282</v>
      </c>
      <c r="U53" s="51">
        <f t="shared" si="37"/>
        <v>0</v>
      </c>
      <c r="V53" s="51">
        <f t="shared" si="37"/>
        <v>0.14285714285714285</v>
      </c>
      <c r="W53" s="51">
        <f t="shared" si="37"/>
        <v>0</v>
      </c>
      <c r="X53" s="51">
        <f t="shared" si="37"/>
        <v>0.14285714285714288</v>
      </c>
      <c r="Y53" s="51">
        <f t="shared" si="37"/>
        <v>0</v>
      </c>
      <c r="Z53" s="51">
        <f t="shared" si="37"/>
        <v>0.14285714285714285</v>
      </c>
      <c r="AA53" s="51">
        <f t="shared" si="37"/>
        <v>0</v>
      </c>
      <c r="AB53" s="51">
        <f t="shared" si="37"/>
        <v>0</v>
      </c>
      <c r="AC53" s="51">
        <f t="shared" si="37"/>
        <v>0.1428571428571429</v>
      </c>
      <c r="AD53" s="51">
        <f t="shared" si="37"/>
        <v>0</v>
      </c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6"/>
      <c r="AP53" s="6"/>
    </row>
    <row r="54" spans="1:42">
      <c r="A54" s="97" t="s">
        <v>64</v>
      </c>
      <c r="B54" s="97"/>
      <c r="C54" s="97"/>
      <c r="D54" s="97"/>
      <c r="E54" s="97"/>
      <c r="F54" s="97"/>
      <c r="N54" s="73" t="s">
        <v>62</v>
      </c>
      <c r="O54" s="91">
        <f>SUM(O53:P53)</f>
        <v>0.1428571428571429</v>
      </c>
      <c r="P54" s="84"/>
      <c r="Q54" s="91">
        <f t="shared" ref="Q54" si="38">SUM(Q53:R53)</f>
        <v>0.14285714285714282</v>
      </c>
      <c r="R54" s="91"/>
      <c r="S54" s="91">
        <f t="shared" ref="S54" si="39">SUM(S53:T53)</f>
        <v>0.14285714285714282</v>
      </c>
      <c r="T54" s="91"/>
      <c r="U54" s="91">
        <f t="shared" ref="U54" si="40">SUM(U53:V53)</f>
        <v>0.14285714285714285</v>
      </c>
      <c r="V54" s="91"/>
      <c r="W54" s="91">
        <f t="shared" ref="W54" si="41">SUM(W53:X53)</f>
        <v>0.14285714285714288</v>
      </c>
      <c r="X54" s="91"/>
      <c r="Y54" s="91">
        <f t="shared" ref="Y54" si="42">SUM(Y53:Z53)</f>
        <v>0.14285714285714285</v>
      </c>
      <c r="Z54" s="91"/>
      <c r="AA54" s="100">
        <f t="shared" ref="AA54:AC54" si="43">SUM(AA53:AB53)</f>
        <v>0</v>
      </c>
      <c r="AB54" s="100"/>
      <c r="AC54" s="91">
        <f t="shared" si="43"/>
        <v>0.1428571428571429</v>
      </c>
      <c r="AD54" s="91"/>
      <c r="AE54" s="91"/>
      <c r="AF54" s="91"/>
      <c r="AG54" s="91"/>
      <c r="AH54" s="91"/>
      <c r="AI54" s="91"/>
      <c r="AJ54" s="91"/>
      <c r="AK54" s="92"/>
      <c r="AL54" s="92"/>
      <c r="AM54" s="91"/>
      <c r="AN54" s="91"/>
      <c r="AO54" s="6"/>
      <c r="AP54" s="6"/>
    </row>
    <row r="55" spans="1:42">
      <c r="A55" s="98"/>
      <c r="B55" s="98"/>
      <c r="C55" s="98"/>
      <c r="D55" s="98"/>
      <c r="E55" s="98"/>
      <c r="F55" s="98"/>
    </row>
    <row r="56" spans="1:42">
      <c r="A56" s="98"/>
      <c r="B56" s="98"/>
      <c r="C56" s="98"/>
      <c r="D56" s="98"/>
      <c r="E56" s="98"/>
      <c r="F56" s="98"/>
    </row>
    <row r="57" spans="1:42" ht="19">
      <c r="A57" s="98"/>
      <c r="B57" s="98"/>
      <c r="C57" s="98"/>
      <c r="D57" s="98"/>
      <c r="E57" s="98"/>
      <c r="F57" s="98"/>
      <c r="N57" s="79" t="s">
        <v>2</v>
      </c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4"/>
    </row>
    <row r="58" spans="1:42">
      <c r="N58" s="52" t="s">
        <v>19</v>
      </c>
      <c r="O58" s="82">
        <v>1</v>
      </c>
      <c r="P58" s="83"/>
      <c r="Q58" s="84">
        <v>1</v>
      </c>
      <c r="R58" s="85"/>
      <c r="S58" s="82">
        <v>1</v>
      </c>
      <c r="T58" s="83"/>
      <c r="U58" s="84">
        <v>1</v>
      </c>
      <c r="V58" s="85"/>
      <c r="W58" s="82">
        <v>1</v>
      </c>
      <c r="X58" s="83"/>
      <c r="Y58" s="84">
        <v>0</v>
      </c>
      <c r="Z58" s="85"/>
      <c r="AA58" s="84">
        <v>1</v>
      </c>
      <c r="AB58" s="85"/>
      <c r="AC58" s="84"/>
      <c r="AD58" s="85"/>
      <c r="AE58" s="82"/>
      <c r="AF58" s="83"/>
      <c r="AG58" s="82"/>
      <c r="AH58" s="83"/>
      <c r="AI58" s="82"/>
      <c r="AJ58" s="83"/>
      <c r="AK58" s="82"/>
      <c r="AL58" s="83"/>
      <c r="AM58" s="82"/>
      <c r="AN58" s="83"/>
      <c r="AO58" s="82"/>
      <c r="AP58" s="90"/>
    </row>
    <row r="59" spans="1:42">
      <c r="N59" s="52" t="s">
        <v>2</v>
      </c>
      <c r="O59" s="84">
        <v>70</v>
      </c>
      <c r="P59" s="85"/>
      <c r="Q59" s="84">
        <v>75</v>
      </c>
      <c r="R59" s="85"/>
      <c r="S59" s="82">
        <v>78</v>
      </c>
      <c r="T59" s="83"/>
      <c r="U59" s="84">
        <v>80</v>
      </c>
      <c r="V59" s="85"/>
      <c r="W59" s="84">
        <v>80</v>
      </c>
      <c r="X59" s="85"/>
      <c r="Y59" s="82">
        <v>85</v>
      </c>
      <c r="Z59" s="83"/>
      <c r="AA59" s="84">
        <v>96</v>
      </c>
      <c r="AB59" s="85"/>
      <c r="AC59" s="84"/>
      <c r="AD59" s="85"/>
      <c r="AE59" s="82"/>
      <c r="AF59" s="83"/>
      <c r="AG59" s="82"/>
      <c r="AH59" s="83"/>
      <c r="AI59" s="82"/>
      <c r="AJ59" s="83"/>
      <c r="AK59" s="82"/>
      <c r="AL59" s="83"/>
      <c r="AM59" s="82"/>
      <c r="AN59" s="83"/>
      <c r="AO59" s="82"/>
      <c r="AP59" s="90"/>
    </row>
    <row r="60" spans="1:42" ht="17">
      <c r="N60" s="18" t="s">
        <v>25</v>
      </c>
      <c r="O60" s="84">
        <f xml:space="preserve"> O59</f>
        <v>70</v>
      </c>
      <c r="P60" s="85"/>
      <c r="Q60" s="82">
        <f t="shared" ref="Q60" si="44" xml:space="preserve"> Q59</f>
        <v>75</v>
      </c>
      <c r="R60" s="83"/>
      <c r="S60" s="82">
        <v>78</v>
      </c>
      <c r="T60" s="83"/>
      <c r="U60" s="84">
        <v>80</v>
      </c>
      <c r="V60" s="85"/>
      <c r="W60" s="84">
        <v>85</v>
      </c>
      <c r="X60" s="85"/>
      <c r="Y60" s="82">
        <v>96</v>
      </c>
      <c r="Z60" s="83"/>
      <c r="AA60" s="82"/>
      <c r="AB60" s="83"/>
      <c r="AC60" s="84"/>
      <c r="AD60" s="85"/>
      <c r="AE60" s="82"/>
      <c r="AF60" s="83"/>
      <c r="AG60" s="82"/>
      <c r="AH60" s="83"/>
      <c r="AI60" s="82"/>
      <c r="AJ60" s="83"/>
      <c r="AK60" s="82"/>
      <c r="AL60" s="83"/>
      <c r="AM60" s="82"/>
      <c r="AN60" s="83"/>
      <c r="AO60" s="82"/>
      <c r="AP60" s="90"/>
    </row>
    <row r="61" spans="1:42" ht="17">
      <c r="N61" s="57" t="s">
        <v>21</v>
      </c>
      <c r="O61" s="84">
        <v>69</v>
      </c>
      <c r="P61" s="85"/>
      <c r="Q61" s="82">
        <f>FLOOR(SUM(O60:R60)/2, 0.1)</f>
        <v>72.5</v>
      </c>
      <c r="R61" s="82"/>
      <c r="S61" s="82">
        <f>FLOOR((Q60+S60)/2, 0.1)</f>
        <v>76.5</v>
      </c>
      <c r="T61" s="82"/>
      <c r="U61" s="82">
        <f t="shared" ref="U61" si="45">FLOOR((S60+U60)/2, 0.1)</f>
        <v>79</v>
      </c>
      <c r="V61" s="82"/>
      <c r="W61" s="82">
        <f t="shared" ref="W61" si="46">FLOOR((U60+W60)/2, 0.1)</f>
        <v>82.5</v>
      </c>
      <c r="X61" s="82"/>
      <c r="Y61" s="82">
        <f t="shared" ref="Y61" si="47">FLOOR((W60+Y60)/2, 0.1)</f>
        <v>90.5</v>
      </c>
      <c r="Z61" s="82"/>
      <c r="AA61" s="82">
        <v>97</v>
      </c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90"/>
    </row>
    <row r="62" spans="1:42">
      <c r="N62" s="18"/>
      <c r="O62" s="84"/>
      <c r="P62" s="85"/>
      <c r="Q62" s="82"/>
      <c r="R62" s="82"/>
      <c r="S62" s="82"/>
      <c r="T62" s="82"/>
      <c r="U62" s="84"/>
      <c r="V62" s="84"/>
      <c r="W62" s="84"/>
      <c r="X62" s="84"/>
      <c r="Y62" s="82"/>
      <c r="Z62" s="82"/>
      <c r="AA62" s="82"/>
      <c r="AB62" s="82"/>
      <c r="AC62" s="84"/>
      <c r="AD62" s="84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90"/>
    </row>
    <row r="63" spans="1:42">
      <c r="N63" s="52"/>
      <c r="O63" s="52" t="s">
        <v>22</v>
      </c>
      <c r="P63" s="52" t="s">
        <v>23</v>
      </c>
      <c r="Q63" s="52" t="s">
        <v>22</v>
      </c>
      <c r="R63" s="52" t="s">
        <v>23</v>
      </c>
      <c r="S63" s="52" t="s">
        <v>22</v>
      </c>
      <c r="T63" s="52" t="s">
        <v>23</v>
      </c>
      <c r="U63" s="52" t="s">
        <v>22</v>
      </c>
      <c r="V63" s="52" t="s">
        <v>23</v>
      </c>
      <c r="W63" s="52" t="s">
        <v>22</v>
      </c>
      <c r="X63" s="52" t="s">
        <v>23</v>
      </c>
      <c r="Y63" s="52" t="s">
        <v>22</v>
      </c>
      <c r="Z63" s="52" t="s">
        <v>23</v>
      </c>
      <c r="AA63" s="52" t="s">
        <v>22</v>
      </c>
      <c r="AB63" s="52" t="s">
        <v>23</v>
      </c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6"/>
      <c r="AP63" s="6"/>
    </row>
    <row r="64" spans="1:42">
      <c r="N64" s="52" t="s">
        <v>14</v>
      </c>
      <c r="O64" s="52">
        <v>0</v>
      </c>
      <c r="P64" s="52">
        <v>6</v>
      </c>
      <c r="Q64" s="52">
        <v>1</v>
      </c>
      <c r="R64" s="52">
        <v>5</v>
      </c>
      <c r="S64" s="52">
        <v>2</v>
      </c>
      <c r="T64" s="52">
        <v>4</v>
      </c>
      <c r="U64" s="52">
        <v>3</v>
      </c>
      <c r="V64" s="52">
        <v>3</v>
      </c>
      <c r="W64" s="52">
        <v>5</v>
      </c>
      <c r="X64" s="52">
        <v>1</v>
      </c>
      <c r="Y64" s="52">
        <v>5</v>
      </c>
      <c r="Z64" s="52">
        <v>1</v>
      </c>
      <c r="AA64" s="52">
        <v>6</v>
      </c>
      <c r="AB64" s="52">
        <v>0</v>
      </c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6"/>
      <c r="AP64" s="6"/>
    </row>
    <row r="65" spans="14:42">
      <c r="N65" s="52" t="s">
        <v>15</v>
      </c>
      <c r="O65" s="52">
        <v>0</v>
      </c>
      <c r="P65" s="52">
        <v>1</v>
      </c>
      <c r="Q65" s="52">
        <v>0</v>
      </c>
      <c r="R65" s="52">
        <v>1</v>
      </c>
      <c r="S65" s="52">
        <v>0</v>
      </c>
      <c r="T65" s="52">
        <v>1</v>
      </c>
      <c r="U65" s="52">
        <v>0</v>
      </c>
      <c r="V65" s="52">
        <v>1</v>
      </c>
      <c r="W65" s="52">
        <v>0</v>
      </c>
      <c r="X65" s="52">
        <v>1</v>
      </c>
      <c r="Y65" s="52">
        <v>1</v>
      </c>
      <c r="Z65" s="52">
        <v>0</v>
      </c>
      <c r="AA65" s="52">
        <v>1</v>
      </c>
      <c r="AB65" s="52">
        <v>0</v>
      </c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6"/>
      <c r="AP65" s="6"/>
    </row>
    <row r="66" spans="14:42">
      <c r="N66" s="6"/>
      <c r="O66" s="84"/>
      <c r="P66" s="85"/>
      <c r="Q66" s="82"/>
      <c r="R66" s="82"/>
      <c r="S66" s="82"/>
      <c r="T66" s="82"/>
      <c r="U66" s="84"/>
      <c r="V66" s="84"/>
      <c r="W66" s="84"/>
      <c r="X66" s="84"/>
      <c r="Y66" s="82"/>
      <c r="Z66" s="82"/>
      <c r="AA66" s="82"/>
      <c r="AB66" s="82"/>
      <c r="AC66" s="84"/>
      <c r="AD66" s="84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6"/>
      <c r="AP66" s="6"/>
    </row>
    <row r="67" spans="14:42">
      <c r="N67" s="52" t="s">
        <v>24</v>
      </c>
      <c r="O67" s="52">
        <f>SUM(O64:O65)</f>
        <v>0</v>
      </c>
      <c r="P67" s="52">
        <f t="shared" ref="P67:AB67" si="48">SUM(P64:P65)</f>
        <v>7</v>
      </c>
      <c r="Q67" s="52">
        <f t="shared" si="48"/>
        <v>1</v>
      </c>
      <c r="R67" s="52">
        <f t="shared" si="48"/>
        <v>6</v>
      </c>
      <c r="S67" s="52">
        <f t="shared" si="48"/>
        <v>2</v>
      </c>
      <c r="T67" s="52">
        <f t="shared" si="48"/>
        <v>5</v>
      </c>
      <c r="U67" s="52">
        <f t="shared" si="48"/>
        <v>3</v>
      </c>
      <c r="V67" s="52">
        <f t="shared" si="48"/>
        <v>4</v>
      </c>
      <c r="W67" s="52">
        <f t="shared" si="48"/>
        <v>5</v>
      </c>
      <c r="X67" s="52">
        <f t="shared" si="48"/>
        <v>2</v>
      </c>
      <c r="Y67" s="52">
        <f t="shared" si="48"/>
        <v>6</v>
      </c>
      <c r="Z67" s="52">
        <f t="shared" si="48"/>
        <v>1</v>
      </c>
      <c r="AA67" s="52">
        <f t="shared" si="48"/>
        <v>7</v>
      </c>
      <c r="AB67" s="52">
        <f t="shared" si="48"/>
        <v>0</v>
      </c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6"/>
      <c r="AP67" s="6"/>
    </row>
    <row r="68" spans="14:42" ht="17">
      <c r="N68" s="57" t="s">
        <v>61</v>
      </c>
      <c r="O68" s="51">
        <v>1</v>
      </c>
      <c r="P68" s="51">
        <f>1 - MAX(P64/P67, P65/P67)</f>
        <v>0.1428571428571429</v>
      </c>
      <c r="Q68" s="51">
        <f t="shared" ref="Q68:AA68" si="49">1 - MAX(Q64/Q67, Q65/Q67)</f>
        <v>0</v>
      </c>
      <c r="R68" s="51">
        <f t="shared" si="49"/>
        <v>0.16666666666666663</v>
      </c>
      <c r="S68" s="51">
        <f t="shared" si="49"/>
        <v>0</v>
      </c>
      <c r="T68" s="51">
        <f t="shared" si="49"/>
        <v>0.19999999999999996</v>
      </c>
      <c r="U68" s="51">
        <f t="shared" si="49"/>
        <v>0</v>
      </c>
      <c r="V68" s="51">
        <f t="shared" si="49"/>
        <v>0.25</v>
      </c>
      <c r="W68" s="51">
        <f t="shared" si="49"/>
        <v>0</v>
      </c>
      <c r="X68" s="51">
        <f t="shared" si="49"/>
        <v>0.5</v>
      </c>
      <c r="Y68" s="51">
        <f t="shared" si="49"/>
        <v>0.16666666666666663</v>
      </c>
      <c r="Z68" s="51">
        <f t="shared" si="49"/>
        <v>0</v>
      </c>
      <c r="AA68" s="51">
        <f t="shared" si="49"/>
        <v>0.1428571428571429</v>
      </c>
      <c r="AB68" s="51">
        <v>1</v>
      </c>
      <c r="AC68" s="51"/>
      <c r="AD68" s="51"/>
      <c r="AE68" s="51"/>
      <c r="AF68" s="51"/>
      <c r="AG68" s="51"/>
      <c r="AH68" s="51"/>
      <c r="AI68" s="23"/>
      <c r="AJ68" s="23"/>
      <c r="AK68" s="23"/>
      <c r="AL68" s="23"/>
      <c r="AM68" s="23"/>
      <c r="AN68" s="23"/>
      <c r="AO68" s="8"/>
      <c r="AP68" s="8"/>
    </row>
    <row r="69" spans="14:42">
      <c r="N69" s="52" t="s">
        <v>17</v>
      </c>
      <c r="O69" s="52">
        <v>7</v>
      </c>
      <c r="P69" s="52">
        <v>7</v>
      </c>
      <c r="Q69" s="52">
        <v>7</v>
      </c>
      <c r="R69" s="52">
        <v>7</v>
      </c>
      <c r="S69" s="52">
        <v>7</v>
      </c>
      <c r="T69" s="52">
        <v>7</v>
      </c>
      <c r="U69" s="52">
        <v>7</v>
      </c>
      <c r="V69" s="52">
        <v>7</v>
      </c>
      <c r="W69" s="52">
        <v>7</v>
      </c>
      <c r="X69" s="52">
        <v>7</v>
      </c>
      <c r="Y69" s="52">
        <v>7</v>
      </c>
      <c r="Z69" s="52">
        <v>7</v>
      </c>
      <c r="AA69" s="52">
        <v>7</v>
      </c>
      <c r="AB69" s="52">
        <v>7</v>
      </c>
      <c r="AC69" s="52"/>
      <c r="AD69" s="52"/>
      <c r="AE69" s="52"/>
      <c r="AF69" s="52"/>
      <c r="AG69" s="52"/>
      <c r="AH69" s="52"/>
      <c r="AI69" s="8"/>
      <c r="AJ69" s="8"/>
      <c r="AK69" s="8"/>
      <c r="AL69" s="8"/>
      <c r="AM69" s="8"/>
      <c r="AN69" s="8"/>
      <c r="AO69" s="8"/>
      <c r="AP69" s="8"/>
    </row>
    <row r="70" spans="14:42" ht="17">
      <c r="N70" s="53" t="s">
        <v>60</v>
      </c>
      <c r="O70" s="51">
        <f>(O67/O69)*O68</f>
        <v>0</v>
      </c>
      <c r="P70" s="51">
        <f t="shared" ref="P70:AB70" si="50">(P67/P69)*P68</f>
        <v>0.1428571428571429</v>
      </c>
      <c r="Q70" s="51">
        <f t="shared" si="50"/>
        <v>0</v>
      </c>
      <c r="R70" s="51">
        <f t="shared" si="50"/>
        <v>0.14285714285714282</v>
      </c>
      <c r="S70" s="51">
        <f t="shared" si="50"/>
        <v>0</v>
      </c>
      <c r="T70" s="51">
        <f t="shared" si="50"/>
        <v>0.14285714285714282</v>
      </c>
      <c r="U70" s="51">
        <f t="shared" si="50"/>
        <v>0</v>
      </c>
      <c r="V70" s="51">
        <f t="shared" si="50"/>
        <v>0.14285714285714285</v>
      </c>
      <c r="W70" s="51">
        <f t="shared" si="50"/>
        <v>0</v>
      </c>
      <c r="X70" s="51">
        <f t="shared" si="50"/>
        <v>0.14285714285714285</v>
      </c>
      <c r="Y70" s="51">
        <f t="shared" si="50"/>
        <v>0.14285714285714282</v>
      </c>
      <c r="Z70" s="51">
        <f t="shared" si="50"/>
        <v>0</v>
      </c>
      <c r="AA70" s="51">
        <f t="shared" si="50"/>
        <v>0.1428571428571429</v>
      </c>
      <c r="AB70" s="51">
        <f t="shared" si="50"/>
        <v>0</v>
      </c>
      <c r="AC70" s="51"/>
      <c r="AD70" s="51"/>
      <c r="AE70" s="51"/>
      <c r="AF70" s="51"/>
      <c r="AG70" s="51"/>
      <c r="AH70" s="51"/>
      <c r="AI70" s="48"/>
      <c r="AJ70" s="48"/>
      <c r="AK70" s="48"/>
      <c r="AL70" s="48"/>
      <c r="AM70" s="48"/>
      <c r="AN70" s="48"/>
      <c r="AO70" s="6"/>
      <c r="AP70" s="6"/>
    </row>
    <row r="71" spans="14:42">
      <c r="N71" s="73" t="s">
        <v>62</v>
      </c>
      <c r="O71" s="100">
        <f>SUM(O70:P70)</f>
        <v>0.1428571428571429</v>
      </c>
      <c r="P71" s="101"/>
      <c r="Q71" s="100">
        <f t="shared" ref="Q71" si="51">SUM(Q70:R70)</f>
        <v>0.14285714285714282</v>
      </c>
      <c r="R71" s="101"/>
      <c r="S71" s="100">
        <f t="shared" ref="S71" si="52">SUM(S70:T70)</f>
        <v>0.14285714285714282</v>
      </c>
      <c r="T71" s="101"/>
      <c r="U71" s="100">
        <f t="shared" ref="U71" si="53">SUM(U70:V70)</f>
        <v>0.14285714285714285</v>
      </c>
      <c r="V71" s="101"/>
      <c r="W71" s="100">
        <f t="shared" ref="W71" si="54">SUM(W70:X70)</f>
        <v>0.14285714285714285</v>
      </c>
      <c r="X71" s="101"/>
      <c r="Y71" s="100">
        <f t="shared" ref="Y71:AA71" si="55">SUM(Y70:Z70)</f>
        <v>0.14285714285714282</v>
      </c>
      <c r="Z71" s="101"/>
      <c r="AA71" s="100">
        <f t="shared" si="55"/>
        <v>0.1428571428571429</v>
      </c>
      <c r="AB71" s="101"/>
      <c r="AC71" s="91"/>
      <c r="AD71" s="84"/>
      <c r="AE71" s="91"/>
      <c r="AF71" s="84"/>
      <c r="AG71" s="91"/>
      <c r="AH71" s="84"/>
      <c r="AI71" s="94"/>
      <c r="AJ71" s="95"/>
      <c r="AK71" s="94"/>
      <c r="AL71" s="95"/>
      <c r="AM71" s="94"/>
      <c r="AN71" s="95"/>
      <c r="AO71" s="6"/>
      <c r="AP71" s="6"/>
    </row>
    <row r="82" spans="14:40">
      <c r="N82" s="73"/>
      <c r="O82" s="91"/>
      <c r="P82" s="84"/>
      <c r="Q82" s="91"/>
      <c r="R82" s="84"/>
      <c r="S82" s="91"/>
      <c r="T82" s="84"/>
      <c r="U82" s="91"/>
      <c r="V82" s="84"/>
      <c r="W82" s="91"/>
      <c r="X82" s="84"/>
      <c r="Y82" s="91"/>
      <c r="Z82" s="84"/>
      <c r="AA82" s="91"/>
      <c r="AB82" s="84"/>
      <c r="AC82" s="91"/>
      <c r="AD82" s="84"/>
      <c r="AE82" s="91"/>
      <c r="AF82" s="84"/>
      <c r="AG82" s="91"/>
      <c r="AH82" s="84"/>
      <c r="AI82" s="91"/>
      <c r="AJ82" s="84"/>
      <c r="AK82" s="91"/>
      <c r="AL82" s="84"/>
      <c r="AM82" s="91"/>
      <c r="AN82" s="84"/>
    </row>
    <row r="83" spans="14:40">
      <c r="N83" s="69"/>
      <c r="O83" s="91"/>
      <c r="P83" s="84"/>
      <c r="Q83" s="91"/>
      <c r="R83" s="84"/>
      <c r="S83" s="91"/>
      <c r="T83" s="84"/>
      <c r="U83" s="91"/>
      <c r="V83" s="84"/>
      <c r="W83" s="91"/>
      <c r="X83" s="84"/>
      <c r="Y83" s="91"/>
      <c r="Z83" s="84"/>
      <c r="AA83" s="91"/>
      <c r="AB83" s="84"/>
      <c r="AC83" s="91"/>
      <c r="AD83" s="84"/>
      <c r="AE83" s="91"/>
      <c r="AF83" s="84"/>
      <c r="AG83" s="91"/>
      <c r="AH83" s="84"/>
      <c r="AI83" s="91"/>
      <c r="AJ83" s="84"/>
      <c r="AK83" s="91"/>
      <c r="AL83" s="84"/>
      <c r="AM83" s="91"/>
      <c r="AN83" s="84"/>
    </row>
  </sheetData>
  <mergeCells count="332">
    <mergeCell ref="A16:F19"/>
    <mergeCell ref="A54:F57"/>
    <mergeCell ref="AG83:AH83"/>
    <mergeCell ref="AI83:AJ83"/>
    <mergeCell ref="AK83:AL83"/>
    <mergeCell ref="AM83:AN83"/>
    <mergeCell ref="AM82:AN82"/>
    <mergeCell ref="O83:P83"/>
    <mergeCell ref="Q83:R83"/>
    <mergeCell ref="S83:T83"/>
    <mergeCell ref="U83:V83"/>
    <mergeCell ref="W83:X83"/>
    <mergeCell ref="Y83:Z83"/>
    <mergeCell ref="AA83:AB83"/>
    <mergeCell ref="AC83:AD83"/>
    <mergeCell ref="AE83:AF83"/>
    <mergeCell ref="AA82:AB82"/>
    <mergeCell ref="AC82:AD82"/>
    <mergeCell ref="AE82:AF82"/>
    <mergeCell ref="AG82:AH82"/>
    <mergeCell ref="AI82:AJ82"/>
    <mergeCell ref="AK82:AL82"/>
    <mergeCell ref="AG71:AH71"/>
    <mergeCell ref="AI71:AJ71"/>
    <mergeCell ref="AK71:AL71"/>
    <mergeCell ref="AM71:AN71"/>
    <mergeCell ref="O82:P82"/>
    <mergeCell ref="Q82:R82"/>
    <mergeCell ref="S82:T82"/>
    <mergeCell ref="U82:V82"/>
    <mergeCell ref="W82:X82"/>
    <mergeCell ref="Y82:Z82"/>
    <mergeCell ref="AM66:AN66"/>
    <mergeCell ref="O71:P71"/>
    <mergeCell ref="Q71:R71"/>
    <mergeCell ref="S71:T71"/>
    <mergeCell ref="U71:V71"/>
    <mergeCell ref="W71:X71"/>
    <mergeCell ref="Y71:Z71"/>
    <mergeCell ref="AA71:AB71"/>
    <mergeCell ref="AC71:AD71"/>
    <mergeCell ref="AE71:AF71"/>
    <mergeCell ref="AA66:AB66"/>
    <mergeCell ref="AC66:AD66"/>
    <mergeCell ref="AE66:AF66"/>
    <mergeCell ref="AG66:AH66"/>
    <mergeCell ref="AI66:AJ66"/>
    <mergeCell ref="AK66:AL66"/>
    <mergeCell ref="O66:P66"/>
    <mergeCell ref="Q66:R66"/>
    <mergeCell ref="S66:T66"/>
    <mergeCell ref="U66:V66"/>
    <mergeCell ref="W66:X66"/>
    <mergeCell ref="Y66:Z66"/>
    <mergeCell ref="AE62:AF62"/>
    <mergeCell ref="AG62:AH62"/>
    <mergeCell ref="AI62:AJ62"/>
    <mergeCell ref="AK62:AL62"/>
    <mergeCell ref="AM62:AN62"/>
    <mergeCell ref="AO62:AP62"/>
    <mergeCell ref="AM61:AN61"/>
    <mergeCell ref="AO61:AP61"/>
    <mergeCell ref="O62:P62"/>
    <mergeCell ref="Q62:R62"/>
    <mergeCell ref="S62:T62"/>
    <mergeCell ref="U62:V62"/>
    <mergeCell ref="W62:X62"/>
    <mergeCell ref="Y62:Z62"/>
    <mergeCell ref="AA62:AB62"/>
    <mergeCell ref="AC62:AD62"/>
    <mergeCell ref="AA61:AB61"/>
    <mergeCell ref="AC61:AD61"/>
    <mergeCell ref="AE61:AF61"/>
    <mergeCell ref="AG61:AH61"/>
    <mergeCell ref="AI61:AJ61"/>
    <mergeCell ref="AK61:AL61"/>
    <mergeCell ref="O61:P61"/>
    <mergeCell ref="Q61:R61"/>
    <mergeCell ref="S61:T61"/>
    <mergeCell ref="U61:V61"/>
    <mergeCell ref="W61:X61"/>
    <mergeCell ref="Y61:Z61"/>
    <mergeCell ref="AE60:AF60"/>
    <mergeCell ref="AG60:AH60"/>
    <mergeCell ref="AI60:AJ60"/>
    <mergeCell ref="AK60:AL60"/>
    <mergeCell ref="AM60:AN60"/>
    <mergeCell ref="AO60:AP60"/>
    <mergeCell ref="AM59:AN59"/>
    <mergeCell ref="AO59:AP59"/>
    <mergeCell ref="O60:P60"/>
    <mergeCell ref="Q60:R60"/>
    <mergeCell ref="S60:T60"/>
    <mergeCell ref="U60:V60"/>
    <mergeCell ref="W60:X60"/>
    <mergeCell ref="Y60:Z60"/>
    <mergeCell ref="AA60:AB60"/>
    <mergeCell ref="AC60:AD60"/>
    <mergeCell ref="AA59:AB59"/>
    <mergeCell ref="AC59:AD59"/>
    <mergeCell ref="AE59:AF59"/>
    <mergeCell ref="AG59:AH59"/>
    <mergeCell ref="AI59:AJ59"/>
    <mergeCell ref="AK59:AL59"/>
    <mergeCell ref="O59:P59"/>
    <mergeCell ref="Q59:R59"/>
    <mergeCell ref="S59:T59"/>
    <mergeCell ref="U59:V59"/>
    <mergeCell ref="W59:X59"/>
    <mergeCell ref="Y59:Z59"/>
    <mergeCell ref="AE58:AF58"/>
    <mergeCell ref="AG58:AH58"/>
    <mergeCell ref="AI58:AJ58"/>
    <mergeCell ref="AK58:AL58"/>
    <mergeCell ref="AM58:AN58"/>
    <mergeCell ref="AO58:AP58"/>
    <mergeCell ref="N57:AO57"/>
    <mergeCell ref="O58:P58"/>
    <mergeCell ref="Q58:R58"/>
    <mergeCell ref="S58:T58"/>
    <mergeCell ref="U58:V58"/>
    <mergeCell ref="W58:X58"/>
    <mergeCell ref="Y58:Z58"/>
    <mergeCell ref="AA58:AB58"/>
    <mergeCell ref="AC58:AD58"/>
    <mergeCell ref="AM54:AN54"/>
    <mergeCell ref="AA54:AB54"/>
    <mergeCell ref="AC54:AD54"/>
    <mergeCell ref="AE54:AF54"/>
    <mergeCell ref="AG54:AH54"/>
    <mergeCell ref="AI54:AJ54"/>
    <mergeCell ref="AK54:AL54"/>
    <mergeCell ref="AG49:AH49"/>
    <mergeCell ref="AI49:AJ49"/>
    <mergeCell ref="AK49:AL49"/>
    <mergeCell ref="AM49:AN49"/>
    <mergeCell ref="O54:P54"/>
    <mergeCell ref="Q54:R54"/>
    <mergeCell ref="S54:T54"/>
    <mergeCell ref="U54:V54"/>
    <mergeCell ref="W54:X54"/>
    <mergeCell ref="Y54:Z54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A37:F38"/>
    <mergeCell ref="G39:M39"/>
    <mergeCell ref="AE39:AF39"/>
    <mergeCell ref="AG39:AH39"/>
    <mergeCell ref="AI39:AJ39"/>
    <mergeCell ref="AK39:AL39"/>
    <mergeCell ref="AM39:AN39"/>
    <mergeCell ref="AK38:AL38"/>
    <mergeCell ref="AM38:AN38"/>
    <mergeCell ref="O39:P39"/>
    <mergeCell ref="Q39:R39"/>
    <mergeCell ref="S39:T39"/>
    <mergeCell ref="U39:V39"/>
    <mergeCell ref="W39:X39"/>
    <mergeCell ref="Y39:Z39"/>
    <mergeCell ref="AA39:AB39"/>
    <mergeCell ref="AC39:AD39"/>
    <mergeCell ref="Y38:Z38"/>
    <mergeCell ref="AA38:AB38"/>
    <mergeCell ref="AC38:AD38"/>
    <mergeCell ref="AE38:AF38"/>
    <mergeCell ref="AG38:AH38"/>
    <mergeCell ref="AI38:AJ38"/>
    <mergeCell ref="AE36:AF36"/>
    <mergeCell ref="AG36:AH36"/>
    <mergeCell ref="AI36:AJ36"/>
    <mergeCell ref="AK36:AL36"/>
    <mergeCell ref="AM36:AN36"/>
    <mergeCell ref="O38:P38"/>
    <mergeCell ref="Q38:R38"/>
    <mergeCell ref="S38:T38"/>
    <mergeCell ref="U38:V38"/>
    <mergeCell ref="W38:X38"/>
    <mergeCell ref="O36:P36"/>
    <mergeCell ref="Q36:R36"/>
    <mergeCell ref="S36:T36"/>
    <mergeCell ref="U36:V36"/>
    <mergeCell ref="W36:X36"/>
    <mergeCell ref="Y36:Z36"/>
    <mergeCell ref="AA36:AB36"/>
    <mergeCell ref="AC36:AD36"/>
    <mergeCell ref="AE34:AF34"/>
    <mergeCell ref="AG34:AH34"/>
    <mergeCell ref="AI34:AJ34"/>
    <mergeCell ref="AK34:AL34"/>
    <mergeCell ref="AM34:AN34"/>
    <mergeCell ref="O34:P34"/>
    <mergeCell ref="Q34:R34"/>
    <mergeCell ref="S34:T34"/>
    <mergeCell ref="U34:V34"/>
    <mergeCell ref="W34:X34"/>
    <mergeCell ref="Y34:Z34"/>
    <mergeCell ref="AA34:AB34"/>
    <mergeCell ref="AC34:AD34"/>
    <mergeCell ref="H30:K30"/>
    <mergeCell ref="AK19:AL19"/>
    <mergeCell ref="AM19:AN19"/>
    <mergeCell ref="Y19:Z19"/>
    <mergeCell ref="AA19:AB19"/>
    <mergeCell ref="AC19:AD19"/>
    <mergeCell ref="AE19:AF19"/>
    <mergeCell ref="AG19:AH19"/>
    <mergeCell ref="AI19:AJ19"/>
    <mergeCell ref="AE18:AF18"/>
    <mergeCell ref="AG18:AH18"/>
    <mergeCell ref="AI18:AJ18"/>
    <mergeCell ref="AK18:AL18"/>
    <mergeCell ref="AM18:AN18"/>
    <mergeCell ref="O19:P19"/>
    <mergeCell ref="Q19:R19"/>
    <mergeCell ref="S19:T19"/>
    <mergeCell ref="U19:V19"/>
    <mergeCell ref="W19:X19"/>
    <mergeCell ref="AK17:AL17"/>
    <mergeCell ref="AM17:AN17"/>
    <mergeCell ref="O18:P18"/>
    <mergeCell ref="Q18:R18"/>
    <mergeCell ref="S18:T18"/>
    <mergeCell ref="U18:V18"/>
    <mergeCell ref="W18:X18"/>
    <mergeCell ref="Y18:Z18"/>
    <mergeCell ref="AA18:AB18"/>
    <mergeCell ref="AC18:AD18"/>
    <mergeCell ref="Y17:Z17"/>
    <mergeCell ref="AA17:AB17"/>
    <mergeCell ref="AC17:AD17"/>
    <mergeCell ref="AE17:AF17"/>
    <mergeCell ref="AG17:AH17"/>
    <mergeCell ref="AI17:AJ17"/>
    <mergeCell ref="AE12:AF12"/>
    <mergeCell ref="AG12:AH12"/>
    <mergeCell ref="AI12:AJ12"/>
    <mergeCell ref="AK12:AL12"/>
    <mergeCell ref="AM12:AN12"/>
    <mergeCell ref="O17:P17"/>
    <mergeCell ref="Q17:R17"/>
    <mergeCell ref="S17:T17"/>
    <mergeCell ref="U17:V17"/>
    <mergeCell ref="W17:X17"/>
    <mergeCell ref="AM8:AN8"/>
    <mergeCell ref="AO8:AP8"/>
    <mergeCell ref="O12:P12"/>
    <mergeCell ref="Q12:R12"/>
    <mergeCell ref="S12:T12"/>
    <mergeCell ref="U12:V12"/>
    <mergeCell ref="W12:X12"/>
    <mergeCell ref="Y12:Z12"/>
    <mergeCell ref="AA12:AB12"/>
    <mergeCell ref="AC12:AD12"/>
    <mergeCell ref="AA8:AB8"/>
    <mergeCell ref="AC8:AD8"/>
    <mergeCell ref="AE8:AF8"/>
    <mergeCell ref="AG8:AH8"/>
    <mergeCell ref="AI8:AJ8"/>
    <mergeCell ref="AK8:AL8"/>
    <mergeCell ref="O8:P8"/>
    <mergeCell ref="Q8:R8"/>
    <mergeCell ref="S8:T8"/>
    <mergeCell ref="U8:V8"/>
    <mergeCell ref="W8:X8"/>
    <mergeCell ref="Y8:Z8"/>
    <mergeCell ref="AE7:AF7"/>
    <mergeCell ref="AG7:AH7"/>
    <mergeCell ref="AI7:AJ7"/>
    <mergeCell ref="AK7:AL7"/>
    <mergeCell ref="AM7:AN7"/>
    <mergeCell ref="AO7:AP7"/>
    <mergeCell ref="AM6:AN6"/>
    <mergeCell ref="AO6:AP6"/>
    <mergeCell ref="O7:P7"/>
    <mergeCell ref="Q7:R7"/>
    <mergeCell ref="S7:T7"/>
    <mergeCell ref="U7:V7"/>
    <mergeCell ref="W7:X7"/>
    <mergeCell ref="Y7:Z7"/>
    <mergeCell ref="AA7:AB7"/>
    <mergeCell ref="AC7:AD7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AE5:AF5"/>
    <mergeCell ref="AG5:AH5"/>
    <mergeCell ref="AI5:AJ5"/>
    <mergeCell ref="AK5:AL5"/>
    <mergeCell ref="AM5:AN5"/>
    <mergeCell ref="AO5:AP5"/>
    <mergeCell ref="AM4:AN4"/>
    <mergeCell ref="AO4:AP4"/>
    <mergeCell ref="O5:P5"/>
    <mergeCell ref="Q5:R5"/>
    <mergeCell ref="S5:T5"/>
    <mergeCell ref="U5:V5"/>
    <mergeCell ref="W5:X5"/>
    <mergeCell ref="Y5:Z5"/>
    <mergeCell ref="AA5:AB5"/>
    <mergeCell ref="AC5:AD5"/>
    <mergeCell ref="AA4:AB4"/>
    <mergeCell ref="AC4:AD4"/>
    <mergeCell ref="AE4:AF4"/>
    <mergeCell ref="AG4:AH4"/>
    <mergeCell ref="AI4:AJ4"/>
    <mergeCell ref="AK4:AL4"/>
    <mergeCell ref="A1:F2"/>
    <mergeCell ref="G2:M2"/>
    <mergeCell ref="G3:M3"/>
    <mergeCell ref="N3:AO3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9B10-C0C5-C84B-A26A-5D87C5C9253C}">
  <dimension ref="A1:P83"/>
  <sheetViews>
    <sheetView workbookViewId="0">
      <selection activeCell="S27" sqref="A1:XFD1048576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54" customWidth="1"/>
    <col min="8" max="8" width="15.6640625" customWidth="1"/>
    <col min="9" max="9" width="6.83203125" customWidth="1"/>
    <col min="10" max="10" width="7" customWidth="1"/>
    <col min="11" max="11" width="7.1640625" customWidth="1"/>
    <col min="12" max="12" width="8.1640625" customWidth="1"/>
    <col min="13" max="13" width="7.33203125" customWidth="1"/>
    <col min="14" max="14" width="6.6640625" customWidth="1"/>
    <col min="15" max="16" width="6.5" customWidth="1"/>
  </cols>
  <sheetData>
    <row r="1" spans="1:16" ht="16" customHeight="1">
      <c r="A1" s="86" t="s">
        <v>30</v>
      </c>
      <c r="B1" s="86"/>
      <c r="C1" s="86"/>
      <c r="D1" s="86"/>
      <c r="E1" s="86"/>
      <c r="F1" s="86"/>
    </row>
    <row r="2" spans="1:16" ht="19" customHeight="1">
      <c r="A2" s="86"/>
      <c r="B2" s="86"/>
      <c r="C2" s="86"/>
      <c r="D2" s="86"/>
      <c r="E2" s="86"/>
      <c r="F2" s="86"/>
      <c r="G2" s="63"/>
    </row>
    <row r="3" spans="1:16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G3" s="59"/>
      <c r="H3" s="79" t="s">
        <v>1</v>
      </c>
      <c r="I3" s="81"/>
      <c r="J3" s="81"/>
      <c r="K3" s="81"/>
      <c r="L3" s="81"/>
      <c r="M3" s="81"/>
      <c r="N3" s="81"/>
      <c r="O3" s="81"/>
      <c r="P3" s="81"/>
    </row>
    <row r="4" spans="1:16" s="6" customFormat="1" ht="19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G4" s="15"/>
      <c r="H4" s="52" t="s">
        <v>19</v>
      </c>
      <c r="I4" s="82">
        <v>0</v>
      </c>
      <c r="J4" s="83"/>
      <c r="K4" s="84">
        <v>1</v>
      </c>
      <c r="L4" s="85"/>
      <c r="M4" s="82">
        <v>0</v>
      </c>
      <c r="N4" s="83"/>
      <c r="O4" s="84"/>
      <c r="P4" s="85"/>
    </row>
    <row r="5" spans="1:16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G5" s="52"/>
      <c r="H5" s="52" t="s">
        <v>1</v>
      </c>
      <c r="I5" s="84">
        <v>72</v>
      </c>
      <c r="J5" s="85"/>
      <c r="K5" s="84">
        <v>75</v>
      </c>
      <c r="L5" s="85"/>
      <c r="M5" s="82">
        <v>80</v>
      </c>
      <c r="N5" s="83"/>
      <c r="O5" s="84"/>
      <c r="P5" s="85"/>
    </row>
    <row r="6" spans="1:16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G6" s="52"/>
      <c r="H6" s="18" t="s">
        <v>20</v>
      </c>
      <c r="I6" s="84">
        <f xml:space="preserve"> I5</f>
        <v>72</v>
      </c>
      <c r="J6" s="85"/>
      <c r="K6" s="82">
        <f t="shared" ref="K6:M6" si="0" xml:space="preserve"> K5</f>
        <v>75</v>
      </c>
      <c r="L6" s="83"/>
      <c r="M6" s="82">
        <f t="shared" si="0"/>
        <v>80</v>
      </c>
      <c r="N6" s="83"/>
      <c r="O6" s="84"/>
      <c r="P6" s="85"/>
    </row>
    <row r="7" spans="1:16" s="8" customFormat="1" ht="19">
      <c r="A7" s="35"/>
      <c r="B7" s="30"/>
      <c r="C7" s="30"/>
      <c r="D7" s="30"/>
      <c r="E7" s="30"/>
      <c r="F7" s="30"/>
      <c r="G7" s="52"/>
      <c r="H7" s="57" t="s">
        <v>21</v>
      </c>
      <c r="I7" s="84">
        <v>71</v>
      </c>
      <c r="J7" s="85"/>
      <c r="K7" s="82">
        <f>FLOOR(SUM(I6:L6)/2, 0.1)</f>
        <v>73.5</v>
      </c>
      <c r="L7" s="82"/>
      <c r="M7" s="82">
        <f>FLOOR((K6+M6)/2, 0.1)</f>
        <v>77.5</v>
      </c>
      <c r="N7" s="82"/>
      <c r="O7" s="82">
        <v>81</v>
      </c>
      <c r="P7" s="82"/>
    </row>
    <row r="8" spans="1:16" s="6" customFormat="1">
      <c r="A8" s="97" t="s">
        <v>66</v>
      </c>
      <c r="B8" s="97"/>
      <c r="C8" s="97"/>
      <c r="D8" s="97"/>
      <c r="E8" s="97"/>
      <c r="F8" s="97"/>
      <c r="G8" s="73"/>
      <c r="H8" s="18"/>
      <c r="I8" s="84"/>
      <c r="J8" s="85"/>
      <c r="K8" s="82"/>
      <c r="L8" s="82"/>
      <c r="M8" s="82"/>
      <c r="N8" s="82"/>
      <c r="O8" s="84"/>
      <c r="P8" s="84"/>
    </row>
    <row r="9" spans="1:16" s="6" customFormat="1">
      <c r="A9" s="98"/>
      <c r="B9" s="98"/>
      <c r="C9" s="98"/>
      <c r="D9" s="98"/>
      <c r="E9" s="98"/>
      <c r="F9" s="98"/>
      <c r="G9" s="73"/>
      <c r="H9" s="52"/>
      <c r="I9" s="52" t="s">
        <v>22</v>
      </c>
      <c r="J9" s="52" t="s">
        <v>23</v>
      </c>
      <c r="K9" s="52" t="s">
        <v>22</v>
      </c>
      <c r="L9" s="52" t="s">
        <v>23</v>
      </c>
      <c r="M9" s="52" t="s">
        <v>22</v>
      </c>
      <c r="N9" s="52" t="s">
        <v>23</v>
      </c>
      <c r="O9" s="52" t="s">
        <v>22</v>
      </c>
      <c r="P9" s="52" t="s">
        <v>23</v>
      </c>
    </row>
    <row r="10" spans="1:16" s="6" customFormat="1">
      <c r="A10" s="98"/>
      <c r="B10" s="98"/>
      <c r="C10" s="98"/>
      <c r="D10" s="98"/>
      <c r="E10" s="98"/>
      <c r="F10" s="98"/>
      <c r="G10" s="73"/>
      <c r="H10" s="52" t="s">
        <v>14</v>
      </c>
      <c r="I10" s="52">
        <v>0</v>
      </c>
      <c r="J10" s="52">
        <v>1</v>
      </c>
      <c r="K10" s="52">
        <v>0</v>
      </c>
      <c r="L10" s="52">
        <v>1</v>
      </c>
      <c r="M10" s="52">
        <v>1</v>
      </c>
      <c r="N10" s="52">
        <v>0</v>
      </c>
      <c r="O10" s="52">
        <v>1</v>
      </c>
      <c r="P10" s="52">
        <v>0</v>
      </c>
    </row>
    <row r="11" spans="1:16" s="6" customFormat="1">
      <c r="A11" s="98"/>
      <c r="B11" s="98"/>
      <c r="C11" s="98"/>
      <c r="D11" s="98"/>
      <c r="E11" s="98"/>
      <c r="F11" s="98"/>
      <c r="G11" s="42"/>
      <c r="H11" s="52" t="s">
        <v>15</v>
      </c>
      <c r="I11" s="52">
        <v>0</v>
      </c>
      <c r="J11" s="52">
        <v>2</v>
      </c>
      <c r="K11" s="52">
        <v>1</v>
      </c>
      <c r="L11" s="52">
        <v>1</v>
      </c>
      <c r="M11" s="52">
        <v>1</v>
      </c>
      <c r="N11" s="52">
        <v>1</v>
      </c>
      <c r="O11" s="52">
        <v>2</v>
      </c>
      <c r="P11" s="52">
        <v>0</v>
      </c>
    </row>
    <row r="12" spans="1:16" s="6" customFormat="1" ht="18" customHeight="1">
      <c r="I12" s="84"/>
      <c r="J12" s="85"/>
      <c r="K12" s="82"/>
      <c r="L12" s="82"/>
      <c r="M12" s="82"/>
      <c r="N12" s="82"/>
      <c r="O12" s="84"/>
      <c r="P12" s="84"/>
    </row>
    <row r="13" spans="1:16" s="6" customFormat="1" ht="18" customHeight="1">
      <c r="A13" s="86" t="s">
        <v>54</v>
      </c>
      <c r="B13" s="86"/>
      <c r="C13" s="86"/>
      <c r="D13" s="86"/>
      <c r="E13" s="86"/>
      <c r="F13" s="86"/>
      <c r="H13" s="52" t="s">
        <v>24</v>
      </c>
      <c r="I13" s="52">
        <f>SUM(I10:I11)</f>
        <v>0</v>
      </c>
      <c r="J13" s="52">
        <f t="shared" ref="J13:P13" si="1">SUM(J10:J11)</f>
        <v>3</v>
      </c>
      <c r="K13" s="52">
        <f t="shared" si="1"/>
        <v>1</v>
      </c>
      <c r="L13" s="52">
        <f t="shared" si="1"/>
        <v>2</v>
      </c>
      <c r="M13" s="52">
        <f t="shared" si="1"/>
        <v>2</v>
      </c>
      <c r="N13" s="52">
        <f t="shared" si="1"/>
        <v>1</v>
      </c>
      <c r="O13" s="52">
        <f t="shared" si="1"/>
        <v>3</v>
      </c>
      <c r="P13" s="52">
        <f t="shared" si="1"/>
        <v>0</v>
      </c>
    </row>
    <row r="14" spans="1:16" s="8" customFormat="1" ht="17">
      <c r="A14" s="86"/>
      <c r="B14" s="86"/>
      <c r="C14" s="86"/>
      <c r="D14" s="86"/>
      <c r="E14" s="86"/>
      <c r="F14" s="86"/>
      <c r="H14" s="57" t="s">
        <v>61</v>
      </c>
      <c r="I14" s="51">
        <v>1</v>
      </c>
      <c r="J14" s="51">
        <f>1 - MAX(J10/J13, J11/J13)</f>
        <v>0.33333333333333337</v>
      </c>
      <c r="K14" s="51">
        <f t="shared" ref="K14:P14" si="2">1 - MAX(K10/K13, K11/K13)</f>
        <v>0</v>
      </c>
      <c r="L14" s="51">
        <f t="shared" si="2"/>
        <v>0.5</v>
      </c>
      <c r="M14" s="51">
        <f t="shared" si="2"/>
        <v>0.5</v>
      </c>
      <c r="N14" s="51">
        <f t="shared" si="2"/>
        <v>0</v>
      </c>
      <c r="O14" s="51">
        <f t="shared" si="2"/>
        <v>0.33333333333333337</v>
      </c>
      <c r="P14" s="51">
        <v>1</v>
      </c>
    </row>
    <row r="15" spans="1:16" s="8" customFormat="1" ht="40">
      <c r="A15" s="34" t="s">
        <v>3</v>
      </c>
      <c r="B15" s="3" t="s">
        <v>0</v>
      </c>
      <c r="C15" s="3" t="s">
        <v>1</v>
      </c>
      <c r="D15" s="3" t="s">
        <v>2</v>
      </c>
      <c r="E15" s="13" t="s">
        <v>4</v>
      </c>
      <c r="F15" s="13" t="s">
        <v>13</v>
      </c>
      <c r="G15" s="52"/>
      <c r="H15" s="52" t="s">
        <v>17</v>
      </c>
      <c r="I15" s="52">
        <v>3</v>
      </c>
      <c r="J15" s="52">
        <v>3</v>
      </c>
      <c r="K15" s="52">
        <v>3</v>
      </c>
      <c r="L15" s="52">
        <v>3</v>
      </c>
      <c r="M15" s="52">
        <v>3</v>
      </c>
      <c r="N15" s="52">
        <v>3</v>
      </c>
      <c r="O15" s="52">
        <v>3</v>
      </c>
      <c r="P15" s="52">
        <v>3</v>
      </c>
    </row>
    <row r="16" spans="1:16" s="6" customFormat="1" ht="19">
      <c r="A16" s="35" t="b">
        <v>1</v>
      </c>
      <c r="B16" s="30" t="s">
        <v>8</v>
      </c>
      <c r="C16" s="30">
        <v>72</v>
      </c>
      <c r="D16" s="30">
        <v>90</v>
      </c>
      <c r="E16" s="30" t="s">
        <v>6</v>
      </c>
      <c r="F16" s="30">
        <v>1</v>
      </c>
      <c r="G16" s="52"/>
      <c r="H16" s="57" t="s">
        <v>60</v>
      </c>
      <c r="I16" s="51">
        <f>(I13/I15)*I14</f>
        <v>0</v>
      </c>
      <c r="J16" s="51">
        <f t="shared" ref="J16:P16" si="3">(J13/J15)*J14</f>
        <v>0.33333333333333337</v>
      </c>
      <c r="K16" s="51">
        <f t="shared" si="3"/>
        <v>0</v>
      </c>
      <c r="L16" s="51">
        <f t="shared" si="3"/>
        <v>0.33333333333333331</v>
      </c>
      <c r="M16" s="51">
        <f t="shared" si="3"/>
        <v>0.33333333333333331</v>
      </c>
      <c r="N16" s="51">
        <f t="shared" si="3"/>
        <v>0</v>
      </c>
      <c r="O16" s="51">
        <f t="shared" si="3"/>
        <v>0.33333333333333337</v>
      </c>
      <c r="P16" s="51">
        <f t="shared" si="3"/>
        <v>0</v>
      </c>
    </row>
    <row r="17" spans="1:16" s="6" customFormat="1" ht="19">
      <c r="A17" s="35" t="b">
        <v>1</v>
      </c>
      <c r="B17" s="30" t="s">
        <v>8</v>
      </c>
      <c r="C17" s="30">
        <v>64</v>
      </c>
      <c r="D17" s="30">
        <v>65</v>
      </c>
      <c r="E17" s="30" t="s">
        <v>6</v>
      </c>
      <c r="F17" s="30">
        <v>1</v>
      </c>
      <c r="G17" s="52"/>
      <c r="H17" s="73" t="s">
        <v>62</v>
      </c>
      <c r="I17" s="100">
        <f>SUM(I16:J16)</f>
        <v>0.33333333333333337</v>
      </c>
      <c r="J17" s="101"/>
      <c r="K17" s="100">
        <f t="shared" ref="K17" si="4">SUM(K16:L16)</f>
        <v>0.33333333333333331</v>
      </c>
      <c r="L17" s="100"/>
      <c r="M17" s="100">
        <f t="shared" ref="M17" si="5">SUM(M16:N16)</f>
        <v>0.33333333333333331</v>
      </c>
      <c r="N17" s="100"/>
      <c r="O17" s="100">
        <f t="shared" ref="O17" si="6">SUM(O16:P16)</f>
        <v>0.33333333333333337</v>
      </c>
      <c r="P17" s="100"/>
    </row>
    <row r="18" spans="1:16" s="6" customFormat="1" ht="19">
      <c r="A18" s="35"/>
      <c r="B18" s="30"/>
      <c r="C18" s="30"/>
      <c r="D18" s="30"/>
      <c r="E18" s="30"/>
      <c r="F18" s="30"/>
      <c r="G18" s="52"/>
      <c r="H18" s="73"/>
      <c r="I18" s="91"/>
      <c r="J18" s="84"/>
      <c r="K18" s="91"/>
      <c r="L18" s="84"/>
      <c r="M18" s="91"/>
      <c r="N18" s="84"/>
      <c r="O18" s="91"/>
      <c r="P18" s="84"/>
    </row>
    <row r="19" spans="1:16" s="6" customFormat="1">
      <c r="G19" s="52"/>
      <c r="H19" s="69"/>
      <c r="I19" s="91"/>
      <c r="J19" s="84"/>
      <c r="K19" s="91"/>
      <c r="L19" s="84"/>
      <c r="M19" s="91"/>
      <c r="N19" s="84"/>
      <c r="O19" s="91"/>
      <c r="P19" s="84"/>
    </row>
    <row r="20" spans="1:16" s="6" customFormat="1">
      <c r="A20" s="86" t="s">
        <v>65</v>
      </c>
      <c r="B20" s="86"/>
      <c r="C20" s="86"/>
      <c r="D20" s="86"/>
      <c r="E20" s="86"/>
      <c r="F20" s="86"/>
      <c r="G20" s="52"/>
      <c r="H20" s="79" t="s">
        <v>2</v>
      </c>
      <c r="I20" s="103"/>
      <c r="J20" s="103"/>
      <c r="K20" s="103"/>
      <c r="L20" s="103"/>
      <c r="M20" s="103"/>
      <c r="N20" s="103"/>
      <c r="O20" s="103"/>
      <c r="P20" s="103"/>
    </row>
    <row r="21" spans="1:16" s="6" customFormat="1">
      <c r="A21" s="86"/>
      <c r="B21" s="86"/>
      <c r="C21" s="86"/>
      <c r="D21" s="86"/>
      <c r="E21" s="86"/>
      <c r="F21" s="86"/>
      <c r="G21" s="52"/>
      <c r="H21" s="52" t="s">
        <v>19</v>
      </c>
      <c r="I21" s="82">
        <v>1</v>
      </c>
      <c r="J21" s="83"/>
      <c r="K21" s="82">
        <v>0</v>
      </c>
      <c r="L21" s="83"/>
      <c r="M21" s="82">
        <v>0</v>
      </c>
      <c r="N21" s="83"/>
      <c r="O21" s="82"/>
      <c r="P21" s="83"/>
    </row>
    <row r="22" spans="1:16" s="6" customFormat="1" ht="40">
      <c r="A22" s="34" t="s">
        <v>3</v>
      </c>
      <c r="B22" s="3" t="s">
        <v>0</v>
      </c>
      <c r="C22" s="3" t="s">
        <v>1</v>
      </c>
      <c r="D22" s="3" t="s">
        <v>2</v>
      </c>
      <c r="E22" s="13" t="s">
        <v>4</v>
      </c>
      <c r="F22" s="13" t="s">
        <v>13</v>
      </c>
      <c r="G22" s="52"/>
      <c r="H22" s="52" t="s">
        <v>2</v>
      </c>
      <c r="I22" s="82">
        <v>70</v>
      </c>
      <c r="J22" s="83"/>
      <c r="K22" s="82">
        <v>90</v>
      </c>
      <c r="L22" s="83"/>
      <c r="M22" s="82">
        <v>95</v>
      </c>
      <c r="N22" s="83"/>
      <c r="O22" s="82"/>
      <c r="P22" s="83"/>
    </row>
    <row r="23" spans="1:16" ht="17" customHeight="1">
      <c r="A23" s="35" t="b">
        <v>1</v>
      </c>
      <c r="B23" s="30" t="s">
        <v>9</v>
      </c>
      <c r="C23" s="30">
        <v>71</v>
      </c>
      <c r="D23" s="30">
        <v>80</v>
      </c>
      <c r="E23" s="30" t="s">
        <v>7</v>
      </c>
      <c r="F23" s="30">
        <v>0</v>
      </c>
      <c r="H23" s="18" t="s">
        <v>25</v>
      </c>
      <c r="I23" s="82">
        <f xml:space="preserve"> I22</f>
        <v>70</v>
      </c>
      <c r="J23" s="82"/>
      <c r="K23" s="82">
        <f t="shared" ref="K23" si="7" xml:space="preserve"> K22</f>
        <v>90</v>
      </c>
      <c r="L23" s="82"/>
      <c r="M23" s="82">
        <v>95</v>
      </c>
      <c r="N23" s="82"/>
      <c r="O23" s="108"/>
      <c r="P23" s="83"/>
    </row>
    <row r="24" spans="1:16" ht="19" customHeight="1">
      <c r="A24" s="35" t="b">
        <v>1</v>
      </c>
      <c r="B24" s="30" t="s">
        <v>9</v>
      </c>
      <c r="C24" s="30">
        <v>65</v>
      </c>
      <c r="D24" s="30">
        <v>70</v>
      </c>
      <c r="E24" s="30" t="s">
        <v>7</v>
      </c>
      <c r="F24" s="30">
        <v>0</v>
      </c>
      <c r="G24" s="74"/>
      <c r="H24" s="57" t="s">
        <v>21</v>
      </c>
      <c r="I24" s="84">
        <v>71</v>
      </c>
      <c r="J24" s="85"/>
      <c r="K24" s="89">
        <f>FLOOR(SUM(I23:L23)/2, 0.1)</f>
        <v>80</v>
      </c>
      <c r="L24" s="89"/>
      <c r="M24" s="82">
        <f>FLOOR((K23+M23)/2, 0.1)</f>
        <v>92.5</v>
      </c>
      <c r="N24" s="82"/>
      <c r="O24" s="82">
        <v>96</v>
      </c>
      <c r="P24" s="82"/>
    </row>
    <row r="25" spans="1:16">
      <c r="G25" s="15"/>
      <c r="H25" s="18"/>
      <c r="I25" s="52"/>
      <c r="J25" s="54"/>
      <c r="K25" s="53"/>
      <c r="L25" s="53"/>
      <c r="M25" s="53"/>
      <c r="N25" s="53"/>
      <c r="O25" s="52"/>
      <c r="P25" s="52"/>
    </row>
    <row r="26" spans="1:16">
      <c r="G26" s="52"/>
      <c r="H26" s="52"/>
      <c r="I26" s="52" t="s">
        <v>22</v>
      </c>
      <c r="J26" s="52" t="s">
        <v>23</v>
      </c>
      <c r="K26" s="52" t="s">
        <v>22</v>
      </c>
      <c r="L26" s="52" t="s">
        <v>23</v>
      </c>
      <c r="M26" s="52" t="s">
        <v>22</v>
      </c>
      <c r="N26" s="52" t="s">
        <v>23</v>
      </c>
      <c r="O26" s="52" t="s">
        <v>22</v>
      </c>
      <c r="P26" s="52" t="s">
        <v>23</v>
      </c>
    </row>
    <row r="27" spans="1:16">
      <c r="A27" s="86" t="s">
        <v>52</v>
      </c>
      <c r="B27" s="86"/>
      <c r="C27" s="86"/>
      <c r="D27" s="86"/>
      <c r="E27" s="86"/>
      <c r="F27" s="86"/>
      <c r="G27" s="52"/>
      <c r="H27" s="52" t="s">
        <v>14</v>
      </c>
      <c r="I27" s="52">
        <v>0</v>
      </c>
      <c r="J27" s="52">
        <v>1</v>
      </c>
      <c r="K27" s="52">
        <v>1</v>
      </c>
      <c r="L27" s="52">
        <v>0</v>
      </c>
      <c r="M27" s="52">
        <v>1</v>
      </c>
      <c r="N27" s="52">
        <v>0</v>
      </c>
      <c r="O27" s="52">
        <v>1</v>
      </c>
      <c r="P27" s="52">
        <v>0</v>
      </c>
    </row>
    <row r="28" spans="1:16">
      <c r="A28" s="86"/>
      <c r="B28" s="86"/>
      <c r="C28" s="86"/>
      <c r="D28" s="86"/>
      <c r="E28" s="86"/>
      <c r="F28" s="86"/>
      <c r="G28" s="73"/>
      <c r="H28" s="52" t="s">
        <v>15</v>
      </c>
      <c r="I28" s="52">
        <v>0</v>
      </c>
      <c r="J28" s="52">
        <v>2</v>
      </c>
      <c r="K28" s="52">
        <v>0</v>
      </c>
      <c r="L28" s="52">
        <v>2</v>
      </c>
      <c r="M28" s="52">
        <v>1</v>
      </c>
      <c r="N28" s="52">
        <v>1</v>
      </c>
      <c r="O28" s="52">
        <v>2</v>
      </c>
      <c r="P28" s="52">
        <v>0</v>
      </c>
    </row>
    <row r="29" spans="1:16" ht="40">
      <c r="A29" s="34" t="s">
        <v>3</v>
      </c>
      <c r="B29" s="3" t="s">
        <v>0</v>
      </c>
      <c r="C29" s="3" t="s">
        <v>1</v>
      </c>
      <c r="D29" s="3" t="s">
        <v>2</v>
      </c>
      <c r="E29" s="13" t="s">
        <v>4</v>
      </c>
      <c r="F29" s="13" t="s">
        <v>13</v>
      </c>
      <c r="G29" s="73"/>
      <c r="H29" s="6"/>
      <c r="I29" s="52"/>
      <c r="J29" s="54"/>
      <c r="K29" s="53"/>
      <c r="L29" s="53"/>
      <c r="M29" s="53"/>
      <c r="N29" s="53"/>
      <c r="O29" s="52"/>
      <c r="P29" s="52"/>
    </row>
    <row r="30" spans="1:16" ht="19">
      <c r="A30" s="35" t="b">
        <v>0</v>
      </c>
      <c r="B30" s="30" t="s">
        <v>9</v>
      </c>
      <c r="C30" s="30">
        <v>68</v>
      </c>
      <c r="D30" s="30">
        <v>80</v>
      </c>
      <c r="E30" s="30" t="s">
        <v>6</v>
      </c>
      <c r="F30" s="30">
        <v>1</v>
      </c>
      <c r="G30" s="73"/>
      <c r="H30" s="52" t="s">
        <v>24</v>
      </c>
      <c r="I30" s="52">
        <f>SUM(I27:I28)</f>
        <v>0</v>
      </c>
      <c r="J30" s="52">
        <f t="shared" ref="J30:P30" si="8">SUM(J27:J28)</f>
        <v>3</v>
      </c>
      <c r="K30" s="52">
        <f t="shared" si="8"/>
        <v>1</v>
      </c>
      <c r="L30" s="52">
        <f t="shared" si="8"/>
        <v>2</v>
      </c>
      <c r="M30" s="52">
        <f t="shared" si="8"/>
        <v>2</v>
      </c>
      <c r="N30" s="52">
        <f t="shared" si="8"/>
        <v>1</v>
      </c>
      <c r="O30" s="52">
        <f t="shared" si="8"/>
        <v>3</v>
      </c>
      <c r="P30" s="52">
        <f t="shared" si="8"/>
        <v>0</v>
      </c>
    </row>
    <row r="31" spans="1:16" ht="19">
      <c r="A31" s="35" t="b">
        <v>0</v>
      </c>
      <c r="B31" s="30" t="s">
        <v>9</v>
      </c>
      <c r="C31" s="30">
        <v>70</v>
      </c>
      <c r="D31" s="30">
        <v>96</v>
      </c>
      <c r="E31" s="30" t="s">
        <v>6</v>
      </c>
      <c r="F31" s="30">
        <v>1</v>
      </c>
      <c r="G31" s="42"/>
      <c r="H31" s="57" t="s">
        <v>61</v>
      </c>
      <c r="I31" s="51">
        <v>1</v>
      </c>
      <c r="J31" s="51">
        <f>1 - MAX(J27/J30, J28/J30)</f>
        <v>0.33333333333333337</v>
      </c>
      <c r="K31" s="51">
        <f t="shared" ref="K31:P31" si="9">1 - MAX(K27/K30, K28/K30)</f>
        <v>0</v>
      </c>
      <c r="L31" s="51">
        <f t="shared" si="9"/>
        <v>0</v>
      </c>
      <c r="M31" s="51">
        <f t="shared" si="9"/>
        <v>0.5</v>
      </c>
      <c r="N31" s="51">
        <f t="shared" si="9"/>
        <v>0</v>
      </c>
      <c r="O31" s="51">
        <f t="shared" si="9"/>
        <v>0.33333333333333337</v>
      </c>
      <c r="P31" s="51">
        <v>1</v>
      </c>
    </row>
    <row r="32" spans="1:16" ht="19">
      <c r="A32" s="35" t="b">
        <v>0</v>
      </c>
      <c r="B32" s="30" t="s">
        <v>5</v>
      </c>
      <c r="C32" s="30">
        <v>69</v>
      </c>
      <c r="D32" s="30">
        <v>70</v>
      </c>
      <c r="E32" s="30" t="s">
        <v>6</v>
      </c>
      <c r="F32" s="30">
        <v>1</v>
      </c>
      <c r="G32" s="6"/>
      <c r="H32" s="52" t="s">
        <v>17</v>
      </c>
      <c r="I32" s="52">
        <v>3</v>
      </c>
      <c r="J32" s="52">
        <v>3</v>
      </c>
      <c r="K32" s="52">
        <v>3</v>
      </c>
      <c r="L32" s="52">
        <v>3</v>
      </c>
      <c r="M32" s="52">
        <v>3</v>
      </c>
      <c r="N32" s="52">
        <v>3</v>
      </c>
      <c r="O32" s="52">
        <v>3</v>
      </c>
      <c r="P32" s="52">
        <v>7</v>
      </c>
    </row>
    <row r="33" spans="1:16" ht="19">
      <c r="A33" s="35" t="b">
        <v>0</v>
      </c>
      <c r="B33" s="30" t="s">
        <v>8</v>
      </c>
      <c r="C33" s="30">
        <v>81</v>
      </c>
      <c r="D33" s="30">
        <v>75</v>
      </c>
      <c r="E33" s="30" t="s">
        <v>6</v>
      </c>
      <c r="F33" s="30">
        <v>1</v>
      </c>
      <c r="G33" s="107"/>
      <c r="H33" s="53" t="s">
        <v>60</v>
      </c>
      <c r="I33" s="51">
        <f>(I30/I32)*I31</f>
        <v>0</v>
      </c>
      <c r="J33" s="51">
        <f t="shared" ref="J33:P33" si="10">(J30/J32)*J31</f>
        <v>0.33333333333333337</v>
      </c>
      <c r="K33" s="51">
        <f t="shared" si="10"/>
        <v>0</v>
      </c>
      <c r="L33" s="51">
        <f t="shared" si="10"/>
        <v>0</v>
      </c>
      <c r="M33" s="51">
        <f t="shared" si="10"/>
        <v>0.33333333333333331</v>
      </c>
      <c r="N33" s="51">
        <f t="shared" si="10"/>
        <v>0</v>
      </c>
      <c r="O33" s="51">
        <f t="shared" si="10"/>
        <v>0.33333333333333337</v>
      </c>
      <c r="P33" s="51">
        <f t="shared" si="10"/>
        <v>0</v>
      </c>
    </row>
    <row r="34" spans="1:16" ht="19">
      <c r="A34" s="35" t="b">
        <v>0</v>
      </c>
      <c r="B34" s="30" t="s">
        <v>8</v>
      </c>
      <c r="C34" s="30">
        <v>83</v>
      </c>
      <c r="D34" s="30">
        <v>78</v>
      </c>
      <c r="E34" s="30" t="s">
        <v>6</v>
      </c>
      <c r="F34" s="30">
        <v>1</v>
      </c>
      <c r="G34" s="107"/>
      <c r="H34" s="73" t="s">
        <v>62</v>
      </c>
      <c r="I34" s="91">
        <f>SUM(I33:J33)</f>
        <v>0.33333333333333337</v>
      </c>
      <c r="J34" s="84"/>
      <c r="K34" s="100">
        <f t="shared" ref="K34" si="11">SUM(K33:L33)</f>
        <v>0</v>
      </c>
      <c r="L34" s="101"/>
      <c r="M34" s="91">
        <f t="shared" ref="M34" si="12">SUM(M33:N33)</f>
        <v>0.33333333333333331</v>
      </c>
      <c r="N34" s="84"/>
      <c r="O34" s="91">
        <f t="shared" ref="O34" si="13">SUM(O33:P33)</f>
        <v>0.33333333333333337</v>
      </c>
      <c r="P34" s="84"/>
    </row>
    <row r="35" spans="1:16" ht="19">
      <c r="A35" s="35" t="b">
        <v>0</v>
      </c>
      <c r="B35" s="30" t="s">
        <v>9</v>
      </c>
      <c r="C35" s="30">
        <v>75</v>
      </c>
      <c r="D35" s="30">
        <v>80</v>
      </c>
      <c r="E35" s="30" t="s">
        <v>6</v>
      </c>
      <c r="F35" s="30">
        <v>1</v>
      </c>
      <c r="G35" s="107"/>
    </row>
    <row r="36" spans="1:16">
      <c r="H36" s="69"/>
      <c r="I36" s="91"/>
      <c r="J36" s="84"/>
      <c r="K36" s="91"/>
      <c r="L36" s="84"/>
      <c r="M36" s="91"/>
      <c r="N36" s="84"/>
      <c r="O36" s="91"/>
      <c r="P36" s="84"/>
    </row>
    <row r="37" spans="1:16">
      <c r="H37" s="73"/>
      <c r="I37" s="51"/>
      <c r="J37" s="51"/>
      <c r="K37" s="51"/>
      <c r="L37" s="51"/>
      <c r="M37" s="51"/>
      <c r="N37" s="51"/>
      <c r="O37" s="51"/>
      <c r="P37" s="51"/>
    </row>
    <row r="38" spans="1:16">
      <c r="A38" s="86" t="s">
        <v>53</v>
      </c>
      <c r="B38" s="86"/>
      <c r="C38" s="86"/>
      <c r="D38" s="86"/>
      <c r="E38" s="86"/>
      <c r="F38" s="86"/>
      <c r="H38" s="73"/>
      <c r="I38" s="91"/>
      <c r="J38" s="84"/>
      <c r="K38" s="91"/>
      <c r="L38" s="91"/>
      <c r="M38" s="91"/>
      <c r="N38" s="91"/>
      <c r="O38" s="91"/>
      <c r="P38" s="91"/>
    </row>
    <row r="39" spans="1:16" ht="19">
      <c r="A39" s="86"/>
      <c r="B39" s="86"/>
      <c r="C39" s="86"/>
      <c r="D39" s="86"/>
      <c r="E39" s="86"/>
      <c r="F39" s="86"/>
      <c r="G39" s="74"/>
      <c r="H39" s="42"/>
      <c r="I39" s="91"/>
      <c r="J39" s="84"/>
      <c r="K39" s="100"/>
      <c r="L39" s="101"/>
      <c r="M39" s="91"/>
      <c r="N39" s="84"/>
      <c r="O39" s="91"/>
      <c r="P39" s="84"/>
    </row>
    <row r="40" spans="1:16" ht="40">
      <c r="A40" s="34" t="s">
        <v>3</v>
      </c>
      <c r="B40" s="3" t="s">
        <v>0</v>
      </c>
      <c r="C40" s="3" t="s">
        <v>1</v>
      </c>
      <c r="D40" s="3" t="s">
        <v>2</v>
      </c>
      <c r="E40" s="13" t="s">
        <v>4</v>
      </c>
      <c r="F40" s="13" t="s">
        <v>13</v>
      </c>
      <c r="G40" s="15"/>
      <c r="H40" s="59"/>
      <c r="I40" s="60"/>
      <c r="J40" s="60"/>
      <c r="K40" s="60"/>
      <c r="L40" s="60"/>
      <c r="M40" s="60"/>
      <c r="N40" s="60"/>
      <c r="O40" s="60"/>
      <c r="P40" s="60"/>
    </row>
    <row r="41" spans="1:16" ht="19">
      <c r="A41" s="35" t="b">
        <v>0</v>
      </c>
      <c r="B41" s="30" t="s">
        <v>5</v>
      </c>
      <c r="C41" s="30">
        <v>85</v>
      </c>
      <c r="D41" s="30">
        <v>85</v>
      </c>
      <c r="E41" s="30" t="s">
        <v>7</v>
      </c>
      <c r="F41" s="30">
        <v>0</v>
      </c>
      <c r="G41" s="52"/>
      <c r="H41" s="52"/>
      <c r="I41" s="53"/>
      <c r="J41" s="55"/>
      <c r="K41" s="52"/>
      <c r="L41" s="54"/>
      <c r="M41" s="53"/>
      <c r="N41" s="55"/>
      <c r="O41" s="52"/>
      <c r="P41" s="54"/>
    </row>
    <row r="42" spans="1:16">
      <c r="G42" s="52"/>
      <c r="H42" s="52"/>
      <c r="I42" s="52"/>
      <c r="J42" s="54"/>
      <c r="K42" s="52"/>
      <c r="L42" s="54"/>
      <c r="M42" s="53"/>
      <c r="N42" s="55"/>
      <c r="O42" s="52"/>
      <c r="P42" s="54"/>
    </row>
    <row r="43" spans="1:16">
      <c r="G43" s="52"/>
      <c r="H43" s="18"/>
      <c r="I43" s="52"/>
      <c r="J43" s="54"/>
      <c r="K43" s="53"/>
      <c r="L43" s="55"/>
      <c r="M43" s="53"/>
      <c r="N43" s="55"/>
      <c r="O43" s="52"/>
      <c r="P43" s="54"/>
    </row>
    <row r="44" spans="1:16" ht="16" customHeight="1">
      <c r="G44" s="73"/>
      <c r="H44" s="57"/>
      <c r="I44" s="52"/>
      <c r="J44" s="54"/>
      <c r="K44" s="53"/>
      <c r="L44" s="53"/>
      <c r="M44" s="53"/>
      <c r="N44" s="53"/>
      <c r="O44" s="53"/>
      <c r="P44" s="53"/>
    </row>
    <row r="45" spans="1:16" ht="16" customHeight="1">
      <c r="H45" s="18"/>
      <c r="I45" s="52"/>
      <c r="J45" s="54"/>
      <c r="K45" s="53"/>
      <c r="L45" s="53"/>
      <c r="M45" s="53"/>
      <c r="N45" s="53"/>
      <c r="O45" s="52"/>
      <c r="P45" s="52"/>
    </row>
    <row r="46" spans="1:16" ht="19" customHeight="1">
      <c r="H46" s="52"/>
      <c r="I46" s="52"/>
      <c r="J46" s="52"/>
      <c r="K46" s="52"/>
      <c r="L46" s="52"/>
      <c r="M46" s="52"/>
      <c r="N46" s="52"/>
      <c r="O46" s="52"/>
      <c r="P46" s="52"/>
    </row>
    <row r="47" spans="1:16">
      <c r="H47" s="52"/>
      <c r="I47" s="52"/>
      <c r="J47" s="52"/>
      <c r="K47" s="52"/>
      <c r="L47" s="52"/>
      <c r="M47" s="52"/>
      <c r="N47" s="52"/>
      <c r="O47" s="52"/>
      <c r="P47" s="52"/>
    </row>
    <row r="48" spans="1:16">
      <c r="H48" s="52"/>
      <c r="I48" s="52"/>
      <c r="J48" s="52"/>
      <c r="K48" s="52"/>
      <c r="L48" s="52"/>
      <c r="M48" s="52"/>
      <c r="N48" s="52"/>
      <c r="O48" s="52"/>
      <c r="P48" s="52"/>
    </row>
    <row r="49" spans="1:16">
      <c r="H49" s="6"/>
      <c r="I49" s="84"/>
      <c r="J49" s="85"/>
      <c r="K49" s="82"/>
      <c r="L49" s="82"/>
      <c r="M49" s="82"/>
      <c r="N49" s="82"/>
      <c r="O49" s="84"/>
      <c r="P49" s="84"/>
    </row>
    <row r="50" spans="1:16">
      <c r="H50" s="52"/>
      <c r="I50" s="52"/>
      <c r="J50" s="52"/>
      <c r="K50" s="52"/>
      <c r="L50" s="52"/>
      <c r="M50" s="52"/>
      <c r="N50" s="52"/>
      <c r="O50" s="52"/>
      <c r="P50" s="52"/>
    </row>
    <row r="51" spans="1:16">
      <c r="H51" s="57"/>
      <c r="I51" s="51"/>
      <c r="J51" s="51"/>
      <c r="K51" s="51"/>
      <c r="L51" s="51"/>
      <c r="M51" s="51"/>
      <c r="N51" s="51"/>
      <c r="O51" s="51"/>
      <c r="P51" s="51"/>
    </row>
    <row r="52" spans="1:16" ht="19">
      <c r="A52" s="35"/>
      <c r="B52" s="30"/>
      <c r="C52" s="30"/>
      <c r="D52" s="30"/>
      <c r="E52" s="30"/>
      <c r="F52" s="30"/>
      <c r="H52" s="52"/>
      <c r="I52" s="52"/>
      <c r="J52" s="52"/>
      <c r="K52" s="52"/>
      <c r="L52" s="52"/>
      <c r="M52" s="52"/>
      <c r="N52" s="52"/>
      <c r="O52" s="52"/>
      <c r="P52" s="52"/>
    </row>
    <row r="53" spans="1:16" ht="19">
      <c r="A53" s="35"/>
      <c r="B53" s="30"/>
      <c r="C53" s="30"/>
      <c r="D53" s="30"/>
      <c r="E53" s="30"/>
      <c r="F53" s="30"/>
      <c r="H53" s="57"/>
      <c r="I53" s="51"/>
      <c r="J53" s="51"/>
      <c r="K53" s="51"/>
      <c r="L53" s="51"/>
      <c r="M53" s="51"/>
      <c r="N53" s="51"/>
      <c r="O53" s="51"/>
      <c r="P53" s="51"/>
    </row>
    <row r="54" spans="1:16" ht="19">
      <c r="A54" s="35"/>
      <c r="B54" s="30"/>
      <c r="C54" s="30"/>
      <c r="D54" s="30"/>
      <c r="E54" s="30"/>
      <c r="F54" s="30"/>
      <c r="H54" s="73"/>
      <c r="I54" s="91"/>
      <c r="J54" s="84"/>
      <c r="K54" s="91"/>
      <c r="L54" s="91"/>
      <c r="M54" s="91"/>
      <c r="N54" s="91"/>
      <c r="O54" s="91"/>
      <c r="P54" s="91"/>
    </row>
    <row r="55" spans="1:16" ht="19">
      <c r="A55" s="35"/>
      <c r="B55" s="30"/>
      <c r="C55" s="30"/>
      <c r="D55" s="30"/>
      <c r="E55" s="30"/>
      <c r="F55" s="30"/>
    </row>
    <row r="56" spans="1:16" ht="19">
      <c r="A56" s="35"/>
      <c r="B56" s="30"/>
      <c r="C56" s="30"/>
      <c r="D56" s="30"/>
      <c r="E56" s="30"/>
      <c r="F56" s="30"/>
    </row>
    <row r="57" spans="1:16" ht="19">
      <c r="A57" s="35"/>
      <c r="B57" s="30"/>
      <c r="C57" s="30"/>
      <c r="D57" s="30"/>
      <c r="E57" s="30"/>
      <c r="F57" s="30"/>
      <c r="H57" s="79"/>
      <c r="I57" s="81"/>
      <c r="J57" s="81"/>
      <c r="K57" s="81"/>
      <c r="L57" s="81"/>
      <c r="M57" s="81"/>
      <c r="N57" s="81"/>
      <c r="O57" s="81"/>
      <c r="P57" s="81"/>
    </row>
    <row r="58" spans="1:16">
      <c r="H58" s="52"/>
      <c r="I58" s="82"/>
      <c r="J58" s="83"/>
      <c r="K58" s="84"/>
      <c r="L58" s="85"/>
      <c r="M58" s="82"/>
      <c r="N58" s="83"/>
      <c r="O58" s="84"/>
      <c r="P58" s="85"/>
    </row>
    <row r="59" spans="1:16">
      <c r="H59" s="52"/>
      <c r="I59" s="84"/>
      <c r="J59" s="85"/>
      <c r="K59" s="84"/>
      <c r="L59" s="85"/>
      <c r="M59" s="82"/>
      <c r="N59" s="83"/>
      <c r="O59" s="84"/>
      <c r="P59" s="85"/>
    </row>
    <row r="60" spans="1:16">
      <c r="H60" s="18"/>
      <c r="I60" s="84"/>
      <c r="J60" s="85"/>
      <c r="K60" s="82"/>
      <c r="L60" s="83"/>
      <c r="M60" s="82"/>
      <c r="N60" s="83"/>
      <c r="O60" s="84"/>
      <c r="P60" s="85"/>
    </row>
    <row r="61" spans="1:16">
      <c r="H61" s="57"/>
      <c r="I61" s="84"/>
      <c r="J61" s="85"/>
      <c r="K61" s="82"/>
      <c r="L61" s="82"/>
      <c r="M61" s="82"/>
      <c r="N61" s="82"/>
      <c r="O61" s="82"/>
      <c r="P61" s="82"/>
    </row>
    <row r="62" spans="1:16">
      <c r="H62" s="18"/>
      <c r="I62" s="84"/>
      <c r="J62" s="85"/>
      <c r="K62" s="82"/>
      <c r="L62" s="82"/>
      <c r="M62" s="82"/>
      <c r="N62" s="82"/>
      <c r="O62" s="84"/>
      <c r="P62" s="84"/>
    </row>
    <row r="63" spans="1:16">
      <c r="H63" s="52"/>
      <c r="I63" s="52"/>
      <c r="J63" s="52"/>
      <c r="K63" s="52"/>
      <c r="L63" s="52"/>
      <c r="M63" s="52"/>
      <c r="N63" s="52"/>
      <c r="O63" s="52"/>
      <c r="P63" s="52"/>
    </row>
    <row r="64" spans="1:16">
      <c r="H64" s="52"/>
      <c r="I64" s="52"/>
      <c r="J64" s="52"/>
      <c r="K64" s="52"/>
      <c r="L64" s="52"/>
      <c r="M64" s="52"/>
      <c r="N64" s="52"/>
      <c r="O64" s="52"/>
      <c r="P64" s="52"/>
    </row>
    <row r="65" spans="8:16">
      <c r="H65" s="52"/>
      <c r="I65" s="52"/>
      <c r="J65" s="52"/>
      <c r="K65" s="52"/>
      <c r="L65" s="52"/>
      <c r="M65" s="52"/>
      <c r="N65" s="52"/>
      <c r="O65" s="52"/>
      <c r="P65" s="52"/>
    </row>
    <row r="66" spans="8:16">
      <c r="H66" s="6"/>
      <c r="I66" s="84"/>
      <c r="J66" s="85"/>
      <c r="K66" s="82"/>
      <c r="L66" s="82"/>
      <c r="M66" s="82"/>
      <c r="N66" s="82"/>
      <c r="O66" s="84"/>
      <c r="P66" s="84"/>
    </row>
    <row r="67" spans="8:16">
      <c r="H67" s="52"/>
      <c r="I67" s="52"/>
      <c r="J67" s="52"/>
      <c r="K67" s="52"/>
      <c r="L67" s="52"/>
      <c r="M67" s="52"/>
      <c r="N67" s="52"/>
      <c r="O67" s="52"/>
      <c r="P67" s="52"/>
    </row>
    <row r="68" spans="8:16">
      <c r="H68" s="57"/>
      <c r="I68" s="51"/>
      <c r="J68" s="51"/>
      <c r="K68" s="51"/>
      <c r="L68" s="51"/>
      <c r="M68" s="51"/>
      <c r="N68" s="51"/>
      <c r="O68" s="51"/>
      <c r="P68" s="51"/>
    </row>
    <row r="69" spans="8:16">
      <c r="H69" s="52"/>
      <c r="I69" s="52"/>
      <c r="J69" s="52"/>
      <c r="K69" s="52"/>
      <c r="L69" s="52"/>
      <c r="M69" s="52"/>
      <c r="N69" s="52"/>
      <c r="O69" s="52"/>
      <c r="P69" s="52"/>
    </row>
    <row r="70" spans="8:16">
      <c r="H70" s="53"/>
      <c r="I70" s="51"/>
      <c r="J70" s="51"/>
      <c r="K70" s="51"/>
      <c r="L70" s="51"/>
      <c r="M70" s="51"/>
      <c r="N70" s="51"/>
      <c r="O70" s="51"/>
      <c r="P70" s="51"/>
    </row>
    <row r="71" spans="8:16">
      <c r="H71" s="73"/>
      <c r="I71" s="100"/>
      <c r="J71" s="101"/>
      <c r="K71" s="100"/>
      <c r="L71" s="101"/>
      <c r="M71" s="100"/>
      <c r="N71" s="101"/>
      <c r="O71" s="100"/>
      <c r="P71" s="101"/>
    </row>
    <row r="82" spans="8:16">
      <c r="H82" s="73"/>
      <c r="I82" s="91"/>
      <c r="J82" s="84"/>
      <c r="K82" s="91"/>
      <c r="L82" s="84"/>
      <c r="M82" s="91"/>
      <c r="N82" s="84"/>
      <c r="O82" s="91"/>
      <c r="P82" s="84"/>
    </row>
    <row r="83" spans="8:16">
      <c r="H83" s="69"/>
      <c r="I83" s="91"/>
      <c r="J83" s="84"/>
      <c r="K83" s="91"/>
      <c r="L83" s="84"/>
      <c r="M83" s="91"/>
      <c r="N83" s="84"/>
      <c r="O83" s="91"/>
      <c r="P83" s="84"/>
    </row>
  </sheetData>
  <mergeCells count="121">
    <mergeCell ref="I24:J24"/>
    <mergeCell ref="K24:L24"/>
    <mergeCell ref="M24:N24"/>
    <mergeCell ref="O24:P24"/>
    <mergeCell ref="A8:F11"/>
    <mergeCell ref="K22:L22"/>
    <mergeCell ref="M22:N22"/>
    <mergeCell ref="O21:P21"/>
    <mergeCell ref="O22:P22"/>
    <mergeCell ref="I23:J23"/>
    <mergeCell ref="K23:L23"/>
    <mergeCell ref="M23:N23"/>
    <mergeCell ref="O23:P23"/>
    <mergeCell ref="A13:F14"/>
    <mergeCell ref="A20:F21"/>
    <mergeCell ref="A38:F39"/>
    <mergeCell ref="I21:J21"/>
    <mergeCell ref="H20:P20"/>
    <mergeCell ref="I22:J22"/>
    <mergeCell ref="K21:L21"/>
    <mergeCell ref="M21:N21"/>
    <mergeCell ref="I83:J83"/>
    <mergeCell ref="K83:L83"/>
    <mergeCell ref="M83:N83"/>
    <mergeCell ref="O83:P83"/>
    <mergeCell ref="I82:J82"/>
    <mergeCell ref="K82:L82"/>
    <mergeCell ref="M82:N82"/>
    <mergeCell ref="O82:P82"/>
    <mergeCell ref="I71:J71"/>
    <mergeCell ref="K71:L71"/>
    <mergeCell ref="M71:N71"/>
    <mergeCell ref="O71:P71"/>
    <mergeCell ref="I66:J66"/>
    <mergeCell ref="K66:L66"/>
    <mergeCell ref="M66:N66"/>
    <mergeCell ref="O66:P66"/>
    <mergeCell ref="I62:J62"/>
    <mergeCell ref="K62:L62"/>
    <mergeCell ref="M62:N62"/>
    <mergeCell ref="O62:P62"/>
    <mergeCell ref="I61:J61"/>
    <mergeCell ref="K61:L61"/>
    <mergeCell ref="M61:N61"/>
    <mergeCell ref="O61:P61"/>
    <mergeCell ref="I60:J60"/>
    <mergeCell ref="K60:L60"/>
    <mergeCell ref="M60:N60"/>
    <mergeCell ref="O60:P60"/>
    <mergeCell ref="I59:J59"/>
    <mergeCell ref="K59:L59"/>
    <mergeCell ref="M59:N59"/>
    <mergeCell ref="O59:P59"/>
    <mergeCell ref="H57:P57"/>
    <mergeCell ref="I58:J58"/>
    <mergeCell ref="K58:L58"/>
    <mergeCell ref="M58:N58"/>
    <mergeCell ref="O58:P58"/>
    <mergeCell ref="I54:J54"/>
    <mergeCell ref="K54:L54"/>
    <mergeCell ref="M54:N54"/>
    <mergeCell ref="O54:P54"/>
    <mergeCell ref="I49:J49"/>
    <mergeCell ref="K49:L49"/>
    <mergeCell ref="M49:N49"/>
    <mergeCell ref="O49:P49"/>
    <mergeCell ref="I39:J39"/>
    <mergeCell ref="K39:L39"/>
    <mergeCell ref="M39:N39"/>
    <mergeCell ref="O39:P39"/>
    <mergeCell ref="A27:F28"/>
    <mergeCell ref="I38:J38"/>
    <mergeCell ref="K38:L38"/>
    <mergeCell ref="M38:N38"/>
    <mergeCell ref="O38:P38"/>
    <mergeCell ref="I36:J36"/>
    <mergeCell ref="K36:L36"/>
    <mergeCell ref="M36:N36"/>
    <mergeCell ref="O36:P36"/>
    <mergeCell ref="I34:J34"/>
    <mergeCell ref="K34:L34"/>
    <mergeCell ref="M34:N34"/>
    <mergeCell ref="O34:P34"/>
    <mergeCell ref="I19:J19"/>
    <mergeCell ref="K19:L19"/>
    <mergeCell ref="M19:N19"/>
    <mergeCell ref="O19:P19"/>
    <mergeCell ref="I18:J18"/>
    <mergeCell ref="K18:L18"/>
    <mergeCell ref="M18:N18"/>
    <mergeCell ref="O18:P18"/>
    <mergeCell ref="I17:J17"/>
    <mergeCell ref="K17:L17"/>
    <mergeCell ref="M17:N17"/>
    <mergeCell ref="O17:P17"/>
    <mergeCell ref="I12:J12"/>
    <mergeCell ref="K12:L12"/>
    <mergeCell ref="M12:N12"/>
    <mergeCell ref="O12:P12"/>
    <mergeCell ref="I8:J8"/>
    <mergeCell ref="K8:L8"/>
    <mergeCell ref="M8:N8"/>
    <mergeCell ref="O8:P8"/>
    <mergeCell ref="I7:J7"/>
    <mergeCell ref="K7:L7"/>
    <mergeCell ref="M7:N7"/>
    <mergeCell ref="O7:P7"/>
    <mergeCell ref="I6:J6"/>
    <mergeCell ref="K6:L6"/>
    <mergeCell ref="M6:N6"/>
    <mergeCell ref="O6:P6"/>
    <mergeCell ref="I5:J5"/>
    <mergeCell ref="K5:L5"/>
    <mergeCell ref="M5:N5"/>
    <mergeCell ref="O5:P5"/>
    <mergeCell ref="A1:F2"/>
    <mergeCell ref="H3:P3"/>
    <mergeCell ref="I4:J4"/>
    <mergeCell ref="K4:L4"/>
    <mergeCell ref="M4:N4"/>
    <mergeCell ref="O4:P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87DC-125E-7240-BABD-8D18ECEEDE12}">
  <dimension ref="A1:T54"/>
  <sheetViews>
    <sheetView tabSelected="1" workbookViewId="0">
      <selection activeCell="Q15" sqref="Q15"/>
    </sheetView>
  </sheetViews>
  <sheetFormatPr baseColWidth="10" defaultRowHeight="16"/>
  <cols>
    <col min="6" max="6" width="16.1640625" customWidth="1"/>
    <col min="8" max="8" width="11.1640625" customWidth="1"/>
    <col min="9" max="9" width="11.6640625" customWidth="1"/>
    <col min="10" max="10" width="11.1640625" customWidth="1"/>
    <col min="11" max="12" width="12.33203125" customWidth="1"/>
    <col min="13" max="13" width="17" customWidth="1"/>
    <col min="14" max="14" width="15.6640625" style="54" customWidth="1"/>
    <col min="20" max="20" width="15.83203125" customWidth="1"/>
  </cols>
  <sheetData>
    <row r="1" spans="1:20" ht="16" customHeight="1">
      <c r="A1" s="86" t="s">
        <v>27</v>
      </c>
      <c r="B1" s="86"/>
      <c r="C1" s="86"/>
      <c r="D1" s="86"/>
      <c r="E1" s="86"/>
      <c r="F1" s="86"/>
      <c r="H1" s="86" t="s">
        <v>30</v>
      </c>
      <c r="I1" s="86"/>
      <c r="J1" s="86"/>
      <c r="K1" s="86"/>
      <c r="L1" s="86"/>
      <c r="M1" s="86"/>
      <c r="O1" s="86" t="s">
        <v>57</v>
      </c>
      <c r="P1" s="86"/>
      <c r="Q1" s="86"/>
      <c r="R1" s="86"/>
      <c r="S1" s="86"/>
      <c r="T1" s="86"/>
    </row>
    <row r="2" spans="1:20" ht="19" customHeight="1">
      <c r="A2" s="86"/>
      <c r="B2" s="86"/>
      <c r="C2" s="86"/>
      <c r="D2" s="86"/>
      <c r="E2" s="86"/>
      <c r="F2" s="86"/>
      <c r="H2" s="86"/>
      <c r="I2" s="86"/>
      <c r="J2" s="86"/>
      <c r="K2" s="86"/>
      <c r="L2" s="86"/>
      <c r="M2" s="86"/>
      <c r="N2" s="63"/>
      <c r="O2" s="86"/>
      <c r="P2" s="86"/>
      <c r="Q2" s="86"/>
      <c r="R2" s="86"/>
      <c r="S2" s="86"/>
      <c r="T2" s="86"/>
    </row>
    <row r="3" spans="1:20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H3" s="34" t="s">
        <v>3</v>
      </c>
      <c r="I3" s="3" t="s">
        <v>0</v>
      </c>
      <c r="J3" s="3" t="s">
        <v>1</v>
      </c>
      <c r="K3" s="3" t="s">
        <v>2</v>
      </c>
      <c r="L3" s="13" t="s">
        <v>4</v>
      </c>
      <c r="M3" s="13" t="s">
        <v>13</v>
      </c>
      <c r="N3" s="59"/>
      <c r="O3" s="34" t="s">
        <v>3</v>
      </c>
      <c r="P3" s="3" t="s">
        <v>0</v>
      </c>
      <c r="Q3" s="3" t="s">
        <v>1</v>
      </c>
      <c r="R3" s="3" t="s">
        <v>2</v>
      </c>
      <c r="S3" s="13" t="s">
        <v>4</v>
      </c>
      <c r="T3" s="13" t="s">
        <v>13</v>
      </c>
    </row>
    <row r="4" spans="1:20" s="6" customFormat="1" ht="19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H4" s="35" t="b">
        <v>1</v>
      </c>
      <c r="I4" s="30" t="s">
        <v>5</v>
      </c>
      <c r="J4" s="30">
        <v>75</v>
      </c>
      <c r="K4" s="30">
        <v>70</v>
      </c>
      <c r="L4" s="30" t="s">
        <v>6</v>
      </c>
      <c r="M4" s="30">
        <v>1</v>
      </c>
      <c r="N4" s="15"/>
      <c r="O4" s="35" t="b">
        <v>1</v>
      </c>
      <c r="P4" s="30" t="s">
        <v>5</v>
      </c>
      <c r="Q4" s="30">
        <v>75</v>
      </c>
      <c r="R4" s="30">
        <v>70</v>
      </c>
      <c r="S4" s="30" t="s">
        <v>6</v>
      </c>
      <c r="T4" s="30">
        <v>1</v>
      </c>
    </row>
    <row r="5" spans="1:20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H5" s="35" t="b">
        <v>1</v>
      </c>
      <c r="I5" s="30" t="s">
        <v>5</v>
      </c>
      <c r="J5" s="30">
        <v>80</v>
      </c>
      <c r="K5" s="30">
        <v>90</v>
      </c>
      <c r="L5" s="30" t="s">
        <v>7</v>
      </c>
      <c r="M5" s="30">
        <v>0</v>
      </c>
      <c r="N5" s="52"/>
      <c r="O5" s="35"/>
      <c r="P5" s="30"/>
      <c r="Q5" s="30"/>
      <c r="R5" s="30"/>
      <c r="S5" s="30"/>
      <c r="T5" s="30"/>
    </row>
    <row r="6" spans="1:20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H6" s="35" t="b">
        <v>1</v>
      </c>
      <c r="I6" s="30" t="s">
        <v>5</v>
      </c>
      <c r="J6" s="30">
        <v>72</v>
      </c>
      <c r="K6" s="30">
        <v>95</v>
      </c>
      <c r="L6" s="30" t="s">
        <v>7</v>
      </c>
      <c r="M6" s="30">
        <v>0</v>
      </c>
      <c r="N6" s="52"/>
      <c r="O6" s="35"/>
      <c r="P6" s="30"/>
      <c r="Q6" s="30"/>
      <c r="R6" s="30"/>
      <c r="S6" s="30"/>
      <c r="T6" s="30"/>
    </row>
    <row r="7" spans="1:20" s="8" customFormat="1" ht="19">
      <c r="A7" s="35" t="b">
        <v>1</v>
      </c>
      <c r="B7" s="30" t="s">
        <v>8</v>
      </c>
      <c r="C7" s="30">
        <v>72</v>
      </c>
      <c r="D7" s="30">
        <v>90</v>
      </c>
      <c r="E7" s="30" t="s">
        <v>6</v>
      </c>
      <c r="F7" s="30">
        <v>1</v>
      </c>
      <c r="H7" s="35"/>
      <c r="I7" s="30"/>
      <c r="J7" s="30"/>
      <c r="K7" s="30"/>
      <c r="L7" s="30"/>
      <c r="M7" s="30"/>
      <c r="N7" s="52"/>
    </row>
    <row r="8" spans="1:20" s="6" customFormat="1" ht="16" customHeight="1">
      <c r="A8" s="35" t="b">
        <v>1</v>
      </c>
      <c r="B8" s="30" t="s">
        <v>8</v>
      </c>
      <c r="C8" s="30">
        <v>64</v>
      </c>
      <c r="D8" s="30">
        <v>65</v>
      </c>
      <c r="E8" s="30" t="s">
        <v>6</v>
      </c>
      <c r="F8" s="30">
        <v>1</v>
      </c>
      <c r="H8" s="105"/>
      <c r="I8" s="105"/>
      <c r="J8" s="105"/>
      <c r="K8" s="105"/>
      <c r="L8" s="105"/>
      <c r="M8" s="105"/>
      <c r="N8" s="73"/>
      <c r="O8" s="86" t="s">
        <v>58</v>
      </c>
      <c r="P8" s="86"/>
      <c r="Q8" s="86"/>
      <c r="R8" s="86"/>
      <c r="S8" s="86"/>
      <c r="T8" s="86"/>
    </row>
    <row r="9" spans="1:20" s="6" customFormat="1" ht="16" customHeight="1">
      <c r="A9" s="35" t="b">
        <v>1</v>
      </c>
      <c r="B9" s="30" t="s">
        <v>9</v>
      </c>
      <c r="C9" s="30">
        <v>71</v>
      </c>
      <c r="D9" s="30">
        <v>80</v>
      </c>
      <c r="E9" s="30" t="s">
        <v>7</v>
      </c>
      <c r="F9" s="30">
        <v>0</v>
      </c>
      <c r="H9" s="86" t="s">
        <v>54</v>
      </c>
      <c r="I9" s="86"/>
      <c r="J9" s="86"/>
      <c r="K9" s="86"/>
      <c r="L9" s="86"/>
      <c r="M9" s="86"/>
      <c r="N9" s="73"/>
      <c r="O9" s="86"/>
      <c r="P9" s="86"/>
      <c r="Q9" s="86"/>
      <c r="R9" s="86"/>
      <c r="S9" s="86"/>
      <c r="T9" s="86"/>
    </row>
    <row r="10" spans="1:20" s="6" customFormat="1" ht="40">
      <c r="A10" s="35" t="b">
        <v>1</v>
      </c>
      <c r="B10" s="30" t="s">
        <v>9</v>
      </c>
      <c r="C10" s="30">
        <v>65</v>
      </c>
      <c r="D10" s="30">
        <v>70</v>
      </c>
      <c r="E10" s="30" t="s">
        <v>7</v>
      </c>
      <c r="F10" s="30">
        <v>0</v>
      </c>
      <c r="H10" s="86"/>
      <c r="I10" s="86"/>
      <c r="J10" s="86"/>
      <c r="K10" s="86"/>
      <c r="L10" s="86"/>
      <c r="M10" s="86"/>
      <c r="N10" s="73"/>
      <c r="O10" s="34" t="s">
        <v>3</v>
      </c>
      <c r="P10" s="3" t="s">
        <v>0</v>
      </c>
      <c r="Q10" s="3" t="s">
        <v>1</v>
      </c>
      <c r="R10" s="3" t="s">
        <v>2</v>
      </c>
      <c r="S10" s="13" t="s">
        <v>4</v>
      </c>
      <c r="T10" s="13" t="s">
        <v>13</v>
      </c>
    </row>
    <row r="11" spans="1:20" s="6" customFormat="1" ht="37" customHeight="1">
      <c r="H11" s="34" t="s">
        <v>3</v>
      </c>
      <c r="I11" s="3" t="s">
        <v>0</v>
      </c>
      <c r="J11" s="3" t="s">
        <v>1</v>
      </c>
      <c r="K11" s="3" t="s">
        <v>2</v>
      </c>
      <c r="L11" s="13" t="s">
        <v>4</v>
      </c>
      <c r="M11" s="13" t="s">
        <v>13</v>
      </c>
      <c r="N11" s="42"/>
      <c r="O11" s="35" t="b">
        <v>1</v>
      </c>
      <c r="P11" s="30" t="s">
        <v>5</v>
      </c>
      <c r="Q11" s="30">
        <v>80</v>
      </c>
      <c r="R11" s="30">
        <v>90</v>
      </c>
      <c r="S11" s="30" t="s">
        <v>7</v>
      </c>
      <c r="T11" s="30">
        <v>0</v>
      </c>
    </row>
    <row r="12" spans="1:20" s="6" customFormat="1" ht="18" customHeight="1">
      <c r="H12" s="35" t="b">
        <v>1</v>
      </c>
      <c r="I12" s="30" t="s">
        <v>8</v>
      </c>
      <c r="J12" s="30">
        <v>72</v>
      </c>
      <c r="K12" s="30">
        <v>90</v>
      </c>
      <c r="L12" s="30" t="s">
        <v>6</v>
      </c>
      <c r="M12" s="30">
        <v>1</v>
      </c>
      <c r="O12" s="35" t="b">
        <v>1</v>
      </c>
      <c r="P12" s="30" t="s">
        <v>5</v>
      </c>
      <c r="Q12" s="30">
        <v>72</v>
      </c>
      <c r="R12" s="30">
        <v>95</v>
      </c>
      <c r="S12" s="30" t="s">
        <v>7</v>
      </c>
      <c r="T12" s="30">
        <v>0</v>
      </c>
    </row>
    <row r="13" spans="1:20" s="6" customFormat="1" ht="18" customHeight="1">
      <c r="A13" s="86" t="s">
        <v>28</v>
      </c>
      <c r="B13" s="86"/>
      <c r="C13" s="86"/>
      <c r="D13" s="86"/>
      <c r="E13" s="86"/>
      <c r="F13" s="86"/>
      <c r="H13" s="35" t="b">
        <v>1</v>
      </c>
      <c r="I13" s="30" t="s">
        <v>8</v>
      </c>
      <c r="J13" s="30">
        <v>64</v>
      </c>
      <c r="K13" s="30">
        <v>65</v>
      </c>
      <c r="L13" s="30" t="s">
        <v>6</v>
      </c>
      <c r="M13" s="30">
        <v>1</v>
      </c>
    </row>
    <row r="14" spans="1:20" s="8" customFormat="1">
      <c r="A14" s="86"/>
      <c r="B14" s="86"/>
      <c r="C14" s="86"/>
      <c r="D14" s="86"/>
      <c r="E14" s="86"/>
      <c r="F14" s="86"/>
    </row>
    <row r="15" spans="1:20" s="8" customFormat="1" ht="37" customHeight="1">
      <c r="A15" s="34" t="s">
        <v>3</v>
      </c>
      <c r="B15" s="3" t="s">
        <v>0</v>
      </c>
      <c r="C15" s="3" t="s">
        <v>1</v>
      </c>
      <c r="D15" s="3" t="s">
        <v>2</v>
      </c>
      <c r="E15" s="13" t="s">
        <v>4</v>
      </c>
      <c r="F15" s="13" t="s">
        <v>13</v>
      </c>
      <c r="N15" s="52"/>
    </row>
    <row r="16" spans="1:20" s="6" customFormat="1" ht="19">
      <c r="A16" s="35" t="b">
        <v>0</v>
      </c>
      <c r="B16" s="30" t="s">
        <v>5</v>
      </c>
      <c r="C16" s="30">
        <v>85</v>
      </c>
      <c r="D16" s="30">
        <v>85</v>
      </c>
      <c r="E16" s="30" t="s">
        <v>7</v>
      </c>
      <c r="F16" s="30">
        <v>0</v>
      </c>
      <c r="H16" s="86" t="s">
        <v>65</v>
      </c>
      <c r="I16" s="86"/>
      <c r="J16" s="86"/>
      <c r="K16" s="86"/>
      <c r="L16" s="86"/>
      <c r="M16" s="86"/>
      <c r="N16" s="52"/>
    </row>
    <row r="17" spans="1:14" s="6" customFormat="1" ht="19">
      <c r="A17" s="35" t="b">
        <v>0</v>
      </c>
      <c r="B17" s="30" t="s">
        <v>9</v>
      </c>
      <c r="C17" s="30">
        <v>68</v>
      </c>
      <c r="D17" s="30">
        <v>80</v>
      </c>
      <c r="E17" s="30" t="s">
        <v>6</v>
      </c>
      <c r="F17" s="30">
        <v>1</v>
      </c>
      <c r="H17" s="86"/>
      <c r="I17" s="86"/>
      <c r="J17" s="86"/>
      <c r="K17" s="86"/>
      <c r="L17" s="86"/>
      <c r="M17" s="86"/>
      <c r="N17" s="52"/>
    </row>
    <row r="18" spans="1:14" s="6" customFormat="1" ht="40">
      <c r="A18" s="35" t="b">
        <v>0</v>
      </c>
      <c r="B18" s="30" t="s">
        <v>9</v>
      </c>
      <c r="C18" s="30">
        <v>70</v>
      </c>
      <c r="D18" s="30">
        <v>96</v>
      </c>
      <c r="E18" s="30" t="s">
        <v>6</v>
      </c>
      <c r="F18" s="30">
        <v>1</v>
      </c>
      <c r="H18" s="34" t="s">
        <v>3</v>
      </c>
      <c r="I18" s="3" t="s">
        <v>0</v>
      </c>
      <c r="J18" s="3" t="s">
        <v>1</v>
      </c>
      <c r="K18" s="3" t="s">
        <v>2</v>
      </c>
      <c r="L18" s="13" t="s">
        <v>4</v>
      </c>
      <c r="M18" s="13" t="s">
        <v>13</v>
      </c>
      <c r="N18" s="52"/>
    </row>
    <row r="19" spans="1:14" s="6" customFormat="1" ht="19">
      <c r="A19" s="35" t="b">
        <v>0</v>
      </c>
      <c r="B19" s="30" t="s">
        <v>5</v>
      </c>
      <c r="C19" s="30">
        <v>69</v>
      </c>
      <c r="D19" s="30">
        <v>70</v>
      </c>
      <c r="E19" s="30" t="s">
        <v>6</v>
      </c>
      <c r="F19" s="30">
        <v>1</v>
      </c>
      <c r="H19" s="35" t="b">
        <v>1</v>
      </c>
      <c r="I19" s="30" t="s">
        <v>9</v>
      </c>
      <c r="J19" s="30">
        <v>71</v>
      </c>
      <c r="K19" s="30">
        <v>80</v>
      </c>
      <c r="L19" s="30" t="s">
        <v>7</v>
      </c>
      <c r="M19" s="30">
        <v>0</v>
      </c>
      <c r="N19" s="52"/>
    </row>
    <row r="20" spans="1:14" s="6" customFormat="1" ht="19">
      <c r="A20" s="35" t="b">
        <v>0</v>
      </c>
      <c r="B20" s="30" t="s">
        <v>8</v>
      </c>
      <c r="C20" s="30">
        <v>81</v>
      </c>
      <c r="D20" s="30">
        <v>75</v>
      </c>
      <c r="E20" s="30" t="s">
        <v>6</v>
      </c>
      <c r="F20" s="30">
        <v>1</v>
      </c>
      <c r="H20" s="35" t="b">
        <v>1</v>
      </c>
      <c r="I20" s="30" t="s">
        <v>9</v>
      </c>
      <c r="J20" s="30">
        <v>65</v>
      </c>
      <c r="K20" s="30">
        <v>70</v>
      </c>
      <c r="L20" s="30" t="s">
        <v>7</v>
      </c>
      <c r="M20" s="30">
        <v>0</v>
      </c>
      <c r="N20" s="52"/>
    </row>
    <row r="21" spans="1:14" s="6" customFormat="1" ht="19">
      <c r="A21" s="35" t="b">
        <v>0</v>
      </c>
      <c r="B21" s="30" t="s">
        <v>8</v>
      </c>
      <c r="C21" s="30">
        <v>83</v>
      </c>
      <c r="D21" s="30">
        <v>78</v>
      </c>
      <c r="E21" s="30" t="s">
        <v>6</v>
      </c>
      <c r="F21" s="30">
        <v>1</v>
      </c>
      <c r="N21" s="52"/>
    </row>
    <row r="22" spans="1:14" s="6" customFormat="1" ht="19">
      <c r="A22" s="35" t="b">
        <v>0</v>
      </c>
      <c r="B22" s="30" t="s">
        <v>9</v>
      </c>
      <c r="C22" s="30">
        <v>75</v>
      </c>
      <c r="D22" s="30">
        <v>80</v>
      </c>
      <c r="E22" s="30" t="s">
        <v>6</v>
      </c>
      <c r="F22" s="30">
        <v>1</v>
      </c>
      <c r="N22" s="52"/>
    </row>
    <row r="23" spans="1:14" ht="17" customHeight="1"/>
    <row r="24" spans="1:14">
      <c r="H24" s="86" t="s">
        <v>52</v>
      </c>
      <c r="I24" s="86"/>
      <c r="J24" s="86"/>
      <c r="K24" s="86"/>
      <c r="L24" s="86"/>
      <c r="M24" s="86"/>
      <c r="N24" s="52"/>
    </row>
    <row r="25" spans="1:14">
      <c r="H25" s="86"/>
      <c r="I25" s="86"/>
      <c r="J25" s="86"/>
      <c r="K25" s="86"/>
      <c r="L25" s="86"/>
      <c r="M25" s="86"/>
      <c r="N25" s="73"/>
    </row>
    <row r="26" spans="1:14" ht="40">
      <c r="H26" s="34" t="s">
        <v>3</v>
      </c>
      <c r="I26" s="3" t="s">
        <v>0</v>
      </c>
      <c r="J26" s="3" t="s">
        <v>1</v>
      </c>
      <c r="K26" s="3" t="s">
        <v>2</v>
      </c>
      <c r="L26" s="13" t="s">
        <v>4</v>
      </c>
      <c r="M26" s="13" t="s">
        <v>13</v>
      </c>
      <c r="N26" s="73"/>
    </row>
    <row r="27" spans="1:14" ht="19">
      <c r="H27" s="35" t="b">
        <v>0</v>
      </c>
      <c r="I27" s="30" t="s">
        <v>9</v>
      </c>
      <c r="J27" s="30">
        <v>68</v>
      </c>
      <c r="K27" s="30">
        <v>80</v>
      </c>
      <c r="L27" s="30" t="s">
        <v>6</v>
      </c>
      <c r="M27" s="30">
        <v>1</v>
      </c>
      <c r="N27" s="73"/>
    </row>
    <row r="28" spans="1:14" ht="19">
      <c r="H28" s="35" t="b">
        <v>0</v>
      </c>
      <c r="I28" s="30" t="s">
        <v>9</v>
      </c>
      <c r="J28" s="30">
        <v>70</v>
      </c>
      <c r="K28" s="30">
        <v>96</v>
      </c>
      <c r="L28" s="30" t="s">
        <v>6</v>
      </c>
      <c r="M28" s="30">
        <v>1</v>
      </c>
      <c r="N28" s="42"/>
    </row>
    <row r="29" spans="1:14" ht="19">
      <c r="H29" s="35" t="b">
        <v>0</v>
      </c>
      <c r="I29" s="30" t="s">
        <v>5</v>
      </c>
      <c r="J29" s="30">
        <v>69</v>
      </c>
      <c r="K29" s="30">
        <v>70</v>
      </c>
      <c r="L29" s="30" t="s">
        <v>6</v>
      </c>
      <c r="M29" s="30">
        <v>1</v>
      </c>
      <c r="N29" s="6"/>
    </row>
    <row r="30" spans="1:14" ht="19">
      <c r="H30" s="35" t="b">
        <v>0</v>
      </c>
      <c r="I30" s="30" t="s">
        <v>8</v>
      </c>
      <c r="J30" s="30">
        <v>81</v>
      </c>
      <c r="K30" s="30">
        <v>75</v>
      </c>
      <c r="L30" s="30" t="s">
        <v>6</v>
      </c>
      <c r="M30" s="30">
        <v>1</v>
      </c>
      <c r="N30" s="107"/>
    </row>
    <row r="31" spans="1:14" ht="19">
      <c r="H31" s="35" t="b">
        <v>0</v>
      </c>
      <c r="I31" s="30" t="s">
        <v>8</v>
      </c>
      <c r="J31" s="30">
        <v>83</v>
      </c>
      <c r="K31" s="30">
        <v>78</v>
      </c>
      <c r="L31" s="30" t="s">
        <v>6</v>
      </c>
      <c r="M31" s="30">
        <v>1</v>
      </c>
      <c r="N31" s="107"/>
    </row>
    <row r="32" spans="1:14" ht="19">
      <c r="H32" s="35" t="b">
        <v>0</v>
      </c>
      <c r="I32" s="30" t="s">
        <v>9</v>
      </c>
      <c r="J32" s="30">
        <v>75</v>
      </c>
      <c r="K32" s="30">
        <v>80</v>
      </c>
      <c r="L32" s="30" t="s">
        <v>6</v>
      </c>
      <c r="M32" s="30">
        <v>1</v>
      </c>
      <c r="N32" s="107"/>
    </row>
    <row r="35" spans="8:14">
      <c r="H35" s="86" t="s">
        <v>53</v>
      </c>
      <c r="I35" s="86"/>
      <c r="J35" s="86"/>
      <c r="K35" s="86"/>
      <c r="L35" s="86"/>
      <c r="M35" s="86"/>
    </row>
    <row r="36" spans="8:14" ht="19">
      <c r="H36" s="86"/>
      <c r="I36" s="86"/>
      <c r="J36" s="86"/>
      <c r="K36" s="86"/>
      <c r="L36" s="86"/>
      <c r="M36" s="86"/>
      <c r="N36" s="74"/>
    </row>
    <row r="37" spans="8:14" ht="40">
      <c r="H37" s="34" t="s">
        <v>3</v>
      </c>
      <c r="I37" s="3" t="s">
        <v>0</v>
      </c>
      <c r="J37" s="3" t="s">
        <v>1</v>
      </c>
      <c r="K37" s="3" t="s">
        <v>2</v>
      </c>
      <c r="L37" s="13" t="s">
        <v>4</v>
      </c>
      <c r="M37" s="13" t="s">
        <v>13</v>
      </c>
      <c r="N37" s="15"/>
    </row>
    <row r="38" spans="8:14" ht="19">
      <c r="H38" s="35" t="b">
        <v>0</v>
      </c>
      <c r="I38" s="30" t="s">
        <v>5</v>
      </c>
      <c r="J38" s="30">
        <v>85</v>
      </c>
      <c r="K38" s="30">
        <v>85</v>
      </c>
      <c r="L38" s="30" t="s">
        <v>7</v>
      </c>
      <c r="M38" s="30">
        <v>0</v>
      </c>
      <c r="N38" s="52"/>
    </row>
    <row r="39" spans="8:14">
      <c r="N39" s="52"/>
    </row>
    <row r="40" spans="8:14">
      <c r="N40" s="52"/>
    </row>
    <row r="41" spans="8:14" ht="16" customHeight="1">
      <c r="N41" s="73"/>
    </row>
    <row r="42" spans="8:14" ht="16" customHeight="1"/>
    <row r="43" spans="8:14" ht="19" customHeight="1"/>
    <row r="49" spans="8:13" ht="19">
      <c r="H49" s="35"/>
      <c r="I49" s="30"/>
      <c r="J49" s="30"/>
      <c r="K49" s="30"/>
      <c r="L49" s="30"/>
      <c r="M49" s="30"/>
    </row>
    <row r="50" spans="8:13" ht="19">
      <c r="H50" s="35"/>
      <c r="I50" s="30"/>
      <c r="J50" s="30"/>
      <c r="K50" s="30"/>
      <c r="L50" s="30"/>
      <c r="M50" s="30"/>
    </row>
    <row r="51" spans="8:13" ht="19">
      <c r="H51" s="35"/>
      <c r="I51" s="30"/>
      <c r="J51" s="30"/>
      <c r="K51" s="30"/>
      <c r="L51" s="30"/>
      <c r="M51" s="30"/>
    </row>
    <row r="52" spans="8:13" ht="19">
      <c r="H52" s="35"/>
      <c r="I52" s="30"/>
      <c r="J52" s="30"/>
      <c r="K52" s="30"/>
      <c r="L52" s="30"/>
      <c r="M52" s="30"/>
    </row>
    <row r="53" spans="8:13" ht="19">
      <c r="H53" s="35"/>
      <c r="I53" s="30"/>
      <c r="J53" s="30"/>
      <c r="K53" s="30"/>
      <c r="L53" s="30"/>
      <c r="M53" s="30"/>
    </row>
    <row r="54" spans="8:13" ht="19">
      <c r="H54" s="35"/>
      <c r="I54" s="30"/>
      <c r="J54" s="30"/>
      <c r="K54" s="30"/>
      <c r="L54" s="30"/>
      <c r="M54" s="30"/>
    </row>
  </sheetData>
  <mergeCells count="9">
    <mergeCell ref="A1:F2"/>
    <mergeCell ref="A13:F14"/>
    <mergeCell ref="O1:T2"/>
    <mergeCell ref="O8:T9"/>
    <mergeCell ref="H35:M36"/>
    <mergeCell ref="H24:M25"/>
    <mergeCell ref="H16:M17"/>
    <mergeCell ref="H9:M10"/>
    <mergeCell ref="H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D8FF-9525-B446-BBB5-C82D1D926A8A}">
  <dimension ref="A1:AC69"/>
  <sheetViews>
    <sheetView topLeftCell="A36" workbookViewId="0">
      <selection activeCell="A58" sqref="A58:F61"/>
    </sheetView>
  </sheetViews>
  <sheetFormatPr baseColWidth="10" defaultRowHeight="16"/>
  <cols>
    <col min="1" max="1" width="12.33203125" customWidth="1"/>
    <col min="2" max="2" width="11.1640625" customWidth="1"/>
    <col min="3" max="3" width="11.6640625" customWidth="1"/>
    <col min="4" max="4" width="11.1640625" customWidth="1"/>
    <col min="5" max="5" width="12.33203125" customWidth="1"/>
    <col min="6" max="6" width="17.83203125" customWidth="1"/>
    <col min="7" max="7" width="15.6640625" style="14" customWidth="1"/>
    <col min="8" max="8" width="15.6640625" customWidth="1"/>
    <col min="12" max="12" width="16" customWidth="1"/>
    <col min="13" max="13" width="14.5" customWidth="1"/>
    <col min="14" max="14" width="6.83203125" customWidth="1"/>
    <col min="15" max="15" width="7" customWidth="1"/>
    <col min="16" max="16" width="7.1640625" customWidth="1"/>
    <col min="17" max="17" width="8.1640625" customWidth="1"/>
    <col min="18" max="18" width="7.33203125" customWidth="1"/>
    <col min="19" max="19" width="6.6640625" customWidth="1"/>
    <col min="20" max="21" width="6.5" customWidth="1"/>
    <col min="22" max="22" width="6.83203125" customWidth="1"/>
    <col min="23" max="23" width="7.1640625" customWidth="1"/>
    <col min="24" max="24" width="7.33203125" customWidth="1"/>
    <col min="25" max="25" width="8.1640625" customWidth="1"/>
    <col min="26" max="26" width="6.6640625" customWidth="1"/>
    <col min="27" max="27" width="7.1640625" customWidth="1"/>
    <col min="28" max="28" width="6.6640625" customWidth="1"/>
    <col min="29" max="29" width="7.1640625" customWidth="1"/>
  </cols>
  <sheetData>
    <row r="1" spans="1:29" ht="16" customHeight="1">
      <c r="A1" s="86" t="s">
        <v>27</v>
      </c>
      <c r="B1" s="86"/>
      <c r="C1" s="86"/>
      <c r="D1" s="86"/>
      <c r="E1" s="86"/>
      <c r="F1" s="86"/>
    </row>
    <row r="2" spans="1:29" ht="19" customHeight="1">
      <c r="A2" s="86"/>
      <c r="B2" s="86"/>
      <c r="C2" s="86"/>
      <c r="D2" s="86"/>
      <c r="E2" s="86"/>
      <c r="F2" s="86"/>
      <c r="G2" s="87"/>
      <c r="H2" s="87"/>
      <c r="I2" s="78"/>
      <c r="J2" s="78"/>
      <c r="K2" s="78"/>
      <c r="L2" s="78"/>
    </row>
    <row r="3" spans="1:29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G3" s="79" t="s">
        <v>0</v>
      </c>
      <c r="H3" s="79"/>
      <c r="I3" s="80"/>
      <c r="J3" s="80"/>
      <c r="K3" s="80"/>
      <c r="L3" s="80"/>
      <c r="M3" s="79" t="s">
        <v>1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</row>
    <row r="4" spans="1:29" s="6" customFormat="1" ht="19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G4" s="15"/>
      <c r="H4" s="10" t="s">
        <v>14</v>
      </c>
      <c r="I4" s="10" t="s">
        <v>15</v>
      </c>
      <c r="J4" s="10" t="s">
        <v>16</v>
      </c>
      <c r="K4" s="10" t="s">
        <v>17</v>
      </c>
      <c r="L4" s="12" t="s">
        <v>18</v>
      </c>
      <c r="M4" s="16" t="s">
        <v>19</v>
      </c>
      <c r="N4" s="82">
        <v>1</v>
      </c>
      <c r="O4" s="83"/>
      <c r="P4" s="84">
        <v>0</v>
      </c>
      <c r="Q4" s="85"/>
      <c r="R4" s="82">
        <v>0</v>
      </c>
      <c r="S4" s="83"/>
      <c r="T4" s="84">
        <v>0</v>
      </c>
      <c r="U4" s="85"/>
      <c r="V4" s="82">
        <v>1</v>
      </c>
      <c r="W4" s="83"/>
      <c r="X4" s="84">
        <v>1</v>
      </c>
      <c r="Y4" s="85"/>
      <c r="Z4" s="84">
        <v>0</v>
      </c>
      <c r="AA4" s="85"/>
      <c r="AB4" s="84"/>
      <c r="AC4" s="85"/>
    </row>
    <row r="5" spans="1:29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G5" s="16" t="s">
        <v>5</v>
      </c>
      <c r="H5" s="24">
        <v>1</v>
      </c>
      <c r="I5" s="24">
        <v>2</v>
      </c>
      <c r="J5" s="24">
        <f xml:space="preserve"> 1 - (H5/(H5+I5))*(H5/(H5+I5))-(I5/(H5+I5))*(I5/(H5+I5))</f>
        <v>0.44444444444444442</v>
      </c>
      <c r="K5" s="24">
        <v>14</v>
      </c>
      <c r="L5" s="24">
        <f>(SUM(H5:I5))/K5*J5</f>
        <v>9.5238095238095233E-2</v>
      </c>
      <c r="M5" s="16" t="s">
        <v>1</v>
      </c>
      <c r="N5" s="84">
        <v>64</v>
      </c>
      <c r="O5" s="85"/>
      <c r="P5" s="84">
        <v>65</v>
      </c>
      <c r="Q5" s="85"/>
      <c r="R5" s="82">
        <v>71</v>
      </c>
      <c r="S5" s="83"/>
      <c r="T5" s="84">
        <v>72</v>
      </c>
      <c r="U5" s="85"/>
      <c r="V5" s="84">
        <v>72</v>
      </c>
      <c r="W5" s="85"/>
      <c r="X5" s="82">
        <v>75</v>
      </c>
      <c r="Y5" s="83"/>
      <c r="Z5" s="84">
        <v>80</v>
      </c>
      <c r="AA5" s="85"/>
      <c r="AB5" s="84"/>
      <c r="AC5" s="85"/>
    </row>
    <row r="6" spans="1:29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G6" s="16" t="s">
        <v>8</v>
      </c>
      <c r="H6" s="24">
        <v>2</v>
      </c>
      <c r="I6" s="24">
        <v>0</v>
      </c>
      <c r="J6" s="24">
        <f t="shared" ref="J6:J7" si="0" xml:space="preserve"> 1 - (H6/(H6+I6))*(H6/(H6+I6))-(I6/(H6+I6))*(I6/(H6+I6))</f>
        <v>0</v>
      </c>
      <c r="K6" s="24">
        <v>14</v>
      </c>
      <c r="L6" s="24">
        <f t="shared" ref="L6:L7" si="1">(SUM(H6:I6))/K6*J6</f>
        <v>0</v>
      </c>
      <c r="M6" s="18" t="s">
        <v>20</v>
      </c>
      <c r="N6" s="84">
        <f xml:space="preserve"> N5</f>
        <v>64</v>
      </c>
      <c r="O6" s="85"/>
      <c r="P6" s="82">
        <f t="shared" ref="P6:T6" si="2" xml:space="preserve"> P5</f>
        <v>65</v>
      </c>
      <c r="Q6" s="83"/>
      <c r="R6" s="82">
        <f t="shared" si="2"/>
        <v>71</v>
      </c>
      <c r="S6" s="83"/>
      <c r="T6" s="84">
        <f t="shared" si="2"/>
        <v>72</v>
      </c>
      <c r="U6" s="85"/>
      <c r="V6" s="84">
        <v>75</v>
      </c>
      <c r="W6" s="85"/>
      <c r="X6" s="82">
        <v>80</v>
      </c>
      <c r="Y6" s="83"/>
      <c r="Z6" s="82"/>
      <c r="AA6" s="83"/>
      <c r="AB6" s="82"/>
      <c r="AC6" s="83"/>
    </row>
    <row r="7" spans="1:29" s="8" customFormat="1" ht="19">
      <c r="A7" s="35" t="b">
        <v>1</v>
      </c>
      <c r="B7" s="30" t="s">
        <v>8</v>
      </c>
      <c r="C7" s="30">
        <v>72</v>
      </c>
      <c r="D7" s="30">
        <v>90</v>
      </c>
      <c r="E7" s="30" t="s">
        <v>6</v>
      </c>
      <c r="F7" s="30">
        <v>1</v>
      </c>
      <c r="G7" s="16" t="s">
        <v>9</v>
      </c>
      <c r="H7" s="24">
        <v>0</v>
      </c>
      <c r="I7" s="24">
        <v>2</v>
      </c>
      <c r="J7" s="24">
        <f t="shared" si="0"/>
        <v>0</v>
      </c>
      <c r="K7" s="24">
        <v>14</v>
      </c>
      <c r="L7" s="24">
        <f t="shared" si="1"/>
        <v>0</v>
      </c>
      <c r="M7" s="17" t="s">
        <v>21</v>
      </c>
      <c r="N7" s="84">
        <v>63</v>
      </c>
      <c r="O7" s="85"/>
      <c r="P7" s="89">
        <f>FLOOR(SUM(N6:Q6)/2, 0.1)</f>
        <v>64.5</v>
      </c>
      <c r="Q7" s="89"/>
      <c r="R7" s="82">
        <f>FLOOR((P6+R6)/2, 0.1)</f>
        <v>68</v>
      </c>
      <c r="S7" s="82"/>
      <c r="T7" s="82">
        <f t="shared" ref="T7" si="3">FLOOR((R6+T6)/2, 0.1)</f>
        <v>71.5</v>
      </c>
      <c r="U7" s="82"/>
      <c r="V7" s="82">
        <f t="shared" ref="V7" si="4">FLOOR((T6+V6)/2, 0.1)</f>
        <v>73.5</v>
      </c>
      <c r="W7" s="82"/>
      <c r="X7" s="82">
        <f t="shared" ref="X7" si="5">FLOOR((V6+X6)/2, 0.1)</f>
        <v>77.5</v>
      </c>
      <c r="Y7" s="82"/>
      <c r="Z7" s="82">
        <v>81</v>
      </c>
      <c r="AA7" s="82"/>
      <c r="AB7" s="82"/>
      <c r="AC7" s="82"/>
    </row>
    <row r="8" spans="1:29" s="6" customFormat="1" ht="19">
      <c r="A8" s="35" t="b">
        <v>1</v>
      </c>
      <c r="B8" s="30" t="s">
        <v>8</v>
      </c>
      <c r="C8" s="30">
        <v>64</v>
      </c>
      <c r="D8" s="30">
        <v>65</v>
      </c>
      <c r="E8" s="30" t="s">
        <v>6</v>
      </c>
      <c r="F8" s="30">
        <v>1</v>
      </c>
      <c r="G8" s="32" t="s">
        <v>12</v>
      </c>
      <c r="H8" s="88"/>
      <c r="I8" s="88"/>
      <c r="J8" s="88"/>
      <c r="K8" s="25"/>
      <c r="L8" s="31">
        <f>SUM(L5:L7)</f>
        <v>9.5238095238095233E-2</v>
      </c>
      <c r="M8" s="18"/>
      <c r="N8" s="84"/>
      <c r="O8" s="85"/>
      <c r="P8" s="82"/>
      <c r="Q8" s="82"/>
      <c r="R8" s="82"/>
      <c r="S8" s="82"/>
      <c r="T8" s="84"/>
      <c r="U8" s="84"/>
      <c r="V8" s="84"/>
      <c r="W8" s="84"/>
      <c r="X8" s="82"/>
      <c r="Y8" s="82"/>
      <c r="Z8" s="82"/>
      <c r="AA8" s="82"/>
      <c r="AB8" s="82"/>
      <c r="AC8" s="82"/>
    </row>
    <row r="9" spans="1:29" s="6" customFormat="1" ht="19">
      <c r="A9" s="35" t="b">
        <v>1</v>
      </c>
      <c r="B9" s="30" t="s">
        <v>9</v>
      </c>
      <c r="C9" s="30">
        <v>71</v>
      </c>
      <c r="D9" s="30">
        <v>80</v>
      </c>
      <c r="E9" s="30" t="s">
        <v>7</v>
      </c>
      <c r="F9" s="30">
        <v>0</v>
      </c>
      <c r="G9" s="16"/>
      <c r="H9" s="77"/>
      <c r="I9" s="78"/>
      <c r="J9" s="78"/>
      <c r="K9" s="11"/>
      <c r="L9" s="11"/>
      <c r="M9" s="16"/>
      <c r="N9" s="16" t="s">
        <v>22</v>
      </c>
      <c r="O9" s="16" t="s">
        <v>23</v>
      </c>
      <c r="P9" s="16" t="s">
        <v>22</v>
      </c>
      <c r="Q9" s="16" t="s">
        <v>23</v>
      </c>
      <c r="R9" s="16" t="s">
        <v>22</v>
      </c>
      <c r="S9" s="16" t="s">
        <v>23</v>
      </c>
      <c r="T9" s="16" t="s">
        <v>22</v>
      </c>
      <c r="U9" s="16" t="s">
        <v>23</v>
      </c>
      <c r="V9" s="16" t="s">
        <v>22</v>
      </c>
      <c r="W9" s="16" t="s">
        <v>23</v>
      </c>
      <c r="X9" s="16" t="s">
        <v>22</v>
      </c>
      <c r="Y9" s="16" t="s">
        <v>23</v>
      </c>
      <c r="Z9" s="16" t="s">
        <v>22</v>
      </c>
      <c r="AA9" s="16" t="s">
        <v>23</v>
      </c>
      <c r="AB9" s="16"/>
      <c r="AC9" s="16"/>
    </row>
    <row r="10" spans="1:29" s="6" customFormat="1" ht="19">
      <c r="A10" s="35" t="b">
        <v>1</v>
      </c>
      <c r="B10" s="30" t="s">
        <v>9</v>
      </c>
      <c r="C10" s="30">
        <v>65</v>
      </c>
      <c r="D10" s="30">
        <v>70</v>
      </c>
      <c r="E10" s="30" t="s">
        <v>7</v>
      </c>
      <c r="F10" s="30">
        <v>0</v>
      </c>
      <c r="M10" s="16" t="s">
        <v>14</v>
      </c>
      <c r="N10" s="16">
        <v>0</v>
      </c>
      <c r="O10" s="16">
        <v>3</v>
      </c>
      <c r="P10" s="16">
        <v>1</v>
      </c>
      <c r="Q10" s="16">
        <v>2</v>
      </c>
      <c r="R10" s="16">
        <v>1</v>
      </c>
      <c r="S10" s="16">
        <v>2</v>
      </c>
      <c r="T10" s="16">
        <v>1</v>
      </c>
      <c r="U10" s="16">
        <v>2</v>
      </c>
      <c r="V10" s="16">
        <v>2</v>
      </c>
      <c r="W10" s="16">
        <v>1</v>
      </c>
      <c r="X10" s="16">
        <v>3</v>
      </c>
      <c r="Y10" s="16">
        <v>0</v>
      </c>
      <c r="Z10" s="16">
        <v>3</v>
      </c>
      <c r="AA10" s="16">
        <v>0</v>
      </c>
      <c r="AB10" s="16"/>
      <c r="AC10" s="16"/>
    </row>
    <row r="11" spans="1:29" s="6" customFormat="1">
      <c r="M11" s="16" t="s">
        <v>15</v>
      </c>
      <c r="N11" s="16">
        <v>0</v>
      </c>
      <c r="O11" s="16">
        <v>4</v>
      </c>
      <c r="P11" s="16">
        <v>0</v>
      </c>
      <c r="Q11" s="16">
        <v>4</v>
      </c>
      <c r="R11" s="16">
        <v>1</v>
      </c>
      <c r="S11" s="16">
        <v>3</v>
      </c>
      <c r="T11" s="16">
        <v>2</v>
      </c>
      <c r="U11" s="16">
        <v>2</v>
      </c>
      <c r="V11" s="16">
        <v>3</v>
      </c>
      <c r="W11" s="16">
        <v>1</v>
      </c>
      <c r="X11" s="16">
        <v>3</v>
      </c>
      <c r="Y11" s="16">
        <v>1</v>
      </c>
      <c r="Z11" s="16">
        <v>4</v>
      </c>
      <c r="AA11" s="16">
        <v>0</v>
      </c>
      <c r="AB11" s="16"/>
      <c r="AC11" s="16"/>
    </row>
    <row r="12" spans="1:29" s="6" customFormat="1" ht="18" customHeight="1">
      <c r="N12" s="84"/>
      <c r="O12" s="85"/>
      <c r="P12" s="82"/>
      <c r="Q12" s="82"/>
      <c r="R12" s="82"/>
      <c r="S12" s="82"/>
      <c r="T12" s="84"/>
      <c r="U12" s="84"/>
      <c r="V12" s="84"/>
      <c r="W12" s="84"/>
      <c r="X12" s="82"/>
      <c r="Y12" s="82"/>
      <c r="Z12" s="82"/>
      <c r="AA12" s="82"/>
      <c r="AB12" s="82"/>
      <c r="AC12" s="82"/>
    </row>
    <row r="13" spans="1:29" s="6" customFormat="1" ht="18" customHeight="1">
      <c r="M13" s="16" t="s">
        <v>24</v>
      </c>
      <c r="N13" s="16">
        <f>SUM(N10:N11)</f>
        <v>0</v>
      </c>
      <c r="O13" s="16">
        <f t="shared" ref="O13:AA13" si="6">SUM(O10:O11)</f>
        <v>7</v>
      </c>
      <c r="P13" s="16">
        <f t="shared" si="6"/>
        <v>1</v>
      </c>
      <c r="Q13" s="16">
        <f t="shared" si="6"/>
        <v>6</v>
      </c>
      <c r="R13" s="16">
        <f t="shared" si="6"/>
        <v>2</v>
      </c>
      <c r="S13" s="16">
        <f t="shared" si="6"/>
        <v>5</v>
      </c>
      <c r="T13" s="16">
        <f t="shared" si="6"/>
        <v>3</v>
      </c>
      <c r="U13" s="16">
        <f t="shared" si="6"/>
        <v>4</v>
      </c>
      <c r="V13" s="16">
        <f t="shared" si="6"/>
        <v>5</v>
      </c>
      <c r="W13" s="16">
        <f t="shared" si="6"/>
        <v>2</v>
      </c>
      <c r="X13" s="16">
        <f t="shared" si="6"/>
        <v>6</v>
      </c>
      <c r="Y13" s="16">
        <f t="shared" si="6"/>
        <v>1</v>
      </c>
      <c r="Z13" s="16">
        <f t="shared" si="6"/>
        <v>7</v>
      </c>
      <c r="AA13" s="16">
        <f t="shared" si="6"/>
        <v>0</v>
      </c>
      <c r="AB13" s="16"/>
      <c r="AC13" s="16"/>
    </row>
    <row r="14" spans="1:29" s="8" customFormat="1" ht="17">
      <c r="M14" s="17" t="s">
        <v>11</v>
      </c>
      <c r="N14" s="28">
        <v>0.5</v>
      </c>
      <c r="O14" s="28">
        <f>1-(O10/O13*O10/O13) - (O11/O13*O11/O13)</f>
        <v>0.48979591836734698</v>
      </c>
      <c r="P14" s="28">
        <f t="shared" ref="P14:Z14" si="7">1-(P10/P13*P10/P13) - (P11/P13*P11/P13)</f>
        <v>0</v>
      </c>
      <c r="Q14" s="28">
        <f t="shared" si="7"/>
        <v>0.44444444444444442</v>
      </c>
      <c r="R14" s="28">
        <f t="shared" si="7"/>
        <v>0.5</v>
      </c>
      <c r="S14" s="28">
        <f t="shared" si="7"/>
        <v>0.48</v>
      </c>
      <c r="T14" s="28">
        <f t="shared" si="7"/>
        <v>0.44444444444444442</v>
      </c>
      <c r="U14" s="28">
        <f t="shared" si="7"/>
        <v>0.5</v>
      </c>
      <c r="V14" s="28">
        <f t="shared" si="7"/>
        <v>0.48</v>
      </c>
      <c r="W14" s="28">
        <f t="shared" si="7"/>
        <v>0.5</v>
      </c>
      <c r="X14" s="28">
        <f t="shared" si="7"/>
        <v>0.5</v>
      </c>
      <c r="Y14" s="28">
        <f t="shared" si="7"/>
        <v>0</v>
      </c>
      <c r="Z14" s="28">
        <f t="shared" si="7"/>
        <v>0.48979591836734698</v>
      </c>
      <c r="AA14" s="28">
        <v>0.5</v>
      </c>
      <c r="AB14" s="28"/>
      <c r="AC14" s="28"/>
    </row>
    <row r="15" spans="1:29" s="8" customFormat="1">
      <c r="G15" s="16"/>
      <c r="H15" s="16"/>
      <c r="I15" s="9"/>
      <c r="J15" s="9"/>
      <c r="K15" s="9"/>
      <c r="L15" s="9"/>
      <c r="M15" s="16" t="s">
        <v>17</v>
      </c>
      <c r="N15" s="16">
        <v>7</v>
      </c>
      <c r="O15" s="16">
        <v>7</v>
      </c>
      <c r="P15" s="16">
        <v>7</v>
      </c>
      <c r="Q15" s="16">
        <v>7</v>
      </c>
      <c r="R15" s="16">
        <v>7</v>
      </c>
      <c r="S15" s="16">
        <v>7</v>
      </c>
      <c r="T15" s="16">
        <v>7</v>
      </c>
      <c r="U15" s="16">
        <v>7</v>
      </c>
      <c r="V15" s="16">
        <v>7</v>
      </c>
      <c r="W15" s="16">
        <v>7</v>
      </c>
      <c r="X15" s="16">
        <v>7</v>
      </c>
      <c r="Y15" s="16">
        <v>7</v>
      </c>
      <c r="Z15" s="16">
        <v>7</v>
      </c>
      <c r="AA15" s="16">
        <v>7</v>
      </c>
      <c r="AB15" s="16"/>
      <c r="AC15" s="16"/>
    </row>
    <row r="16" spans="1:29" s="6" customFormat="1">
      <c r="G16" s="16"/>
      <c r="H16" s="9"/>
      <c r="I16" s="9"/>
      <c r="J16" s="9"/>
      <c r="K16" s="9"/>
      <c r="L16" s="9"/>
      <c r="M16" s="16" t="s">
        <v>18</v>
      </c>
      <c r="N16" s="28">
        <f>(SUM(N10:N11)/N15)*N14</f>
        <v>0</v>
      </c>
      <c r="O16" s="28">
        <f t="shared" ref="O16" si="8">(SUM(O10:O11)/O15)*O14</f>
        <v>0.48979591836734698</v>
      </c>
      <c r="P16" s="28">
        <f t="shared" ref="P16:AA16" si="9">(SUM(P10:P11)/P15)*P14</f>
        <v>0</v>
      </c>
      <c r="Q16" s="28">
        <f t="shared" si="9"/>
        <v>0.38095238095238093</v>
      </c>
      <c r="R16" s="28">
        <f t="shared" si="9"/>
        <v>0.14285714285714285</v>
      </c>
      <c r="S16" s="28">
        <f t="shared" si="9"/>
        <v>0.34285714285714286</v>
      </c>
      <c r="T16" s="28">
        <f t="shared" si="9"/>
        <v>0.19047619047619047</v>
      </c>
      <c r="U16" s="28">
        <f t="shared" si="9"/>
        <v>0.2857142857142857</v>
      </c>
      <c r="V16" s="28">
        <f t="shared" si="9"/>
        <v>0.34285714285714286</v>
      </c>
      <c r="W16" s="28">
        <f t="shared" si="9"/>
        <v>0.14285714285714285</v>
      </c>
      <c r="X16" s="28">
        <f t="shared" si="9"/>
        <v>0.42857142857142855</v>
      </c>
      <c r="Y16" s="28">
        <f t="shared" si="9"/>
        <v>0</v>
      </c>
      <c r="Z16" s="28">
        <f t="shared" si="9"/>
        <v>0.48979591836734698</v>
      </c>
      <c r="AA16" s="28">
        <f t="shared" si="9"/>
        <v>0</v>
      </c>
      <c r="AB16" s="28"/>
      <c r="AC16" s="28"/>
    </row>
    <row r="17" spans="1:29" s="6" customFormat="1">
      <c r="G17" s="16"/>
      <c r="H17" s="9"/>
      <c r="I17" s="9"/>
      <c r="J17" s="9"/>
      <c r="K17" s="9"/>
      <c r="L17" s="9"/>
      <c r="M17" s="32" t="s">
        <v>12</v>
      </c>
      <c r="N17" s="91">
        <f>SUM(N16:O16)</f>
        <v>0.48979591836734698</v>
      </c>
      <c r="O17" s="84"/>
      <c r="P17" s="92">
        <f t="shared" ref="P17" si="10">SUM(P16:Q16)</f>
        <v>0.38095238095238093</v>
      </c>
      <c r="Q17" s="93"/>
      <c r="R17" s="91">
        <f t="shared" ref="R17" si="11">SUM(R16:S16)</f>
        <v>0.48571428571428571</v>
      </c>
      <c r="S17" s="84"/>
      <c r="T17" s="91">
        <f t="shared" ref="T17" si="12">SUM(T16:U16)</f>
        <v>0.47619047619047616</v>
      </c>
      <c r="U17" s="84"/>
      <c r="V17" s="91">
        <f t="shared" ref="V17" si="13">SUM(V16:W16)</f>
        <v>0.48571428571428571</v>
      </c>
      <c r="W17" s="84"/>
      <c r="X17" s="91">
        <f t="shared" ref="X17" si="14">SUM(X16:Y16)</f>
        <v>0.42857142857142855</v>
      </c>
      <c r="Y17" s="84"/>
      <c r="Z17" s="91">
        <f t="shared" ref="Z17" si="15">SUM(Z16:AA16)</f>
        <v>0.48979591836734698</v>
      </c>
      <c r="AA17" s="84"/>
      <c r="AB17" s="91"/>
      <c r="AC17" s="84"/>
    </row>
    <row r="18" spans="1:29" s="6" customFormat="1">
      <c r="G18" s="16"/>
      <c r="H18" s="9"/>
      <c r="I18" s="9"/>
      <c r="J18" s="9"/>
      <c r="K18" s="9"/>
      <c r="L18" s="9"/>
    </row>
    <row r="20" spans="1:29" ht="19">
      <c r="G20" s="79"/>
      <c r="H20" s="79"/>
      <c r="I20" s="80"/>
      <c r="J20" s="80"/>
      <c r="K20" s="80"/>
      <c r="L20" s="80"/>
      <c r="M20" s="79" t="s">
        <v>2</v>
      </c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</row>
    <row r="21" spans="1:29">
      <c r="G21" s="15"/>
      <c r="H21" s="10"/>
      <c r="I21" s="10"/>
      <c r="J21" s="10"/>
      <c r="K21" s="10"/>
      <c r="L21" s="12"/>
      <c r="M21" s="16" t="s">
        <v>19</v>
      </c>
      <c r="N21" s="82">
        <v>1</v>
      </c>
      <c r="O21" s="83"/>
      <c r="P21" s="84">
        <v>0</v>
      </c>
      <c r="Q21" s="85"/>
      <c r="R21" s="82">
        <v>1</v>
      </c>
      <c r="S21" s="83"/>
      <c r="T21" s="84">
        <v>0</v>
      </c>
      <c r="U21" s="85"/>
      <c r="V21" s="82">
        <v>0</v>
      </c>
      <c r="W21" s="83"/>
      <c r="X21" s="84">
        <v>1</v>
      </c>
      <c r="Y21" s="85"/>
      <c r="Z21" s="84">
        <v>0</v>
      </c>
      <c r="AA21" s="85"/>
      <c r="AB21" s="84"/>
      <c r="AC21" s="85"/>
    </row>
    <row r="22" spans="1:29">
      <c r="A22" s="97" t="s">
        <v>29</v>
      </c>
      <c r="B22" s="97"/>
      <c r="C22" s="97"/>
      <c r="D22" s="97"/>
      <c r="E22" s="97"/>
      <c r="F22" s="97"/>
      <c r="G22" s="16"/>
      <c r="H22" s="24"/>
      <c r="I22" s="24"/>
      <c r="J22" s="24"/>
      <c r="K22" s="24"/>
      <c r="L22" s="24"/>
      <c r="M22" s="16" t="s">
        <v>2</v>
      </c>
      <c r="N22" s="84">
        <v>65</v>
      </c>
      <c r="O22" s="85"/>
      <c r="P22" s="84">
        <v>70</v>
      </c>
      <c r="Q22" s="85"/>
      <c r="R22" s="82">
        <v>70</v>
      </c>
      <c r="S22" s="83"/>
      <c r="T22" s="84">
        <v>80</v>
      </c>
      <c r="U22" s="85"/>
      <c r="V22" s="84">
        <v>90</v>
      </c>
      <c r="W22" s="85"/>
      <c r="X22" s="82">
        <v>90</v>
      </c>
      <c r="Y22" s="83"/>
      <c r="Z22" s="84">
        <v>95</v>
      </c>
      <c r="AA22" s="85"/>
      <c r="AB22" s="84"/>
      <c r="AC22" s="85"/>
    </row>
    <row r="23" spans="1:29" ht="22" customHeight="1">
      <c r="A23" s="98"/>
      <c r="B23" s="98"/>
      <c r="C23" s="98"/>
      <c r="D23" s="98"/>
      <c r="E23" s="98"/>
      <c r="F23" s="98"/>
      <c r="G23" s="16"/>
      <c r="H23" s="24"/>
      <c r="I23" s="24"/>
      <c r="J23" s="24"/>
      <c r="K23" s="24"/>
      <c r="L23" s="24"/>
      <c r="M23" s="18" t="s">
        <v>25</v>
      </c>
      <c r="N23" s="84">
        <f xml:space="preserve"> N22</f>
        <v>65</v>
      </c>
      <c r="O23" s="85"/>
      <c r="P23" s="82">
        <f t="shared" ref="P23" si="16" xml:space="preserve"> P22</f>
        <v>70</v>
      </c>
      <c r="Q23" s="83"/>
      <c r="R23" s="82">
        <v>80</v>
      </c>
      <c r="S23" s="83"/>
      <c r="T23" s="84">
        <v>90</v>
      </c>
      <c r="U23" s="85"/>
      <c r="V23" s="84">
        <v>95</v>
      </c>
      <c r="W23" s="85"/>
      <c r="X23" s="82"/>
      <c r="Y23" s="83"/>
      <c r="Z23" s="82"/>
      <c r="AA23" s="83"/>
      <c r="AB23" s="82"/>
      <c r="AC23" s="83"/>
    </row>
    <row r="24" spans="1:29" ht="17">
      <c r="A24" s="98"/>
      <c r="B24" s="98"/>
      <c r="C24" s="98"/>
      <c r="D24" s="98"/>
      <c r="E24" s="98"/>
      <c r="F24" s="98"/>
      <c r="G24" s="32"/>
      <c r="H24" s="88"/>
      <c r="I24" s="88"/>
      <c r="J24" s="88"/>
      <c r="K24" s="25"/>
      <c r="L24" s="31"/>
      <c r="M24" s="17" t="s">
        <v>21</v>
      </c>
      <c r="N24" s="84">
        <v>64</v>
      </c>
      <c r="O24" s="85"/>
      <c r="P24" s="89">
        <f>FLOOR(SUM(N23:Q23)/2, 0.1)</f>
        <v>67.5</v>
      </c>
      <c r="Q24" s="89"/>
      <c r="R24" s="82">
        <f>FLOOR((P23+R23)/2, 0.1)</f>
        <v>75</v>
      </c>
      <c r="S24" s="82"/>
      <c r="T24" s="82">
        <f t="shared" ref="T24" si="17">FLOOR((R23+T23)/2, 0.1)</f>
        <v>85</v>
      </c>
      <c r="U24" s="82"/>
      <c r="V24" s="82">
        <f t="shared" ref="V24" si="18">FLOOR((T23+V23)/2, 0.1)</f>
        <v>92.5</v>
      </c>
      <c r="W24" s="82"/>
      <c r="X24" s="82">
        <v>96</v>
      </c>
      <c r="Y24" s="82"/>
      <c r="Z24" s="82"/>
      <c r="AA24" s="82"/>
      <c r="AB24" s="82"/>
      <c r="AC24" s="82"/>
    </row>
    <row r="25" spans="1:29">
      <c r="A25" s="98"/>
      <c r="B25" s="98"/>
      <c r="C25" s="98"/>
      <c r="D25" s="98"/>
      <c r="E25" s="98"/>
      <c r="F25" s="98"/>
      <c r="M25" s="18"/>
      <c r="N25" s="84"/>
      <c r="O25" s="85"/>
      <c r="P25" s="82"/>
      <c r="Q25" s="82"/>
      <c r="R25" s="82"/>
      <c r="S25" s="82"/>
      <c r="T25" s="84"/>
      <c r="U25" s="84"/>
      <c r="V25" s="84"/>
      <c r="W25" s="84"/>
      <c r="X25" s="82"/>
      <c r="Y25" s="82"/>
      <c r="Z25" s="82"/>
      <c r="AA25" s="82"/>
      <c r="AB25" s="82"/>
      <c r="AC25" s="82"/>
    </row>
    <row r="26" spans="1:29" ht="19">
      <c r="C26" s="7"/>
      <c r="D26" s="7"/>
      <c r="G26" s="16"/>
      <c r="H26" s="77"/>
      <c r="I26" s="78"/>
      <c r="J26" s="78"/>
      <c r="K26" s="11"/>
      <c r="L26" s="11"/>
      <c r="M26" s="16"/>
      <c r="N26" s="16" t="s">
        <v>22</v>
      </c>
      <c r="O26" s="16" t="s">
        <v>23</v>
      </c>
      <c r="P26" s="16" t="s">
        <v>22</v>
      </c>
      <c r="Q26" s="16" t="s">
        <v>23</v>
      </c>
      <c r="R26" s="16" t="s">
        <v>22</v>
      </c>
      <c r="S26" s="16" t="s">
        <v>23</v>
      </c>
      <c r="T26" s="16" t="s">
        <v>22</v>
      </c>
      <c r="U26" s="16" t="s">
        <v>23</v>
      </c>
      <c r="V26" s="16" t="s">
        <v>22</v>
      </c>
      <c r="W26" s="16" t="s">
        <v>23</v>
      </c>
      <c r="X26" s="16" t="s">
        <v>22</v>
      </c>
      <c r="Y26" s="16" t="s">
        <v>23</v>
      </c>
      <c r="Z26" s="16"/>
      <c r="AA26" s="16"/>
      <c r="AB26" s="16"/>
      <c r="AC26" s="16"/>
    </row>
    <row r="27" spans="1:29" ht="19">
      <c r="C27" s="5"/>
      <c r="D27" s="5"/>
      <c r="G27" s="6"/>
      <c r="H27" s="6"/>
      <c r="I27" s="6"/>
      <c r="J27" s="6"/>
      <c r="K27" s="6"/>
      <c r="L27" s="6"/>
      <c r="M27" s="16" t="s">
        <v>14</v>
      </c>
      <c r="N27" s="16">
        <v>0</v>
      </c>
      <c r="O27" s="16">
        <v>3</v>
      </c>
      <c r="P27" s="16">
        <v>1</v>
      </c>
      <c r="Q27" s="16">
        <v>2</v>
      </c>
      <c r="R27" s="16">
        <v>2</v>
      </c>
      <c r="S27" s="16">
        <v>1</v>
      </c>
      <c r="T27" s="16">
        <v>2</v>
      </c>
      <c r="U27" s="16">
        <v>1</v>
      </c>
      <c r="V27" s="16">
        <v>3</v>
      </c>
      <c r="W27" s="16">
        <v>0</v>
      </c>
      <c r="X27" s="16">
        <v>3</v>
      </c>
      <c r="Y27" s="16">
        <v>0</v>
      </c>
      <c r="Z27" s="16"/>
      <c r="AA27" s="16"/>
      <c r="AB27" s="16"/>
      <c r="AC27" s="16"/>
    </row>
    <row r="28" spans="1:29" ht="19">
      <c r="C28" s="5"/>
      <c r="D28" s="5"/>
      <c r="G28" s="6"/>
      <c r="H28" s="6"/>
      <c r="I28" s="6"/>
      <c r="J28" s="6"/>
      <c r="K28" s="6"/>
      <c r="L28" s="6"/>
      <c r="M28" s="16" t="s">
        <v>15</v>
      </c>
      <c r="N28" s="16">
        <v>0</v>
      </c>
      <c r="O28" s="16">
        <v>4</v>
      </c>
      <c r="P28" s="16">
        <v>0</v>
      </c>
      <c r="Q28" s="16">
        <v>4</v>
      </c>
      <c r="R28" s="16">
        <v>1</v>
      </c>
      <c r="S28" s="16">
        <v>3</v>
      </c>
      <c r="T28" s="16">
        <v>2</v>
      </c>
      <c r="U28" s="16">
        <v>2</v>
      </c>
      <c r="V28" s="16">
        <v>3</v>
      </c>
      <c r="W28" s="16">
        <v>1</v>
      </c>
      <c r="X28" s="16">
        <v>4</v>
      </c>
      <c r="Y28" s="16">
        <v>0</v>
      </c>
      <c r="Z28" s="16"/>
      <c r="AA28" s="16"/>
      <c r="AB28" s="16"/>
      <c r="AC28" s="16"/>
    </row>
    <row r="29" spans="1:29" ht="19">
      <c r="C29" s="5"/>
      <c r="D29" s="5"/>
      <c r="G29" s="6"/>
      <c r="H29" s="6"/>
      <c r="I29" s="6"/>
      <c r="J29" s="6"/>
      <c r="K29" s="6"/>
      <c r="L29" s="6"/>
      <c r="M29" s="6"/>
      <c r="N29" s="84"/>
      <c r="O29" s="85"/>
      <c r="P29" s="82"/>
      <c r="Q29" s="82"/>
      <c r="R29" s="82"/>
      <c r="S29" s="82"/>
      <c r="T29" s="84"/>
      <c r="U29" s="84"/>
      <c r="V29" s="84"/>
      <c r="W29" s="84"/>
      <c r="X29" s="82"/>
      <c r="Y29" s="82"/>
      <c r="Z29" s="82"/>
      <c r="AA29" s="82"/>
      <c r="AB29" s="82"/>
      <c r="AC29" s="82"/>
    </row>
    <row r="30" spans="1:29" ht="19">
      <c r="C30" s="5"/>
      <c r="D30" s="5"/>
      <c r="G30" s="6"/>
      <c r="H30" s="6"/>
      <c r="I30" s="6"/>
      <c r="J30" s="6"/>
      <c r="K30" s="6"/>
      <c r="L30" s="6"/>
      <c r="M30" s="16" t="s">
        <v>24</v>
      </c>
      <c r="N30" s="16">
        <f>SUM(N27:N28)</f>
        <v>0</v>
      </c>
      <c r="O30" s="16">
        <f t="shared" ref="O30:Y30" si="19">SUM(O27:O28)</f>
        <v>7</v>
      </c>
      <c r="P30" s="16">
        <f t="shared" si="19"/>
        <v>1</v>
      </c>
      <c r="Q30" s="16">
        <f t="shared" si="19"/>
        <v>6</v>
      </c>
      <c r="R30" s="16">
        <f t="shared" si="19"/>
        <v>3</v>
      </c>
      <c r="S30" s="16">
        <f t="shared" si="19"/>
        <v>4</v>
      </c>
      <c r="T30" s="16">
        <f t="shared" si="19"/>
        <v>4</v>
      </c>
      <c r="U30" s="16">
        <f t="shared" si="19"/>
        <v>3</v>
      </c>
      <c r="V30" s="16">
        <f t="shared" si="19"/>
        <v>6</v>
      </c>
      <c r="W30" s="16">
        <f t="shared" si="19"/>
        <v>1</v>
      </c>
      <c r="X30" s="16">
        <f t="shared" si="19"/>
        <v>7</v>
      </c>
      <c r="Y30" s="16">
        <f t="shared" si="19"/>
        <v>0</v>
      </c>
      <c r="Z30" s="16"/>
      <c r="AA30" s="16"/>
      <c r="AB30" s="16"/>
      <c r="AC30" s="16"/>
    </row>
    <row r="31" spans="1:29" ht="19">
      <c r="C31" s="5"/>
      <c r="D31" s="5"/>
      <c r="G31" s="8"/>
      <c r="H31" s="8"/>
      <c r="I31" s="8"/>
      <c r="J31" s="8"/>
      <c r="K31" s="8"/>
      <c r="L31" s="8"/>
      <c r="M31" s="17" t="s">
        <v>11</v>
      </c>
      <c r="N31" s="28">
        <v>0.5</v>
      </c>
      <c r="O31" s="28">
        <f>1-(O27/O30*O27/O30) - (O28/O30*O28/O30)</f>
        <v>0.48979591836734698</v>
      </c>
      <c r="P31" s="28">
        <f t="shared" ref="P31:X31" si="20">1-(P27/P30*P27/P30) - (P28/P30*P28/P30)</f>
        <v>0</v>
      </c>
      <c r="Q31" s="28">
        <f t="shared" si="20"/>
        <v>0.44444444444444442</v>
      </c>
      <c r="R31" s="28">
        <f t="shared" si="20"/>
        <v>0.44444444444444448</v>
      </c>
      <c r="S31" s="28">
        <f t="shared" si="20"/>
        <v>0.375</v>
      </c>
      <c r="T31" s="28">
        <f t="shared" si="20"/>
        <v>0.5</v>
      </c>
      <c r="U31" s="28">
        <f t="shared" si="20"/>
        <v>0.44444444444444442</v>
      </c>
      <c r="V31" s="28">
        <f t="shared" si="20"/>
        <v>0.5</v>
      </c>
      <c r="W31" s="28">
        <f t="shared" si="20"/>
        <v>0</v>
      </c>
      <c r="X31" s="28">
        <f t="shared" si="20"/>
        <v>0.48979591836734698</v>
      </c>
      <c r="Y31" s="28">
        <v>0.5</v>
      </c>
      <c r="Z31" s="28"/>
      <c r="AA31" s="28"/>
      <c r="AB31" s="28"/>
      <c r="AC31" s="28"/>
    </row>
    <row r="32" spans="1:29" ht="19">
      <c r="C32" s="7"/>
      <c r="D32" s="7"/>
      <c r="G32" s="16"/>
      <c r="H32" s="16"/>
      <c r="I32" s="9"/>
      <c r="J32" s="9"/>
      <c r="K32" s="9"/>
      <c r="L32" s="9"/>
      <c r="M32" s="16" t="s">
        <v>17</v>
      </c>
      <c r="N32" s="16">
        <v>7</v>
      </c>
      <c r="O32" s="16">
        <v>7</v>
      </c>
      <c r="P32" s="16">
        <v>7</v>
      </c>
      <c r="Q32" s="16">
        <v>7</v>
      </c>
      <c r="R32" s="16">
        <v>7</v>
      </c>
      <c r="S32" s="16">
        <v>7</v>
      </c>
      <c r="T32" s="16">
        <v>7</v>
      </c>
      <c r="U32" s="16">
        <v>7</v>
      </c>
      <c r="V32" s="16">
        <v>7</v>
      </c>
      <c r="W32" s="16">
        <v>7</v>
      </c>
      <c r="X32" s="16">
        <v>7</v>
      </c>
      <c r="Y32" s="16">
        <v>7</v>
      </c>
      <c r="Z32" s="16"/>
      <c r="AA32" s="16"/>
      <c r="AB32" s="16"/>
      <c r="AC32" s="16"/>
    </row>
    <row r="33" spans="1:29" ht="19">
      <c r="C33" s="7"/>
      <c r="D33" s="7"/>
      <c r="G33" s="16"/>
      <c r="H33" s="9"/>
      <c r="I33" s="9"/>
      <c r="J33" s="9"/>
      <c r="K33" s="9"/>
      <c r="L33" s="9"/>
      <c r="M33" s="16" t="s">
        <v>18</v>
      </c>
      <c r="N33" s="28">
        <f>(SUM(N27:N28)/N32)*N31</f>
        <v>0</v>
      </c>
      <c r="O33" s="28">
        <f t="shared" ref="O33" si="21">(SUM(O27:O28)/O32)*O31</f>
        <v>0.48979591836734698</v>
      </c>
      <c r="P33" s="28">
        <f t="shared" ref="P33:Y33" si="22">(SUM(P27:P28)/P32)*P31</f>
        <v>0</v>
      </c>
      <c r="Q33" s="28">
        <f t="shared" si="22"/>
        <v>0.38095238095238093</v>
      </c>
      <c r="R33" s="28">
        <f t="shared" si="22"/>
        <v>0.19047619047619047</v>
      </c>
      <c r="S33" s="28">
        <f t="shared" si="22"/>
        <v>0.21428571428571427</v>
      </c>
      <c r="T33" s="28">
        <f t="shared" si="22"/>
        <v>0.2857142857142857</v>
      </c>
      <c r="U33" s="28">
        <f t="shared" si="22"/>
        <v>0.19047619047619047</v>
      </c>
      <c r="V33" s="28">
        <f t="shared" si="22"/>
        <v>0.42857142857142855</v>
      </c>
      <c r="W33" s="28">
        <f t="shared" si="22"/>
        <v>0</v>
      </c>
      <c r="X33" s="28">
        <f t="shared" si="22"/>
        <v>0.48979591836734698</v>
      </c>
      <c r="Y33" s="28">
        <f t="shared" si="22"/>
        <v>0</v>
      </c>
      <c r="Z33" s="28"/>
      <c r="AA33" s="28"/>
      <c r="AB33" s="28"/>
      <c r="AC33" s="28"/>
    </row>
    <row r="34" spans="1:29" ht="19">
      <c r="C34" s="5"/>
      <c r="D34" s="5"/>
      <c r="G34" s="16"/>
      <c r="H34" s="9"/>
      <c r="I34" s="9"/>
      <c r="J34" s="9"/>
      <c r="K34" s="9"/>
      <c r="L34" s="9"/>
      <c r="M34" s="32" t="s">
        <v>12</v>
      </c>
      <c r="N34" s="91">
        <f>SUM(N33:O33)</f>
        <v>0.48979591836734698</v>
      </c>
      <c r="O34" s="84"/>
      <c r="P34" s="92">
        <f t="shared" ref="P34" si="23">SUM(P33:Q33)</f>
        <v>0.38095238095238093</v>
      </c>
      <c r="Q34" s="93"/>
      <c r="R34" s="91">
        <f t="shared" ref="R34" si="24">SUM(R33:S33)</f>
        <v>0.40476190476190477</v>
      </c>
      <c r="S34" s="84"/>
      <c r="T34" s="91">
        <f t="shared" ref="T34" si="25">SUM(T33:U33)</f>
        <v>0.47619047619047616</v>
      </c>
      <c r="U34" s="84"/>
      <c r="V34" s="91">
        <f t="shared" ref="V34" si="26">SUM(V33:W33)</f>
        <v>0.42857142857142855</v>
      </c>
      <c r="W34" s="84"/>
      <c r="X34" s="91">
        <f t="shared" ref="X34" si="27">SUM(X33:Y33)</f>
        <v>0.48979591836734698</v>
      </c>
      <c r="Y34" s="84"/>
      <c r="Z34" s="91"/>
      <c r="AA34" s="84"/>
      <c r="AB34" s="91"/>
      <c r="AC34" s="84"/>
    </row>
    <row r="35" spans="1:29" ht="19">
      <c r="C35" s="5"/>
      <c r="D35" s="5"/>
    </row>
    <row r="36" spans="1:29">
      <c r="A36" s="86" t="s">
        <v>28</v>
      </c>
      <c r="B36" s="86"/>
      <c r="C36" s="86"/>
      <c r="D36" s="86"/>
      <c r="E36" s="86"/>
      <c r="F36" s="86"/>
    </row>
    <row r="37" spans="1:29">
      <c r="A37" s="86"/>
      <c r="B37" s="86"/>
      <c r="C37" s="86"/>
      <c r="D37" s="86"/>
      <c r="E37" s="86"/>
      <c r="F37" s="86"/>
    </row>
    <row r="38" spans="1:29" ht="40">
      <c r="A38" s="34" t="s">
        <v>3</v>
      </c>
      <c r="B38" s="3" t="s">
        <v>0</v>
      </c>
      <c r="C38" s="3" t="s">
        <v>1</v>
      </c>
      <c r="D38" s="3" t="s">
        <v>2</v>
      </c>
      <c r="E38" s="13" t="s">
        <v>4</v>
      </c>
      <c r="F38" s="13" t="s">
        <v>13</v>
      </c>
      <c r="G38" s="79" t="s">
        <v>0</v>
      </c>
      <c r="H38" s="79"/>
      <c r="I38" s="80"/>
      <c r="J38" s="80"/>
      <c r="K38" s="80"/>
      <c r="L38" s="80"/>
      <c r="M38" s="79" t="s">
        <v>1</v>
      </c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</row>
    <row r="39" spans="1:29" ht="19">
      <c r="A39" s="35" t="b">
        <v>0</v>
      </c>
      <c r="B39" s="30" t="s">
        <v>5</v>
      </c>
      <c r="C39" s="30">
        <v>85</v>
      </c>
      <c r="D39" s="30">
        <v>85</v>
      </c>
      <c r="E39" s="30" t="s">
        <v>7</v>
      </c>
      <c r="F39" s="30">
        <v>0</v>
      </c>
      <c r="G39" s="15"/>
      <c r="H39" s="10" t="s">
        <v>14</v>
      </c>
      <c r="I39" s="10" t="s">
        <v>15</v>
      </c>
      <c r="J39" s="10" t="s">
        <v>16</v>
      </c>
      <c r="K39" s="10" t="s">
        <v>17</v>
      </c>
      <c r="L39" s="12" t="s">
        <v>18</v>
      </c>
      <c r="M39" s="16" t="s">
        <v>19</v>
      </c>
      <c r="N39" s="82">
        <v>1</v>
      </c>
      <c r="O39" s="83"/>
      <c r="P39" s="84">
        <v>1</v>
      </c>
      <c r="Q39" s="85"/>
      <c r="R39" s="82">
        <v>1</v>
      </c>
      <c r="S39" s="83"/>
      <c r="T39" s="84">
        <v>1</v>
      </c>
      <c r="U39" s="85"/>
      <c r="V39" s="82">
        <v>1</v>
      </c>
      <c r="W39" s="83"/>
      <c r="X39" s="84">
        <v>1</v>
      </c>
      <c r="Y39" s="85"/>
      <c r="Z39" s="84">
        <v>0</v>
      </c>
      <c r="AA39" s="85"/>
      <c r="AB39" s="84"/>
      <c r="AC39" s="85"/>
    </row>
    <row r="40" spans="1:29" ht="19">
      <c r="A40" s="35" t="b">
        <v>0</v>
      </c>
      <c r="B40" s="30" t="s">
        <v>9</v>
      </c>
      <c r="C40" s="30">
        <v>68</v>
      </c>
      <c r="D40" s="30">
        <v>80</v>
      </c>
      <c r="E40" s="30" t="s">
        <v>6</v>
      </c>
      <c r="F40" s="30">
        <v>1</v>
      </c>
      <c r="G40" s="16" t="s">
        <v>5</v>
      </c>
      <c r="H40" s="24">
        <v>1</v>
      </c>
      <c r="I40" s="24">
        <v>1</v>
      </c>
      <c r="J40" s="24">
        <f xml:space="preserve"> 1 - (H40/(H40+I40))*(H40/(H40+I40))-(I40/(H40+I40))*(I40/(H40+I40))</f>
        <v>0.5</v>
      </c>
      <c r="K40" s="24">
        <v>14</v>
      </c>
      <c r="L40" s="24">
        <f>(SUM(H40:I40))/K40*J40</f>
        <v>7.1428571428571425E-2</v>
      </c>
      <c r="M40" s="16" t="s">
        <v>1</v>
      </c>
      <c r="N40" s="84">
        <v>68</v>
      </c>
      <c r="O40" s="85"/>
      <c r="P40" s="84">
        <v>69</v>
      </c>
      <c r="Q40" s="85"/>
      <c r="R40" s="82">
        <v>70</v>
      </c>
      <c r="S40" s="83"/>
      <c r="T40" s="84">
        <v>75</v>
      </c>
      <c r="U40" s="85"/>
      <c r="V40" s="84">
        <v>81</v>
      </c>
      <c r="W40" s="85"/>
      <c r="X40" s="82">
        <v>83</v>
      </c>
      <c r="Y40" s="83"/>
      <c r="Z40" s="84">
        <v>85</v>
      </c>
      <c r="AA40" s="85"/>
      <c r="AB40" s="84"/>
      <c r="AC40" s="85"/>
    </row>
    <row r="41" spans="1:29" ht="19">
      <c r="A41" s="35" t="b">
        <v>0</v>
      </c>
      <c r="B41" s="30" t="s">
        <v>9</v>
      </c>
      <c r="C41" s="30">
        <v>70</v>
      </c>
      <c r="D41" s="30">
        <v>96</v>
      </c>
      <c r="E41" s="30" t="s">
        <v>6</v>
      </c>
      <c r="F41" s="30">
        <v>1</v>
      </c>
      <c r="G41" s="16" t="s">
        <v>8</v>
      </c>
      <c r="H41" s="24">
        <v>2</v>
      </c>
      <c r="I41" s="24">
        <v>0</v>
      </c>
      <c r="J41" s="24">
        <f t="shared" ref="J41:J42" si="28" xml:space="preserve"> 1 - (H41/(H41+I41))*(H41/(H41+I41))-(I41/(H41+I41))*(I41/(H41+I41))</f>
        <v>0</v>
      </c>
      <c r="K41" s="24">
        <v>14</v>
      </c>
      <c r="L41" s="24">
        <f t="shared" ref="L41:L42" si="29">(SUM(H41:I41))/K41*J41</f>
        <v>0</v>
      </c>
      <c r="M41" s="18" t="s">
        <v>20</v>
      </c>
      <c r="N41" s="84">
        <f xml:space="preserve"> N40</f>
        <v>68</v>
      </c>
      <c r="O41" s="85"/>
      <c r="P41" s="82">
        <f t="shared" ref="P41" si="30" xml:space="preserve"> P40</f>
        <v>69</v>
      </c>
      <c r="Q41" s="83"/>
      <c r="R41" s="82">
        <f t="shared" ref="R41" si="31" xml:space="preserve"> R40</f>
        <v>70</v>
      </c>
      <c r="S41" s="83"/>
      <c r="T41" s="84">
        <f t="shared" ref="T41" si="32" xml:space="preserve"> T40</f>
        <v>75</v>
      </c>
      <c r="U41" s="85"/>
      <c r="V41" s="84">
        <v>81</v>
      </c>
      <c r="W41" s="85"/>
      <c r="X41" s="82">
        <v>83</v>
      </c>
      <c r="Y41" s="83"/>
      <c r="Z41" s="82">
        <v>85</v>
      </c>
      <c r="AA41" s="83"/>
      <c r="AB41" s="82"/>
      <c r="AC41" s="83"/>
    </row>
    <row r="42" spans="1:29" ht="19">
      <c r="A42" s="35" t="b">
        <v>0</v>
      </c>
      <c r="B42" s="30" t="s">
        <v>5</v>
      </c>
      <c r="C42" s="30">
        <v>69</v>
      </c>
      <c r="D42" s="30">
        <v>70</v>
      </c>
      <c r="E42" s="30" t="s">
        <v>6</v>
      </c>
      <c r="F42" s="30">
        <v>1</v>
      </c>
      <c r="G42" s="16" t="s">
        <v>9</v>
      </c>
      <c r="H42" s="24">
        <v>3</v>
      </c>
      <c r="I42" s="24">
        <v>0</v>
      </c>
      <c r="J42" s="24">
        <f t="shared" si="28"/>
        <v>0</v>
      </c>
      <c r="K42" s="24">
        <v>14</v>
      </c>
      <c r="L42" s="24">
        <f t="shared" si="29"/>
        <v>0</v>
      </c>
      <c r="M42" s="17" t="s">
        <v>21</v>
      </c>
      <c r="N42" s="84">
        <v>67</v>
      </c>
      <c r="O42" s="85"/>
      <c r="P42" s="82">
        <f>FLOOR(SUM(N41:Q41)/2, 0.1)</f>
        <v>68.5</v>
      </c>
      <c r="Q42" s="82"/>
      <c r="R42" s="82">
        <f>FLOOR((P41+R41)/2, 0.1)</f>
        <v>69.5</v>
      </c>
      <c r="S42" s="82"/>
      <c r="T42" s="82">
        <f t="shared" ref="T42" si="33">FLOOR((R41+T41)/2, 0.1)</f>
        <v>72.5</v>
      </c>
      <c r="U42" s="82"/>
      <c r="V42" s="82">
        <f t="shared" ref="V42" si="34">FLOOR((T41+V41)/2, 0.1)</f>
        <v>78</v>
      </c>
      <c r="W42" s="82"/>
      <c r="X42" s="82">
        <f t="shared" ref="X42" si="35">FLOOR((V41+X41)/2, 0.1)</f>
        <v>82</v>
      </c>
      <c r="Y42" s="82"/>
      <c r="Z42" s="89">
        <f t="shared" ref="Z42" si="36">FLOOR((X41+Z41)/2, 0.1)</f>
        <v>84</v>
      </c>
      <c r="AA42" s="89"/>
      <c r="AB42" s="82">
        <v>86</v>
      </c>
      <c r="AC42" s="82"/>
    </row>
    <row r="43" spans="1:29" ht="19">
      <c r="A43" s="35" t="b">
        <v>0</v>
      </c>
      <c r="B43" s="30" t="s">
        <v>8</v>
      </c>
      <c r="C43" s="30">
        <v>81</v>
      </c>
      <c r="D43" s="30">
        <v>75</v>
      </c>
      <c r="E43" s="30" t="s">
        <v>6</v>
      </c>
      <c r="F43" s="30">
        <v>1</v>
      </c>
      <c r="G43" s="32" t="s">
        <v>12</v>
      </c>
      <c r="H43" s="88"/>
      <c r="I43" s="88"/>
      <c r="J43" s="88"/>
      <c r="K43" s="25"/>
      <c r="L43" s="31">
        <f>SUM(L40:L42)</f>
        <v>7.1428571428571425E-2</v>
      </c>
      <c r="M43" s="18"/>
      <c r="N43" s="84"/>
      <c r="O43" s="85"/>
      <c r="P43" s="82"/>
      <c r="Q43" s="82"/>
      <c r="R43" s="82"/>
      <c r="S43" s="82"/>
      <c r="T43" s="84"/>
      <c r="U43" s="84"/>
      <c r="V43" s="84"/>
      <c r="W43" s="84"/>
      <c r="X43" s="82"/>
      <c r="Y43" s="82"/>
      <c r="Z43" s="82"/>
      <c r="AA43" s="82"/>
      <c r="AB43" s="82"/>
      <c r="AC43" s="82"/>
    </row>
    <row r="44" spans="1:29" ht="19">
      <c r="A44" s="35" t="b">
        <v>0</v>
      </c>
      <c r="B44" s="30" t="s">
        <v>8</v>
      </c>
      <c r="C44" s="30">
        <v>83</v>
      </c>
      <c r="D44" s="30">
        <v>78</v>
      </c>
      <c r="E44" s="30" t="s">
        <v>6</v>
      </c>
      <c r="F44" s="30">
        <v>1</v>
      </c>
      <c r="G44" s="16"/>
      <c r="H44" s="77"/>
      <c r="I44" s="78"/>
      <c r="J44" s="78"/>
      <c r="K44" s="11"/>
      <c r="L44" s="11"/>
      <c r="M44" s="16"/>
      <c r="N44" s="16" t="s">
        <v>22</v>
      </c>
      <c r="O44" s="16" t="s">
        <v>23</v>
      </c>
      <c r="P44" s="16" t="s">
        <v>22</v>
      </c>
      <c r="Q44" s="16" t="s">
        <v>23</v>
      </c>
      <c r="R44" s="16" t="s">
        <v>22</v>
      </c>
      <c r="S44" s="16" t="s">
        <v>23</v>
      </c>
      <c r="T44" s="16" t="s">
        <v>22</v>
      </c>
      <c r="U44" s="16" t="s">
        <v>23</v>
      </c>
      <c r="V44" s="16" t="s">
        <v>22</v>
      </c>
      <c r="W44" s="16" t="s">
        <v>23</v>
      </c>
      <c r="X44" s="16" t="s">
        <v>22</v>
      </c>
      <c r="Y44" s="16" t="s">
        <v>23</v>
      </c>
      <c r="Z44" s="16" t="s">
        <v>22</v>
      </c>
      <c r="AA44" s="16" t="s">
        <v>23</v>
      </c>
      <c r="AB44" s="16" t="s">
        <v>22</v>
      </c>
      <c r="AC44" s="16" t="s">
        <v>23</v>
      </c>
    </row>
    <row r="45" spans="1:29" ht="19">
      <c r="A45" s="35" t="b">
        <v>0</v>
      </c>
      <c r="B45" s="30" t="s">
        <v>9</v>
      </c>
      <c r="C45" s="30">
        <v>75</v>
      </c>
      <c r="D45" s="30">
        <v>80</v>
      </c>
      <c r="E45" s="30" t="s">
        <v>6</v>
      </c>
      <c r="F45" s="30">
        <v>1</v>
      </c>
      <c r="G45" s="6"/>
      <c r="H45" s="6"/>
      <c r="I45" s="6"/>
      <c r="J45" s="6"/>
      <c r="K45" s="6"/>
      <c r="L45" s="6"/>
      <c r="M45" s="16" t="s">
        <v>14</v>
      </c>
      <c r="N45" s="16">
        <v>0</v>
      </c>
      <c r="O45" s="16">
        <v>6</v>
      </c>
      <c r="P45" s="16">
        <v>1</v>
      </c>
      <c r="Q45" s="16">
        <v>5</v>
      </c>
      <c r="R45" s="16">
        <v>2</v>
      </c>
      <c r="S45" s="16">
        <v>4</v>
      </c>
      <c r="T45" s="16">
        <v>3</v>
      </c>
      <c r="U45" s="16">
        <v>3</v>
      </c>
      <c r="V45" s="16">
        <v>4</v>
      </c>
      <c r="W45" s="16">
        <v>2</v>
      </c>
      <c r="X45" s="16">
        <v>5</v>
      </c>
      <c r="Y45" s="16">
        <v>1</v>
      </c>
      <c r="Z45" s="16">
        <v>6</v>
      </c>
      <c r="AA45" s="16">
        <v>0</v>
      </c>
      <c r="AB45" s="16">
        <v>6</v>
      </c>
      <c r="AC45" s="16">
        <v>0</v>
      </c>
    </row>
    <row r="46" spans="1:29">
      <c r="G46" s="6"/>
      <c r="H46" s="6"/>
      <c r="I46" s="6"/>
      <c r="J46" s="6"/>
      <c r="K46" s="6"/>
      <c r="L46" s="6"/>
      <c r="M46" s="16" t="s">
        <v>15</v>
      </c>
      <c r="N46" s="16">
        <v>0</v>
      </c>
      <c r="O46" s="16">
        <v>1</v>
      </c>
      <c r="P46" s="16">
        <v>0</v>
      </c>
      <c r="Q46" s="16">
        <v>1</v>
      </c>
      <c r="R46" s="16">
        <v>0</v>
      </c>
      <c r="S46" s="16">
        <v>1</v>
      </c>
      <c r="T46" s="16">
        <v>0</v>
      </c>
      <c r="U46" s="16">
        <v>1</v>
      </c>
      <c r="V46" s="16">
        <v>0</v>
      </c>
      <c r="W46" s="16">
        <v>1</v>
      </c>
      <c r="X46" s="16">
        <v>0</v>
      </c>
      <c r="Y46" s="16">
        <v>1</v>
      </c>
      <c r="Z46" s="16">
        <v>0</v>
      </c>
      <c r="AA46" s="16">
        <v>1</v>
      </c>
      <c r="AB46" s="16">
        <v>1</v>
      </c>
      <c r="AC46" s="16">
        <v>0</v>
      </c>
    </row>
    <row r="47" spans="1:29">
      <c r="G47" s="6"/>
      <c r="H47" s="6"/>
      <c r="I47" s="6"/>
      <c r="J47" s="6"/>
      <c r="K47" s="6"/>
      <c r="L47" s="6"/>
      <c r="M47" s="6"/>
      <c r="N47" s="84"/>
      <c r="O47" s="85"/>
      <c r="P47" s="82"/>
      <c r="Q47" s="82"/>
      <c r="R47" s="82"/>
      <c r="S47" s="82"/>
      <c r="T47" s="84"/>
      <c r="U47" s="84"/>
      <c r="V47" s="84"/>
      <c r="W47" s="84"/>
      <c r="X47" s="82"/>
      <c r="Y47" s="82"/>
      <c r="Z47" s="82"/>
      <c r="AA47" s="82"/>
      <c r="AB47" s="82"/>
      <c r="AC47" s="82"/>
    </row>
    <row r="48" spans="1:29">
      <c r="G48" s="6"/>
      <c r="H48" s="6"/>
      <c r="I48" s="6"/>
      <c r="J48" s="6"/>
      <c r="K48" s="6"/>
      <c r="L48" s="6"/>
      <c r="M48" s="16" t="s">
        <v>24</v>
      </c>
      <c r="N48" s="16">
        <f>SUM(N45:N46)</f>
        <v>0</v>
      </c>
      <c r="O48" s="16">
        <f t="shared" ref="O48:AA48" si="37">SUM(O45:O46)</f>
        <v>7</v>
      </c>
      <c r="P48" s="16">
        <f t="shared" si="37"/>
        <v>1</v>
      </c>
      <c r="Q48" s="16">
        <f t="shared" si="37"/>
        <v>6</v>
      </c>
      <c r="R48" s="16">
        <f t="shared" si="37"/>
        <v>2</v>
      </c>
      <c r="S48" s="16">
        <f t="shared" si="37"/>
        <v>5</v>
      </c>
      <c r="T48" s="16">
        <f t="shared" si="37"/>
        <v>3</v>
      </c>
      <c r="U48" s="16">
        <f t="shared" si="37"/>
        <v>4</v>
      </c>
      <c r="V48" s="16">
        <f t="shared" si="37"/>
        <v>4</v>
      </c>
      <c r="W48" s="16">
        <f t="shared" si="37"/>
        <v>3</v>
      </c>
      <c r="X48" s="16">
        <f t="shared" si="37"/>
        <v>5</v>
      </c>
      <c r="Y48" s="16">
        <f t="shared" si="37"/>
        <v>2</v>
      </c>
      <c r="Z48" s="16">
        <f t="shared" si="37"/>
        <v>6</v>
      </c>
      <c r="AA48" s="16">
        <f t="shared" si="37"/>
        <v>1</v>
      </c>
      <c r="AB48" s="16">
        <f t="shared" ref="AB48:AC48" si="38">SUM(AB45:AB46)</f>
        <v>7</v>
      </c>
      <c r="AC48" s="16">
        <f t="shared" si="38"/>
        <v>0</v>
      </c>
    </row>
    <row r="49" spans="1:29" ht="17">
      <c r="G49" s="8"/>
      <c r="H49" s="8"/>
      <c r="I49" s="8"/>
      <c r="J49" s="8"/>
      <c r="K49" s="8"/>
      <c r="L49" s="8"/>
      <c r="M49" s="17" t="s">
        <v>11</v>
      </c>
      <c r="N49" s="28">
        <v>0.5</v>
      </c>
      <c r="O49" s="28">
        <f>1-(O45/O48*O45/O48) - (O46/O48*O46/O48)</f>
        <v>0.24489795918367355</v>
      </c>
      <c r="P49" s="28">
        <f t="shared" ref="P49" si="39">1-(P45/P48*P45/P48) - (P46/P48*P46/P48)</f>
        <v>0</v>
      </c>
      <c r="Q49" s="28">
        <f t="shared" ref="Q49" si="40">1-(Q45/Q48*Q45/Q48) - (Q46/Q48*Q46/Q48)</f>
        <v>0.27777777777777768</v>
      </c>
      <c r="R49" s="28">
        <f t="shared" ref="R49" si="41">1-(R45/R48*R45/R48) - (R46/R48*R46/R48)</f>
        <v>0</v>
      </c>
      <c r="S49" s="28">
        <f t="shared" ref="S49" si="42">1-(S45/S48*S45/S48) - (S46/S48*S46/S48)</f>
        <v>0.32</v>
      </c>
      <c r="T49" s="28">
        <f t="shared" ref="T49" si="43">1-(T45/T48*T45/T48) - (T46/T48*T46/T48)</f>
        <v>0</v>
      </c>
      <c r="U49" s="28">
        <f t="shared" ref="U49" si="44">1-(U45/U48*U45/U48) - (U46/U48*U46/U48)</f>
        <v>0.375</v>
      </c>
      <c r="V49" s="28">
        <f t="shared" ref="V49" si="45">1-(V45/V48*V45/V48) - (V46/V48*V46/V48)</f>
        <v>0</v>
      </c>
      <c r="W49" s="28">
        <f t="shared" ref="W49" si="46">1-(W45/W48*W45/W48) - (W46/W48*W46/W48)</f>
        <v>0.44444444444444448</v>
      </c>
      <c r="X49" s="28">
        <f t="shared" ref="X49" si="47">1-(X45/X48*X45/X48) - (X46/X48*X46/X48)</f>
        <v>0</v>
      </c>
      <c r="Y49" s="28">
        <f t="shared" ref="Y49:AB49" si="48">1-(Y45/Y48*Y45/Y48) - (Y46/Y48*Y46/Y48)</f>
        <v>0.5</v>
      </c>
      <c r="Z49" s="29">
        <f t="shared" si="48"/>
        <v>0</v>
      </c>
      <c r="AA49" s="29">
        <f t="shared" si="48"/>
        <v>0</v>
      </c>
      <c r="AB49" s="29">
        <f t="shared" si="48"/>
        <v>0.24489795918367355</v>
      </c>
      <c r="AC49" s="28">
        <v>0.5</v>
      </c>
    </row>
    <row r="50" spans="1:29">
      <c r="G50" s="16"/>
      <c r="H50" s="16"/>
      <c r="I50" s="9"/>
      <c r="J50" s="9"/>
      <c r="K50" s="9"/>
      <c r="L50" s="9"/>
      <c r="M50" s="16" t="s">
        <v>17</v>
      </c>
      <c r="N50" s="16">
        <v>7</v>
      </c>
      <c r="O50" s="16">
        <v>7</v>
      </c>
      <c r="P50" s="16">
        <v>7</v>
      </c>
      <c r="Q50" s="16">
        <v>7</v>
      </c>
      <c r="R50" s="16">
        <v>7</v>
      </c>
      <c r="S50" s="16">
        <v>7</v>
      </c>
      <c r="T50" s="16">
        <v>7</v>
      </c>
      <c r="U50" s="16">
        <v>7</v>
      </c>
      <c r="V50" s="16">
        <v>7</v>
      </c>
      <c r="W50" s="16">
        <v>7</v>
      </c>
      <c r="X50" s="16">
        <v>7</v>
      </c>
      <c r="Y50" s="16">
        <v>7</v>
      </c>
      <c r="Z50" s="16">
        <v>7</v>
      </c>
      <c r="AA50" s="16">
        <v>7</v>
      </c>
      <c r="AB50" s="16">
        <v>7</v>
      </c>
      <c r="AC50" s="16">
        <v>7</v>
      </c>
    </row>
    <row r="51" spans="1:29">
      <c r="G51" s="16"/>
      <c r="H51" s="9"/>
      <c r="I51" s="9"/>
      <c r="J51" s="9"/>
      <c r="K51" s="9"/>
      <c r="L51" s="9"/>
      <c r="M51" s="16" t="s">
        <v>18</v>
      </c>
      <c r="N51" s="28">
        <f>(SUM(N45:N46)/N50)*N49</f>
        <v>0</v>
      </c>
      <c r="O51" s="28">
        <f t="shared" ref="O51" si="49">(SUM(O45:O46)/O50)*O49</f>
        <v>0.24489795918367355</v>
      </c>
      <c r="P51" s="28">
        <f t="shared" ref="P51:AC51" si="50">(SUM(P45:P46)/P50)*P49</f>
        <v>0</v>
      </c>
      <c r="Q51" s="28">
        <f t="shared" si="50"/>
        <v>0.238095238095238</v>
      </c>
      <c r="R51" s="28">
        <f t="shared" si="50"/>
        <v>0</v>
      </c>
      <c r="S51" s="28">
        <f t="shared" si="50"/>
        <v>0.22857142857142859</v>
      </c>
      <c r="T51" s="28">
        <f t="shared" si="50"/>
        <v>0</v>
      </c>
      <c r="U51" s="28">
        <f t="shared" si="50"/>
        <v>0.21428571428571427</v>
      </c>
      <c r="V51" s="28">
        <f t="shared" si="50"/>
        <v>0</v>
      </c>
      <c r="W51" s="28">
        <f t="shared" si="50"/>
        <v>0.19047619047619047</v>
      </c>
      <c r="X51" s="28">
        <f t="shared" si="50"/>
        <v>0</v>
      </c>
      <c r="Y51" s="28">
        <f t="shared" si="50"/>
        <v>0.14285714285714285</v>
      </c>
      <c r="Z51" s="28">
        <f t="shared" si="50"/>
        <v>0</v>
      </c>
      <c r="AA51" s="28">
        <f t="shared" si="50"/>
        <v>0</v>
      </c>
      <c r="AB51" s="28">
        <f t="shared" si="50"/>
        <v>0.24489795918367355</v>
      </c>
      <c r="AC51" s="28">
        <f t="shared" si="50"/>
        <v>0</v>
      </c>
    </row>
    <row r="52" spans="1:29">
      <c r="G52" s="16"/>
      <c r="H52" s="9"/>
      <c r="I52" s="9"/>
      <c r="J52" s="9"/>
      <c r="K52" s="9"/>
      <c r="L52" s="9"/>
      <c r="M52" s="32" t="s">
        <v>12</v>
      </c>
      <c r="N52" s="91">
        <f>SUM(N51:O51)</f>
        <v>0.24489795918367355</v>
      </c>
      <c r="O52" s="84"/>
      <c r="P52" s="91">
        <f t="shared" ref="P52" si="51">SUM(P51:Q51)</f>
        <v>0.238095238095238</v>
      </c>
      <c r="Q52" s="84"/>
      <c r="R52" s="91">
        <f t="shared" ref="R52" si="52">SUM(R51:S51)</f>
        <v>0.22857142857142859</v>
      </c>
      <c r="S52" s="84"/>
      <c r="T52" s="91">
        <f t="shared" ref="T52" si="53">SUM(T51:U51)</f>
        <v>0.21428571428571427</v>
      </c>
      <c r="U52" s="84"/>
      <c r="V52" s="91">
        <f t="shared" ref="V52" si="54">SUM(V51:W51)</f>
        <v>0.19047619047619047</v>
      </c>
      <c r="W52" s="84"/>
      <c r="X52" s="91">
        <f t="shared" ref="X52" si="55">SUM(X51:Y51)</f>
        <v>0.14285714285714285</v>
      </c>
      <c r="Y52" s="84"/>
      <c r="Z52" s="92">
        <f t="shared" ref="Z52" si="56">SUM(Z51:AA51)</f>
        <v>0</v>
      </c>
      <c r="AA52" s="93"/>
      <c r="AB52" s="91">
        <f t="shared" ref="AB52" si="57">SUM(AB51:AC51)</f>
        <v>0.24489795918367355</v>
      </c>
      <c r="AC52" s="84"/>
    </row>
    <row r="53" spans="1:29">
      <c r="G53" s="16"/>
      <c r="H53" s="9"/>
      <c r="I53" s="9"/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5" spans="1:29" ht="19">
      <c r="G55" s="79"/>
      <c r="H55" s="79"/>
      <c r="I55" s="80"/>
      <c r="J55" s="80"/>
      <c r="K55" s="80"/>
      <c r="L55" s="80"/>
      <c r="M55" s="79" t="s">
        <v>2</v>
      </c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</row>
    <row r="56" spans="1:29">
      <c r="G56" s="15"/>
      <c r="H56" s="10"/>
      <c r="I56" s="10"/>
      <c r="J56" s="10"/>
      <c r="K56" s="10"/>
      <c r="L56" s="12"/>
      <c r="M56" s="16" t="s">
        <v>19</v>
      </c>
      <c r="N56" s="82">
        <v>1</v>
      </c>
      <c r="O56" s="83"/>
      <c r="P56" s="84">
        <v>1</v>
      </c>
      <c r="Q56" s="85"/>
      <c r="R56" s="82">
        <v>1</v>
      </c>
      <c r="S56" s="83"/>
      <c r="T56" s="84">
        <v>1</v>
      </c>
      <c r="U56" s="85"/>
      <c r="V56" s="82">
        <v>1</v>
      </c>
      <c r="W56" s="83"/>
      <c r="X56" s="84">
        <v>0</v>
      </c>
      <c r="Y56" s="85"/>
      <c r="Z56" s="84">
        <v>1</v>
      </c>
      <c r="AA56" s="85"/>
      <c r="AB56" s="84"/>
      <c r="AC56" s="85"/>
    </row>
    <row r="57" spans="1:29">
      <c r="G57" s="16"/>
      <c r="H57" s="24"/>
      <c r="I57" s="24"/>
      <c r="J57" s="24"/>
      <c r="K57" s="24"/>
      <c r="L57" s="24"/>
      <c r="M57" s="16" t="s">
        <v>2</v>
      </c>
      <c r="N57" s="84">
        <v>70</v>
      </c>
      <c r="O57" s="85"/>
      <c r="P57" s="84">
        <v>75</v>
      </c>
      <c r="Q57" s="85"/>
      <c r="R57" s="82">
        <v>78</v>
      </c>
      <c r="S57" s="83"/>
      <c r="T57" s="84">
        <v>80</v>
      </c>
      <c r="U57" s="85"/>
      <c r="V57" s="84">
        <v>80</v>
      </c>
      <c r="W57" s="85"/>
      <c r="X57" s="82">
        <v>85</v>
      </c>
      <c r="Y57" s="83"/>
      <c r="Z57" s="84">
        <v>96</v>
      </c>
      <c r="AA57" s="85"/>
      <c r="AB57" s="84"/>
      <c r="AC57" s="85"/>
    </row>
    <row r="58" spans="1:29" ht="20" customHeight="1">
      <c r="A58" s="97" t="s">
        <v>46</v>
      </c>
      <c r="B58" s="97"/>
      <c r="C58" s="97"/>
      <c r="D58" s="97"/>
      <c r="E58" s="97"/>
      <c r="F58" s="97"/>
      <c r="G58" s="16"/>
      <c r="H58" s="24"/>
      <c r="I58" s="24"/>
      <c r="J58" s="24"/>
      <c r="K58" s="24"/>
      <c r="L58" s="24"/>
      <c r="M58" s="18" t="s">
        <v>25</v>
      </c>
      <c r="N58" s="84">
        <f xml:space="preserve"> N57</f>
        <v>70</v>
      </c>
      <c r="O58" s="85"/>
      <c r="P58" s="82">
        <f t="shared" ref="P58" si="58" xml:space="preserve"> P57</f>
        <v>75</v>
      </c>
      <c r="Q58" s="83"/>
      <c r="R58" s="82">
        <v>78</v>
      </c>
      <c r="S58" s="83"/>
      <c r="T58" s="84">
        <v>80</v>
      </c>
      <c r="U58" s="85"/>
      <c r="V58" s="84">
        <v>85</v>
      </c>
      <c r="W58" s="85"/>
      <c r="X58" s="82">
        <v>96</v>
      </c>
      <c r="Y58" s="83"/>
      <c r="Z58" s="82"/>
      <c r="AA58" s="83"/>
      <c r="AB58" s="82"/>
      <c r="AC58" s="83"/>
    </row>
    <row r="59" spans="1:29" ht="17" customHeight="1">
      <c r="A59" s="98"/>
      <c r="B59" s="98"/>
      <c r="C59" s="98"/>
      <c r="D59" s="98"/>
      <c r="E59" s="98"/>
      <c r="F59" s="98"/>
      <c r="G59" s="32"/>
      <c r="H59" s="88"/>
      <c r="I59" s="88"/>
      <c r="J59" s="88"/>
      <c r="K59" s="25"/>
      <c r="L59" s="31"/>
      <c r="M59" s="17" t="s">
        <v>21</v>
      </c>
      <c r="N59" s="84">
        <v>69</v>
      </c>
      <c r="O59" s="85"/>
      <c r="P59" s="82">
        <f>FLOOR(SUM(N58:Q58)/2, 0.1)</f>
        <v>72.5</v>
      </c>
      <c r="Q59" s="82"/>
      <c r="R59" s="82">
        <f>FLOOR((P58+R58)/2, 0.1)</f>
        <v>76.5</v>
      </c>
      <c r="S59" s="82"/>
      <c r="T59" s="82">
        <f t="shared" ref="T59" si="59">FLOOR((R58+T58)/2, 0.1)</f>
        <v>79</v>
      </c>
      <c r="U59" s="82"/>
      <c r="V59" s="89">
        <f t="shared" ref="V59" si="60">FLOOR((T58+V58)/2, 0.1)</f>
        <v>82.5</v>
      </c>
      <c r="W59" s="89"/>
      <c r="X59" s="82">
        <f t="shared" ref="X59" si="61">FLOOR((V58+X58)/2, 0.1)</f>
        <v>90.5</v>
      </c>
      <c r="Y59" s="82"/>
      <c r="Z59" s="82">
        <v>97</v>
      </c>
      <c r="AA59" s="82"/>
      <c r="AB59" s="82"/>
      <c r="AC59" s="82"/>
    </row>
    <row r="60" spans="1:29" ht="16" customHeight="1">
      <c r="A60" s="98"/>
      <c r="B60" s="98"/>
      <c r="C60" s="98"/>
      <c r="D60" s="98"/>
      <c r="E60" s="98"/>
      <c r="F60" s="98"/>
      <c r="M60" s="18"/>
      <c r="N60" s="84"/>
      <c r="O60" s="85"/>
      <c r="P60" s="82"/>
      <c r="Q60" s="82"/>
      <c r="R60" s="82"/>
      <c r="S60" s="82"/>
      <c r="T60" s="84"/>
      <c r="U60" s="84"/>
      <c r="V60" s="84"/>
      <c r="W60" s="84"/>
      <c r="X60" s="82"/>
      <c r="Y60" s="82"/>
      <c r="Z60" s="82"/>
      <c r="AA60" s="82"/>
      <c r="AB60" s="82"/>
      <c r="AC60" s="82"/>
    </row>
    <row r="61" spans="1:29" ht="16" customHeight="1">
      <c r="A61" s="98"/>
      <c r="B61" s="98"/>
      <c r="C61" s="98"/>
      <c r="D61" s="98"/>
      <c r="E61" s="98"/>
      <c r="F61" s="98"/>
      <c r="G61" s="16"/>
      <c r="H61" s="77"/>
      <c r="I61" s="78"/>
      <c r="J61" s="78"/>
      <c r="K61" s="11"/>
      <c r="L61" s="11"/>
      <c r="M61" s="16"/>
      <c r="N61" s="16" t="s">
        <v>22</v>
      </c>
      <c r="O61" s="16" t="s">
        <v>23</v>
      </c>
      <c r="P61" s="16" t="s">
        <v>22</v>
      </c>
      <c r="Q61" s="16" t="s">
        <v>23</v>
      </c>
      <c r="R61" s="16" t="s">
        <v>22</v>
      </c>
      <c r="S61" s="16" t="s">
        <v>23</v>
      </c>
      <c r="T61" s="16" t="s">
        <v>22</v>
      </c>
      <c r="U61" s="16" t="s">
        <v>23</v>
      </c>
      <c r="V61" s="16" t="s">
        <v>22</v>
      </c>
      <c r="W61" s="16" t="s">
        <v>23</v>
      </c>
      <c r="X61" s="16" t="s">
        <v>22</v>
      </c>
      <c r="Y61" s="16" t="s">
        <v>23</v>
      </c>
      <c r="Z61" s="16" t="s">
        <v>22</v>
      </c>
      <c r="AA61" s="16" t="s">
        <v>23</v>
      </c>
      <c r="AB61" s="16"/>
      <c r="AC61" s="16"/>
    </row>
    <row r="62" spans="1:29">
      <c r="G62" s="6"/>
      <c r="H62" s="6"/>
      <c r="I62" s="6"/>
      <c r="J62" s="6"/>
      <c r="K62" s="6"/>
      <c r="L62" s="6"/>
      <c r="M62" s="16" t="s">
        <v>14</v>
      </c>
      <c r="N62" s="16">
        <v>0</v>
      </c>
      <c r="O62" s="16">
        <v>6</v>
      </c>
      <c r="P62" s="16">
        <v>1</v>
      </c>
      <c r="Q62" s="16">
        <v>5</v>
      </c>
      <c r="R62" s="16">
        <v>2</v>
      </c>
      <c r="S62" s="16">
        <v>4</v>
      </c>
      <c r="T62" s="16">
        <v>3</v>
      </c>
      <c r="U62" s="16">
        <v>3</v>
      </c>
      <c r="V62" s="16">
        <v>5</v>
      </c>
      <c r="W62" s="16">
        <v>1</v>
      </c>
      <c r="X62" s="16">
        <v>5</v>
      </c>
      <c r="Y62" s="16">
        <v>1</v>
      </c>
      <c r="Z62" s="16">
        <v>6</v>
      </c>
      <c r="AA62" s="16">
        <v>0</v>
      </c>
      <c r="AB62" s="16"/>
      <c r="AC62" s="16"/>
    </row>
    <row r="63" spans="1:29">
      <c r="G63" s="6"/>
      <c r="H63" s="6"/>
      <c r="I63" s="6"/>
      <c r="J63" s="6"/>
      <c r="K63" s="6"/>
      <c r="L63" s="6"/>
      <c r="M63" s="16" t="s">
        <v>15</v>
      </c>
      <c r="N63" s="16">
        <v>0</v>
      </c>
      <c r="O63" s="16">
        <v>1</v>
      </c>
      <c r="P63" s="16">
        <v>0</v>
      </c>
      <c r="Q63" s="16">
        <v>1</v>
      </c>
      <c r="R63" s="16">
        <v>0</v>
      </c>
      <c r="S63" s="16">
        <v>1</v>
      </c>
      <c r="T63" s="16">
        <v>0</v>
      </c>
      <c r="U63" s="16">
        <v>1</v>
      </c>
      <c r="V63" s="16">
        <v>0</v>
      </c>
      <c r="W63" s="16">
        <v>1</v>
      </c>
      <c r="X63" s="16">
        <v>1</v>
      </c>
      <c r="Y63" s="16">
        <v>0</v>
      </c>
      <c r="Z63" s="16">
        <v>1</v>
      </c>
      <c r="AA63" s="16">
        <v>0</v>
      </c>
      <c r="AB63" s="16"/>
      <c r="AC63" s="16"/>
    </row>
    <row r="64" spans="1:29">
      <c r="G64" s="6"/>
      <c r="H64" s="6"/>
      <c r="I64" s="6"/>
      <c r="J64" s="6"/>
      <c r="K64" s="6"/>
      <c r="L64" s="6"/>
      <c r="M64" s="6"/>
      <c r="N64" s="84"/>
      <c r="O64" s="85"/>
      <c r="P64" s="82"/>
      <c r="Q64" s="82"/>
      <c r="R64" s="82"/>
      <c r="S64" s="82"/>
      <c r="T64" s="84"/>
      <c r="U64" s="84"/>
      <c r="V64" s="84"/>
      <c r="W64" s="84"/>
      <c r="X64" s="82"/>
      <c r="Y64" s="82"/>
      <c r="Z64" s="82"/>
      <c r="AA64" s="82"/>
      <c r="AB64" s="82"/>
      <c r="AC64" s="82"/>
    </row>
    <row r="65" spans="7:29">
      <c r="G65" s="6"/>
      <c r="H65" s="6"/>
      <c r="I65" s="6"/>
      <c r="J65" s="6"/>
      <c r="K65" s="6"/>
      <c r="L65" s="6"/>
      <c r="M65" s="16" t="s">
        <v>24</v>
      </c>
      <c r="N65" s="16">
        <f>SUM(N62:N63)</f>
        <v>0</v>
      </c>
      <c r="O65" s="16">
        <f t="shared" ref="O65:AA65" si="62">SUM(O62:O63)</f>
        <v>7</v>
      </c>
      <c r="P65" s="16">
        <f t="shared" si="62"/>
        <v>1</v>
      </c>
      <c r="Q65" s="16">
        <f t="shared" si="62"/>
        <v>6</v>
      </c>
      <c r="R65" s="16">
        <f t="shared" si="62"/>
        <v>2</v>
      </c>
      <c r="S65" s="16">
        <f t="shared" si="62"/>
        <v>5</v>
      </c>
      <c r="T65" s="16">
        <f t="shared" si="62"/>
        <v>3</v>
      </c>
      <c r="U65" s="16">
        <f t="shared" si="62"/>
        <v>4</v>
      </c>
      <c r="V65" s="16">
        <f t="shared" si="62"/>
        <v>5</v>
      </c>
      <c r="W65" s="16">
        <f t="shared" si="62"/>
        <v>2</v>
      </c>
      <c r="X65" s="16">
        <f t="shared" si="62"/>
        <v>6</v>
      </c>
      <c r="Y65" s="16">
        <f t="shared" si="62"/>
        <v>1</v>
      </c>
      <c r="Z65" s="16">
        <f t="shared" si="62"/>
        <v>7</v>
      </c>
      <c r="AA65" s="16">
        <f t="shared" si="62"/>
        <v>0</v>
      </c>
      <c r="AB65" s="16"/>
      <c r="AC65" s="16"/>
    </row>
    <row r="66" spans="7:29" ht="17">
      <c r="G66" s="8"/>
      <c r="H66" s="8"/>
      <c r="I66" s="8"/>
      <c r="J66" s="8"/>
      <c r="K66" s="8"/>
      <c r="L66" s="8"/>
      <c r="M66" s="17" t="s">
        <v>11</v>
      </c>
      <c r="N66" s="28">
        <v>0.5</v>
      </c>
      <c r="O66" s="28">
        <f>1-(O62/O65*O62/O65) - (O63/O65*O63/O65)</f>
        <v>0.24489795918367355</v>
      </c>
      <c r="P66" s="28">
        <f t="shared" ref="P66" si="63">1-(P62/P65*P62/P65) - (P63/P65*P63/P65)</f>
        <v>0</v>
      </c>
      <c r="Q66" s="28">
        <f t="shared" ref="Q66" si="64">1-(Q62/Q65*Q62/Q65) - (Q63/Q65*Q63/Q65)</f>
        <v>0.27777777777777768</v>
      </c>
      <c r="R66" s="28">
        <f t="shared" ref="R66" si="65">1-(R62/R65*R62/R65) - (R63/R65*R63/R65)</f>
        <v>0</v>
      </c>
      <c r="S66" s="28">
        <f t="shared" ref="S66" si="66">1-(S62/S65*S62/S65) - (S63/S65*S63/S65)</f>
        <v>0.32</v>
      </c>
      <c r="T66" s="28">
        <f t="shared" ref="T66" si="67">1-(T62/T65*T62/T65) - (T63/T65*T63/T65)</f>
        <v>0</v>
      </c>
      <c r="U66" s="28">
        <f t="shared" ref="U66" si="68">1-(U62/U65*U62/U65) - (U63/U65*U63/U65)</f>
        <v>0.375</v>
      </c>
      <c r="V66" s="28">
        <f t="shared" ref="V66" si="69">1-(V62/V65*V62/V65) - (V63/V65*V63/V65)</f>
        <v>0</v>
      </c>
      <c r="W66" s="28">
        <f t="shared" ref="W66" si="70">1-(W62/W65*W62/W65) - (W63/W65*W63/W65)</f>
        <v>0.5</v>
      </c>
      <c r="X66" s="28">
        <f t="shared" ref="X66:Z66" si="71">1-(X62/X65*X62/X65) - (X63/X65*X63/X65)</f>
        <v>0.27777777777777768</v>
      </c>
      <c r="Y66" s="29">
        <f t="shared" si="71"/>
        <v>0</v>
      </c>
      <c r="Z66" s="29">
        <f t="shared" si="71"/>
        <v>0.24489795918367355</v>
      </c>
      <c r="AA66" s="28">
        <v>0.5</v>
      </c>
      <c r="AB66" s="28"/>
      <c r="AC66" s="28"/>
    </row>
    <row r="67" spans="7:29">
      <c r="G67" s="16"/>
      <c r="H67" s="16"/>
      <c r="I67" s="9"/>
      <c r="J67" s="9"/>
      <c r="K67" s="9"/>
      <c r="L67" s="9"/>
      <c r="M67" s="16" t="s">
        <v>17</v>
      </c>
      <c r="N67" s="16">
        <v>7</v>
      </c>
      <c r="O67" s="16">
        <v>7</v>
      </c>
      <c r="P67" s="16">
        <v>7</v>
      </c>
      <c r="Q67" s="16">
        <v>7</v>
      </c>
      <c r="R67" s="16">
        <v>7</v>
      </c>
      <c r="S67" s="16">
        <v>7</v>
      </c>
      <c r="T67" s="16">
        <v>7</v>
      </c>
      <c r="U67" s="16">
        <v>7</v>
      </c>
      <c r="V67" s="16">
        <v>7</v>
      </c>
      <c r="W67" s="16">
        <v>7</v>
      </c>
      <c r="X67" s="16">
        <v>7</v>
      </c>
      <c r="Y67" s="16">
        <v>7</v>
      </c>
      <c r="Z67" s="16">
        <v>7</v>
      </c>
      <c r="AA67" s="16">
        <v>7</v>
      </c>
      <c r="AB67" s="16"/>
      <c r="AC67" s="16"/>
    </row>
    <row r="68" spans="7:29">
      <c r="G68" s="16"/>
      <c r="H68" s="9"/>
      <c r="I68" s="9"/>
      <c r="J68" s="9"/>
      <c r="K68" s="9"/>
      <c r="L68" s="9"/>
      <c r="M68" s="16" t="s">
        <v>18</v>
      </c>
      <c r="N68" s="28">
        <f>(SUM(N62:N63)/N67)*N66</f>
        <v>0</v>
      </c>
      <c r="O68" s="28">
        <f t="shared" ref="O68" si="72">(SUM(O62:O63)/O67)*O66</f>
        <v>0.24489795918367355</v>
      </c>
      <c r="P68" s="28">
        <f t="shared" ref="P68:Y68" si="73">(SUM(P62:P63)/P67)*P66</f>
        <v>0</v>
      </c>
      <c r="Q68" s="28">
        <f t="shared" si="73"/>
        <v>0.238095238095238</v>
      </c>
      <c r="R68" s="28">
        <f t="shared" si="73"/>
        <v>0</v>
      </c>
      <c r="S68" s="28">
        <f t="shared" si="73"/>
        <v>0.22857142857142859</v>
      </c>
      <c r="T68" s="28">
        <f t="shared" si="73"/>
        <v>0</v>
      </c>
      <c r="U68" s="28">
        <f t="shared" si="73"/>
        <v>0.21428571428571427</v>
      </c>
      <c r="V68" s="28">
        <f t="shared" si="73"/>
        <v>0</v>
      </c>
      <c r="W68" s="28">
        <f t="shared" si="73"/>
        <v>0.14285714285714285</v>
      </c>
      <c r="X68" s="28">
        <f t="shared" si="73"/>
        <v>0.238095238095238</v>
      </c>
      <c r="Y68" s="28">
        <f t="shared" si="73"/>
        <v>0</v>
      </c>
      <c r="Z68" s="28">
        <f t="shared" ref="Z68:AA68" si="74">(SUM(Z62:Z63)/Z67)*Z66</f>
        <v>0.24489795918367355</v>
      </c>
      <c r="AA68" s="28">
        <f t="shared" si="74"/>
        <v>0</v>
      </c>
      <c r="AB68" s="28"/>
      <c r="AC68" s="28"/>
    </row>
    <row r="69" spans="7:29">
      <c r="G69" s="16"/>
      <c r="H69" s="9"/>
      <c r="I69" s="9"/>
      <c r="J69" s="9"/>
      <c r="K69" s="9"/>
      <c r="L69" s="9"/>
      <c r="M69" s="32" t="s">
        <v>12</v>
      </c>
      <c r="N69" s="91">
        <f>SUM(N68:O68)</f>
        <v>0.24489795918367355</v>
      </c>
      <c r="O69" s="84"/>
      <c r="P69" s="91">
        <f t="shared" ref="P69" si="75">SUM(P68:Q68)</f>
        <v>0.238095238095238</v>
      </c>
      <c r="Q69" s="84"/>
      <c r="R69" s="91">
        <f t="shared" ref="R69" si="76">SUM(R68:S68)</f>
        <v>0.22857142857142859</v>
      </c>
      <c r="S69" s="84"/>
      <c r="T69" s="91">
        <f t="shared" ref="T69" si="77">SUM(T68:U68)</f>
        <v>0.21428571428571427</v>
      </c>
      <c r="U69" s="84"/>
      <c r="V69" s="92">
        <f t="shared" ref="V69" si="78">SUM(V68:W68)</f>
        <v>0.14285714285714285</v>
      </c>
      <c r="W69" s="93"/>
      <c r="X69" s="91">
        <f t="shared" ref="X69" si="79">SUM(X68:Y68)</f>
        <v>0.238095238095238</v>
      </c>
      <c r="Y69" s="84"/>
      <c r="Z69" s="91">
        <f t="shared" ref="Z69" si="80">SUM(Z68:AA68)</f>
        <v>0.24489795918367355</v>
      </c>
      <c r="AA69" s="84"/>
      <c r="AB69" s="91"/>
      <c r="AC69" s="84"/>
    </row>
  </sheetData>
  <mergeCells count="245">
    <mergeCell ref="AB69:AC69"/>
    <mergeCell ref="A22:F25"/>
    <mergeCell ref="A58:F61"/>
    <mergeCell ref="AB52:AC52"/>
    <mergeCell ref="AB56:AC56"/>
    <mergeCell ref="AB57:AC57"/>
    <mergeCell ref="AB58:AC58"/>
    <mergeCell ref="AB59:AC59"/>
    <mergeCell ref="AB60:AC60"/>
    <mergeCell ref="AB39:AC39"/>
    <mergeCell ref="AB40:AC40"/>
    <mergeCell ref="AB41:AC41"/>
    <mergeCell ref="AB42:AC42"/>
    <mergeCell ref="AB43:AC43"/>
    <mergeCell ref="AB47:AC47"/>
    <mergeCell ref="H61:J61"/>
    <mergeCell ref="R60:S60"/>
    <mergeCell ref="T60:U60"/>
    <mergeCell ref="V60:W60"/>
    <mergeCell ref="X60:Y60"/>
    <mergeCell ref="Z60:AA60"/>
    <mergeCell ref="H59:J59"/>
    <mergeCell ref="N59:O59"/>
    <mergeCell ref="AB17:AC17"/>
    <mergeCell ref="AB21:AC21"/>
    <mergeCell ref="AB22:AC22"/>
    <mergeCell ref="AB24:AC24"/>
    <mergeCell ref="AB34:AC34"/>
    <mergeCell ref="X64:Y64"/>
    <mergeCell ref="Z64:AA64"/>
    <mergeCell ref="N69:O69"/>
    <mergeCell ref="P69:Q69"/>
    <mergeCell ref="R69:S69"/>
    <mergeCell ref="T69:U69"/>
    <mergeCell ref="V69:W69"/>
    <mergeCell ref="X69:Y69"/>
    <mergeCell ref="Z69:AA69"/>
    <mergeCell ref="N64:O64"/>
    <mergeCell ref="P64:Q64"/>
    <mergeCell ref="R64:S64"/>
    <mergeCell ref="T64:U64"/>
    <mergeCell ref="V64:W64"/>
    <mergeCell ref="X59:Y59"/>
    <mergeCell ref="Z59:AA59"/>
    <mergeCell ref="N60:O60"/>
    <mergeCell ref="P60:Q60"/>
    <mergeCell ref="AB64:AC64"/>
    <mergeCell ref="P59:Q59"/>
    <mergeCell ref="R59:S59"/>
    <mergeCell ref="T59:U59"/>
    <mergeCell ref="V59:W59"/>
    <mergeCell ref="Z57:AA57"/>
    <mergeCell ref="N58:O58"/>
    <mergeCell ref="P58:Q58"/>
    <mergeCell ref="R58:S58"/>
    <mergeCell ref="T58:U58"/>
    <mergeCell ref="V58:W58"/>
    <mergeCell ref="X58:Y58"/>
    <mergeCell ref="Z58:AA58"/>
    <mergeCell ref="N57:O57"/>
    <mergeCell ref="P57:Q57"/>
    <mergeCell ref="R57:S57"/>
    <mergeCell ref="T57:U57"/>
    <mergeCell ref="V57:W57"/>
    <mergeCell ref="X57:Y57"/>
    <mergeCell ref="Z52:AA52"/>
    <mergeCell ref="G55:L55"/>
    <mergeCell ref="M55:AA55"/>
    <mergeCell ref="N56:O56"/>
    <mergeCell ref="P56:Q56"/>
    <mergeCell ref="R56:S56"/>
    <mergeCell ref="T56:U56"/>
    <mergeCell ref="V56:W56"/>
    <mergeCell ref="X56:Y56"/>
    <mergeCell ref="Z56:AA56"/>
    <mergeCell ref="N52:O52"/>
    <mergeCell ref="P52:Q52"/>
    <mergeCell ref="R52:S52"/>
    <mergeCell ref="T52:U52"/>
    <mergeCell ref="V52:W52"/>
    <mergeCell ref="X52:Y52"/>
    <mergeCell ref="X43:Y43"/>
    <mergeCell ref="Z43:AA43"/>
    <mergeCell ref="H44:J44"/>
    <mergeCell ref="N47:O47"/>
    <mergeCell ref="P47:Q47"/>
    <mergeCell ref="R47:S47"/>
    <mergeCell ref="T47:U47"/>
    <mergeCell ref="V47:W47"/>
    <mergeCell ref="X47:Y47"/>
    <mergeCell ref="Z47:AA47"/>
    <mergeCell ref="H43:J43"/>
    <mergeCell ref="N43:O43"/>
    <mergeCell ref="P43:Q43"/>
    <mergeCell ref="R43:S43"/>
    <mergeCell ref="T43:U43"/>
    <mergeCell ref="V43:W43"/>
    <mergeCell ref="Z41:AA41"/>
    <mergeCell ref="N42:O42"/>
    <mergeCell ref="P42:Q42"/>
    <mergeCell ref="R42:S42"/>
    <mergeCell ref="T42:U42"/>
    <mergeCell ref="V42:W42"/>
    <mergeCell ref="X42:Y42"/>
    <mergeCell ref="Z42:AA42"/>
    <mergeCell ref="N41:O41"/>
    <mergeCell ref="P41:Q41"/>
    <mergeCell ref="R41:S41"/>
    <mergeCell ref="T41:U41"/>
    <mergeCell ref="V41:W41"/>
    <mergeCell ref="X41:Y41"/>
    <mergeCell ref="Z39:AA39"/>
    <mergeCell ref="N40:O40"/>
    <mergeCell ref="P40:Q40"/>
    <mergeCell ref="R40:S40"/>
    <mergeCell ref="T40:U40"/>
    <mergeCell ref="V40:W40"/>
    <mergeCell ref="X40:Y40"/>
    <mergeCell ref="Z40:AA40"/>
    <mergeCell ref="N39:O39"/>
    <mergeCell ref="P39:Q39"/>
    <mergeCell ref="R39:S39"/>
    <mergeCell ref="T39:U39"/>
    <mergeCell ref="V39:W39"/>
    <mergeCell ref="X39:Y39"/>
    <mergeCell ref="A1:F2"/>
    <mergeCell ref="A36:F37"/>
    <mergeCell ref="G38:L38"/>
    <mergeCell ref="M38:AA38"/>
    <mergeCell ref="AB4:AC4"/>
    <mergeCell ref="AB5:AC5"/>
    <mergeCell ref="AB6:AC6"/>
    <mergeCell ref="AB7:AC7"/>
    <mergeCell ref="X34:Y34"/>
    <mergeCell ref="Z34:AA34"/>
    <mergeCell ref="N34:O34"/>
    <mergeCell ref="P34:Q34"/>
    <mergeCell ref="R34:S34"/>
    <mergeCell ref="T34:U34"/>
    <mergeCell ref="V34:W34"/>
    <mergeCell ref="H26:J26"/>
    <mergeCell ref="N29:O29"/>
    <mergeCell ref="P29:Q29"/>
    <mergeCell ref="R29:S29"/>
    <mergeCell ref="T29:U29"/>
    <mergeCell ref="V29:W29"/>
    <mergeCell ref="X29:Y29"/>
    <mergeCell ref="Z29:AA29"/>
    <mergeCell ref="AB29:AC29"/>
    <mergeCell ref="AB25:AC25"/>
    <mergeCell ref="N25:O25"/>
    <mergeCell ref="P25:Q25"/>
    <mergeCell ref="R25:S25"/>
    <mergeCell ref="T25:U25"/>
    <mergeCell ref="V25:W25"/>
    <mergeCell ref="X25:Y25"/>
    <mergeCell ref="Z25:AA25"/>
    <mergeCell ref="X24:Y24"/>
    <mergeCell ref="Z24:AA24"/>
    <mergeCell ref="H24:J24"/>
    <mergeCell ref="N24:O24"/>
    <mergeCell ref="P24:Q24"/>
    <mergeCell ref="R24:S24"/>
    <mergeCell ref="T24:U24"/>
    <mergeCell ref="V24:W24"/>
    <mergeCell ref="N23:O23"/>
    <mergeCell ref="P23:Q23"/>
    <mergeCell ref="R23:S23"/>
    <mergeCell ref="T23:U23"/>
    <mergeCell ref="V23:W23"/>
    <mergeCell ref="X23:Y23"/>
    <mergeCell ref="Z23:AA23"/>
    <mergeCell ref="AB23:AC23"/>
    <mergeCell ref="Z22:AA22"/>
    <mergeCell ref="N22:O22"/>
    <mergeCell ref="P22:Q22"/>
    <mergeCell ref="R22:S22"/>
    <mergeCell ref="T22:U22"/>
    <mergeCell ref="V22:W22"/>
    <mergeCell ref="X22:Y22"/>
    <mergeCell ref="G20:L20"/>
    <mergeCell ref="M20:AA20"/>
    <mergeCell ref="N21:O21"/>
    <mergeCell ref="P21:Q21"/>
    <mergeCell ref="R21:S21"/>
    <mergeCell ref="T21:U21"/>
    <mergeCell ref="V21:W21"/>
    <mergeCell ref="X21:Y21"/>
    <mergeCell ref="Z21:AA21"/>
    <mergeCell ref="X17:Y17"/>
    <mergeCell ref="Z17:AA17"/>
    <mergeCell ref="G2:L2"/>
    <mergeCell ref="G3:L3"/>
    <mergeCell ref="M3:AA3"/>
    <mergeCell ref="N17:O17"/>
    <mergeCell ref="P17:Q17"/>
    <mergeCell ref="R17:S17"/>
    <mergeCell ref="T17:U17"/>
    <mergeCell ref="V17:W17"/>
    <mergeCell ref="R12:S12"/>
    <mergeCell ref="T12:U12"/>
    <mergeCell ref="V12:W12"/>
    <mergeCell ref="X12:Y12"/>
    <mergeCell ref="Z12:AA12"/>
    <mergeCell ref="Z7:AA7"/>
    <mergeCell ref="N7:O7"/>
    <mergeCell ref="P7:Q7"/>
    <mergeCell ref="R7:S7"/>
    <mergeCell ref="T7:U7"/>
    <mergeCell ref="V7:W7"/>
    <mergeCell ref="X7:Y7"/>
    <mergeCell ref="V6:W6"/>
    <mergeCell ref="X6:Y6"/>
    <mergeCell ref="AB8:AC8"/>
    <mergeCell ref="H9:J9"/>
    <mergeCell ref="N12:O12"/>
    <mergeCell ref="P12:Q12"/>
    <mergeCell ref="P8:Q8"/>
    <mergeCell ref="R8:S8"/>
    <mergeCell ref="T8:U8"/>
    <mergeCell ref="V8:W8"/>
    <mergeCell ref="X8:Y8"/>
    <mergeCell ref="Z8:AA8"/>
    <mergeCell ref="H8:J8"/>
    <mergeCell ref="N8:O8"/>
    <mergeCell ref="AB12:AC12"/>
    <mergeCell ref="Z6:AA6"/>
    <mergeCell ref="N6:O6"/>
    <mergeCell ref="P6:Q6"/>
    <mergeCell ref="R6:S6"/>
    <mergeCell ref="T6:U6"/>
    <mergeCell ref="R5:S5"/>
    <mergeCell ref="T5:U5"/>
    <mergeCell ref="V5:W5"/>
    <mergeCell ref="X5:Y5"/>
    <mergeCell ref="Z5:AA5"/>
    <mergeCell ref="Z4:AA4"/>
    <mergeCell ref="N5:O5"/>
    <mergeCell ref="P5:Q5"/>
    <mergeCell ref="N4:O4"/>
    <mergeCell ref="P4:Q4"/>
    <mergeCell ref="R4:S4"/>
    <mergeCell ref="T4:U4"/>
    <mergeCell ref="V4:W4"/>
    <mergeCell ref="X4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5712-E924-A343-9F08-46E77A7A5387}">
  <dimension ref="A1:Y69"/>
  <sheetViews>
    <sheetView topLeftCell="A16" workbookViewId="0">
      <selection activeCell="L34" sqref="L34:M34"/>
    </sheetView>
  </sheetViews>
  <sheetFormatPr baseColWidth="10" defaultRowHeight="16"/>
  <cols>
    <col min="1" max="1" width="12.33203125" customWidth="1"/>
    <col min="2" max="2" width="11.1640625" customWidth="1"/>
    <col min="3" max="3" width="11.6640625" customWidth="1"/>
    <col min="4" max="4" width="11.1640625" customWidth="1"/>
    <col min="5" max="5" width="12.33203125" customWidth="1"/>
    <col min="6" max="6" width="17.83203125" customWidth="1"/>
    <col min="7" max="7" width="15.6640625" style="14" customWidth="1"/>
    <col min="8" max="8" width="16" customWidth="1"/>
    <col min="9" max="9" width="14.5" customWidth="1"/>
    <col min="10" max="10" width="6.83203125" customWidth="1"/>
    <col min="11" max="11" width="7" customWidth="1"/>
    <col min="12" max="12" width="7.1640625" customWidth="1"/>
    <col min="13" max="13" width="8.1640625" customWidth="1"/>
    <col min="14" max="14" width="7.33203125" customWidth="1"/>
    <col min="15" max="15" width="6.6640625" customWidth="1"/>
    <col min="16" max="17" width="6.5" customWidth="1"/>
    <col min="18" max="18" width="6.83203125" customWidth="1"/>
    <col min="19" max="19" width="7.1640625" customWidth="1"/>
    <col min="20" max="20" width="7.33203125" customWidth="1"/>
    <col min="21" max="21" width="8.1640625" customWidth="1"/>
    <col min="22" max="22" width="6.6640625" customWidth="1"/>
    <col min="23" max="23" width="7.1640625" customWidth="1"/>
    <col min="24" max="24" width="6.6640625" customWidth="1"/>
    <col min="25" max="25" width="7.1640625" customWidth="1"/>
  </cols>
  <sheetData>
    <row r="1" spans="1:25" ht="16" customHeight="1">
      <c r="A1" s="86" t="s">
        <v>30</v>
      </c>
      <c r="B1" s="86"/>
      <c r="C1" s="86"/>
      <c r="D1" s="86"/>
      <c r="E1" s="86"/>
      <c r="F1" s="86"/>
    </row>
    <row r="2" spans="1:25" ht="19" customHeight="1">
      <c r="A2" s="86"/>
      <c r="B2" s="86"/>
      <c r="C2" s="86"/>
      <c r="D2" s="86"/>
      <c r="E2" s="86"/>
      <c r="F2" s="86"/>
      <c r="G2" s="87"/>
      <c r="H2" s="78"/>
    </row>
    <row r="3" spans="1:25" s="4" customFormat="1" ht="36" customHeight="1">
      <c r="A3" s="34" t="s">
        <v>3</v>
      </c>
      <c r="B3" s="34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G3" s="79"/>
      <c r="H3" s="80"/>
      <c r="I3" s="79" t="s">
        <v>1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spans="1:25" s="6" customFormat="1" ht="19">
      <c r="A4" s="35" t="b">
        <v>1</v>
      </c>
      <c r="B4" s="35" t="s">
        <v>5</v>
      </c>
      <c r="C4" s="30">
        <v>75</v>
      </c>
      <c r="D4" s="30">
        <v>70</v>
      </c>
      <c r="E4" s="30" t="s">
        <v>6</v>
      </c>
      <c r="F4" s="30">
        <v>1</v>
      </c>
      <c r="G4" s="15"/>
      <c r="H4" s="12"/>
      <c r="I4" s="16" t="s">
        <v>19</v>
      </c>
      <c r="J4" s="82">
        <v>0</v>
      </c>
      <c r="K4" s="83"/>
      <c r="L4" s="84">
        <v>1</v>
      </c>
      <c r="M4" s="85"/>
      <c r="N4" s="82">
        <v>0</v>
      </c>
      <c r="O4" s="83"/>
      <c r="P4" s="84"/>
      <c r="Q4" s="85"/>
      <c r="R4" s="82"/>
      <c r="S4" s="83"/>
      <c r="T4" s="84"/>
      <c r="U4" s="85"/>
      <c r="V4" s="84"/>
      <c r="W4" s="85"/>
      <c r="X4" s="84"/>
      <c r="Y4" s="85"/>
    </row>
    <row r="5" spans="1:25" s="8" customFormat="1" ht="19">
      <c r="A5" s="35" t="b">
        <v>1</v>
      </c>
      <c r="B5" s="35" t="s">
        <v>5</v>
      </c>
      <c r="C5" s="30">
        <v>80</v>
      </c>
      <c r="D5" s="30">
        <v>90</v>
      </c>
      <c r="E5" s="30" t="s">
        <v>7</v>
      </c>
      <c r="F5" s="30">
        <v>0</v>
      </c>
      <c r="G5" s="16"/>
      <c r="H5" s="24"/>
      <c r="I5" s="16" t="s">
        <v>1</v>
      </c>
      <c r="J5" s="84">
        <v>72</v>
      </c>
      <c r="K5" s="85"/>
      <c r="L5" s="84">
        <v>75</v>
      </c>
      <c r="M5" s="85"/>
      <c r="N5" s="82">
        <v>80</v>
      </c>
      <c r="O5" s="83"/>
      <c r="P5" s="84"/>
      <c r="Q5" s="85"/>
      <c r="R5" s="84"/>
      <c r="S5" s="85"/>
      <c r="T5" s="82"/>
      <c r="U5" s="83"/>
      <c r="V5" s="84"/>
      <c r="W5" s="85"/>
      <c r="X5" s="84"/>
      <c r="Y5" s="85"/>
    </row>
    <row r="6" spans="1:25" s="8" customFormat="1" ht="19">
      <c r="A6" s="35" t="b">
        <v>1</v>
      </c>
      <c r="B6" s="35" t="s">
        <v>5</v>
      </c>
      <c r="C6" s="30">
        <v>72</v>
      </c>
      <c r="D6" s="30">
        <v>95</v>
      </c>
      <c r="E6" s="30" t="s">
        <v>7</v>
      </c>
      <c r="F6" s="30">
        <v>0</v>
      </c>
      <c r="G6" s="16"/>
      <c r="H6" s="24"/>
      <c r="I6" s="18" t="s">
        <v>20</v>
      </c>
      <c r="J6" s="84">
        <f xml:space="preserve"> J5</f>
        <v>72</v>
      </c>
      <c r="K6" s="85"/>
      <c r="L6" s="82">
        <f t="shared" ref="L6:N6" si="0" xml:space="preserve"> L5</f>
        <v>75</v>
      </c>
      <c r="M6" s="83"/>
      <c r="N6" s="82">
        <f t="shared" si="0"/>
        <v>80</v>
      </c>
      <c r="O6" s="83"/>
      <c r="P6" s="84"/>
      <c r="Q6" s="85"/>
      <c r="R6" s="84"/>
      <c r="S6" s="85"/>
      <c r="T6" s="82"/>
      <c r="U6" s="83"/>
      <c r="V6" s="82"/>
      <c r="W6" s="83"/>
      <c r="X6" s="82"/>
      <c r="Y6" s="83"/>
    </row>
    <row r="7" spans="1:25" s="8" customFormat="1" ht="17">
      <c r="A7" s="36"/>
      <c r="B7" s="36"/>
      <c r="G7" s="16"/>
      <c r="H7" s="24"/>
      <c r="I7" s="17" t="s">
        <v>21</v>
      </c>
      <c r="J7" s="84">
        <v>71</v>
      </c>
      <c r="K7" s="85"/>
      <c r="L7" s="89">
        <f>FLOOR(SUM(J6:M6)/2, 0.1)</f>
        <v>73.5</v>
      </c>
      <c r="M7" s="89"/>
      <c r="N7" s="89">
        <f>FLOOR((L6+N6)/2, 0.1)</f>
        <v>77.5</v>
      </c>
      <c r="O7" s="89"/>
      <c r="P7" s="82">
        <v>81</v>
      </c>
      <c r="Q7" s="82"/>
      <c r="R7" s="82"/>
      <c r="S7" s="82"/>
      <c r="T7" s="82"/>
      <c r="U7" s="82"/>
      <c r="V7" s="82"/>
      <c r="W7" s="82"/>
      <c r="X7" s="82"/>
      <c r="Y7" s="82"/>
    </row>
    <row r="8" spans="1:25" s="6" customFormat="1">
      <c r="G8" s="32"/>
      <c r="H8" s="31"/>
      <c r="I8" s="18"/>
      <c r="J8" s="84"/>
      <c r="K8" s="85"/>
      <c r="L8" s="82"/>
      <c r="M8" s="82"/>
      <c r="N8" s="82"/>
      <c r="O8" s="82"/>
      <c r="P8" s="84"/>
      <c r="Q8" s="84"/>
      <c r="R8" s="84"/>
      <c r="S8" s="84"/>
      <c r="T8" s="82"/>
      <c r="U8" s="82"/>
      <c r="V8" s="82"/>
      <c r="W8" s="82"/>
      <c r="X8" s="82"/>
      <c r="Y8" s="82"/>
    </row>
    <row r="9" spans="1:25" s="6" customFormat="1">
      <c r="A9" s="41"/>
      <c r="G9" s="16"/>
      <c r="H9" s="11"/>
      <c r="I9" s="16"/>
      <c r="J9" s="16" t="s">
        <v>22</v>
      </c>
      <c r="K9" s="16" t="s">
        <v>23</v>
      </c>
      <c r="L9" s="16" t="s">
        <v>22</v>
      </c>
      <c r="M9" s="16" t="s">
        <v>23</v>
      </c>
      <c r="N9" s="16" t="s">
        <v>22</v>
      </c>
      <c r="O9" s="16" t="s">
        <v>23</v>
      </c>
      <c r="P9" s="16" t="s">
        <v>22</v>
      </c>
      <c r="Q9" s="16" t="s">
        <v>23</v>
      </c>
      <c r="R9" s="16"/>
      <c r="S9" s="16"/>
      <c r="T9" s="16"/>
      <c r="U9" s="16"/>
      <c r="V9" s="16"/>
      <c r="W9" s="16"/>
      <c r="X9" s="16"/>
      <c r="Y9" s="16"/>
    </row>
    <row r="10" spans="1:25" s="6" customFormat="1">
      <c r="I10" s="16" t="s">
        <v>14</v>
      </c>
      <c r="J10" s="16">
        <v>0</v>
      </c>
      <c r="K10" s="16">
        <v>1</v>
      </c>
      <c r="L10" s="16">
        <v>0</v>
      </c>
      <c r="M10" s="16">
        <v>1</v>
      </c>
      <c r="N10" s="16">
        <v>1</v>
      </c>
      <c r="O10" s="16">
        <v>0</v>
      </c>
      <c r="P10" s="16">
        <v>1</v>
      </c>
      <c r="Q10" s="16">
        <v>0</v>
      </c>
      <c r="R10" s="16"/>
      <c r="S10" s="16"/>
      <c r="T10" s="16"/>
      <c r="U10" s="16"/>
      <c r="V10" s="16"/>
      <c r="W10" s="16"/>
      <c r="X10" s="16"/>
      <c r="Y10" s="16"/>
    </row>
    <row r="11" spans="1:25" s="6" customFormat="1">
      <c r="A11" s="99" t="s">
        <v>33</v>
      </c>
      <c r="B11" s="99"/>
      <c r="C11" s="99"/>
      <c r="D11" s="99"/>
      <c r="E11" s="99"/>
      <c r="F11" s="99"/>
      <c r="I11" s="16" t="s">
        <v>15</v>
      </c>
      <c r="J11" s="16">
        <v>0</v>
      </c>
      <c r="K11" s="16">
        <v>2</v>
      </c>
      <c r="L11" s="16">
        <v>1</v>
      </c>
      <c r="M11" s="16">
        <v>1</v>
      </c>
      <c r="N11" s="16">
        <v>1</v>
      </c>
      <c r="O11" s="16">
        <v>1</v>
      </c>
      <c r="P11" s="16">
        <v>2</v>
      </c>
      <c r="Q11" s="16">
        <v>0</v>
      </c>
      <c r="R11" s="16"/>
      <c r="S11" s="16"/>
      <c r="T11" s="16"/>
      <c r="U11" s="16"/>
      <c r="V11" s="16"/>
      <c r="W11" s="16"/>
      <c r="X11" s="16"/>
      <c r="Y11" s="16"/>
    </row>
    <row r="12" spans="1:25" s="6" customFormat="1" ht="18" customHeight="1">
      <c r="A12" s="99"/>
      <c r="B12" s="99"/>
      <c r="C12" s="99"/>
      <c r="D12" s="99"/>
      <c r="E12" s="99"/>
      <c r="F12" s="99"/>
      <c r="J12" s="84"/>
      <c r="K12" s="85"/>
      <c r="L12" s="82"/>
      <c r="M12" s="82"/>
      <c r="N12" s="82"/>
      <c r="O12" s="82"/>
      <c r="P12" s="84"/>
      <c r="Q12" s="84"/>
      <c r="R12" s="84"/>
      <c r="S12" s="84"/>
      <c r="T12" s="82"/>
      <c r="U12" s="82"/>
      <c r="V12" s="82"/>
      <c r="W12" s="82"/>
      <c r="X12" s="82"/>
      <c r="Y12" s="82"/>
    </row>
    <row r="13" spans="1:25" s="6" customFormat="1" ht="18" customHeight="1">
      <c r="A13" s="99"/>
      <c r="B13" s="99"/>
      <c r="C13" s="99"/>
      <c r="D13" s="99"/>
      <c r="E13" s="99"/>
      <c r="F13" s="99"/>
      <c r="I13" s="16" t="s">
        <v>24</v>
      </c>
      <c r="J13" s="16">
        <f>SUM(J10:J11)</f>
        <v>0</v>
      </c>
      <c r="K13" s="16">
        <f t="shared" ref="K13:Q13" si="1">SUM(K10:K11)</f>
        <v>3</v>
      </c>
      <c r="L13" s="16">
        <f t="shared" si="1"/>
        <v>1</v>
      </c>
      <c r="M13" s="16">
        <f t="shared" si="1"/>
        <v>2</v>
      </c>
      <c r="N13" s="16">
        <f t="shared" si="1"/>
        <v>2</v>
      </c>
      <c r="O13" s="16">
        <f t="shared" si="1"/>
        <v>1</v>
      </c>
      <c r="P13" s="16">
        <f t="shared" si="1"/>
        <v>3</v>
      </c>
      <c r="Q13" s="16">
        <f t="shared" si="1"/>
        <v>0</v>
      </c>
      <c r="R13" s="16"/>
      <c r="S13" s="16"/>
      <c r="T13" s="16"/>
      <c r="U13" s="16"/>
      <c r="V13" s="16"/>
      <c r="W13" s="16"/>
      <c r="X13" s="16"/>
      <c r="Y13" s="16"/>
    </row>
    <row r="14" spans="1:25" s="8" customFormat="1" ht="17">
      <c r="G14" s="32"/>
      <c r="I14" s="17" t="s">
        <v>11</v>
      </c>
      <c r="J14" s="28">
        <v>0.5</v>
      </c>
      <c r="K14" s="28">
        <f>1-(K10/K13*K10/K13) - (K11/K13*K11/K13)</f>
        <v>0.44444444444444442</v>
      </c>
      <c r="L14" s="28">
        <f t="shared" ref="L14:P14" si="2">1-(L10/L13*L10/L13) - (L11/L13*L11/L13)</f>
        <v>0</v>
      </c>
      <c r="M14" s="28">
        <f t="shared" si="2"/>
        <v>0.5</v>
      </c>
      <c r="N14" s="28">
        <f t="shared" si="2"/>
        <v>0.5</v>
      </c>
      <c r="O14" s="28">
        <f t="shared" si="2"/>
        <v>0</v>
      </c>
      <c r="P14" s="28">
        <f t="shared" si="2"/>
        <v>0.44444444444444442</v>
      </c>
      <c r="Q14" s="28">
        <v>0.5</v>
      </c>
      <c r="R14" s="28"/>
      <c r="S14" s="28"/>
      <c r="T14" s="28"/>
      <c r="U14" s="28"/>
      <c r="V14" s="28"/>
      <c r="W14" s="28"/>
      <c r="X14" s="28"/>
      <c r="Y14" s="28"/>
    </row>
    <row r="15" spans="1:25" s="8" customFormat="1">
      <c r="A15" s="40"/>
      <c r="B15" s="40"/>
      <c r="C15" s="40"/>
      <c r="D15" s="40"/>
      <c r="E15" s="40"/>
      <c r="F15" s="40"/>
      <c r="G15" s="16"/>
      <c r="H15" s="9"/>
      <c r="I15" s="16" t="s">
        <v>17</v>
      </c>
      <c r="J15" s="16">
        <v>3</v>
      </c>
      <c r="K15" s="16">
        <v>3</v>
      </c>
      <c r="L15" s="16">
        <v>3</v>
      </c>
      <c r="M15" s="16">
        <v>3</v>
      </c>
      <c r="N15" s="16">
        <v>3</v>
      </c>
      <c r="O15" s="16">
        <v>3</v>
      </c>
      <c r="P15" s="16">
        <v>3</v>
      </c>
      <c r="Q15" s="16">
        <v>3</v>
      </c>
      <c r="R15" s="16"/>
      <c r="S15" s="16"/>
      <c r="T15" s="16"/>
      <c r="U15" s="16"/>
      <c r="V15" s="16"/>
      <c r="W15" s="16"/>
      <c r="X15" s="16"/>
      <c r="Y15" s="16"/>
    </row>
    <row r="16" spans="1:25" s="6" customFormat="1">
      <c r="A16" s="40"/>
      <c r="B16" s="40"/>
      <c r="C16" s="40"/>
      <c r="D16" s="40"/>
      <c r="E16" s="40"/>
      <c r="F16" s="40"/>
      <c r="G16" s="16"/>
      <c r="H16" s="9"/>
      <c r="I16" s="16" t="s">
        <v>18</v>
      </c>
      <c r="J16" s="28">
        <f>(SUM(J10:J11)/J15)*J14</f>
        <v>0</v>
      </c>
      <c r="K16" s="28">
        <f t="shared" ref="K16" si="3">(SUM(K10:K11)/K15)*K14</f>
        <v>0.44444444444444442</v>
      </c>
      <c r="L16" s="28">
        <f t="shared" ref="L16:Q16" si="4">(SUM(L10:L11)/L15)*L14</f>
        <v>0</v>
      </c>
      <c r="M16" s="28">
        <f t="shared" si="4"/>
        <v>0.33333333333333331</v>
      </c>
      <c r="N16" s="28">
        <f t="shared" si="4"/>
        <v>0.33333333333333331</v>
      </c>
      <c r="O16" s="28">
        <f t="shared" si="4"/>
        <v>0</v>
      </c>
      <c r="P16" s="28">
        <f t="shared" si="4"/>
        <v>0.44444444444444442</v>
      </c>
      <c r="Q16" s="28">
        <f t="shared" si="4"/>
        <v>0</v>
      </c>
      <c r="R16" s="28"/>
      <c r="S16" s="28"/>
      <c r="T16" s="28"/>
      <c r="U16" s="28"/>
      <c r="V16" s="28"/>
      <c r="W16" s="28"/>
      <c r="X16" s="28"/>
      <c r="Y16" s="28"/>
    </row>
    <row r="17" spans="1:25" s="6" customFormat="1">
      <c r="A17" s="40"/>
      <c r="B17" s="40"/>
      <c r="C17" s="40"/>
      <c r="D17" s="40"/>
      <c r="E17" s="40"/>
      <c r="F17" s="40"/>
      <c r="G17" s="16"/>
      <c r="H17" s="9"/>
      <c r="I17" s="32" t="s">
        <v>12</v>
      </c>
      <c r="J17" s="91">
        <f>SUM(J16:K16)</f>
        <v>0.44444444444444442</v>
      </c>
      <c r="K17" s="84"/>
      <c r="L17" s="92">
        <f t="shared" ref="L17" si="5">SUM(L16:M16)</f>
        <v>0.33333333333333331</v>
      </c>
      <c r="M17" s="93"/>
      <c r="N17" s="92">
        <f t="shared" ref="N17" si="6">SUM(N16:O16)</f>
        <v>0.33333333333333331</v>
      </c>
      <c r="O17" s="93"/>
      <c r="P17" s="91">
        <f t="shared" ref="P17" si="7">SUM(P16:Q16)</f>
        <v>0.44444444444444442</v>
      </c>
      <c r="Q17" s="84"/>
      <c r="R17" s="91"/>
      <c r="S17" s="84"/>
      <c r="T17" s="91"/>
      <c r="U17" s="84"/>
      <c r="V17" s="91"/>
      <c r="W17" s="84"/>
      <c r="X17" s="91"/>
      <c r="Y17" s="84"/>
    </row>
    <row r="18" spans="1:25" s="6" customFormat="1" ht="16" customHeight="1">
      <c r="A18" s="86" t="s">
        <v>31</v>
      </c>
      <c r="B18" s="86"/>
      <c r="C18" s="86"/>
      <c r="D18" s="86"/>
      <c r="E18" s="86"/>
      <c r="F18" s="86"/>
      <c r="G18" s="16"/>
      <c r="H18" s="9"/>
    </row>
    <row r="19" spans="1:25" ht="16" customHeight="1">
      <c r="A19" s="86"/>
      <c r="B19" s="86"/>
      <c r="C19" s="86"/>
      <c r="D19" s="86"/>
      <c r="E19" s="86"/>
      <c r="F19" s="86"/>
    </row>
    <row r="20" spans="1:25" ht="40">
      <c r="A20" s="37" t="s">
        <v>3</v>
      </c>
      <c r="B20" s="37" t="s">
        <v>0</v>
      </c>
      <c r="C20" s="37" t="s">
        <v>1</v>
      </c>
      <c r="D20" s="37" t="s">
        <v>2</v>
      </c>
      <c r="E20" s="38" t="s">
        <v>4</v>
      </c>
      <c r="F20" s="38" t="s">
        <v>13</v>
      </c>
      <c r="G20" s="79"/>
      <c r="H20" s="80"/>
      <c r="I20" s="79" t="s">
        <v>2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</row>
    <row r="21" spans="1:25" ht="19">
      <c r="A21" s="39" t="b">
        <v>1</v>
      </c>
      <c r="B21" s="39" t="s">
        <v>8</v>
      </c>
      <c r="C21" s="39">
        <v>72</v>
      </c>
      <c r="D21" s="39">
        <v>90</v>
      </c>
      <c r="E21" s="39" t="s">
        <v>6</v>
      </c>
      <c r="F21" s="39">
        <v>1</v>
      </c>
      <c r="G21" s="15"/>
      <c r="H21" s="12"/>
      <c r="I21" s="16" t="s">
        <v>19</v>
      </c>
      <c r="J21" s="82">
        <v>1</v>
      </c>
      <c r="K21" s="83"/>
      <c r="L21" s="84">
        <v>0</v>
      </c>
      <c r="M21" s="85"/>
      <c r="N21" s="82">
        <v>0</v>
      </c>
      <c r="O21" s="83"/>
      <c r="P21" s="84"/>
      <c r="Q21" s="85"/>
      <c r="R21" s="82"/>
      <c r="S21" s="83"/>
      <c r="T21" s="84"/>
      <c r="U21" s="85"/>
      <c r="V21" s="84"/>
      <c r="W21" s="85"/>
      <c r="X21" s="84"/>
      <c r="Y21" s="85"/>
    </row>
    <row r="22" spans="1:25" ht="16" customHeight="1">
      <c r="A22" s="39" t="b">
        <v>1</v>
      </c>
      <c r="B22" s="39" t="s">
        <v>8</v>
      </c>
      <c r="C22" s="39">
        <v>64</v>
      </c>
      <c r="D22" s="39">
        <v>65</v>
      </c>
      <c r="E22" s="39" t="s">
        <v>6</v>
      </c>
      <c r="F22" s="39">
        <v>1</v>
      </c>
      <c r="G22" s="16"/>
      <c r="H22" s="24"/>
      <c r="I22" s="16" t="s">
        <v>2</v>
      </c>
      <c r="J22" s="84">
        <v>70</v>
      </c>
      <c r="K22" s="85"/>
      <c r="L22" s="84">
        <v>90</v>
      </c>
      <c r="M22" s="85"/>
      <c r="N22" s="82">
        <v>95</v>
      </c>
      <c r="O22" s="83"/>
      <c r="P22" s="84"/>
      <c r="Q22" s="85"/>
      <c r="R22" s="84"/>
      <c r="S22" s="85"/>
      <c r="T22" s="82"/>
      <c r="U22" s="83"/>
      <c r="V22" s="84"/>
      <c r="W22" s="85"/>
      <c r="X22" s="84"/>
      <c r="Y22" s="85"/>
    </row>
    <row r="23" spans="1:25" ht="22" customHeight="1">
      <c r="A23" s="44"/>
      <c r="B23" s="44"/>
      <c r="C23" s="44"/>
      <c r="D23" s="44"/>
      <c r="E23" s="44"/>
      <c r="F23" s="44"/>
      <c r="G23" s="16"/>
      <c r="H23" s="24"/>
      <c r="I23" s="18" t="s">
        <v>25</v>
      </c>
      <c r="J23" s="84">
        <f xml:space="preserve"> J22</f>
        <v>70</v>
      </c>
      <c r="K23" s="85"/>
      <c r="L23" s="82">
        <f t="shared" ref="L23" si="8" xml:space="preserve"> L22</f>
        <v>90</v>
      </c>
      <c r="M23" s="83"/>
      <c r="N23" s="82">
        <v>95</v>
      </c>
      <c r="O23" s="83"/>
      <c r="P23" s="84"/>
      <c r="Q23" s="85"/>
      <c r="R23" s="84"/>
      <c r="S23" s="85"/>
      <c r="T23" s="82"/>
      <c r="U23" s="83"/>
      <c r="V23" s="82"/>
      <c r="W23" s="83"/>
      <c r="X23" s="82"/>
      <c r="Y23" s="83"/>
    </row>
    <row r="24" spans="1:25" ht="17" customHeight="1">
      <c r="A24" s="44"/>
      <c r="B24" s="44"/>
      <c r="C24" s="44"/>
      <c r="D24" s="44"/>
      <c r="E24" s="44"/>
      <c r="F24" s="44"/>
      <c r="G24" s="32"/>
      <c r="H24" s="31"/>
      <c r="I24" s="17" t="s">
        <v>21</v>
      </c>
      <c r="J24" s="84">
        <v>69</v>
      </c>
      <c r="K24" s="85"/>
      <c r="L24" s="89">
        <f>FLOOR(SUM(J23:M23)/2, 0.1)</f>
        <v>80</v>
      </c>
      <c r="M24" s="89"/>
      <c r="N24" s="82">
        <f>FLOOR((L23+N23)/2, 0.1)</f>
        <v>92.5</v>
      </c>
      <c r="O24" s="82"/>
      <c r="P24" s="82">
        <v>96</v>
      </c>
      <c r="Q24" s="82"/>
      <c r="R24" s="82"/>
      <c r="S24" s="82"/>
      <c r="T24" s="82"/>
      <c r="U24" s="82"/>
      <c r="V24" s="82"/>
      <c r="W24" s="82"/>
      <c r="X24" s="82"/>
      <c r="Y24" s="82"/>
    </row>
    <row r="25" spans="1:25" ht="16" customHeight="1">
      <c r="A25" s="44"/>
      <c r="B25" s="44"/>
      <c r="C25" s="44"/>
      <c r="D25" s="44"/>
      <c r="E25" s="44"/>
      <c r="F25" s="44"/>
      <c r="I25" s="18"/>
      <c r="J25" s="84"/>
      <c r="K25" s="85"/>
      <c r="L25" s="82"/>
      <c r="M25" s="82"/>
      <c r="N25" s="82"/>
      <c r="O25" s="82"/>
      <c r="P25" s="84"/>
      <c r="Q25" s="84"/>
      <c r="R25" s="84"/>
      <c r="S25" s="84"/>
      <c r="T25" s="82"/>
      <c r="U25" s="82"/>
      <c r="V25" s="82"/>
      <c r="W25" s="82"/>
      <c r="X25" s="82"/>
      <c r="Y25" s="82"/>
    </row>
    <row r="26" spans="1:25">
      <c r="A26" s="86" t="s">
        <v>32</v>
      </c>
      <c r="B26" s="86"/>
      <c r="C26" s="86"/>
      <c r="D26" s="86"/>
      <c r="E26" s="86"/>
      <c r="F26" s="86"/>
      <c r="G26" s="16"/>
      <c r="H26" s="11"/>
      <c r="I26" s="16"/>
      <c r="J26" s="16" t="s">
        <v>22</v>
      </c>
      <c r="K26" s="16" t="s">
        <v>23</v>
      </c>
      <c r="L26" s="16" t="s">
        <v>22</v>
      </c>
      <c r="M26" s="16" t="s">
        <v>23</v>
      </c>
      <c r="N26" s="16" t="s">
        <v>22</v>
      </c>
      <c r="O26" s="16" t="s">
        <v>23</v>
      </c>
      <c r="P26" s="16" t="s">
        <v>22</v>
      </c>
      <c r="Q26" s="16" t="s">
        <v>23</v>
      </c>
      <c r="R26" s="16"/>
      <c r="S26" s="16"/>
      <c r="T26" s="16"/>
      <c r="U26" s="16"/>
      <c r="V26" s="16"/>
      <c r="W26" s="16"/>
      <c r="X26" s="16"/>
      <c r="Y26" s="16"/>
    </row>
    <row r="27" spans="1:25">
      <c r="A27" s="86"/>
      <c r="B27" s="86"/>
      <c r="C27" s="86"/>
      <c r="D27" s="86"/>
      <c r="E27" s="86"/>
      <c r="F27" s="86"/>
      <c r="G27" s="6"/>
      <c r="H27" s="6"/>
      <c r="I27" s="16" t="s">
        <v>14</v>
      </c>
      <c r="J27" s="16">
        <v>0</v>
      </c>
      <c r="K27" s="16">
        <v>1</v>
      </c>
      <c r="L27" s="16">
        <v>1</v>
      </c>
      <c r="M27" s="16">
        <v>0</v>
      </c>
      <c r="N27" s="16">
        <v>1</v>
      </c>
      <c r="O27" s="16">
        <v>0</v>
      </c>
      <c r="P27" s="16">
        <v>1</v>
      </c>
      <c r="Q27" s="16">
        <v>0</v>
      </c>
      <c r="R27" s="16"/>
      <c r="S27" s="16"/>
      <c r="T27" s="16"/>
      <c r="U27" s="16"/>
      <c r="V27" s="16"/>
      <c r="W27" s="16"/>
      <c r="X27" s="16"/>
      <c r="Y27" s="16"/>
    </row>
    <row r="28" spans="1:25" ht="40">
      <c r="A28" s="37" t="s">
        <v>3</v>
      </c>
      <c r="B28" s="37" t="s">
        <v>0</v>
      </c>
      <c r="C28" s="37" t="s">
        <v>1</v>
      </c>
      <c r="D28" s="37" t="s">
        <v>2</v>
      </c>
      <c r="E28" s="38" t="s">
        <v>4</v>
      </c>
      <c r="F28" s="38" t="s">
        <v>13</v>
      </c>
      <c r="G28" s="6"/>
      <c r="H28" s="6"/>
      <c r="I28" s="16" t="s">
        <v>15</v>
      </c>
      <c r="J28" s="16">
        <v>0</v>
      </c>
      <c r="K28" s="16">
        <v>2</v>
      </c>
      <c r="L28" s="16">
        <v>0</v>
      </c>
      <c r="M28" s="16">
        <v>2</v>
      </c>
      <c r="N28" s="16">
        <v>1</v>
      </c>
      <c r="O28" s="16">
        <v>1</v>
      </c>
      <c r="P28" s="16">
        <v>2</v>
      </c>
      <c r="Q28" s="16">
        <v>0</v>
      </c>
      <c r="R28" s="16"/>
      <c r="S28" s="16"/>
      <c r="T28" s="16"/>
      <c r="U28" s="16"/>
      <c r="V28" s="16"/>
      <c r="W28" s="16"/>
      <c r="X28" s="16"/>
      <c r="Y28" s="16"/>
    </row>
    <row r="29" spans="1:25" ht="19">
      <c r="A29" s="39" t="b">
        <v>1</v>
      </c>
      <c r="B29" s="39" t="s">
        <v>9</v>
      </c>
      <c r="C29" s="39">
        <v>71</v>
      </c>
      <c r="D29" s="39">
        <v>80</v>
      </c>
      <c r="E29" s="39" t="s">
        <v>7</v>
      </c>
      <c r="F29" s="39">
        <v>0</v>
      </c>
      <c r="G29" s="6"/>
      <c r="H29" s="6"/>
      <c r="I29" s="6"/>
      <c r="J29" s="84"/>
      <c r="K29" s="85"/>
      <c r="L29" s="82"/>
      <c r="M29" s="82"/>
      <c r="N29" s="82"/>
      <c r="O29" s="82"/>
      <c r="P29" s="84"/>
      <c r="Q29" s="84"/>
      <c r="R29" s="84"/>
      <c r="S29" s="84"/>
      <c r="T29" s="82"/>
      <c r="U29" s="82"/>
      <c r="V29" s="82"/>
      <c r="W29" s="82"/>
      <c r="X29" s="82"/>
      <c r="Y29" s="82"/>
    </row>
    <row r="30" spans="1:25" ht="19">
      <c r="A30" s="39" t="b">
        <v>1</v>
      </c>
      <c r="B30" s="39" t="s">
        <v>9</v>
      </c>
      <c r="C30" s="39">
        <v>65</v>
      </c>
      <c r="D30" s="39">
        <v>70</v>
      </c>
      <c r="E30" s="39" t="s">
        <v>7</v>
      </c>
      <c r="F30" s="39">
        <v>0</v>
      </c>
      <c r="G30" s="6"/>
      <c r="H30" s="6"/>
      <c r="I30" s="16" t="s">
        <v>24</v>
      </c>
      <c r="J30" s="16">
        <f>SUM(J27:J28)</f>
        <v>0</v>
      </c>
      <c r="K30" s="16">
        <f t="shared" ref="K30:Q30" si="9">SUM(K27:K28)</f>
        <v>3</v>
      </c>
      <c r="L30" s="16">
        <f t="shared" si="9"/>
        <v>1</v>
      </c>
      <c r="M30" s="16">
        <f t="shared" si="9"/>
        <v>2</v>
      </c>
      <c r="N30" s="16">
        <f t="shared" si="9"/>
        <v>2</v>
      </c>
      <c r="O30" s="16">
        <f t="shared" si="9"/>
        <v>1</v>
      </c>
      <c r="P30" s="16">
        <f t="shared" si="9"/>
        <v>3</v>
      </c>
      <c r="Q30" s="16">
        <f t="shared" si="9"/>
        <v>0</v>
      </c>
      <c r="R30" s="16"/>
      <c r="S30" s="16"/>
      <c r="T30" s="16"/>
      <c r="U30" s="16"/>
      <c r="V30" s="16"/>
      <c r="W30" s="16"/>
      <c r="X30" s="16"/>
      <c r="Y30" s="16"/>
    </row>
    <row r="31" spans="1:25" ht="19">
      <c r="C31" s="5"/>
      <c r="D31" s="5"/>
      <c r="G31" s="8"/>
      <c r="H31" s="8"/>
      <c r="I31" s="17" t="s">
        <v>11</v>
      </c>
      <c r="J31" s="28">
        <v>0.5</v>
      </c>
      <c r="K31" s="28">
        <f>1-(K27/K30*K27/K30) - (K28/K30*K28/K30)</f>
        <v>0.44444444444444442</v>
      </c>
      <c r="L31" s="28">
        <f t="shared" ref="L31:P31" si="10">1-(L27/L30*L27/L30) - (L28/L30*L28/L30)</f>
        <v>0</v>
      </c>
      <c r="M31" s="28">
        <f t="shared" si="10"/>
        <v>0</v>
      </c>
      <c r="N31" s="28">
        <f t="shared" si="10"/>
        <v>0.5</v>
      </c>
      <c r="O31" s="28">
        <f t="shared" si="10"/>
        <v>0</v>
      </c>
      <c r="P31" s="28">
        <f t="shared" si="10"/>
        <v>0.44444444444444442</v>
      </c>
      <c r="Q31" s="28">
        <v>0.5</v>
      </c>
      <c r="R31" s="28"/>
      <c r="S31" s="28"/>
      <c r="T31" s="28"/>
      <c r="U31" s="28"/>
      <c r="V31" s="28"/>
      <c r="W31" s="28"/>
      <c r="X31" s="28"/>
      <c r="Y31" s="28"/>
    </row>
    <row r="32" spans="1:25" ht="19">
      <c r="C32" s="7"/>
      <c r="D32" s="7"/>
      <c r="G32" s="16"/>
      <c r="H32" s="9"/>
      <c r="I32" s="16" t="s">
        <v>17</v>
      </c>
      <c r="J32" s="16">
        <v>3</v>
      </c>
      <c r="K32" s="16">
        <v>3</v>
      </c>
      <c r="L32" s="16">
        <v>3</v>
      </c>
      <c r="M32" s="16">
        <v>3</v>
      </c>
      <c r="N32" s="16">
        <v>3</v>
      </c>
      <c r="O32" s="16">
        <v>3</v>
      </c>
      <c r="P32" s="16">
        <v>3</v>
      </c>
      <c r="Q32" s="16">
        <v>3</v>
      </c>
      <c r="R32" s="16"/>
      <c r="S32" s="16"/>
      <c r="T32" s="16"/>
      <c r="U32" s="16"/>
      <c r="V32" s="16"/>
      <c r="W32" s="16"/>
      <c r="X32" s="16"/>
      <c r="Y32" s="16"/>
    </row>
    <row r="33" spans="1:25" ht="19">
      <c r="C33" s="7"/>
      <c r="D33" s="7"/>
      <c r="G33" s="16"/>
      <c r="H33" s="9"/>
      <c r="I33" s="16" t="s">
        <v>18</v>
      </c>
      <c r="J33" s="28">
        <f>(SUM(J27:J28)/J32)*J31</f>
        <v>0</v>
      </c>
      <c r="K33" s="28">
        <f t="shared" ref="K33" si="11">(SUM(K27:K28)/K32)*K31</f>
        <v>0.44444444444444442</v>
      </c>
      <c r="L33" s="28">
        <f t="shared" ref="L33:Q33" si="12">(SUM(L27:L28)/L32)*L31</f>
        <v>0</v>
      </c>
      <c r="M33" s="28">
        <f t="shared" si="12"/>
        <v>0</v>
      </c>
      <c r="N33" s="28">
        <f t="shared" si="12"/>
        <v>0.33333333333333331</v>
      </c>
      <c r="O33" s="28">
        <f t="shared" si="12"/>
        <v>0</v>
      </c>
      <c r="P33" s="28">
        <f t="shared" si="12"/>
        <v>0.44444444444444442</v>
      </c>
      <c r="Q33" s="28">
        <f t="shared" si="12"/>
        <v>0</v>
      </c>
      <c r="R33" s="28"/>
      <c r="S33" s="28"/>
      <c r="T33" s="28"/>
      <c r="U33" s="28"/>
      <c r="V33" s="28"/>
      <c r="W33" s="28"/>
      <c r="X33" s="28"/>
      <c r="Y33" s="28"/>
    </row>
    <row r="34" spans="1:25" ht="19">
      <c r="C34" s="5"/>
      <c r="D34" s="5"/>
      <c r="G34" s="16"/>
      <c r="H34" s="9"/>
      <c r="I34" s="32" t="s">
        <v>12</v>
      </c>
      <c r="J34" s="91">
        <f>SUM(J33:K33)</f>
        <v>0.44444444444444442</v>
      </c>
      <c r="K34" s="84"/>
      <c r="L34" s="92">
        <f t="shared" ref="L34" si="13">SUM(L33:M33)</f>
        <v>0</v>
      </c>
      <c r="M34" s="93"/>
      <c r="N34" s="91">
        <f t="shared" ref="N34" si="14">SUM(N33:O33)</f>
        <v>0.33333333333333331</v>
      </c>
      <c r="O34" s="84"/>
      <c r="P34" s="91">
        <f t="shared" ref="P34" si="15">SUM(P33:Q33)</f>
        <v>0.44444444444444442</v>
      </c>
      <c r="Q34" s="84"/>
      <c r="R34" s="91"/>
      <c r="S34" s="84"/>
      <c r="T34" s="91"/>
      <c r="U34" s="84"/>
      <c r="V34" s="91"/>
      <c r="W34" s="84"/>
      <c r="X34" s="91"/>
      <c r="Y34" s="84"/>
    </row>
    <row r="37" spans="1:25" ht="19">
      <c r="C37" s="5"/>
      <c r="D37" s="5"/>
    </row>
    <row r="38" spans="1:25" ht="19">
      <c r="A38" s="86" t="s">
        <v>47</v>
      </c>
      <c r="B38" s="86"/>
      <c r="C38" s="86"/>
      <c r="D38" s="86"/>
      <c r="E38" s="86"/>
      <c r="F38" s="86"/>
      <c r="G38" s="79"/>
      <c r="H38" s="80"/>
      <c r="I38" s="79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</row>
    <row r="39" spans="1:25">
      <c r="A39" s="86"/>
      <c r="B39" s="86"/>
      <c r="C39" s="86"/>
      <c r="D39" s="86"/>
      <c r="E39" s="86"/>
      <c r="F39" s="86"/>
      <c r="G39" s="15"/>
      <c r="H39" s="12"/>
      <c r="I39" s="16"/>
      <c r="J39" s="82"/>
      <c r="K39" s="83"/>
      <c r="L39" s="84"/>
      <c r="M39" s="85"/>
      <c r="N39" s="82"/>
      <c r="O39" s="83"/>
      <c r="P39" s="84"/>
      <c r="Q39" s="85"/>
      <c r="R39" s="82"/>
      <c r="S39" s="83"/>
      <c r="T39" s="84"/>
      <c r="U39" s="85"/>
      <c r="V39" s="84"/>
      <c r="W39" s="85"/>
      <c r="X39" s="84"/>
      <c r="Y39" s="85"/>
    </row>
    <row r="40" spans="1:25" ht="40">
      <c r="A40" s="45" t="s">
        <v>3</v>
      </c>
      <c r="B40" s="45" t="s">
        <v>0</v>
      </c>
      <c r="C40" s="45" t="s">
        <v>1</v>
      </c>
      <c r="D40" s="45" t="s">
        <v>2</v>
      </c>
      <c r="E40" s="46" t="s">
        <v>4</v>
      </c>
      <c r="F40" s="46" t="s">
        <v>13</v>
      </c>
      <c r="G40" s="16"/>
      <c r="H40" s="24"/>
      <c r="I40" s="16"/>
      <c r="J40" s="84"/>
      <c r="K40" s="85"/>
      <c r="L40" s="84"/>
      <c r="M40" s="85"/>
      <c r="N40" s="82"/>
      <c r="O40" s="83"/>
      <c r="P40" s="84"/>
      <c r="Q40" s="85"/>
      <c r="R40" s="84"/>
      <c r="S40" s="85"/>
      <c r="T40" s="82"/>
      <c r="U40" s="83"/>
      <c r="V40" s="84"/>
      <c r="W40" s="85"/>
      <c r="X40" s="84"/>
      <c r="Y40" s="85"/>
    </row>
    <row r="41" spans="1:25" ht="19">
      <c r="A41" s="47" t="b">
        <v>0</v>
      </c>
      <c r="B41" s="47" t="s">
        <v>9</v>
      </c>
      <c r="C41" s="47">
        <v>68</v>
      </c>
      <c r="D41" s="47">
        <v>80</v>
      </c>
      <c r="E41" s="47" t="s">
        <v>6</v>
      </c>
      <c r="F41" s="47">
        <v>1</v>
      </c>
      <c r="G41" s="16"/>
      <c r="H41" s="24"/>
      <c r="I41" s="18"/>
      <c r="J41" s="84"/>
      <c r="K41" s="85"/>
      <c r="L41" s="82"/>
      <c r="M41" s="83"/>
      <c r="N41" s="82"/>
      <c r="O41" s="83"/>
      <c r="P41" s="84"/>
      <c r="Q41" s="85"/>
      <c r="R41" s="84"/>
      <c r="S41" s="85"/>
      <c r="T41" s="82"/>
      <c r="U41" s="83"/>
      <c r="V41" s="82"/>
      <c r="W41" s="83"/>
      <c r="X41" s="82"/>
      <c r="Y41" s="83"/>
    </row>
    <row r="42" spans="1:25" ht="19">
      <c r="A42" s="47" t="b">
        <v>0</v>
      </c>
      <c r="B42" s="47" t="s">
        <v>9</v>
      </c>
      <c r="C42" s="47">
        <v>70</v>
      </c>
      <c r="D42" s="47">
        <v>96</v>
      </c>
      <c r="E42" s="47" t="s">
        <v>6</v>
      </c>
      <c r="F42" s="47">
        <v>1</v>
      </c>
      <c r="G42" s="16"/>
      <c r="H42" s="24"/>
      <c r="I42" s="17"/>
      <c r="J42" s="84"/>
      <c r="K42" s="85"/>
      <c r="L42" s="89"/>
      <c r="M42" s="89"/>
      <c r="N42" s="82"/>
      <c r="O42" s="82"/>
      <c r="P42" s="82"/>
      <c r="Q42" s="82"/>
      <c r="R42" s="82"/>
      <c r="S42" s="82"/>
      <c r="T42" s="89"/>
      <c r="U42" s="89"/>
      <c r="V42" s="89"/>
      <c r="W42" s="89"/>
      <c r="X42" s="82"/>
      <c r="Y42" s="82"/>
    </row>
    <row r="43" spans="1:25" ht="19">
      <c r="A43" s="47" t="b">
        <v>0</v>
      </c>
      <c r="B43" s="47" t="s">
        <v>5</v>
      </c>
      <c r="C43" s="47">
        <v>69</v>
      </c>
      <c r="D43" s="47">
        <v>70</v>
      </c>
      <c r="E43" s="47" t="s">
        <v>6</v>
      </c>
      <c r="F43" s="47">
        <v>1</v>
      </c>
      <c r="G43" s="32"/>
      <c r="H43" s="31"/>
      <c r="I43" s="18"/>
      <c r="J43" s="84"/>
      <c r="K43" s="85"/>
      <c r="L43" s="82"/>
      <c r="M43" s="82"/>
      <c r="N43" s="82"/>
      <c r="O43" s="82"/>
      <c r="P43" s="84"/>
      <c r="Q43" s="84"/>
      <c r="R43" s="84"/>
      <c r="S43" s="84"/>
      <c r="T43" s="82"/>
      <c r="U43" s="82"/>
      <c r="V43" s="82"/>
      <c r="W43" s="82"/>
      <c r="X43" s="82"/>
      <c r="Y43" s="82"/>
    </row>
    <row r="44" spans="1:25" ht="16" customHeight="1">
      <c r="A44" s="47" t="b">
        <v>0</v>
      </c>
      <c r="B44" s="47" t="s">
        <v>8</v>
      </c>
      <c r="C44" s="47">
        <v>81</v>
      </c>
      <c r="D44" s="47">
        <v>75</v>
      </c>
      <c r="E44" s="47" t="s">
        <v>6</v>
      </c>
      <c r="F44" s="47">
        <v>1</v>
      </c>
      <c r="G44" s="16"/>
      <c r="H44" s="11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26" customHeight="1">
      <c r="A45" s="47" t="b">
        <v>0</v>
      </c>
      <c r="B45" s="47" t="s">
        <v>8</v>
      </c>
      <c r="C45" s="47">
        <v>83</v>
      </c>
      <c r="D45" s="47">
        <v>78</v>
      </c>
      <c r="E45" s="47" t="s">
        <v>6</v>
      </c>
      <c r="F45" s="47">
        <v>1</v>
      </c>
      <c r="G45" s="32"/>
      <c r="H45" s="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9">
      <c r="A46" s="47" t="b">
        <v>0</v>
      </c>
      <c r="B46" s="47" t="s">
        <v>9</v>
      </c>
      <c r="C46" s="47">
        <v>75</v>
      </c>
      <c r="D46" s="47">
        <v>80</v>
      </c>
      <c r="E46" s="47" t="s">
        <v>6</v>
      </c>
      <c r="F46" s="47">
        <v>1</v>
      </c>
      <c r="G46" s="42"/>
      <c r="H46" s="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21">
      <c r="A47" s="75"/>
      <c r="B47" s="75"/>
      <c r="C47" s="75"/>
      <c r="D47" s="75"/>
      <c r="E47" s="75"/>
      <c r="F47" s="75"/>
      <c r="G47" s="42"/>
      <c r="H47" s="6"/>
      <c r="I47" s="6"/>
      <c r="J47" s="84"/>
      <c r="K47" s="85"/>
      <c r="L47" s="82"/>
      <c r="M47" s="82"/>
      <c r="N47" s="82"/>
      <c r="O47" s="82"/>
      <c r="P47" s="84"/>
      <c r="Q47" s="84"/>
      <c r="R47" s="84"/>
      <c r="S47" s="84"/>
      <c r="T47" s="82"/>
      <c r="U47" s="82"/>
      <c r="V47" s="82"/>
      <c r="W47" s="82"/>
      <c r="X47" s="82"/>
      <c r="Y47" s="82"/>
    </row>
    <row r="48" spans="1:25" ht="21">
      <c r="A48" s="75"/>
      <c r="B48" s="75"/>
      <c r="C48" s="75"/>
      <c r="D48" s="75"/>
      <c r="E48" s="75"/>
      <c r="F48" s="75"/>
      <c r="G48" s="42"/>
      <c r="H48" s="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>
      <c r="A49" s="86" t="s">
        <v>48</v>
      </c>
      <c r="B49" s="86"/>
      <c r="C49" s="86"/>
      <c r="D49" s="86"/>
      <c r="E49" s="86"/>
      <c r="F49" s="86"/>
      <c r="G49" s="42"/>
      <c r="H49" s="8"/>
      <c r="I49" s="17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>
      <c r="A50" s="86"/>
      <c r="B50" s="86"/>
      <c r="C50" s="86"/>
      <c r="D50" s="86"/>
      <c r="E50" s="86"/>
      <c r="F50" s="86"/>
      <c r="G50" s="32"/>
      <c r="H50" s="9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40">
      <c r="A51" s="45" t="s">
        <v>3</v>
      </c>
      <c r="B51" s="45" t="s">
        <v>0</v>
      </c>
      <c r="C51" s="45" t="s">
        <v>1</v>
      </c>
      <c r="D51" s="45" t="s">
        <v>2</v>
      </c>
      <c r="E51" s="46" t="s">
        <v>4</v>
      </c>
      <c r="F51" s="46" t="s">
        <v>13</v>
      </c>
      <c r="H51" s="9"/>
      <c r="I51" s="16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 ht="19">
      <c r="A52" s="47" t="b">
        <v>0</v>
      </c>
      <c r="B52" s="47" t="s">
        <v>5</v>
      </c>
      <c r="C52" s="47">
        <v>85</v>
      </c>
      <c r="D52" s="47">
        <v>85</v>
      </c>
      <c r="E52" s="47" t="s">
        <v>7</v>
      </c>
      <c r="F52" s="47">
        <v>0</v>
      </c>
      <c r="H52" s="9"/>
      <c r="I52" s="32"/>
      <c r="J52" s="91"/>
      <c r="K52" s="84"/>
      <c r="L52" s="92"/>
      <c r="M52" s="93"/>
      <c r="N52" s="91"/>
      <c r="O52" s="84"/>
      <c r="P52" s="91"/>
      <c r="Q52" s="84"/>
      <c r="R52" s="91"/>
      <c r="S52" s="84"/>
      <c r="T52" s="92"/>
      <c r="U52" s="93"/>
      <c r="V52" s="92"/>
      <c r="W52" s="93"/>
      <c r="X52" s="91"/>
      <c r="Y52" s="84"/>
    </row>
    <row r="53" spans="1:25"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>
      <c r="G54" s="32"/>
    </row>
    <row r="55" spans="1:25" ht="19">
      <c r="G55" s="16"/>
      <c r="H55" s="27"/>
      <c r="I55" s="79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 spans="1:25">
      <c r="G56" s="16"/>
      <c r="H56" s="12"/>
      <c r="I56" s="16"/>
      <c r="J56" s="82"/>
      <c r="K56" s="83"/>
      <c r="L56" s="84"/>
      <c r="M56" s="85"/>
      <c r="N56" s="82"/>
      <c r="O56" s="83"/>
      <c r="P56" s="84"/>
      <c r="Q56" s="85"/>
      <c r="R56" s="82"/>
      <c r="S56" s="83"/>
      <c r="T56" s="84"/>
      <c r="U56" s="85"/>
      <c r="V56" s="84"/>
      <c r="W56" s="85"/>
      <c r="X56" s="84"/>
      <c r="Y56" s="85"/>
    </row>
    <row r="57" spans="1:25">
      <c r="H57" s="24"/>
      <c r="I57" s="16"/>
      <c r="J57" s="84"/>
      <c r="K57" s="85"/>
      <c r="L57" s="84"/>
      <c r="M57" s="85"/>
      <c r="N57" s="82"/>
      <c r="O57" s="83"/>
      <c r="P57" s="84"/>
      <c r="Q57" s="85"/>
      <c r="R57" s="84"/>
      <c r="S57" s="85"/>
      <c r="T57" s="82"/>
      <c r="U57" s="83"/>
      <c r="V57" s="84"/>
      <c r="W57" s="85"/>
      <c r="X57" s="84"/>
      <c r="Y57" s="85"/>
    </row>
    <row r="58" spans="1:25" ht="20" customHeight="1">
      <c r="A58" s="39"/>
      <c r="B58" s="39"/>
      <c r="C58" s="39"/>
      <c r="D58" s="39"/>
      <c r="E58" s="39"/>
      <c r="F58" s="39"/>
      <c r="H58" s="24"/>
      <c r="I58" s="18"/>
      <c r="J58" s="84"/>
      <c r="K58" s="85"/>
      <c r="L58" s="82"/>
      <c r="M58" s="83"/>
      <c r="N58" s="82"/>
      <c r="O58" s="83"/>
      <c r="P58" s="84"/>
      <c r="Q58" s="85"/>
      <c r="R58" s="84"/>
      <c r="S58" s="85"/>
      <c r="T58" s="82"/>
      <c r="U58" s="83"/>
      <c r="V58" s="82"/>
      <c r="W58" s="83"/>
      <c r="X58" s="82"/>
      <c r="Y58" s="83"/>
    </row>
    <row r="59" spans="1:25" ht="17" customHeight="1">
      <c r="A59" s="44"/>
      <c r="B59" s="44"/>
      <c r="C59" s="44"/>
      <c r="D59" s="44"/>
      <c r="E59" s="44"/>
      <c r="F59" s="44"/>
      <c r="G59" s="32"/>
      <c r="H59" s="31"/>
      <c r="I59" s="17"/>
      <c r="J59" s="84"/>
      <c r="K59" s="85"/>
      <c r="L59" s="89"/>
      <c r="M59" s="89"/>
      <c r="N59" s="82"/>
      <c r="O59" s="82"/>
      <c r="P59" s="82"/>
      <c r="Q59" s="82"/>
      <c r="R59" s="89"/>
      <c r="S59" s="89"/>
      <c r="T59" s="82"/>
      <c r="U59" s="82"/>
      <c r="V59" s="82"/>
      <c r="W59" s="82"/>
      <c r="X59" s="82"/>
      <c r="Y59" s="82"/>
    </row>
    <row r="60" spans="1:25" ht="16" customHeight="1">
      <c r="I60" s="18"/>
      <c r="J60" s="84"/>
      <c r="K60" s="85"/>
      <c r="L60" s="82"/>
      <c r="M60" s="82"/>
      <c r="N60" s="82"/>
      <c r="O60" s="82"/>
      <c r="P60" s="84"/>
      <c r="Q60" s="84"/>
      <c r="R60" s="84"/>
      <c r="S60" s="84"/>
      <c r="T60" s="82"/>
      <c r="U60" s="82"/>
      <c r="V60" s="82"/>
      <c r="W60" s="82"/>
      <c r="X60" s="82"/>
      <c r="Y60" s="82"/>
    </row>
    <row r="61" spans="1:25" ht="16" customHeight="1">
      <c r="A61" s="86"/>
      <c r="B61" s="86"/>
      <c r="C61" s="86"/>
      <c r="D61" s="86"/>
      <c r="E61" s="86"/>
      <c r="F61" s="86"/>
      <c r="G61" s="16"/>
      <c r="H61" s="1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86"/>
      <c r="B62" s="86"/>
      <c r="C62" s="86"/>
      <c r="D62" s="86"/>
      <c r="E62" s="86"/>
      <c r="F62" s="86"/>
      <c r="G62" s="6"/>
      <c r="H62" s="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9">
      <c r="A63" s="37"/>
      <c r="B63" s="37"/>
      <c r="C63" s="37"/>
      <c r="D63" s="37"/>
      <c r="E63" s="38"/>
      <c r="F63" s="38"/>
      <c r="G63" s="6"/>
      <c r="H63" s="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9">
      <c r="A64" s="39"/>
      <c r="B64" s="39"/>
      <c r="C64" s="39"/>
      <c r="D64" s="39"/>
      <c r="E64" s="39"/>
      <c r="F64" s="39"/>
      <c r="G64" s="6"/>
      <c r="H64" s="6"/>
      <c r="I64" s="6"/>
      <c r="J64" s="84"/>
      <c r="K64" s="85"/>
      <c r="L64" s="82"/>
      <c r="M64" s="82"/>
      <c r="N64" s="82"/>
      <c r="O64" s="82"/>
      <c r="P64" s="84"/>
      <c r="Q64" s="84"/>
      <c r="R64" s="84"/>
      <c r="S64" s="84"/>
      <c r="T64" s="82"/>
      <c r="U64" s="82"/>
      <c r="V64" s="82"/>
      <c r="W64" s="82"/>
      <c r="X64" s="82"/>
      <c r="Y64" s="82"/>
    </row>
    <row r="65" spans="1:25" ht="19">
      <c r="A65" s="39"/>
      <c r="B65" s="39"/>
      <c r="C65" s="39"/>
      <c r="D65" s="39"/>
      <c r="E65" s="39"/>
      <c r="F65" s="39"/>
      <c r="G65" s="6"/>
      <c r="H65" s="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9">
      <c r="A66" s="39"/>
      <c r="B66" s="39"/>
      <c r="C66" s="39"/>
      <c r="D66" s="39"/>
      <c r="E66" s="39"/>
      <c r="F66" s="39"/>
      <c r="G66" s="8"/>
      <c r="H66" s="8"/>
      <c r="I66" s="17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>
      <c r="G67" s="16"/>
      <c r="H67" s="9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>
      <c r="G68" s="16"/>
      <c r="H68" s="9"/>
      <c r="I68" s="16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>
      <c r="G69" s="16"/>
      <c r="H69" s="9"/>
      <c r="I69" s="32"/>
      <c r="J69" s="91"/>
      <c r="K69" s="84"/>
      <c r="L69" s="92"/>
      <c r="M69" s="93"/>
      <c r="N69" s="91"/>
      <c r="O69" s="84"/>
      <c r="P69" s="91"/>
      <c r="Q69" s="84"/>
      <c r="R69" s="92"/>
      <c r="S69" s="93"/>
      <c r="T69" s="91"/>
      <c r="U69" s="84"/>
      <c r="V69" s="91"/>
      <c r="W69" s="84"/>
      <c r="X69" s="91"/>
      <c r="Y69" s="84"/>
    </row>
  </sheetData>
  <mergeCells count="239">
    <mergeCell ref="A11:F13"/>
    <mergeCell ref="V64:W64"/>
    <mergeCell ref="X64:Y64"/>
    <mergeCell ref="J69:K69"/>
    <mergeCell ref="L69:M69"/>
    <mergeCell ref="N69:O69"/>
    <mergeCell ref="P69:Q69"/>
    <mergeCell ref="R69:S69"/>
    <mergeCell ref="T69:U69"/>
    <mergeCell ref="V69:W69"/>
    <mergeCell ref="X69:Y69"/>
    <mergeCell ref="J64:K64"/>
    <mergeCell ref="L64:M64"/>
    <mergeCell ref="N64:O64"/>
    <mergeCell ref="P64:Q64"/>
    <mergeCell ref="R64:S64"/>
    <mergeCell ref="T64:U64"/>
    <mergeCell ref="V59:W59"/>
    <mergeCell ref="X59:Y59"/>
    <mergeCell ref="T59:U59"/>
    <mergeCell ref="J58:K58"/>
    <mergeCell ref="L58:M58"/>
    <mergeCell ref="N58:O58"/>
    <mergeCell ref="P58:Q58"/>
    <mergeCell ref="R58:S58"/>
    <mergeCell ref="A49:F50"/>
    <mergeCell ref="A61:F62"/>
    <mergeCell ref="A18:F19"/>
    <mergeCell ref="A26:F27"/>
    <mergeCell ref="J57:K57"/>
    <mergeCell ref="L57:M57"/>
    <mergeCell ref="N57:O57"/>
    <mergeCell ref="P57:Q57"/>
    <mergeCell ref="R57:S57"/>
    <mergeCell ref="T57:U57"/>
    <mergeCell ref="V57:W57"/>
    <mergeCell ref="X57:Y57"/>
    <mergeCell ref="J60:K60"/>
    <mergeCell ref="L60:M60"/>
    <mergeCell ref="N60:O60"/>
    <mergeCell ref="P60:Q60"/>
    <mergeCell ref="R60:S60"/>
    <mergeCell ref="T60:U60"/>
    <mergeCell ref="V60:W60"/>
    <mergeCell ref="X60:Y60"/>
    <mergeCell ref="T58:U58"/>
    <mergeCell ref="V58:W58"/>
    <mergeCell ref="X58:Y58"/>
    <mergeCell ref="J59:K59"/>
    <mergeCell ref="L59:M59"/>
    <mergeCell ref="N59:O59"/>
    <mergeCell ref="P59:Q59"/>
    <mergeCell ref="R59:S59"/>
    <mergeCell ref="J56:K56"/>
    <mergeCell ref="L56:M56"/>
    <mergeCell ref="N56:O56"/>
    <mergeCell ref="P56:Q56"/>
    <mergeCell ref="R56:S56"/>
    <mergeCell ref="T56:U56"/>
    <mergeCell ref="V56:W56"/>
    <mergeCell ref="V47:W47"/>
    <mergeCell ref="X56:Y56"/>
    <mergeCell ref="J52:K52"/>
    <mergeCell ref="L52:M52"/>
    <mergeCell ref="N52:O52"/>
    <mergeCell ref="P52:Q52"/>
    <mergeCell ref="R52:S52"/>
    <mergeCell ref="T52:U52"/>
    <mergeCell ref="V52:W52"/>
    <mergeCell ref="X52:Y52"/>
    <mergeCell ref="I55:W55"/>
    <mergeCell ref="T43:U43"/>
    <mergeCell ref="V43:W43"/>
    <mergeCell ref="X43:Y43"/>
    <mergeCell ref="J47:K47"/>
    <mergeCell ref="L47:M47"/>
    <mergeCell ref="N47:O47"/>
    <mergeCell ref="P47:Q47"/>
    <mergeCell ref="R47:S47"/>
    <mergeCell ref="T47:U47"/>
    <mergeCell ref="J43:K43"/>
    <mergeCell ref="L43:M43"/>
    <mergeCell ref="N43:O43"/>
    <mergeCell ref="P43:Q43"/>
    <mergeCell ref="R43:S43"/>
    <mergeCell ref="X47:Y47"/>
    <mergeCell ref="J42:K42"/>
    <mergeCell ref="L42:M42"/>
    <mergeCell ref="N42:O42"/>
    <mergeCell ref="P42:Q42"/>
    <mergeCell ref="R42:S42"/>
    <mergeCell ref="T42:U42"/>
    <mergeCell ref="V42:W42"/>
    <mergeCell ref="X42:Y42"/>
    <mergeCell ref="J41:K41"/>
    <mergeCell ref="L41:M41"/>
    <mergeCell ref="N41:O41"/>
    <mergeCell ref="P41:Q41"/>
    <mergeCell ref="R41:S41"/>
    <mergeCell ref="T41:U41"/>
    <mergeCell ref="J40:K40"/>
    <mergeCell ref="L40:M40"/>
    <mergeCell ref="N40:O40"/>
    <mergeCell ref="P40:Q40"/>
    <mergeCell ref="R40:S40"/>
    <mergeCell ref="T40:U40"/>
    <mergeCell ref="V40:W40"/>
    <mergeCell ref="X40:Y40"/>
    <mergeCell ref="V41:W41"/>
    <mergeCell ref="X41:Y41"/>
    <mergeCell ref="X34:Y34"/>
    <mergeCell ref="A38:F39"/>
    <mergeCell ref="G38:H38"/>
    <mergeCell ref="I38:W38"/>
    <mergeCell ref="J39:K39"/>
    <mergeCell ref="L39:M39"/>
    <mergeCell ref="N39:O39"/>
    <mergeCell ref="P39:Q39"/>
    <mergeCell ref="R39:S39"/>
    <mergeCell ref="T39:U39"/>
    <mergeCell ref="V39:W39"/>
    <mergeCell ref="X39:Y39"/>
    <mergeCell ref="J34:K34"/>
    <mergeCell ref="L34:M34"/>
    <mergeCell ref="N34:O34"/>
    <mergeCell ref="P34:Q34"/>
    <mergeCell ref="R34:S34"/>
    <mergeCell ref="T34:U34"/>
    <mergeCell ref="V34:W34"/>
    <mergeCell ref="J29:K29"/>
    <mergeCell ref="L29:M29"/>
    <mergeCell ref="N29:O29"/>
    <mergeCell ref="P29:Q29"/>
    <mergeCell ref="R29:S29"/>
    <mergeCell ref="J25:K25"/>
    <mergeCell ref="L25:M25"/>
    <mergeCell ref="N25:O25"/>
    <mergeCell ref="P25:Q25"/>
    <mergeCell ref="R25:S25"/>
    <mergeCell ref="T25:U25"/>
    <mergeCell ref="V25:W25"/>
    <mergeCell ref="X25:Y25"/>
    <mergeCell ref="T29:U29"/>
    <mergeCell ref="V29:W29"/>
    <mergeCell ref="X29:Y29"/>
    <mergeCell ref="V23:W23"/>
    <mergeCell ref="X23:Y23"/>
    <mergeCell ref="J24:K24"/>
    <mergeCell ref="L24:M24"/>
    <mergeCell ref="N24:O24"/>
    <mergeCell ref="P24:Q24"/>
    <mergeCell ref="R24:S24"/>
    <mergeCell ref="T24:U24"/>
    <mergeCell ref="V24:W24"/>
    <mergeCell ref="J23:K23"/>
    <mergeCell ref="L23:M23"/>
    <mergeCell ref="N23:O23"/>
    <mergeCell ref="P23:Q23"/>
    <mergeCell ref="R23:S23"/>
    <mergeCell ref="T23:U23"/>
    <mergeCell ref="X24:Y24"/>
    <mergeCell ref="J21:K21"/>
    <mergeCell ref="L21:M21"/>
    <mergeCell ref="N21:O21"/>
    <mergeCell ref="P21:Q21"/>
    <mergeCell ref="R21:S21"/>
    <mergeCell ref="T21:U21"/>
    <mergeCell ref="V21:W21"/>
    <mergeCell ref="X21:Y21"/>
    <mergeCell ref="J22:K22"/>
    <mergeCell ref="L22:M22"/>
    <mergeCell ref="N22:O22"/>
    <mergeCell ref="P22:Q22"/>
    <mergeCell ref="R22:S22"/>
    <mergeCell ref="T22:U22"/>
    <mergeCell ref="V22:W22"/>
    <mergeCell ref="X22:Y22"/>
    <mergeCell ref="J17:K17"/>
    <mergeCell ref="L17:M17"/>
    <mergeCell ref="N17:O17"/>
    <mergeCell ref="P17:Q17"/>
    <mergeCell ref="R17:S17"/>
    <mergeCell ref="T17:U17"/>
    <mergeCell ref="V17:W17"/>
    <mergeCell ref="X17:Y17"/>
    <mergeCell ref="G20:H20"/>
    <mergeCell ref="I20:W20"/>
    <mergeCell ref="T8:U8"/>
    <mergeCell ref="V8:W8"/>
    <mergeCell ref="X8:Y8"/>
    <mergeCell ref="J12:K12"/>
    <mergeCell ref="L12:M12"/>
    <mergeCell ref="N12:O12"/>
    <mergeCell ref="P12:Q12"/>
    <mergeCell ref="R12:S12"/>
    <mergeCell ref="T12:U12"/>
    <mergeCell ref="J8:K8"/>
    <mergeCell ref="L8:M8"/>
    <mergeCell ref="N8:O8"/>
    <mergeCell ref="P8:Q8"/>
    <mergeCell ref="R8:S8"/>
    <mergeCell ref="V12:W12"/>
    <mergeCell ref="X12:Y12"/>
    <mergeCell ref="V6:W6"/>
    <mergeCell ref="X6:Y6"/>
    <mergeCell ref="J7:K7"/>
    <mergeCell ref="L7:M7"/>
    <mergeCell ref="N7:O7"/>
    <mergeCell ref="P7:Q7"/>
    <mergeCell ref="R7:S7"/>
    <mergeCell ref="T7:U7"/>
    <mergeCell ref="V7:W7"/>
    <mergeCell ref="X7:Y7"/>
    <mergeCell ref="J6:K6"/>
    <mergeCell ref="L6:M6"/>
    <mergeCell ref="N6:O6"/>
    <mergeCell ref="P6:Q6"/>
    <mergeCell ref="R6:S6"/>
    <mergeCell ref="T6:U6"/>
    <mergeCell ref="X4:Y4"/>
    <mergeCell ref="J5:K5"/>
    <mergeCell ref="L5:M5"/>
    <mergeCell ref="N5:O5"/>
    <mergeCell ref="P5:Q5"/>
    <mergeCell ref="R5:S5"/>
    <mergeCell ref="T5:U5"/>
    <mergeCell ref="V5:W5"/>
    <mergeCell ref="X5:Y5"/>
    <mergeCell ref="A1:F2"/>
    <mergeCell ref="G2:H2"/>
    <mergeCell ref="G3:H3"/>
    <mergeCell ref="I3:W3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CC63-4F45-AD4C-8479-7BB044405C3A}">
  <dimension ref="A1:T69"/>
  <sheetViews>
    <sheetView workbookViewId="0">
      <selection activeCell="G22" sqref="G22"/>
    </sheetView>
  </sheetViews>
  <sheetFormatPr baseColWidth="10" defaultRowHeight="16"/>
  <cols>
    <col min="1" max="1" width="12.33203125" customWidth="1"/>
    <col min="2" max="2" width="11.1640625" customWidth="1"/>
    <col min="3" max="3" width="11.6640625" customWidth="1"/>
    <col min="4" max="4" width="11.1640625" customWidth="1"/>
    <col min="5" max="5" width="12.33203125" customWidth="1"/>
    <col min="6" max="7" width="17.83203125" customWidth="1"/>
    <col min="8" max="8" width="15.6640625" style="14" customWidth="1"/>
    <col min="9" max="9" width="16" customWidth="1"/>
    <col min="13" max="13" width="15.6640625" customWidth="1"/>
    <col min="14" max="14" width="15.83203125" customWidth="1"/>
    <col min="20" max="20" width="15" customWidth="1"/>
  </cols>
  <sheetData>
    <row r="1" spans="1:20" ht="16" customHeight="1">
      <c r="A1" s="86" t="s">
        <v>27</v>
      </c>
      <c r="B1" s="86"/>
      <c r="C1" s="86"/>
      <c r="D1" s="86"/>
      <c r="E1" s="86"/>
      <c r="F1" s="86"/>
      <c r="G1" s="33"/>
      <c r="H1" s="86" t="s">
        <v>30</v>
      </c>
      <c r="I1" s="86"/>
      <c r="J1" s="86"/>
      <c r="K1" s="86"/>
      <c r="L1" s="86"/>
      <c r="M1" s="86"/>
      <c r="N1" s="2"/>
      <c r="O1" s="86" t="s">
        <v>34</v>
      </c>
      <c r="P1" s="86"/>
      <c r="Q1" s="86"/>
      <c r="R1" s="86"/>
      <c r="S1" s="86"/>
      <c r="T1" s="86"/>
    </row>
    <row r="2" spans="1:20" ht="25" customHeight="1">
      <c r="A2" s="86"/>
      <c r="B2" s="86"/>
      <c r="C2" s="86"/>
      <c r="D2" s="86"/>
      <c r="E2" s="86"/>
      <c r="F2" s="86"/>
      <c r="G2" s="33"/>
      <c r="H2" s="86"/>
      <c r="I2" s="86"/>
      <c r="J2" s="86"/>
      <c r="K2" s="86"/>
      <c r="L2" s="86"/>
      <c r="M2" s="86"/>
      <c r="O2" s="86"/>
      <c r="P2" s="86"/>
      <c r="Q2" s="86"/>
      <c r="R2" s="86"/>
      <c r="S2" s="86"/>
      <c r="T2" s="86"/>
    </row>
    <row r="3" spans="1:20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G3" s="13"/>
      <c r="H3" s="34" t="s">
        <v>3</v>
      </c>
      <c r="I3" s="34" t="s">
        <v>0</v>
      </c>
      <c r="J3" s="3" t="s">
        <v>1</v>
      </c>
      <c r="K3" s="3" t="s">
        <v>2</v>
      </c>
      <c r="L3" s="13" t="s">
        <v>4</v>
      </c>
      <c r="M3" s="13" t="s">
        <v>13</v>
      </c>
      <c r="O3" s="45" t="s">
        <v>3</v>
      </c>
      <c r="P3" s="45" t="s">
        <v>0</v>
      </c>
      <c r="Q3" s="45" t="s">
        <v>1</v>
      </c>
      <c r="R3" s="45" t="s">
        <v>2</v>
      </c>
      <c r="S3" s="46" t="s">
        <v>4</v>
      </c>
      <c r="T3" s="46" t="s">
        <v>13</v>
      </c>
    </row>
    <row r="4" spans="1:20" s="6" customFormat="1" ht="19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G4" s="30"/>
      <c r="H4" s="35" t="b">
        <v>1</v>
      </c>
      <c r="I4" s="35" t="s">
        <v>5</v>
      </c>
      <c r="J4" s="30">
        <v>75</v>
      </c>
      <c r="K4" s="30">
        <v>70</v>
      </c>
      <c r="L4" s="30" t="s">
        <v>6</v>
      </c>
      <c r="M4" s="30">
        <v>1</v>
      </c>
      <c r="O4" s="47" t="b">
        <v>1</v>
      </c>
      <c r="P4" s="47" t="s">
        <v>5</v>
      </c>
      <c r="Q4" s="47">
        <v>75</v>
      </c>
      <c r="R4" s="47">
        <v>70</v>
      </c>
      <c r="S4" s="47" t="s">
        <v>6</v>
      </c>
      <c r="T4" s="47">
        <v>1</v>
      </c>
    </row>
    <row r="5" spans="1:20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G5" s="30"/>
      <c r="H5" s="35" t="b">
        <v>1</v>
      </c>
      <c r="I5" s="35" t="s">
        <v>5</v>
      </c>
      <c r="J5" s="30">
        <v>80</v>
      </c>
      <c r="K5" s="30">
        <v>90</v>
      </c>
      <c r="L5" s="30" t="s">
        <v>7</v>
      </c>
      <c r="M5" s="30">
        <v>0</v>
      </c>
      <c r="O5" s="35"/>
      <c r="P5" s="35"/>
      <c r="Q5" s="30"/>
      <c r="R5" s="30"/>
      <c r="S5" s="30"/>
      <c r="T5" s="30"/>
    </row>
    <row r="6" spans="1:20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G6" s="30"/>
      <c r="H6" s="35" t="b">
        <v>1</v>
      </c>
      <c r="I6" s="35" t="s">
        <v>5</v>
      </c>
      <c r="J6" s="30">
        <v>72</v>
      </c>
      <c r="K6" s="30">
        <v>95</v>
      </c>
      <c r="L6" s="30" t="s">
        <v>7</v>
      </c>
      <c r="M6" s="30">
        <v>0</v>
      </c>
      <c r="O6" s="35"/>
      <c r="P6" s="35"/>
      <c r="Q6" s="30"/>
      <c r="R6" s="30"/>
      <c r="S6" s="30"/>
      <c r="T6" s="30"/>
    </row>
    <row r="7" spans="1:20" s="8" customFormat="1" ht="19">
      <c r="A7" s="35" t="b">
        <v>1</v>
      </c>
      <c r="B7" s="30" t="s">
        <v>8</v>
      </c>
      <c r="C7" s="30">
        <v>72</v>
      </c>
      <c r="D7" s="30">
        <v>90</v>
      </c>
      <c r="E7" s="30" t="s">
        <v>6</v>
      </c>
      <c r="F7" s="30">
        <v>1</v>
      </c>
      <c r="G7" s="30"/>
      <c r="H7" s="36"/>
      <c r="I7" s="36"/>
      <c r="O7" s="86" t="s">
        <v>35</v>
      </c>
      <c r="P7" s="86"/>
      <c r="Q7" s="86"/>
      <c r="R7" s="86"/>
      <c r="S7" s="86"/>
      <c r="T7" s="86"/>
    </row>
    <row r="8" spans="1:20" s="6" customFormat="1" ht="19">
      <c r="A8" s="35" t="b">
        <v>1</v>
      </c>
      <c r="B8" s="30" t="s">
        <v>8</v>
      </c>
      <c r="C8" s="30">
        <v>64</v>
      </c>
      <c r="D8" s="30">
        <v>65</v>
      </c>
      <c r="E8" s="30" t="s">
        <v>6</v>
      </c>
      <c r="F8" s="30">
        <v>1</v>
      </c>
      <c r="G8" s="30"/>
      <c r="O8" s="86"/>
      <c r="P8" s="86"/>
      <c r="Q8" s="86"/>
      <c r="R8" s="86"/>
      <c r="S8" s="86"/>
      <c r="T8" s="86"/>
    </row>
    <row r="9" spans="1:20" s="6" customFormat="1" ht="35" customHeight="1">
      <c r="A9" s="35" t="b">
        <v>1</v>
      </c>
      <c r="B9" s="30" t="s">
        <v>9</v>
      </c>
      <c r="C9" s="30">
        <v>71</v>
      </c>
      <c r="D9" s="30">
        <v>80</v>
      </c>
      <c r="E9" s="30" t="s">
        <v>7</v>
      </c>
      <c r="F9" s="30">
        <v>0</v>
      </c>
      <c r="G9" s="30"/>
      <c r="H9" s="86" t="s">
        <v>31</v>
      </c>
      <c r="I9" s="86"/>
      <c r="J9" s="86"/>
      <c r="K9" s="86"/>
      <c r="L9" s="86"/>
      <c r="M9" s="86"/>
      <c r="O9" s="45" t="s">
        <v>3</v>
      </c>
      <c r="P9" s="45" t="s">
        <v>0</v>
      </c>
      <c r="Q9" s="45" t="s">
        <v>1</v>
      </c>
      <c r="R9" s="45" t="s">
        <v>2</v>
      </c>
      <c r="S9" s="46" t="s">
        <v>4</v>
      </c>
      <c r="T9" s="46" t="s">
        <v>13</v>
      </c>
    </row>
    <row r="10" spans="1:20" s="6" customFormat="1" ht="19">
      <c r="A10" s="35" t="b">
        <v>1</v>
      </c>
      <c r="B10" s="30" t="s">
        <v>9</v>
      </c>
      <c r="C10" s="30">
        <v>65</v>
      </c>
      <c r="D10" s="30">
        <v>70</v>
      </c>
      <c r="E10" s="30" t="s">
        <v>7</v>
      </c>
      <c r="F10" s="30">
        <v>0</v>
      </c>
      <c r="G10" s="30"/>
      <c r="H10" s="86"/>
      <c r="I10" s="86"/>
      <c r="J10" s="86"/>
      <c r="K10" s="86"/>
      <c r="L10" s="86"/>
      <c r="M10" s="86"/>
      <c r="O10" s="47" t="b">
        <v>1</v>
      </c>
      <c r="P10" s="47" t="s">
        <v>5</v>
      </c>
      <c r="Q10" s="47">
        <v>80</v>
      </c>
      <c r="R10" s="47">
        <v>90</v>
      </c>
      <c r="S10" s="47" t="s">
        <v>7</v>
      </c>
      <c r="T10" s="47">
        <v>0</v>
      </c>
    </row>
    <row r="11" spans="1:20" s="6" customFormat="1" ht="16" customHeight="1">
      <c r="H11" s="37" t="s">
        <v>3</v>
      </c>
      <c r="I11" s="37" t="s">
        <v>0</v>
      </c>
      <c r="J11" s="37" t="s">
        <v>1</v>
      </c>
      <c r="K11" s="37" t="s">
        <v>2</v>
      </c>
      <c r="L11" s="38" t="s">
        <v>4</v>
      </c>
      <c r="M11" s="38" t="s">
        <v>13</v>
      </c>
      <c r="O11" s="47" t="b">
        <v>1</v>
      </c>
      <c r="P11" s="47" t="s">
        <v>5</v>
      </c>
      <c r="Q11" s="47">
        <v>72</v>
      </c>
      <c r="R11" s="47">
        <v>95</v>
      </c>
      <c r="S11" s="47" t="s">
        <v>7</v>
      </c>
      <c r="T11" s="47">
        <v>0</v>
      </c>
    </row>
    <row r="12" spans="1:20" s="6" customFormat="1" ht="18" customHeight="1">
      <c r="H12" s="39" t="b">
        <v>1</v>
      </c>
      <c r="I12" s="39" t="s">
        <v>8</v>
      </c>
      <c r="J12" s="39">
        <v>72</v>
      </c>
      <c r="K12" s="39">
        <v>90</v>
      </c>
      <c r="L12" s="39" t="s">
        <v>6</v>
      </c>
      <c r="M12" s="39">
        <v>1</v>
      </c>
    </row>
    <row r="13" spans="1:20" s="6" customFormat="1" ht="22" customHeight="1">
      <c r="H13" s="39" t="b">
        <v>1</v>
      </c>
      <c r="I13" s="39" t="s">
        <v>8</v>
      </c>
      <c r="J13" s="39">
        <v>64</v>
      </c>
      <c r="K13" s="39">
        <v>65</v>
      </c>
      <c r="L13" s="39" t="s">
        <v>6</v>
      </c>
      <c r="M13" s="39">
        <v>1</v>
      </c>
    </row>
    <row r="14" spans="1:20" s="8" customFormat="1" ht="34" customHeight="1">
      <c r="A14" s="86" t="s">
        <v>28</v>
      </c>
      <c r="B14" s="86"/>
      <c r="C14" s="86"/>
      <c r="D14" s="86"/>
      <c r="E14" s="86"/>
      <c r="F14" s="86"/>
      <c r="O14" s="76"/>
      <c r="P14" s="76"/>
      <c r="Q14" s="76"/>
      <c r="R14" s="76"/>
      <c r="S14" s="76"/>
      <c r="T14" s="76"/>
    </row>
    <row r="15" spans="1:20" s="8" customFormat="1" ht="21" hidden="1">
      <c r="A15" s="86"/>
      <c r="B15" s="86"/>
      <c r="C15" s="86"/>
      <c r="D15" s="86"/>
      <c r="E15" s="86"/>
      <c r="F15" s="86"/>
      <c r="H15" s="86" t="s">
        <v>32</v>
      </c>
      <c r="I15" s="86"/>
      <c r="J15" s="86"/>
      <c r="K15" s="86"/>
      <c r="L15" s="86"/>
      <c r="M15" s="86"/>
      <c r="O15" s="76"/>
      <c r="P15" s="76"/>
      <c r="Q15" s="76"/>
      <c r="R15" s="76"/>
      <c r="S15" s="76"/>
      <c r="T15" s="76"/>
    </row>
    <row r="16" spans="1:20" s="6" customFormat="1" ht="66" customHeight="1">
      <c r="A16" s="34" t="s">
        <v>3</v>
      </c>
      <c r="B16" s="3" t="s">
        <v>0</v>
      </c>
      <c r="C16" s="3" t="s">
        <v>1</v>
      </c>
      <c r="D16" s="3" t="s">
        <v>2</v>
      </c>
      <c r="E16" s="13" t="s">
        <v>4</v>
      </c>
      <c r="F16" s="13" t="s">
        <v>13</v>
      </c>
      <c r="H16" s="86"/>
      <c r="I16" s="86"/>
      <c r="J16" s="86"/>
      <c r="K16" s="86"/>
      <c r="L16" s="86"/>
      <c r="M16" s="86"/>
      <c r="O16" s="45"/>
      <c r="P16" s="45"/>
      <c r="Q16" s="45"/>
      <c r="R16" s="45"/>
      <c r="S16" s="46"/>
      <c r="T16" s="46"/>
    </row>
    <row r="17" spans="1:20" s="6" customFormat="1" ht="47" customHeight="1">
      <c r="A17" s="35" t="b">
        <v>0</v>
      </c>
      <c r="B17" s="30" t="s">
        <v>5</v>
      </c>
      <c r="C17" s="30">
        <v>85</v>
      </c>
      <c r="D17" s="30">
        <v>85</v>
      </c>
      <c r="E17" s="30" t="s">
        <v>7</v>
      </c>
      <c r="F17" s="30">
        <v>0</v>
      </c>
      <c r="H17" s="37" t="s">
        <v>3</v>
      </c>
      <c r="I17" s="37" t="s">
        <v>0</v>
      </c>
      <c r="J17" s="37" t="s">
        <v>1</v>
      </c>
      <c r="K17" s="37" t="s">
        <v>2</v>
      </c>
      <c r="L17" s="38" t="s">
        <v>4</v>
      </c>
      <c r="M17" s="38" t="s">
        <v>13</v>
      </c>
      <c r="O17" s="47"/>
      <c r="P17" s="47"/>
      <c r="Q17" s="47"/>
      <c r="R17" s="47"/>
      <c r="S17" s="47"/>
      <c r="T17" s="47"/>
    </row>
    <row r="18" spans="1:20" s="6" customFormat="1" ht="16" customHeight="1">
      <c r="A18" s="35" t="b">
        <v>0</v>
      </c>
      <c r="B18" s="30" t="s">
        <v>9</v>
      </c>
      <c r="C18" s="30">
        <v>68</v>
      </c>
      <c r="D18" s="30">
        <v>80</v>
      </c>
      <c r="E18" s="30" t="s">
        <v>6</v>
      </c>
      <c r="F18" s="30">
        <v>1</v>
      </c>
      <c r="H18" s="39" t="b">
        <v>1</v>
      </c>
      <c r="I18" s="39" t="s">
        <v>9</v>
      </c>
      <c r="J18" s="39">
        <v>71</v>
      </c>
      <c r="K18" s="39">
        <v>80</v>
      </c>
      <c r="L18" s="39" t="s">
        <v>7</v>
      </c>
      <c r="M18" s="39">
        <v>0</v>
      </c>
    </row>
    <row r="19" spans="1:20" ht="16" customHeight="1">
      <c r="A19" s="35" t="b">
        <v>0</v>
      </c>
      <c r="B19" s="30" t="s">
        <v>9</v>
      </c>
      <c r="C19" s="30">
        <v>70</v>
      </c>
      <c r="D19" s="30">
        <v>96</v>
      </c>
      <c r="E19" s="30" t="s">
        <v>6</v>
      </c>
      <c r="F19" s="30">
        <v>1</v>
      </c>
      <c r="H19" s="39" t="b">
        <v>1</v>
      </c>
      <c r="I19" s="39" t="s">
        <v>9</v>
      </c>
      <c r="J19" s="39">
        <v>65</v>
      </c>
      <c r="K19" s="39">
        <v>70</v>
      </c>
      <c r="L19" s="39" t="s">
        <v>7</v>
      </c>
      <c r="M19" s="39">
        <v>0</v>
      </c>
    </row>
    <row r="20" spans="1:20" ht="21">
      <c r="A20" s="35" t="b">
        <v>0</v>
      </c>
      <c r="B20" s="30" t="s">
        <v>5</v>
      </c>
      <c r="C20" s="30">
        <v>69</v>
      </c>
      <c r="D20" s="30">
        <v>70</v>
      </c>
      <c r="E20" s="30" t="s">
        <v>6</v>
      </c>
      <c r="F20" s="30">
        <v>1</v>
      </c>
      <c r="O20" s="76"/>
      <c r="P20" s="76"/>
      <c r="Q20" s="76"/>
      <c r="R20" s="76"/>
      <c r="S20" s="76"/>
      <c r="T20" s="76"/>
    </row>
    <row r="21" spans="1:20" ht="21">
      <c r="A21" s="35" t="b">
        <v>0</v>
      </c>
      <c r="B21" s="30" t="s">
        <v>8</v>
      </c>
      <c r="C21" s="30">
        <v>81</v>
      </c>
      <c r="D21" s="30">
        <v>75</v>
      </c>
      <c r="E21" s="30" t="s">
        <v>6</v>
      </c>
      <c r="F21" s="30">
        <v>1</v>
      </c>
      <c r="H21" s="76"/>
      <c r="I21" s="76"/>
      <c r="J21" s="76"/>
      <c r="K21" s="76"/>
      <c r="L21" s="76"/>
      <c r="M21" s="76"/>
      <c r="O21" s="76"/>
      <c r="P21" s="76"/>
      <c r="Q21" s="76"/>
      <c r="R21" s="76"/>
      <c r="S21" s="76"/>
      <c r="T21" s="76"/>
    </row>
    <row r="22" spans="1:20" ht="16" customHeight="1">
      <c r="A22" s="35" t="b">
        <v>0</v>
      </c>
      <c r="B22" s="30" t="s">
        <v>8</v>
      </c>
      <c r="C22" s="30">
        <v>83</v>
      </c>
      <c r="D22" s="30">
        <v>78</v>
      </c>
      <c r="E22" s="30" t="s">
        <v>6</v>
      </c>
      <c r="F22" s="30">
        <v>1</v>
      </c>
      <c r="G22" s="43"/>
      <c r="H22" s="76"/>
      <c r="I22" s="76"/>
      <c r="J22" s="76"/>
      <c r="K22" s="76"/>
      <c r="L22" s="76"/>
      <c r="M22" s="76"/>
      <c r="O22" s="45"/>
      <c r="P22" s="45"/>
      <c r="Q22" s="45"/>
      <c r="R22" s="45"/>
      <c r="S22" s="46"/>
      <c r="T22" s="46"/>
    </row>
    <row r="23" spans="1:20" ht="22" customHeight="1">
      <c r="A23" s="35" t="b">
        <v>0</v>
      </c>
      <c r="B23" s="30" t="s">
        <v>9</v>
      </c>
      <c r="C23" s="30">
        <v>75</v>
      </c>
      <c r="D23" s="30">
        <v>80</v>
      </c>
      <c r="E23" s="30" t="s">
        <v>6</v>
      </c>
      <c r="F23" s="30">
        <v>1</v>
      </c>
      <c r="G23" s="44"/>
      <c r="H23" s="86" t="s">
        <v>47</v>
      </c>
      <c r="I23" s="86"/>
      <c r="J23" s="86"/>
      <c r="K23" s="86"/>
      <c r="L23" s="86"/>
      <c r="M23" s="86"/>
      <c r="O23" s="47"/>
      <c r="P23" s="47"/>
      <c r="Q23" s="47"/>
      <c r="R23" s="47"/>
      <c r="S23" s="47"/>
      <c r="T23" s="47"/>
    </row>
    <row r="24" spans="1:20" ht="17" customHeight="1">
      <c r="A24" s="44"/>
      <c r="B24" s="44"/>
      <c r="C24" s="44"/>
      <c r="D24" s="44"/>
      <c r="E24" s="44"/>
      <c r="F24" s="44"/>
      <c r="G24" s="44"/>
      <c r="H24" s="86"/>
      <c r="I24" s="86"/>
      <c r="J24" s="86"/>
      <c r="K24" s="86"/>
      <c r="L24" s="86"/>
      <c r="M24" s="86"/>
    </row>
    <row r="25" spans="1:20" ht="16" customHeight="1">
      <c r="A25" s="44"/>
      <c r="B25" s="44"/>
      <c r="C25" s="44"/>
      <c r="D25" s="44"/>
      <c r="E25" s="44"/>
      <c r="F25" s="44"/>
      <c r="G25" s="44"/>
      <c r="H25" s="45" t="s">
        <v>3</v>
      </c>
      <c r="I25" s="45" t="s">
        <v>0</v>
      </c>
      <c r="J25" s="45" t="s">
        <v>1</v>
      </c>
      <c r="K25" s="45" t="s">
        <v>2</v>
      </c>
      <c r="L25" s="46" t="s">
        <v>4</v>
      </c>
      <c r="M25" s="46" t="s">
        <v>13</v>
      </c>
    </row>
    <row r="26" spans="1:20" ht="19" customHeight="1">
      <c r="C26" s="7"/>
      <c r="D26" s="7"/>
      <c r="H26" s="47" t="b">
        <v>0</v>
      </c>
      <c r="I26" s="47" t="s">
        <v>8</v>
      </c>
      <c r="J26" s="47">
        <v>81</v>
      </c>
      <c r="K26" s="47">
        <v>75</v>
      </c>
      <c r="L26" s="47" t="s">
        <v>6</v>
      </c>
      <c r="M26" s="47">
        <v>1</v>
      </c>
    </row>
    <row r="27" spans="1:20" ht="19" customHeight="1">
      <c r="C27" s="5"/>
      <c r="D27" s="5"/>
      <c r="H27" s="47" t="b">
        <v>0</v>
      </c>
      <c r="I27" s="47" t="s">
        <v>8</v>
      </c>
      <c r="J27" s="47">
        <v>83</v>
      </c>
      <c r="K27" s="47">
        <v>78</v>
      </c>
      <c r="L27" s="47" t="s">
        <v>6</v>
      </c>
      <c r="M27" s="47">
        <v>1</v>
      </c>
    </row>
    <row r="28" spans="1:20" ht="19">
      <c r="C28" s="5"/>
      <c r="D28" s="5"/>
      <c r="H28" s="47" t="b">
        <v>0</v>
      </c>
      <c r="I28" s="47" t="s">
        <v>9</v>
      </c>
      <c r="J28" s="47">
        <v>75</v>
      </c>
      <c r="K28" s="47">
        <v>80</v>
      </c>
      <c r="L28" s="47" t="s">
        <v>6</v>
      </c>
      <c r="M28" s="47">
        <v>1</v>
      </c>
    </row>
    <row r="29" spans="1:20" ht="19">
      <c r="C29" s="5"/>
      <c r="D29" s="5"/>
      <c r="H29" s="47" t="b">
        <v>0</v>
      </c>
      <c r="I29" s="47" t="s">
        <v>9</v>
      </c>
      <c r="J29" s="47">
        <v>68</v>
      </c>
      <c r="K29" s="47">
        <v>80</v>
      </c>
      <c r="L29" s="47" t="s">
        <v>6</v>
      </c>
      <c r="M29" s="47">
        <v>1</v>
      </c>
    </row>
    <row r="30" spans="1:20" ht="47" customHeight="1">
      <c r="C30" s="5"/>
      <c r="D30" s="5"/>
      <c r="H30" s="47" t="b">
        <v>0</v>
      </c>
      <c r="I30" s="47" t="s">
        <v>9</v>
      </c>
      <c r="J30" s="47">
        <v>70</v>
      </c>
      <c r="K30" s="47">
        <v>96</v>
      </c>
      <c r="L30" s="47" t="s">
        <v>6</v>
      </c>
      <c r="M30" s="47">
        <v>1</v>
      </c>
    </row>
    <row r="31" spans="1:20" ht="19">
      <c r="C31" s="5"/>
      <c r="D31" s="5"/>
      <c r="H31" s="47" t="b">
        <v>0</v>
      </c>
      <c r="I31" s="47" t="s">
        <v>5</v>
      </c>
      <c r="J31" s="47">
        <v>69</v>
      </c>
      <c r="K31" s="47">
        <v>70</v>
      </c>
      <c r="L31" s="47" t="s">
        <v>6</v>
      </c>
      <c r="M31" s="47">
        <v>1</v>
      </c>
    </row>
    <row r="32" spans="1:20" ht="19">
      <c r="C32" s="7"/>
      <c r="D32" s="7"/>
    </row>
    <row r="33" spans="3:20" ht="19">
      <c r="C33" s="7"/>
      <c r="D33" s="7"/>
    </row>
    <row r="34" spans="3:20" ht="19">
      <c r="C34" s="5"/>
      <c r="D34" s="5"/>
      <c r="H34" s="86" t="s">
        <v>48</v>
      </c>
      <c r="I34" s="86"/>
      <c r="J34" s="86"/>
      <c r="K34" s="86"/>
      <c r="L34" s="86"/>
      <c r="M34" s="86"/>
    </row>
    <row r="35" spans="3:20" ht="19">
      <c r="C35" s="5"/>
      <c r="D35" s="5"/>
      <c r="H35" s="86"/>
      <c r="I35" s="86"/>
      <c r="J35" s="86"/>
      <c r="K35" s="86"/>
      <c r="L35" s="86"/>
      <c r="M35" s="86"/>
    </row>
    <row r="36" spans="3:20" ht="40">
      <c r="G36" s="33"/>
      <c r="H36" s="45" t="s">
        <v>3</v>
      </c>
      <c r="I36" s="45" t="s">
        <v>0</v>
      </c>
      <c r="J36" s="45" t="s">
        <v>1</v>
      </c>
      <c r="K36" s="45" t="s">
        <v>2</v>
      </c>
      <c r="L36" s="46" t="s">
        <v>4</v>
      </c>
      <c r="M36" s="46" t="s">
        <v>13</v>
      </c>
    </row>
    <row r="37" spans="3:20" ht="42" customHeight="1">
      <c r="G37" s="33"/>
      <c r="H37" s="47" t="b">
        <v>0</v>
      </c>
      <c r="I37" s="47" t="s">
        <v>5</v>
      </c>
      <c r="J37" s="47">
        <v>85</v>
      </c>
      <c r="K37" s="47">
        <v>85</v>
      </c>
      <c r="L37" s="47" t="s">
        <v>7</v>
      </c>
      <c r="M37" s="47">
        <v>0</v>
      </c>
    </row>
    <row r="38" spans="3:20" ht="19">
      <c r="G38" s="13"/>
    </row>
    <row r="39" spans="3:20" ht="28" customHeight="1">
      <c r="G39" s="30"/>
    </row>
    <row r="40" spans="3:20" ht="19">
      <c r="G40" s="30"/>
    </row>
    <row r="41" spans="3:20" ht="19">
      <c r="G41" s="30"/>
    </row>
    <row r="42" spans="3:20" ht="19">
      <c r="G42" s="30"/>
      <c r="O42" s="30"/>
      <c r="P42" s="30"/>
      <c r="Q42" s="30"/>
      <c r="R42" s="30"/>
      <c r="S42" s="30"/>
      <c r="T42" s="30"/>
    </row>
    <row r="43" spans="3:20" ht="19">
      <c r="G43" s="30"/>
    </row>
    <row r="44" spans="3:20" ht="16" customHeight="1">
      <c r="G44" s="30"/>
    </row>
    <row r="45" spans="3:20" ht="36" customHeight="1">
      <c r="G45" s="30"/>
    </row>
    <row r="47" spans="3:20" ht="27" customHeight="1"/>
    <row r="49" spans="7:20" ht="19" customHeight="1"/>
    <row r="50" spans="7:20" ht="19">
      <c r="O50" s="30"/>
      <c r="P50" s="30"/>
      <c r="Q50" s="30"/>
      <c r="R50" s="30"/>
      <c r="S50" s="30"/>
      <c r="T50" s="30"/>
    </row>
    <row r="53" spans="7:20">
      <c r="H53"/>
    </row>
    <row r="57" spans="7:20" ht="19">
      <c r="G57" s="39"/>
    </row>
    <row r="58" spans="7:20" ht="20" customHeight="1">
      <c r="G58" s="39"/>
    </row>
    <row r="59" spans="7:20" ht="17" customHeight="1">
      <c r="G59" s="44"/>
    </row>
    <row r="60" spans="7:20" ht="16" customHeight="1"/>
    <row r="61" spans="7:20" ht="16" customHeight="1">
      <c r="G61" s="33"/>
    </row>
    <row r="62" spans="7:20" ht="21">
      <c r="G62" s="33"/>
    </row>
    <row r="63" spans="7:20" ht="19">
      <c r="G63" s="38"/>
    </row>
    <row r="64" spans="7:20" ht="19">
      <c r="G64" s="39"/>
    </row>
    <row r="65" spans="7:9" ht="19">
      <c r="G65" s="39"/>
    </row>
    <row r="66" spans="7:9" ht="19">
      <c r="G66" s="39"/>
    </row>
    <row r="67" spans="7:9">
      <c r="H67" s="16"/>
      <c r="I67" s="9"/>
    </row>
    <row r="68" spans="7:9">
      <c r="H68" s="16"/>
      <c r="I68" s="9"/>
    </row>
    <row r="69" spans="7:9">
      <c r="H69" s="16"/>
      <c r="I69" s="9"/>
    </row>
  </sheetData>
  <mergeCells count="9">
    <mergeCell ref="A1:F2"/>
    <mergeCell ref="A14:F15"/>
    <mergeCell ref="H1:M2"/>
    <mergeCell ref="H34:M35"/>
    <mergeCell ref="H23:M24"/>
    <mergeCell ref="H15:M16"/>
    <mergeCell ref="H9:M10"/>
    <mergeCell ref="O1:T2"/>
    <mergeCell ref="O7:T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A3D0-1400-B74C-B565-530F61593493}">
  <dimension ref="A1:AQ44"/>
  <sheetViews>
    <sheetView workbookViewId="0">
      <selection activeCell="A24" sqref="A1:XFD1048576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21" customWidth="1"/>
    <col min="8" max="8" width="15.6640625" customWidth="1"/>
    <col min="11" max="11" width="12.83203125" customWidth="1"/>
    <col min="13" max="14" width="16" customWidth="1"/>
    <col min="15" max="15" width="15.6640625" customWidth="1"/>
    <col min="16" max="16" width="6.83203125" customWidth="1"/>
    <col min="17" max="17" width="7" customWidth="1"/>
    <col min="18" max="18" width="7.1640625" customWidth="1"/>
    <col min="19" max="19" width="8.1640625" customWidth="1"/>
    <col min="20" max="20" width="7.33203125" customWidth="1"/>
    <col min="21" max="21" width="6.6640625" customWidth="1"/>
    <col min="22" max="23" width="6.5" customWidth="1"/>
    <col min="24" max="24" width="6.83203125" customWidth="1"/>
    <col min="25" max="25" width="7.1640625" customWidth="1"/>
    <col min="26" max="26" width="7.33203125" customWidth="1"/>
    <col min="27" max="27" width="8.1640625" customWidth="1"/>
    <col min="28" max="28" width="6.5" customWidth="1"/>
    <col min="29" max="29" width="7.1640625" customWidth="1"/>
    <col min="30" max="30" width="6.6640625" customWidth="1"/>
    <col min="31" max="31" width="7.33203125" customWidth="1"/>
    <col min="32" max="32" width="8.33203125" customWidth="1"/>
    <col min="33" max="33" width="8" customWidth="1"/>
    <col min="34" max="36" width="7.83203125" customWidth="1"/>
    <col min="37" max="37" width="8.33203125" customWidth="1"/>
    <col min="38" max="38" width="7.83203125" customWidth="1"/>
    <col min="39" max="39" width="7.6640625" customWidth="1"/>
    <col min="40" max="40" width="7.33203125" customWidth="1"/>
    <col min="41" max="41" width="8.33203125" customWidth="1"/>
  </cols>
  <sheetData>
    <row r="1" spans="1:43">
      <c r="A1" s="86" t="s">
        <v>10</v>
      </c>
      <c r="B1" s="86"/>
      <c r="C1" s="86"/>
      <c r="D1" s="86"/>
      <c r="E1" s="86"/>
      <c r="F1" s="86"/>
    </row>
    <row r="2" spans="1:43" ht="19" customHeight="1">
      <c r="A2" s="86"/>
      <c r="B2" s="86"/>
      <c r="C2" s="86"/>
      <c r="D2" s="86"/>
      <c r="E2" s="86"/>
      <c r="F2" s="86"/>
      <c r="G2" s="87"/>
      <c r="H2" s="87"/>
      <c r="I2" s="78"/>
      <c r="J2" s="78"/>
      <c r="K2" s="78"/>
      <c r="L2" s="78"/>
      <c r="M2" s="78"/>
      <c r="N2" s="11"/>
    </row>
    <row r="3" spans="1:43" s="4" customFormat="1" ht="36" customHeight="1">
      <c r="A3" s="3" t="s">
        <v>0</v>
      </c>
      <c r="B3" s="3" t="s">
        <v>1</v>
      </c>
      <c r="C3" s="3" t="s">
        <v>2</v>
      </c>
      <c r="D3" s="3" t="s">
        <v>3</v>
      </c>
      <c r="E3" s="13" t="s">
        <v>4</v>
      </c>
      <c r="F3" s="13" t="s">
        <v>13</v>
      </c>
      <c r="G3" s="79" t="s">
        <v>0</v>
      </c>
      <c r="H3" s="79"/>
      <c r="I3" s="80"/>
      <c r="J3" s="80"/>
      <c r="K3" s="80"/>
      <c r="L3" s="80"/>
      <c r="M3" s="80"/>
      <c r="N3" s="27"/>
      <c r="O3" s="79" t="s">
        <v>1</v>
      </c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</row>
    <row r="4" spans="1:43" s="6" customFormat="1" ht="35">
      <c r="A4" s="30" t="s">
        <v>5</v>
      </c>
      <c r="B4" s="30">
        <v>75</v>
      </c>
      <c r="C4" s="30">
        <v>70</v>
      </c>
      <c r="D4" s="30" t="b">
        <v>1</v>
      </c>
      <c r="E4" s="30" t="s">
        <v>6</v>
      </c>
      <c r="F4" s="30">
        <v>1</v>
      </c>
      <c r="G4" s="15"/>
      <c r="H4" s="10" t="s">
        <v>14</v>
      </c>
      <c r="I4" s="10" t="s">
        <v>15</v>
      </c>
      <c r="J4" s="10" t="s">
        <v>37</v>
      </c>
      <c r="K4" s="10" t="s">
        <v>36</v>
      </c>
      <c r="L4" s="10" t="s">
        <v>17</v>
      </c>
      <c r="M4" s="12" t="s">
        <v>41</v>
      </c>
      <c r="N4" s="12" t="s">
        <v>43</v>
      </c>
      <c r="O4" s="20" t="s">
        <v>19</v>
      </c>
      <c r="P4" s="82">
        <v>1</v>
      </c>
      <c r="Q4" s="83"/>
      <c r="R4" s="84">
        <v>0</v>
      </c>
      <c r="S4" s="85"/>
      <c r="T4" s="82">
        <v>1</v>
      </c>
      <c r="U4" s="83"/>
      <c r="V4" s="84">
        <v>1</v>
      </c>
      <c r="W4" s="85"/>
      <c r="X4" s="82">
        <v>1</v>
      </c>
      <c r="Y4" s="83"/>
      <c r="Z4" s="84">
        <v>0</v>
      </c>
      <c r="AA4" s="85"/>
      <c r="AB4" s="84">
        <v>1</v>
      </c>
      <c r="AC4" s="85"/>
      <c r="AD4" s="84">
        <v>0</v>
      </c>
      <c r="AE4" s="85"/>
      <c r="AF4" s="82">
        <v>1</v>
      </c>
      <c r="AG4" s="83"/>
      <c r="AH4" s="82">
        <v>1</v>
      </c>
      <c r="AI4" s="83"/>
      <c r="AJ4" s="82">
        <v>0</v>
      </c>
      <c r="AK4" s="83"/>
      <c r="AL4" s="82">
        <v>1</v>
      </c>
      <c r="AM4" s="83"/>
      <c r="AN4" s="82">
        <v>1</v>
      </c>
      <c r="AO4" s="83"/>
      <c r="AP4" s="82">
        <v>0</v>
      </c>
      <c r="AQ4" s="90"/>
    </row>
    <row r="5" spans="1:43" s="8" customFormat="1" ht="19">
      <c r="A5" s="30" t="s">
        <v>5</v>
      </c>
      <c r="B5" s="30">
        <v>80</v>
      </c>
      <c r="C5" s="30">
        <v>90</v>
      </c>
      <c r="D5" s="30" t="b">
        <v>1</v>
      </c>
      <c r="E5" s="30" t="s">
        <v>7</v>
      </c>
      <c r="F5" s="30">
        <v>0</v>
      </c>
      <c r="G5" s="20" t="s">
        <v>5</v>
      </c>
      <c r="H5" s="24">
        <v>2</v>
      </c>
      <c r="I5" s="24">
        <v>3</v>
      </c>
      <c r="J5" s="24">
        <v>5</v>
      </c>
      <c r="K5" s="24">
        <f>-(H5/J5)*LOG10(H5/J5)-(I5/J5)*LOG10(I5/J5)</f>
        <v>0.29228525323862886</v>
      </c>
      <c r="L5" s="24">
        <v>14</v>
      </c>
      <c r="M5" s="24">
        <f>J5/L5*K5</f>
        <v>0.10438759044236745</v>
      </c>
      <c r="N5" s="24">
        <f>-J5/L5*LOG10(J5/L5)</f>
        <v>0.15969929690793544</v>
      </c>
      <c r="O5" s="20" t="s">
        <v>1</v>
      </c>
      <c r="P5" s="84">
        <v>64</v>
      </c>
      <c r="Q5" s="85"/>
      <c r="R5" s="84">
        <v>65</v>
      </c>
      <c r="S5" s="85"/>
      <c r="T5" s="82">
        <v>68</v>
      </c>
      <c r="U5" s="83"/>
      <c r="V5" s="84">
        <v>69</v>
      </c>
      <c r="W5" s="85"/>
      <c r="X5" s="84">
        <v>70</v>
      </c>
      <c r="Y5" s="85"/>
      <c r="Z5" s="82">
        <v>71</v>
      </c>
      <c r="AA5" s="83"/>
      <c r="AB5" s="84">
        <v>72</v>
      </c>
      <c r="AC5" s="85"/>
      <c r="AD5" s="84">
        <v>72</v>
      </c>
      <c r="AE5" s="85"/>
      <c r="AF5" s="82">
        <v>75</v>
      </c>
      <c r="AG5" s="83"/>
      <c r="AH5" s="82">
        <v>75</v>
      </c>
      <c r="AI5" s="83"/>
      <c r="AJ5" s="82">
        <v>80</v>
      </c>
      <c r="AK5" s="83"/>
      <c r="AL5" s="82">
        <v>81</v>
      </c>
      <c r="AM5" s="83"/>
      <c r="AN5" s="82">
        <v>83</v>
      </c>
      <c r="AO5" s="83"/>
      <c r="AP5" s="82">
        <v>85</v>
      </c>
      <c r="AQ5" s="90"/>
    </row>
    <row r="6" spans="1:43" s="8" customFormat="1" ht="19">
      <c r="A6" s="30" t="s">
        <v>5</v>
      </c>
      <c r="B6" s="30">
        <v>85</v>
      </c>
      <c r="C6" s="30">
        <v>85</v>
      </c>
      <c r="D6" s="30" t="b">
        <v>0</v>
      </c>
      <c r="E6" s="30" t="s">
        <v>7</v>
      </c>
      <c r="F6" s="30">
        <v>0</v>
      </c>
      <c r="G6" s="20" t="s">
        <v>8</v>
      </c>
      <c r="H6" s="24">
        <v>4</v>
      </c>
      <c r="I6" s="24">
        <v>0</v>
      </c>
      <c r="J6" s="24">
        <v>4</v>
      </c>
      <c r="K6" s="24">
        <v>0</v>
      </c>
      <c r="L6" s="24">
        <v>14</v>
      </c>
      <c r="M6" s="24">
        <f t="shared" ref="M6:M7" si="0">J6/L6*K6</f>
        <v>0</v>
      </c>
      <c r="N6" s="24">
        <f t="shared" ref="N6:N7" si="1">-J6/L6*LOG10(J6/L6)</f>
        <v>0.15544801267150732</v>
      </c>
      <c r="O6" s="18" t="s">
        <v>20</v>
      </c>
      <c r="P6" s="84">
        <f xml:space="preserve"> P5</f>
        <v>64</v>
      </c>
      <c r="Q6" s="85"/>
      <c r="R6" s="82">
        <f t="shared" ref="R6:AB6" si="2" xml:space="preserve"> R5</f>
        <v>65</v>
      </c>
      <c r="S6" s="83"/>
      <c r="T6" s="82">
        <f t="shared" si="2"/>
        <v>68</v>
      </c>
      <c r="U6" s="83"/>
      <c r="V6" s="84">
        <f t="shared" si="2"/>
        <v>69</v>
      </c>
      <c r="W6" s="85"/>
      <c r="X6" s="84">
        <f t="shared" si="2"/>
        <v>70</v>
      </c>
      <c r="Y6" s="85"/>
      <c r="Z6" s="82">
        <f t="shared" si="2"/>
        <v>71</v>
      </c>
      <c r="AA6" s="83"/>
      <c r="AB6" s="82">
        <f t="shared" si="2"/>
        <v>72</v>
      </c>
      <c r="AC6" s="83"/>
      <c r="AD6" s="84">
        <v>75</v>
      </c>
      <c r="AE6" s="85"/>
      <c r="AF6" s="82">
        <v>80</v>
      </c>
      <c r="AG6" s="83"/>
      <c r="AH6" s="82">
        <v>81</v>
      </c>
      <c r="AI6" s="83"/>
      <c r="AJ6" s="82">
        <v>83</v>
      </c>
      <c r="AK6" s="83"/>
      <c r="AL6" s="82">
        <v>85</v>
      </c>
      <c r="AM6" s="83"/>
      <c r="AN6" s="82"/>
      <c r="AO6" s="83"/>
      <c r="AP6" s="82"/>
      <c r="AQ6" s="90"/>
    </row>
    <row r="7" spans="1:43" s="8" customFormat="1" ht="19">
      <c r="A7" s="30" t="s">
        <v>5</v>
      </c>
      <c r="B7" s="30">
        <v>72</v>
      </c>
      <c r="C7" s="30">
        <v>95</v>
      </c>
      <c r="D7" s="30" t="b">
        <v>1</v>
      </c>
      <c r="E7" s="30" t="s">
        <v>7</v>
      </c>
      <c r="F7" s="30">
        <v>0</v>
      </c>
      <c r="G7" s="20" t="s">
        <v>9</v>
      </c>
      <c r="H7" s="24">
        <v>3</v>
      </c>
      <c r="I7" s="24">
        <v>2</v>
      </c>
      <c r="J7" s="24">
        <v>5</v>
      </c>
      <c r="K7" s="24">
        <f t="shared" ref="K7" si="3">-(H7/J7)*LOG10(H7/J7)-(I7/J7)*LOG10(I7/J7)</f>
        <v>0.29228525323862886</v>
      </c>
      <c r="L7" s="24">
        <v>14</v>
      </c>
      <c r="M7" s="24">
        <f t="shared" si="0"/>
        <v>0.10438759044236745</v>
      </c>
      <c r="N7" s="24">
        <f t="shared" si="1"/>
        <v>0.15969929690793544</v>
      </c>
      <c r="O7" s="17" t="s">
        <v>21</v>
      </c>
      <c r="P7" s="84">
        <v>63</v>
      </c>
      <c r="Q7" s="85"/>
      <c r="R7" s="82">
        <f>FLOOR(SUM(P6:S6)/2, 0.1)</f>
        <v>64.5</v>
      </c>
      <c r="S7" s="82"/>
      <c r="T7" s="82">
        <f>FLOOR((R6+T6)/2, 0.1)</f>
        <v>66.5</v>
      </c>
      <c r="U7" s="82"/>
      <c r="V7" s="82">
        <f t="shared" ref="V7" si="4">FLOOR((T6+V6)/2, 0.1)</f>
        <v>68.5</v>
      </c>
      <c r="W7" s="82"/>
      <c r="X7" s="82">
        <f t="shared" ref="X7" si="5">FLOOR((V6+X6)/2, 0.1)</f>
        <v>69.5</v>
      </c>
      <c r="Y7" s="82"/>
      <c r="Z7" s="82">
        <f t="shared" ref="Z7" si="6">FLOOR((X6+Z6)/2, 0.1)</f>
        <v>70.5</v>
      </c>
      <c r="AA7" s="82"/>
      <c r="AB7" s="82">
        <f t="shared" ref="AB7" si="7">FLOOR((Z6+AB6)/2, 0.1)</f>
        <v>71.5</v>
      </c>
      <c r="AC7" s="82"/>
      <c r="AD7" s="82">
        <f t="shared" ref="AD7" si="8">FLOOR((AB6+AD6)/2, 0.1)</f>
        <v>73.5</v>
      </c>
      <c r="AE7" s="82"/>
      <c r="AF7" s="82">
        <f t="shared" ref="AF7" si="9">FLOOR((AD6+AF6)/2, 0.1)</f>
        <v>77.5</v>
      </c>
      <c r="AG7" s="82"/>
      <c r="AH7" s="82">
        <f t="shared" ref="AH7" si="10">FLOOR((AF6+AH6)/2, 0.1)</f>
        <v>80.5</v>
      </c>
      <c r="AI7" s="82"/>
      <c r="AJ7" s="82">
        <f>FLOOR((AH6+AJ6)/2, 0.1)</f>
        <v>82</v>
      </c>
      <c r="AK7" s="82"/>
      <c r="AL7" s="89">
        <f>FLOOR((AJ6+AL6)/2, 0.1)</f>
        <v>84</v>
      </c>
      <c r="AM7" s="89"/>
      <c r="AN7" s="82">
        <v>85</v>
      </c>
      <c r="AO7" s="82"/>
      <c r="AP7" s="82"/>
      <c r="AQ7" s="90"/>
    </row>
    <row r="8" spans="1:43" s="6" customFormat="1" ht="19">
      <c r="A8" s="30" t="s">
        <v>5</v>
      </c>
      <c r="B8" s="30">
        <v>69</v>
      </c>
      <c r="C8" s="30">
        <v>70</v>
      </c>
      <c r="D8" s="30" t="b">
        <v>0</v>
      </c>
      <c r="E8" s="30" t="s">
        <v>6</v>
      </c>
      <c r="F8" s="30">
        <v>1</v>
      </c>
      <c r="G8" s="32" t="s">
        <v>39</v>
      </c>
      <c r="H8" s="66"/>
      <c r="I8" s="66"/>
      <c r="J8" s="66"/>
      <c r="K8" s="66"/>
      <c r="L8" s="25"/>
      <c r="M8" s="31">
        <f>SUM(M5:M7)</f>
        <v>0.2087751808847349</v>
      </c>
      <c r="N8" s="31"/>
      <c r="O8" s="18"/>
      <c r="P8" s="84"/>
      <c r="Q8" s="85"/>
      <c r="R8" s="82"/>
      <c r="S8" s="82"/>
      <c r="T8" s="82"/>
      <c r="U8" s="82"/>
      <c r="V8" s="84"/>
      <c r="W8" s="84"/>
      <c r="X8" s="84"/>
      <c r="Y8" s="84"/>
      <c r="Z8" s="82"/>
      <c r="AA8" s="82"/>
      <c r="AB8" s="82"/>
      <c r="AC8" s="82"/>
      <c r="AD8" s="84"/>
      <c r="AE8" s="84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90"/>
    </row>
    <row r="9" spans="1:43" s="6" customFormat="1" ht="19">
      <c r="A9" s="30" t="s">
        <v>8</v>
      </c>
      <c r="B9" s="30">
        <v>72</v>
      </c>
      <c r="C9" s="30">
        <v>90</v>
      </c>
      <c r="D9" s="30" t="b">
        <v>1</v>
      </c>
      <c r="E9" s="30" t="s">
        <v>6</v>
      </c>
      <c r="F9" s="30">
        <v>1</v>
      </c>
      <c r="G9" s="32" t="s">
        <v>40</v>
      </c>
      <c r="H9" s="9"/>
      <c r="I9" s="67"/>
      <c r="J9" s="67"/>
      <c r="K9" s="67"/>
      <c r="L9" s="11"/>
      <c r="M9" s="31">
        <f>D27-M8</f>
        <v>7.4279097176787545E-2</v>
      </c>
      <c r="N9" s="31"/>
      <c r="O9" s="20"/>
      <c r="P9" s="20" t="s">
        <v>22</v>
      </c>
      <c r="Q9" s="20" t="s">
        <v>23</v>
      </c>
      <c r="R9" s="20" t="s">
        <v>22</v>
      </c>
      <c r="S9" s="20" t="s">
        <v>23</v>
      </c>
      <c r="T9" s="20" t="s">
        <v>22</v>
      </c>
      <c r="U9" s="20" t="s">
        <v>23</v>
      </c>
      <c r="V9" s="20" t="s">
        <v>22</v>
      </c>
      <c r="W9" s="20" t="s">
        <v>23</v>
      </c>
      <c r="X9" s="20" t="s">
        <v>22</v>
      </c>
      <c r="Y9" s="20" t="s">
        <v>23</v>
      </c>
      <c r="Z9" s="20" t="s">
        <v>22</v>
      </c>
      <c r="AA9" s="20" t="s">
        <v>23</v>
      </c>
      <c r="AB9" s="20" t="s">
        <v>22</v>
      </c>
      <c r="AC9" s="20" t="s">
        <v>23</v>
      </c>
      <c r="AD9" s="20" t="s">
        <v>22</v>
      </c>
      <c r="AE9" s="20" t="s">
        <v>23</v>
      </c>
      <c r="AF9" s="20" t="s">
        <v>22</v>
      </c>
      <c r="AG9" s="20" t="s">
        <v>23</v>
      </c>
      <c r="AH9" s="20" t="s">
        <v>22</v>
      </c>
      <c r="AI9" s="20" t="s">
        <v>23</v>
      </c>
      <c r="AJ9" s="20" t="s">
        <v>22</v>
      </c>
      <c r="AK9" s="20" t="s">
        <v>23</v>
      </c>
      <c r="AL9" s="20" t="s">
        <v>22</v>
      </c>
      <c r="AM9" s="20" t="s">
        <v>23</v>
      </c>
      <c r="AN9" s="20" t="s">
        <v>22</v>
      </c>
      <c r="AO9" s="20" t="s">
        <v>23</v>
      </c>
    </row>
    <row r="10" spans="1:43" s="6" customFormat="1" ht="19">
      <c r="A10" s="30" t="s">
        <v>8</v>
      </c>
      <c r="B10" s="30">
        <v>83</v>
      </c>
      <c r="C10" s="30">
        <v>78</v>
      </c>
      <c r="D10" s="30" t="b">
        <v>0</v>
      </c>
      <c r="E10" s="30" t="s">
        <v>6</v>
      </c>
      <c r="F10" s="30">
        <v>1</v>
      </c>
      <c r="G10" s="32" t="s">
        <v>42</v>
      </c>
      <c r="N10" s="68">
        <f>SUM(N5:N7)</f>
        <v>0.4748466064873782</v>
      </c>
      <c r="O10" s="20" t="s">
        <v>14</v>
      </c>
      <c r="P10" s="20">
        <v>0</v>
      </c>
      <c r="Q10" s="20">
        <v>9</v>
      </c>
      <c r="R10" s="20">
        <v>1</v>
      </c>
      <c r="S10" s="20">
        <v>8</v>
      </c>
      <c r="T10" s="20">
        <v>1</v>
      </c>
      <c r="U10" s="20">
        <v>8</v>
      </c>
      <c r="V10" s="20">
        <v>2</v>
      </c>
      <c r="W10" s="20">
        <v>7</v>
      </c>
      <c r="X10" s="20">
        <v>3</v>
      </c>
      <c r="Y10" s="20">
        <v>6</v>
      </c>
      <c r="Z10" s="20">
        <v>4</v>
      </c>
      <c r="AA10" s="20">
        <v>5</v>
      </c>
      <c r="AB10" s="20">
        <v>4</v>
      </c>
      <c r="AC10" s="20">
        <v>5</v>
      </c>
      <c r="AD10" s="20">
        <v>5</v>
      </c>
      <c r="AE10" s="20">
        <v>4</v>
      </c>
      <c r="AF10" s="20">
        <v>7</v>
      </c>
      <c r="AG10" s="20">
        <v>2</v>
      </c>
      <c r="AH10" s="20">
        <v>7</v>
      </c>
      <c r="AI10" s="20">
        <v>2</v>
      </c>
      <c r="AJ10" s="20">
        <v>8</v>
      </c>
      <c r="AK10" s="20">
        <v>1</v>
      </c>
      <c r="AL10" s="20">
        <v>9</v>
      </c>
      <c r="AM10" s="20">
        <v>0</v>
      </c>
      <c r="AN10" s="20">
        <v>9</v>
      </c>
      <c r="AO10" s="20">
        <v>0</v>
      </c>
    </row>
    <row r="11" spans="1:43" s="6" customFormat="1" ht="19">
      <c r="A11" s="30" t="s">
        <v>8</v>
      </c>
      <c r="B11" s="30">
        <v>64</v>
      </c>
      <c r="C11" s="30">
        <v>65</v>
      </c>
      <c r="D11" s="30" t="b">
        <v>1</v>
      </c>
      <c r="E11" s="30" t="s">
        <v>6</v>
      </c>
      <c r="F11" s="30">
        <v>1</v>
      </c>
      <c r="G11" s="42" t="s">
        <v>44</v>
      </c>
      <c r="N11" s="70">
        <f>M9/N10</f>
        <v>0.15642756242117514</v>
      </c>
      <c r="O11" s="20" t="s">
        <v>15</v>
      </c>
      <c r="P11" s="20">
        <v>0</v>
      </c>
      <c r="Q11" s="20">
        <v>5</v>
      </c>
      <c r="R11" s="20">
        <v>0</v>
      </c>
      <c r="S11" s="20">
        <v>5</v>
      </c>
      <c r="T11" s="20">
        <v>1</v>
      </c>
      <c r="U11" s="20">
        <v>4</v>
      </c>
      <c r="V11" s="20">
        <v>1</v>
      </c>
      <c r="W11" s="20">
        <v>4</v>
      </c>
      <c r="X11" s="20">
        <v>1</v>
      </c>
      <c r="Y11" s="20">
        <v>4</v>
      </c>
      <c r="Z11" s="20">
        <v>1</v>
      </c>
      <c r="AA11" s="20">
        <v>4</v>
      </c>
      <c r="AB11" s="20">
        <v>2</v>
      </c>
      <c r="AC11" s="20">
        <v>3</v>
      </c>
      <c r="AD11" s="20">
        <v>3</v>
      </c>
      <c r="AE11" s="20">
        <v>2</v>
      </c>
      <c r="AF11" s="20">
        <v>3</v>
      </c>
      <c r="AG11" s="20">
        <v>2</v>
      </c>
      <c r="AH11" s="20">
        <v>4</v>
      </c>
      <c r="AI11" s="20">
        <v>1</v>
      </c>
      <c r="AJ11" s="20">
        <v>4</v>
      </c>
      <c r="AK11" s="20">
        <v>1</v>
      </c>
      <c r="AL11" s="20">
        <v>4</v>
      </c>
      <c r="AM11" s="20">
        <v>1</v>
      </c>
      <c r="AN11" s="20">
        <v>5</v>
      </c>
      <c r="AO11" s="20">
        <v>0</v>
      </c>
    </row>
    <row r="12" spans="1:43" s="6" customFormat="1" ht="18" customHeight="1">
      <c r="A12" s="30" t="s">
        <v>8</v>
      </c>
      <c r="B12" s="30">
        <v>81</v>
      </c>
      <c r="C12" s="30">
        <v>75</v>
      </c>
      <c r="D12" s="30" t="b">
        <v>0</v>
      </c>
      <c r="E12" s="30" t="s">
        <v>6</v>
      </c>
      <c r="F12" s="30">
        <v>1</v>
      </c>
      <c r="P12" s="84"/>
      <c r="Q12" s="85"/>
      <c r="R12" s="82"/>
      <c r="S12" s="82"/>
      <c r="T12" s="82"/>
      <c r="U12" s="82"/>
      <c r="V12" s="84"/>
      <c r="W12" s="84"/>
      <c r="X12" s="84"/>
      <c r="Y12" s="84"/>
      <c r="Z12" s="82"/>
      <c r="AA12" s="82"/>
      <c r="AB12" s="82"/>
      <c r="AC12" s="82"/>
      <c r="AD12" s="84"/>
      <c r="AE12" s="84"/>
      <c r="AF12" s="82"/>
      <c r="AG12" s="82"/>
      <c r="AH12" s="82"/>
      <c r="AI12" s="82"/>
      <c r="AJ12" s="82"/>
      <c r="AK12" s="82"/>
      <c r="AL12" s="82"/>
      <c r="AM12" s="82"/>
      <c r="AN12" s="82"/>
      <c r="AO12" s="82"/>
    </row>
    <row r="13" spans="1:43" s="6" customFormat="1" ht="18" customHeight="1">
      <c r="A13" s="30" t="s">
        <v>9</v>
      </c>
      <c r="B13" s="30">
        <v>71</v>
      </c>
      <c r="C13" s="30">
        <v>80</v>
      </c>
      <c r="D13" s="30" t="b">
        <v>1</v>
      </c>
      <c r="E13" s="30" t="s">
        <v>7</v>
      </c>
      <c r="F13" s="30">
        <v>0</v>
      </c>
      <c r="O13" s="20" t="s">
        <v>24</v>
      </c>
      <c r="P13" s="20">
        <f>SUM(P10:P11)</f>
        <v>0</v>
      </c>
      <c r="Q13" s="20">
        <f t="shared" ref="Q13:AO13" si="11">SUM(Q10:Q11)</f>
        <v>14</v>
      </c>
      <c r="R13" s="20">
        <f t="shared" si="11"/>
        <v>1</v>
      </c>
      <c r="S13" s="20">
        <f t="shared" si="11"/>
        <v>13</v>
      </c>
      <c r="T13" s="20">
        <f t="shared" si="11"/>
        <v>2</v>
      </c>
      <c r="U13" s="20">
        <f t="shared" si="11"/>
        <v>12</v>
      </c>
      <c r="V13" s="20">
        <f t="shared" si="11"/>
        <v>3</v>
      </c>
      <c r="W13" s="20">
        <f t="shared" si="11"/>
        <v>11</v>
      </c>
      <c r="X13" s="20">
        <f t="shared" si="11"/>
        <v>4</v>
      </c>
      <c r="Y13" s="20">
        <f t="shared" si="11"/>
        <v>10</v>
      </c>
      <c r="Z13" s="20">
        <f t="shared" si="11"/>
        <v>5</v>
      </c>
      <c r="AA13" s="20">
        <f t="shared" si="11"/>
        <v>9</v>
      </c>
      <c r="AB13" s="20">
        <f t="shared" si="11"/>
        <v>6</v>
      </c>
      <c r="AC13" s="20">
        <f t="shared" si="11"/>
        <v>8</v>
      </c>
      <c r="AD13" s="20">
        <f t="shared" si="11"/>
        <v>8</v>
      </c>
      <c r="AE13" s="20">
        <f t="shared" si="11"/>
        <v>6</v>
      </c>
      <c r="AF13" s="20">
        <f t="shared" si="11"/>
        <v>10</v>
      </c>
      <c r="AG13" s="20">
        <f t="shared" si="11"/>
        <v>4</v>
      </c>
      <c r="AH13" s="20">
        <f t="shared" si="11"/>
        <v>11</v>
      </c>
      <c r="AI13" s="20">
        <f t="shared" si="11"/>
        <v>3</v>
      </c>
      <c r="AJ13" s="20">
        <f t="shared" si="11"/>
        <v>12</v>
      </c>
      <c r="AK13" s="20">
        <f t="shared" si="11"/>
        <v>2</v>
      </c>
      <c r="AL13" s="20">
        <f t="shared" si="11"/>
        <v>13</v>
      </c>
      <c r="AM13" s="20">
        <f t="shared" si="11"/>
        <v>1</v>
      </c>
      <c r="AN13" s="20">
        <f t="shared" si="11"/>
        <v>14</v>
      </c>
      <c r="AO13" s="20">
        <f t="shared" si="11"/>
        <v>0</v>
      </c>
    </row>
    <row r="14" spans="1:43" s="8" customFormat="1" ht="19">
      <c r="A14" s="30" t="s">
        <v>9</v>
      </c>
      <c r="B14" s="30">
        <v>65</v>
      </c>
      <c r="C14" s="30">
        <v>70</v>
      </c>
      <c r="D14" s="30" t="b">
        <v>1</v>
      </c>
      <c r="E14" s="30" t="s">
        <v>7</v>
      </c>
      <c r="F14" s="30">
        <v>0</v>
      </c>
      <c r="O14" s="17" t="s">
        <v>36</v>
      </c>
      <c r="P14" s="29">
        <v>1</v>
      </c>
      <c r="Q14" s="29">
        <f>-Q10/Q13*LOG10(Q10/Q13) - Q11/Q13*LOG10(Q11/Q13)</f>
        <v>0.28305427806152245</v>
      </c>
      <c r="R14" s="29">
        <v>0</v>
      </c>
      <c r="S14" s="29">
        <f t="shared" ref="S14:AN14" si="12">-S10/S13*LOG10(S10/S13) - S11/S13*LOG10(S11/S13)</f>
        <v>0.28936105095178732</v>
      </c>
      <c r="T14" s="29">
        <f t="shared" si="12"/>
        <v>0.3010299956639812</v>
      </c>
      <c r="U14" s="29">
        <f t="shared" si="12"/>
        <v>0.27643459094367495</v>
      </c>
      <c r="V14" s="29">
        <f t="shared" si="12"/>
        <v>0.27643459094367495</v>
      </c>
      <c r="W14" s="29">
        <f t="shared" si="12"/>
        <v>0.28467211739352982</v>
      </c>
      <c r="X14" s="29">
        <f t="shared" si="12"/>
        <v>0.24421905028821556</v>
      </c>
      <c r="Y14" s="29">
        <f t="shared" si="12"/>
        <v>0.29228525323862886</v>
      </c>
      <c r="Z14" s="29">
        <f t="shared" si="12"/>
        <v>0.21732201127364886</v>
      </c>
      <c r="AA14" s="29">
        <f t="shared" si="12"/>
        <v>0.29834362199577558</v>
      </c>
      <c r="AB14" s="29">
        <f t="shared" si="12"/>
        <v>0.27643459094367495</v>
      </c>
      <c r="AC14" s="29">
        <f t="shared" si="12"/>
        <v>0.28731326376205846</v>
      </c>
      <c r="AD14" s="29">
        <f t="shared" si="12"/>
        <v>0.28731326376205846</v>
      </c>
      <c r="AE14" s="29">
        <f t="shared" si="12"/>
        <v>0.27643459094367495</v>
      </c>
      <c r="AF14" s="29">
        <f t="shared" si="12"/>
        <v>0.26529499557412151</v>
      </c>
      <c r="AG14" s="29">
        <f t="shared" si="12"/>
        <v>0.3010299956639812</v>
      </c>
      <c r="AH14" s="29">
        <f t="shared" si="12"/>
        <v>0.28467211739352982</v>
      </c>
      <c r="AI14" s="29">
        <f t="shared" si="12"/>
        <v>0.27643459094367495</v>
      </c>
      <c r="AJ14" s="29">
        <f t="shared" si="12"/>
        <v>0.27643459094367495</v>
      </c>
      <c r="AK14" s="29">
        <f t="shared" si="12"/>
        <v>0.3010299956639812</v>
      </c>
      <c r="AL14" s="29">
        <f t="shared" si="12"/>
        <v>0.268064694594085</v>
      </c>
      <c r="AM14" s="29">
        <v>0</v>
      </c>
      <c r="AN14" s="29">
        <f t="shared" si="12"/>
        <v>0.28305427806152245</v>
      </c>
      <c r="AO14" s="29">
        <v>1</v>
      </c>
    </row>
    <row r="15" spans="1:43" s="8" customFormat="1" ht="19">
      <c r="A15" s="30" t="s">
        <v>9</v>
      </c>
      <c r="B15" s="30">
        <v>75</v>
      </c>
      <c r="C15" s="30">
        <v>80</v>
      </c>
      <c r="D15" s="30" t="b">
        <v>0</v>
      </c>
      <c r="E15" s="30" t="s">
        <v>6</v>
      </c>
      <c r="F15" s="30">
        <v>1</v>
      </c>
      <c r="G15" s="20"/>
      <c r="H15" s="20"/>
      <c r="I15" s="9"/>
      <c r="J15" s="9"/>
      <c r="K15" s="9"/>
      <c r="L15" s="9"/>
      <c r="M15" s="9"/>
      <c r="N15" s="9"/>
      <c r="O15" s="20" t="s">
        <v>17</v>
      </c>
      <c r="P15" s="20">
        <v>14</v>
      </c>
      <c r="Q15" s="20">
        <v>14</v>
      </c>
      <c r="R15" s="20">
        <v>14</v>
      </c>
      <c r="S15" s="20">
        <v>14</v>
      </c>
      <c r="T15" s="20">
        <v>14</v>
      </c>
      <c r="U15" s="20">
        <v>14</v>
      </c>
      <c r="V15" s="20">
        <v>14</v>
      </c>
      <c r="W15" s="20">
        <v>14</v>
      </c>
      <c r="X15" s="20">
        <v>14</v>
      </c>
      <c r="Y15" s="20">
        <v>14</v>
      </c>
      <c r="Z15" s="20">
        <v>14</v>
      </c>
      <c r="AA15" s="20">
        <v>14</v>
      </c>
      <c r="AB15" s="20">
        <v>14</v>
      </c>
      <c r="AC15" s="20">
        <v>14</v>
      </c>
      <c r="AD15" s="20">
        <v>14</v>
      </c>
      <c r="AE15" s="20">
        <v>14</v>
      </c>
      <c r="AF15" s="20">
        <v>14</v>
      </c>
      <c r="AG15" s="20">
        <v>14</v>
      </c>
      <c r="AH15" s="20">
        <v>14</v>
      </c>
      <c r="AI15" s="20">
        <v>14</v>
      </c>
      <c r="AJ15" s="20">
        <v>14</v>
      </c>
      <c r="AK15" s="20">
        <v>14</v>
      </c>
      <c r="AL15" s="20">
        <v>14</v>
      </c>
      <c r="AM15" s="20">
        <v>14</v>
      </c>
      <c r="AN15" s="20">
        <v>14</v>
      </c>
      <c r="AO15" s="20">
        <v>14</v>
      </c>
    </row>
    <row r="16" spans="1:43" s="6" customFormat="1" ht="35">
      <c r="A16" s="30" t="s">
        <v>9</v>
      </c>
      <c r="B16" s="30">
        <v>68</v>
      </c>
      <c r="C16" s="30">
        <v>80</v>
      </c>
      <c r="D16" s="30" t="b">
        <v>0</v>
      </c>
      <c r="E16" s="30" t="s">
        <v>6</v>
      </c>
      <c r="F16" s="30">
        <v>1</v>
      </c>
      <c r="G16" s="20"/>
      <c r="H16" s="9"/>
      <c r="I16" s="9"/>
      <c r="J16" s="9"/>
      <c r="K16" s="9"/>
      <c r="L16" s="9"/>
      <c r="M16" s="9"/>
      <c r="N16" s="9"/>
      <c r="O16" s="17" t="s">
        <v>41</v>
      </c>
      <c r="P16" s="29">
        <f>(SUM(P10:P11)/P15)*P14</f>
        <v>0</v>
      </c>
      <c r="Q16" s="29">
        <f>(Q13/Q15)*Q14</f>
        <v>0.28305427806152245</v>
      </c>
      <c r="R16" s="29">
        <f t="shared" ref="R16:AN16" si="13">(R13/R15)*R14</f>
        <v>0</v>
      </c>
      <c r="S16" s="29">
        <f t="shared" si="13"/>
        <v>0.26869240445523107</v>
      </c>
      <c r="T16" s="29">
        <f t="shared" si="13"/>
        <v>4.3004285094854454E-2</v>
      </c>
      <c r="U16" s="29">
        <f t="shared" si="13"/>
        <v>0.23694393509457851</v>
      </c>
      <c r="V16" s="29">
        <f t="shared" si="13"/>
        <v>5.9235983773644627E-2</v>
      </c>
      <c r="W16" s="29">
        <f t="shared" si="13"/>
        <v>0.22367094938063056</v>
      </c>
      <c r="X16" s="29">
        <f t="shared" si="13"/>
        <v>6.9776871510918728E-2</v>
      </c>
      <c r="Y16" s="29">
        <f t="shared" si="13"/>
        <v>0.2087751808847349</v>
      </c>
      <c r="Z16" s="29">
        <f t="shared" si="13"/>
        <v>7.7615004026303169E-2</v>
      </c>
      <c r="AA16" s="29">
        <f t="shared" si="13"/>
        <v>0.19179232842585575</v>
      </c>
      <c r="AB16" s="29">
        <f t="shared" si="13"/>
        <v>0.11847196754728925</v>
      </c>
      <c r="AC16" s="29">
        <f t="shared" si="13"/>
        <v>0.16417900786403339</v>
      </c>
      <c r="AD16" s="29">
        <f t="shared" si="13"/>
        <v>0.16417900786403339</v>
      </c>
      <c r="AE16" s="29">
        <f t="shared" si="13"/>
        <v>0.11847196754728925</v>
      </c>
      <c r="AF16" s="29">
        <f t="shared" si="13"/>
        <v>0.18949642541008679</v>
      </c>
      <c r="AG16" s="29">
        <f t="shared" si="13"/>
        <v>8.6008570189708908E-2</v>
      </c>
      <c r="AH16" s="29">
        <f t="shared" si="13"/>
        <v>0.22367094938063056</v>
      </c>
      <c r="AI16" s="29">
        <f t="shared" si="13"/>
        <v>5.9235983773644627E-2</v>
      </c>
      <c r="AJ16" s="29">
        <f t="shared" si="13"/>
        <v>0.23694393509457851</v>
      </c>
      <c r="AK16" s="29">
        <f t="shared" si="13"/>
        <v>4.3004285094854454E-2</v>
      </c>
      <c r="AL16" s="29">
        <f t="shared" si="13"/>
        <v>0.24891721640879322</v>
      </c>
      <c r="AM16" s="29">
        <f t="shared" si="13"/>
        <v>0</v>
      </c>
      <c r="AN16" s="29">
        <f t="shared" si="13"/>
        <v>0.28305427806152245</v>
      </c>
      <c r="AO16" s="29">
        <f t="shared" ref="AO16" si="14">(SUM(AO10:AO11)/AO15)*AO14</f>
        <v>0</v>
      </c>
    </row>
    <row r="17" spans="1:43" s="6" customFormat="1" ht="19">
      <c r="A17" s="30" t="s">
        <v>9</v>
      </c>
      <c r="B17" s="30">
        <v>70</v>
      </c>
      <c r="C17" s="30">
        <v>96</v>
      </c>
      <c r="D17" s="30" t="b">
        <v>0</v>
      </c>
      <c r="E17" s="30" t="s">
        <v>6</v>
      </c>
      <c r="F17" s="30">
        <v>1</v>
      </c>
      <c r="G17" s="20"/>
      <c r="H17" s="9"/>
      <c r="I17" s="9"/>
      <c r="J17" s="9"/>
      <c r="K17" s="9"/>
      <c r="L17" s="9"/>
      <c r="M17" s="9"/>
      <c r="N17" s="9"/>
      <c r="O17" s="32" t="s">
        <v>39</v>
      </c>
      <c r="P17" s="91">
        <f>SUM(P16:Q16)</f>
        <v>0.28305427806152245</v>
      </c>
      <c r="Q17" s="84"/>
      <c r="R17" s="91">
        <f t="shared" ref="R17" si="15">SUM(R16:S16)</f>
        <v>0.26869240445523107</v>
      </c>
      <c r="S17" s="91"/>
      <c r="T17" s="91">
        <f t="shared" ref="T17" si="16">SUM(T16:U16)</f>
        <v>0.27994822018943294</v>
      </c>
      <c r="U17" s="91"/>
      <c r="V17" s="91">
        <f t="shared" ref="V17" si="17">SUM(V16:W16)</f>
        <v>0.28290693315427518</v>
      </c>
      <c r="W17" s="91"/>
      <c r="X17" s="91">
        <f t="shared" ref="X17" si="18">SUM(X16:Y16)</f>
        <v>0.27855205239565362</v>
      </c>
      <c r="Y17" s="91"/>
      <c r="Z17" s="91">
        <f t="shared" ref="Z17" si="19">SUM(Z16:AA16)</f>
        <v>0.26940733245215892</v>
      </c>
      <c r="AA17" s="91"/>
      <c r="AB17" s="91">
        <f t="shared" ref="AB17" si="20">SUM(AB16:AC16)</f>
        <v>0.28265097541132267</v>
      </c>
      <c r="AC17" s="91"/>
      <c r="AD17" s="91">
        <f t="shared" ref="AD17" si="21">SUM(AD16:AE16)</f>
        <v>0.28265097541132267</v>
      </c>
      <c r="AE17" s="91"/>
      <c r="AF17" s="91">
        <f t="shared" ref="AF17" si="22">SUM(AF16:AG16)</f>
        <v>0.27550499559979569</v>
      </c>
      <c r="AG17" s="91"/>
      <c r="AH17" s="91">
        <f t="shared" ref="AH17" si="23">SUM(AH16:AI16)</f>
        <v>0.28290693315427518</v>
      </c>
      <c r="AI17" s="91"/>
      <c r="AJ17" s="91">
        <f t="shared" ref="AJ17" si="24">SUM(AJ16:AK16)</f>
        <v>0.27994822018943294</v>
      </c>
      <c r="AK17" s="91"/>
      <c r="AL17" s="92">
        <f t="shared" ref="AL17" si="25">SUM(AL16:AM16)</f>
        <v>0.24891721640879322</v>
      </c>
      <c r="AM17" s="92"/>
      <c r="AN17" s="91">
        <f t="shared" ref="AN17" si="26">SUM(AN16:AO16)</f>
        <v>0.28305427806152245</v>
      </c>
      <c r="AO17" s="91"/>
    </row>
    <row r="18" spans="1:43" s="6" customFormat="1" ht="19">
      <c r="A18" s="30"/>
      <c r="B18" s="30"/>
      <c r="C18" s="30"/>
      <c r="D18" s="30"/>
      <c r="E18" s="30"/>
      <c r="F18" s="30"/>
      <c r="G18" s="20"/>
      <c r="H18" s="9"/>
      <c r="I18" s="9"/>
      <c r="J18" s="9"/>
      <c r="K18" s="9"/>
      <c r="L18" s="9"/>
      <c r="M18" s="9"/>
      <c r="N18" s="9"/>
      <c r="O18" s="32" t="s">
        <v>38</v>
      </c>
      <c r="P18" s="91">
        <v>0.28299999999999997</v>
      </c>
      <c r="Q18" s="84"/>
      <c r="R18" s="91">
        <v>0.28299999999999997</v>
      </c>
      <c r="S18" s="84"/>
      <c r="T18" s="91">
        <v>0.28299999999999997</v>
      </c>
      <c r="U18" s="84"/>
      <c r="V18" s="91">
        <v>0.28299999999999997</v>
      </c>
      <c r="W18" s="84"/>
      <c r="X18" s="91">
        <v>0.28299999999999997</v>
      </c>
      <c r="Y18" s="84"/>
      <c r="Z18" s="91">
        <v>0.28299999999999997</v>
      </c>
      <c r="AA18" s="84"/>
      <c r="AB18" s="91">
        <v>0.28299999999999997</v>
      </c>
      <c r="AC18" s="84"/>
      <c r="AD18" s="91">
        <v>0.28299999999999997</v>
      </c>
      <c r="AE18" s="84"/>
      <c r="AF18" s="91">
        <v>0.28299999999999997</v>
      </c>
      <c r="AG18" s="84"/>
      <c r="AH18" s="91">
        <v>0.28299999999999997</v>
      </c>
      <c r="AI18" s="84"/>
      <c r="AJ18" s="91">
        <v>0.28299999999999997</v>
      </c>
      <c r="AK18" s="84"/>
      <c r="AL18" s="91">
        <v>0.28299999999999997</v>
      </c>
      <c r="AM18" s="84"/>
      <c r="AN18" s="91">
        <v>0.28299999999999997</v>
      </c>
      <c r="AO18" s="84"/>
    </row>
    <row r="19" spans="1:43" s="6" customFormat="1">
      <c r="G19" s="20"/>
      <c r="H19" s="9"/>
      <c r="I19" s="9"/>
      <c r="J19" s="9"/>
      <c r="K19" s="9"/>
      <c r="L19" s="9"/>
      <c r="M19" s="9"/>
      <c r="N19" s="9"/>
      <c r="O19" s="69" t="s">
        <v>40</v>
      </c>
      <c r="P19" s="91">
        <f>P18-P17</f>
        <v>-5.4278061522472498E-5</v>
      </c>
      <c r="Q19" s="84"/>
      <c r="R19" s="91">
        <f t="shared" ref="R19" si="27">R18-R17</f>
        <v>1.4307595544768903E-2</v>
      </c>
      <c r="S19" s="84"/>
      <c r="T19" s="91">
        <f t="shared" ref="T19" si="28">T18-T17</f>
        <v>3.0517798105670346E-3</v>
      </c>
      <c r="U19" s="84"/>
      <c r="V19" s="91">
        <f t="shared" ref="V19" si="29">V18-V17</f>
        <v>9.3066845724798508E-5</v>
      </c>
      <c r="W19" s="84"/>
      <c r="X19" s="91">
        <f t="shared" ref="X19" si="30">X18-X17</f>
        <v>4.4479476043463584E-3</v>
      </c>
      <c r="Y19" s="84"/>
      <c r="Z19" s="91">
        <f t="shared" ref="Z19" si="31">Z18-Z17</f>
        <v>1.3592667547841053E-2</v>
      </c>
      <c r="AA19" s="84"/>
      <c r="AB19" s="91">
        <f t="shared" ref="AB19" si="32">AB18-AB17</f>
        <v>3.4902458867730468E-4</v>
      </c>
      <c r="AC19" s="84"/>
      <c r="AD19" s="91">
        <f t="shared" ref="AD19" si="33">AD18-AD17</f>
        <v>3.4902458867730468E-4</v>
      </c>
      <c r="AE19" s="84"/>
      <c r="AF19" s="91">
        <f t="shared" ref="AF19" si="34">AF18-AF17</f>
        <v>7.4950044002042859E-3</v>
      </c>
      <c r="AG19" s="84"/>
      <c r="AH19" s="91">
        <f t="shared" ref="AH19" si="35">AH18-AH17</f>
        <v>9.3066845724798508E-5</v>
      </c>
      <c r="AI19" s="84"/>
      <c r="AJ19" s="91">
        <f t="shared" ref="AJ19" si="36">AJ18-AJ17</f>
        <v>3.0517798105670346E-3</v>
      </c>
      <c r="AK19" s="84"/>
      <c r="AL19" s="91">
        <f t="shared" ref="AL19" si="37">AL18-AL17</f>
        <v>3.4082783591206756E-2</v>
      </c>
      <c r="AM19" s="84"/>
      <c r="AN19" s="91">
        <f t="shared" ref="AN19" si="38">AN18-AN17</f>
        <v>-5.4278061522472498E-5</v>
      </c>
      <c r="AO19" s="84"/>
    </row>
    <row r="20" spans="1:43" s="6" customFormat="1">
      <c r="G20" s="20"/>
      <c r="H20" s="9"/>
      <c r="I20" s="9"/>
      <c r="J20" s="9"/>
      <c r="K20" s="9"/>
      <c r="L20" s="9"/>
      <c r="M20" s="9"/>
      <c r="N20" s="9"/>
      <c r="O20" s="32" t="s">
        <v>43</v>
      </c>
      <c r="P20" s="29">
        <v>0</v>
      </c>
      <c r="Q20" s="29">
        <f>-Q10/Q13*LOG10(Q10/Q13)-Q11/Q13*LOG10(Q11/Q13)</f>
        <v>0.28305427806152245</v>
      </c>
      <c r="R20" s="29">
        <v>0</v>
      </c>
      <c r="S20" s="29">
        <f t="shared" ref="S20:AN20" si="39">-S10/S13*LOG10(S10/S13)-S11/S13*LOG10(S11/S13)</f>
        <v>0.28936105095178732</v>
      </c>
      <c r="T20" s="29">
        <f t="shared" si="39"/>
        <v>0.3010299956639812</v>
      </c>
      <c r="U20" s="29">
        <f t="shared" si="39"/>
        <v>0.27643459094367495</v>
      </c>
      <c r="V20" s="29">
        <f t="shared" si="39"/>
        <v>0.27643459094367495</v>
      </c>
      <c r="W20" s="29">
        <f t="shared" si="39"/>
        <v>0.28467211739352982</v>
      </c>
      <c r="X20" s="29">
        <f t="shared" si="39"/>
        <v>0.24421905028821556</v>
      </c>
      <c r="Y20" s="29">
        <f t="shared" si="39"/>
        <v>0.29228525323862886</v>
      </c>
      <c r="Z20" s="29">
        <f t="shared" si="39"/>
        <v>0.21732201127364886</v>
      </c>
      <c r="AA20" s="29">
        <f t="shared" si="39"/>
        <v>0.29834362199577558</v>
      </c>
      <c r="AB20" s="29">
        <f t="shared" si="39"/>
        <v>0.27643459094367495</v>
      </c>
      <c r="AC20" s="29">
        <f t="shared" si="39"/>
        <v>0.28731326376205846</v>
      </c>
      <c r="AD20" s="29">
        <f t="shared" si="39"/>
        <v>0.28731326376205846</v>
      </c>
      <c r="AE20" s="29">
        <f t="shared" si="39"/>
        <v>0.27643459094367495</v>
      </c>
      <c r="AF20" s="29">
        <f t="shared" si="39"/>
        <v>0.26529499557412151</v>
      </c>
      <c r="AG20" s="29">
        <f t="shared" si="39"/>
        <v>0.3010299956639812</v>
      </c>
      <c r="AH20" s="29">
        <f t="shared" si="39"/>
        <v>0.28467211739352982</v>
      </c>
      <c r="AI20" s="29">
        <f t="shared" si="39"/>
        <v>0.27643459094367495</v>
      </c>
      <c r="AJ20" s="29">
        <f t="shared" si="39"/>
        <v>0.27643459094367495</v>
      </c>
      <c r="AK20" s="29">
        <f t="shared" si="39"/>
        <v>0.3010299956639812</v>
      </c>
      <c r="AL20" s="29">
        <f t="shared" si="39"/>
        <v>0.268064694594085</v>
      </c>
      <c r="AM20" s="29">
        <v>0</v>
      </c>
      <c r="AN20" s="29">
        <f t="shared" si="39"/>
        <v>0.28305427806152245</v>
      </c>
      <c r="AO20" s="29">
        <v>0</v>
      </c>
    </row>
    <row r="21" spans="1:43" s="6" customFormat="1">
      <c r="G21" s="20"/>
      <c r="H21" s="9"/>
      <c r="I21" s="9"/>
      <c r="J21" s="9"/>
      <c r="K21" s="9"/>
      <c r="L21" s="9"/>
      <c r="M21" s="9"/>
      <c r="N21" s="9"/>
      <c r="O21" s="32" t="s">
        <v>42</v>
      </c>
      <c r="P21" s="91">
        <f>SUM(P20:Q20)</f>
        <v>0.28305427806152245</v>
      </c>
      <c r="Q21" s="84"/>
      <c r="R21" s="91">
        <f t="shared" ref="R21" si="40">SUM(R20:S20)</f>
        <v>0.28936105095178732</v>
      </c>
      <c r="S21" s="91"/>
      <c r="T21" s="91">
        <f t="shared" ref="T21" si="41">SUM(T20:U20)</f>
        <v>0.57746458660765621</v>
      </c>
      <c r="U21" s="91"/>
      <c r="V21" s="91">
        <f t="shared" ref="V21" si="42">SUM(V20:W20)</f>
        <v>0.56110670833720477</v>
      </c>
      <c r="W21" s="91"/>
      <c r="X21" s="91">
        <f t="shared" ref="X21" si="43">SUM(X20:Y20)</f>
        <v>0.53650430352684442</v>
      </c>
      <c r="Y21" s="91"/>
      <c r="Z21" s="91">
        <f t="shared" ref="Z21" si="44">SUM(Z20:AA20)</f>
        <v>0.51566563326942449</v>
      </c>
      <c r="AA21" s="91"/>
      <c r="AB21" s="91">
        <f t="shared" ref="AB21" si="45">SUM(AB20:AC20)</f>
        <v>0.56374785470573341</v>
      </c>
      <c r="AC21" s="91"/>
      <c r="AD21" s="91">
        <f t="shared" ref="AD21" si="46">SUM(AD20:AE20)</f>
        <v>0.56374785470573341</v>
      </c>
      <c r="AE21" s="91"/>
      <c r="AF21" s="91">
        <f t="shared" ref="AF21" si="47">SUM(AF20:AG20)</f>
        <v>0.56632499123810276</v>
      </c>
      <c r="AG21" s="91"/>
      <c r="AH21" s="91">
        <f t="shared" ref="AH21" si="48">SUM(AH20:AI20)</f>
        <v>0.56110670833720477</v>
      </c>
      <c r="AI21" s="91"/>
      <c r="AJ21" s="91">
        <f t="shared" ref="AJ21" si="49">SUM(AJ20:AK20)</f>
        <v>0.57746458660765621</v>
      </c>
      <c r="AK21" s="91"/>
      <c r="AL21" s="92">
        <f t="shared" ref="AL21" si="50">SUM(AL20:AM20)</f>
        <v>0.268064694594085</v>
      </c>
      <c r="AM21" s="92"/>
      <c r="AN21" s="91">
        <f t="shared" ref="AN21" si="51">SUM(AN20:AO20)</f>
        <v>0.28305427806152245</v>
      </c>
      <c r="AO21" s="91"/>
    </row>
    <row r="22" spans="1:43" s="6" customFormat="1">
      <c r="G22" s="20"/>
      <c r="H22" s="9"/>
      <c r="I22" s="9"/>
      <c r="J22" s="9"/>
      <c r="K22" s="9"/>
      <c r="L22" s="9"/>
      <c r="M22" s="9"/>
      <c r="N22" s="9"/>
      <c r="O22" s="42" t="s">
        <v>44</v>
      </c>
      <c r="P22" s="91">
        <f>P19/P21</f>
        <v>-1.9175849202560029E-4</v>
      </c>
      <c r="Q22" s="84"/>
      <c r="R22" s="91">
        <f t="shared" ref="R22" si="52">R19/R21</f>
        <v>4.9445478227658227E-2</v>
      </c>
      <c r="S22" s="84"/>
      <c r="T22" s="91">
        <f t="shared" ref="T22" si="53">T19/T21</f>
        <v>5.2847912778424449E-3</v>
      </c>
      <c r="U22" s="84"/>
      <c r="V22" s="91">
        <f t="shared" ref="V22" si="54">V19/V21</f>
        <v>1.6586300670080157E-4</v>
      </c>
      <c r="W22" s="84"/>
      <c r="X22" s="91">
        <f t="shared" ref="X22" si="55">X19/X21</f>
        <v>8.2906093671694138E-3</v>
      </c>
      <c r="Y22" s="84"/>
      <c r="Z22" s="91">
        <f t="shared" ref="Z22" si="56">Z19/Z21</f>
        <v>2.6359459833808954E-2</v>
      </c>
      <c r="AA22" s="84"/>
      <c r="AB22" s="91">
        <f t="shared" ref="AB22" si="57">AB19/AB21</f>
        <v>6.1911470840006911E-4</v>
      </c>
      <c r="AC22" s="84"/>
      <c r="AD22" s="91">
        <f t="shared" ref="AD22" si="58">AD19/AD21</f>
        <v>6.1911470840006911E-4</v>
      </c>
      <c r="AE22" s="84"/>
      <c r="AF22" s="91">
        <f t="shared" ref="AF22" si="59">AF19/AF21</f>
        <v>1.3234458157706703E-2</v>
      </c>
      <c r="AG22" s="84"/>
      <c r="AH22" s="91">
        <f t="shared" ref="AH22" si="60">AH19/AH21</f>
        <v>1.6586300670080157E-4</v>
      </c>
      <c r="AI22" s="84"/>
      <c r="AJ22" s="91">
        <f t="shared" ref="AJ22" si="61">AJ19/AJ21</f>
        <v>5.2847912778424449E-3</v>
      </c>
      <c r="AK22" s="84"/>
      <c r="AL22" s="100">
        <f>AL19/AL21</f>
        <v>0.12714387339525021</v>
      </c>
      <c r="AM22" s="101"/>
      <c r="AN22" s="91">
        <f t="shared" ref="AN22" si="62">AN19/AN21</f>
        <v>-1.9175849202560029E-4</v>
      </c>
      <c r="AO22" s="84"/>
    </row>
    <row r="24" spans="1:43" ht="19">
      <c r="A24" s="102" t="s">
        <v>38</v>
      </c>
      <c r="B24" s="103"/>
      <c r="C24" s="103"/>
      <c r="D24" s="103"/>
      <c r="E24" s="10"/>
      <c r="F24" s="12"/>
      <c r="G24" s="79" t="s">
        <v>3</v>
      </c>
      <c r="H24" s="79"/>
      <c r="I24" s="80"/>
      <c r="J24" s="80"/>
      <c r="K24" s="80"/>
      <c r="L24" s="80"/>
      <c r="M24" s="80"/>
      <c r="N24" s="27"/>
      <c r="O24" s="79" t="s">
        <v>2</v>
      </c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4"/>
    </row>
    <row r="25" spans="1:43" ht="34">
      <c r="A25" s="103"/>
      <c r="B25" s="103"/>
      <c r="C25" s="103"/>
      <c r="D25" s="103"/>
      <c r="E25" s="24"/>
      <c r="F25" s="24"/>
      <c r="G25" s="15"/>
      <c r="H25" s="10" t="s">
        <v>14</v>
      </c>
      <c r="I25" s="10" t="s">
        <v>15</v>
      </c>
      <c r="J25" s="10" t="s">
        <v>37</v>
      </c>
      <c r="K25" s="10" t="s">
        <v>36</v>
      </c>
      <c r="L25" s="10" t="s">
        <v>17</v>
      </c>
      <c r="M25" s="12" t="s">
        <v>41</v>
      </c>
      <c r="N25" s="12" t="s">
        <v>43</v>
      </c>
      <c r="O25" s="20" t="s">
        <v>19</v>
      </c>
      <c r="P25" s="82">
        <v>1</v>
      </c>
      <c r="Q25" s="83"/>
      <c r="R25" s="84">
        <v>0</v>
      </c>
      <c r="S25" s="85"/>
      <c r="T25" s="82">
        <v>1</v>
      </c>
      <c r="U25" s="83"/>
      <c r="V25" s="84">
        <v>1</v>
      </c>
      <c r="W25" s="85"/>
      <c r="X25" s="82">
        <v>1</v>
      </c>
      <c r="Y25" s="83"/>
      <c r="Z25" s="84">
        <v>1</v>
      </c>
      <c r="AA25" s="85"/>
      <c r="AB25" s="84">
        <v>0</v>
      </c>
      <c r="AC25" s="85"/>
      <c r="AD25" s="84">
        <v>1</v>
      </c>
      <c r="AE25" s="85"/>
      <c r="AF25" s="82">
        <v>1</v>
      </c>
      <c r="AG25" s="83"/>
      <c r="AH25" s="82">
        <v>0</v>
      </c>
      <c r="AI25" s="83"/>
      <c r="AJ25" s="82">
        <v>0</v>
      </c>
      <c r="AK25" s="83"/>
      <c r="AL25" s="82">
        <v>1</v>
      </c>
      <c r="AM25" s="83"/>
      <c r="AN25" s="82">
        <v>0</v>
      </c>
      <c r="AO25" s="83"/>
      <c r="AP25" s="82">
        <v>1</v>
      </c>
      <c r="AQ25" s="90"/>
    </row>
    <row r="26" spans="1:43">
      <c r="A26" s="10" t="s">
        <v>14</v>
      </c>
      <c r="B26" s="10" t="s">
        <v>15</v>
      </c>
      <c r="C26" s="10" t="s">
        <v>17</v>
      </c>
      <c r="D26" s="10" t="s">
        <v>36</v>
      </c>
      <c r="E26" s="24"/>
      <c r="F26" s="24"/>
      <c r="G26" s="20" t="b">
        <v>1</v>
      </c>
      <c r="H26" s="24">
        <v>3</v>
      </c>
      <c r="I26" s="24">
        <v>4</v>
      </c>
      <c r="J26" s="24">
        <v>7</v>
      </c>
      <c r="K26" s="24">
        <f t="shared" ref="K26:K27" si="63">-(H26/J26)*LOG10(H26/J26)-(I26/J26)*LOG10(I26/J26)</f>
        <v>0.29658322151842298</v>
      </c>
      <c r="L26" s="24">
        <v>14</v>
      </c>
      <c r="M26" s="24">
        <f>J26/L26*K26</f>
        <v>0.14829161075921149</v>
      </c>
      <c r="N26" s="24">
        <f>-J26/L26*LOG10(J26/L26)</f>
        <v>0.1505149978319906</v>
      </c>
      <c r="O26" s="20" t="s">
        <v>2</v>
      </c>
      <c r="P26" s="84">
        <v>65</v>
      </c>
      <c r="Q26" s="85"/>
      <c r="R26" s="84">
        <v>70</v>
      </c>
      <c r="S26" s="85"/>
      <c r="T26" s="82">
        <v>70</v>
      </c>
      <c r="U26" s="83"/>
      <c r="V26" s="84">
        <v>70</v>
      </c>
      <c r="W26" s="85"/>
      <c r="X26" s="84">
        <v>75</v>
      </c>
      <c r="Y26" s="85"/>
      <c r="Z26" s="82">
        <v>78</v>
      </c>
      <c r="AA26" s="83"/>
      <c r="AB26" s="84">
        <v>80</v>
      </c>
      <c r="AC26" s="85"/>
      <c r="AD26" s="84">
        <v>80</v>
      </c>
      <c r="AE26" s="85"/>
      <c r="AF26" s="82">
        <v>80</v>
      </c>
      <c r="AG26" s="83"/>
      <c r="AH26" s="82">
        <v>85</v>
      </c>
      <c r="AI26" s="83"/>
      <c r="AJ26" s="82">
        <v>90</v>
      </c>
      <c r="AK26" s="83"/>
      <c r="AL26" s="82">
        <v>90</v>
      </c>
      <c r="AM26" s="83"/>
      <c r="AN26" s="82">
        <v>95</v>
      </c>
      <c r="AO26" s="83"/>
      <c r="AP26" s="82">
        <v>96</v>
      </c>
      <c r="AQ26" s="90"/>
    </row>
    <row r="27" spans="1:43" ht="17">
      <c r="A27" s="24">
        <v>9</v>
      </c>
      <c r="B27" s="24">
        <v>5</v>
      </c>
      <c r="C27" s="24">
        <v>14</v>
      </c>
      <c r="D27" s="65">
        <f>-(A27/C27)*LOG10(A27/C27)-(B27/C27)*LOG10(B27/C27)</f>
        <v>0.28305427806152245</v>
      </c>
      <c r="E27" s="24"/>
      <c r="F27" s="24"/>
      <c r="G27" s="20" t="b">
        <v>0</v>
      </c>
      <c r="H27" s="24">
        <v>6</v>
      </c>
      <c r="I27" s="24">
        <v>1</v>
      </c>
      <c r="J27" s="24">
        <v>7</v>
      </c>
      <c r="K27" s="24">
        <f t="shared" si="63"/>
        <v>0.17811125397113373</v>
      </c>
      <c r="L27" s="24">
        <v>14</v>
      </c>
      <c r="M27" s="24">
        <f>J27/L27*K27</f>
        <v>8.9055626985566863E-2</v>
      </c>
      <c r="N27" s="24">
        <f t="shared" ref="N27" si="64">-J27/L27*LOG10(J27/L27)</f>
        <v>0.1505149978319906</v>
      </c>
      <c r="O27" s="18" t="s">
        <v>25</v>
      </c>
      <c r="P27" s="84">
        <f xml:space="preserve"> P26</f>
        <v>65</v>
      </c>
      <c r="Q27" s="85"/>
      <c r="R27" s="82">
        <f t="shared" ref="R27" si="65" xml:space="preserve"> R26</f>
        <v>70</v>
      </c>
      <c r="S27" s="83"/>
      <c r="T27" s="82">
        <v>75</v>
      </c>
      <c r="U27" s="83"/>
      <c r="V27" s="84">
        <v>78</v>
      </c>
      <c r="W27" s="85"/>
      <c r="X27" s="84">
        <v>80</v>
      </c>
      <c r="Y27" s="85"/>
      <c r="Z27" s="82">
        <v>85</v>
      </c>
      <c r="AA27" s="83"/>
      <c r="AB27" s="82">
        <v>90</v>
      </c>
      <c r="AC27" s="83"/>
      <c r="AD27" s="84">
        <v>95</v>
      </c>
      <c r="AE27" s="85"/>
      <c r="AF27" s="82">
        <v>96</v>
      </c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90"/>
    </row>
    <row r="28" spans="1:43" ht="17">
      <c r="A28" s="88"/>
      <c r="B28" s="88"/>
      <c r="C28" s="88"/>
      <c r="D28" s="88"/>
      <c r="E28" s="25"/>
      <c r="F28" s="31"/>
      <c r="G28" s="32" t="s">
        <v>39</v>
      </c>
      <c r="H28" s="66"/>
      <c r="I28" s="66"/>
      <c r="J28" s="66"/>
      <c r="K28" s="66"/>
      <c r="L28" s="25"/>
      <c r="M28" s="31">
        <f ca="1">SUM(M26:M28)</f>
        <v>0.17142857142857143</v>
      </c>
      <c r="N28" s="24"/>
      <c r="O28" s="17" t="s">
        <v>21</v>
      </c>
      <c r="P28" s="84">
        <v>63</v>
      </c>
      <c r="Q28" s="85"/>
      <c r="R28" s="82">
        <f>FLOOR(SUM(P27:S27)/2, 0.1)</f>
        <v>67.5</v>
      </c>
      <c r="S28" s="82"/>
      <c r="T28" s="82">
        <f>FLOOR((R27+T27)/2, 0.1)</f>
        <v>72.5</v>
      </c>
      <c r="U28" s="82"/>
      <c r="V28" s="82">
        <f t="shared" ref="V28" si="66">FLOOR((T27+V27)/2, 0.1)</f>
        <v>76.5</v>
      </c>
      <c r="W28" s="82"/>
      <c r="X28" s="82">
        <f t="shared" ref="X28" si="67">FLOOR((V27+X27)/2, 0.1)</f>
        <v>79</v>
      </c>
      <c r="Y28" s="82"/>
      <c r="Z28" s="89">
        <f t="shared" ref="Z28" si="68">FLOOR((X27+Z27)/2, 0.1)</f>
        <v>82.5</v>
      </c>
      <c r="AA28" s="89"/>
      <c r="AB28" s="82">
        <f t="shared" ref="AB28" si="69">FLOOR((Z27+AB27)/2, 0.1)</f>
        <v>87.5</v>
      </c>
      <c r="AC28" s="82"/>
      <c r="AD28" s="82">
        <f t="shared" ref="AD28" si="70">FLOOR((AB27+AD27)/2, 0.1)</f>
        <v>92.5</v>
      </c>
      <c r="AE28" s="82"/>
      <c r="AF28" s="82">
        <f t="shared" ref="AF28" si="71">FLOOR((AD27+AF27)/2, 0.1)</f>
        <v>95.5</v>
      </c>
      <c r="AG28" s="82"/>
      <c r="AH28" s="82">
        <v>98</v>
      </c>
      <c r="AI28" s="82"/>
      <c r="AJ28" s="82"/>
      <c r="AK28" s="82"/>
      <c r="AL28" s="82"/>
      <c r="AM28" s="82"/>
      <c r="AN28" s="82"/>
      <c r="AO28" s="82"/>
      <c r="AP28" s="82"/>
      <c r="AQ28" s="90"/>
    </row>
    <row r="29" spans="1:43" ht="19">
      <c r="B29" s="7"/>
      <c r="C29" s="7"/>
      <c r="G29" s="32" t="s">
        <v>40</v>
      </c>
      <c r="M29" s="68">
        <f>D27-M27</f>
        <v>0.1939986510759556</v>
      </c>
      <c r="N29" s="68"/>
      <c r="O29" s="18"/>
      <c r="P29" s="84"/>
      <c r="Q29" s="85"/>
      <c r="R29" s="82"/>
      <c r="S29" s="82"/>
      <c r="T29" s="82"/>
      <c r="U29" s="82"/>
      <c r="V29" s="84"/>
      <c r="W29" s="84"/>
      <c r="X29" s="84"/>
      <c r="Y29" s="84"/>
      <c r="Z29" s="82"/>
      <c r="AA29" s="82"/>
      <c r="AB29" s="82"/>
      <c r="AC29" s="82"/>
      <c r="AD29" s="84"/>
      <c r="AE29" s="84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90"/>
    </row>
    <row r="30" spans="1:43" ht="19">
      <c r="B30" s="7"/>
      <c r="C30" s="7"/>
      <c r="G30" s="32" t="s">
        <v>42</v>
      </c>
      <c r="H30" s="77"/>
      <c r="I30" s="78"/>
      <c r="J30" s="78"/>
      <c r="K30" s="78"/>
      <c r="L30" s="11"/>
      <c r="M30" s="11"/>
      <c r="N30" s="68">
        <f>SUM(N25:N27)</f>
        <v>0.3010299956639812</v>
      </c>
      <c r="O30" s="20"/>
      <c r="P30" s="20" t="s">
        <v>22</v>
      </c>
      <c r="Q30" s="20" t="s">
        <v>23</v>
      </c>
      <c r="R30" s="20" t="s">
        <v>22</v>
      </c>
      <c r="S30" s="20" t="s">
        <v>23</v>
      </c>
      <c r="T30" s="20" t="s">
        <v>22</v>
      </c>
      <c r="U30" s="20" t="s">
        <v>23</v>
      </c>
      <c r="V30" s="20" t="s">
        <v>22</v>
      </c>
      <c r="W30" s="20" t="s">
        <v>23</v>
      </c>
      <c r="X30" s="20" t="s">
        <v>22</v>
      </c>
      <c r="Y30" s="20" t="s">
        <v>23</v>
      </c>
      <c r="Z30" s="20" t="s">
        <v>22</v>
      </c>
      <c r="AA30" s="20" t="s">
        <v>23</v>
      </c>
      <c r="AB30" s="20" t="s">
        <v>22</v>
      </c>
      <c r="AC30" s="20" t="s">
        <v>23</v>
      </c>
      <c r="AD30" s="20" t="s">
        <v>22</v>
      </c>
      <c r="AE30" s="20" t="s">
        <v>23</v>
      </c>
      <c r="AF30" s="20" t="s">
        <v>22</v>
      </c>
      <c r="AG30" s="20" t="s">
        <v>23</v>
      </c>
      <c r="AH30" s="20" t="s">
        <v>22</v>
      </c>
      <c r="AI30" s="20" t="s">
        <v>23</v>
      </c>
      <c r="AJ30" s="20"/>
      <c r="AK30" s="20"/>
      <c r="AL30" s="20"/>
      <c r="AM30" s="20"/>
      <c r="AN30" s="20"/>
      <c r="AO30" s="20"/>
      <c r="AP30" s="6"/>
      <c r="AQ30" s="6"/>
    </row>
    <row r="31" spans="1:43" ht="19">
      <c r="B31" s="5"/>
      <c r="C31" s="5"/>
      <c r="G31" s="42" t="s">
        <v>44</v>
      </c>
      <c r="H31" s="6"/>
      <c r="I31" s="6"/>
      <c r="J31" s="6"/>
      <c r="K31" s="6"/>
      <c r="L31" s="6"/>
      <c r="M31" s="6"/>
      <c r="N31" s="68">
        <f>M29/N30</f>
        <v>0.64444956937946729</v>
      </c>
      <c r="O31" s="20" t="s">
        <v>14</v>
      </c>
      <c r="P31" s="20">
        <v>0</v>
      </c>
      <c r="Q31" s="20">
        <v>9</v>
      </c>
      <c r="R31" s="20">
        <v>1</v>
      </c>
      <c r="S31" s="20">
        <v>8</v>
      </c>
      <c r="T31" s="20">
        <v>3</v>
      </c>
      <c r="U31" s="20">
        <v>6</v>
      </c>
      <c r="V31" s="20">
        <v>4</v>
      </c>
      <c r="W31" s="20">
        <v>5</v>
      </c>
      <c r="X31" s="20">
        <v>5</v>
      </c>
      <c r="Y31" s="20">
        <v>4</v>
      </c>
      <c r="Z31" s="20">
        <v>7</v>
      </c>
      <c r="AA31" s="20">
        <v>2</v>
      </c>
      <c r="AB31" s="20">
        <v>7</v>
      </c>
      <c r="AC31" s="20">
        <v>2</v>
      </c>
      <c r="AD31" s="20">
        <v>8</v>
      </c>
      <c r="AE31" s="20">
        <v>1</v>
      </c>
      <c r="AF31" s="20">
        <v>8</v>
      </c>
      <c r="AG31" s="20">
        <v>1</v>
      </c>
      <c r="AH31" s="20">
        <v>9</v>
      </c>
      <c r="AI31" s="20">
        <v>0</v>
      </c>
      <c r="AJ31" s="20"/>
      <c r="AK31" s="20"/>
      <c r="AL31" s="20"/>
      <c r="AM31" s="20"/>
      <c r="AN31" s="20"/>
      <c r="AO31" s="20"/>
      <c r="AP31" s="6"/>
      <c r="AQ31" s="6"/>
    </row>
    <row r="32" spans="1:43" ht="19">
      <c r="B32" s="5"/>
      <c r="C32" s="5"/>
      <c r="G32" s="6"/>
      <c r="H32" s="6"/>
      <c r="I32" s="6"/>
      <c r="J32" s="6"/>
      <c r="K32" s="6"/>
      <c r="L32" s="6"/>
      <c r="M32" s="6"/>
      <c r="N32" s="6"/>
      <c r="O32" s="20" t="s">
        <v>15</v>
      </c>
      <c r="P32" s="20">
        <v>0</v>
      </c>
      <c r="Q32" s="20">
        <v>5</v>
      </c>
      <c r="R32" s="20">
        <v>0</v>
      </c>
      <c r="S32" s="20">
        <v>5</v>
      </c>
      <c r="T32" s="20">
        <v>1</v>
      </c>
      <c r="U32" s="20">
        <v>4</v>
      </c>
      <c r="V32" s="20">
        <v>1</v>
      </c>
      <c r="W32" s="20">
        <v>4</v>
      </c>
      <c r="X32" s="20">
        <v>1</v>
      </c>
      <c r="Y32" s="20">
        <v>4</v>
      </c>
      <c r="Z32" s="20">
        <v>2</v>
      </c>
      <c r="AA32" s="20">
        <v>3</v>
      </c>
      <c r="AB32" s="20">
        <v>3</v>
      </c>
      <c r="AC32" s="20">
        <v>2</v>
      </c>
      <c r="AD32" s="20">
        <v>4</v>
      </c>
      <c r="AE32" s="20">
        <v>1</v>
      </c>
      <c r="AF32" s="20">
        <v>5</v>
      </c>
      <c r="AG32" s="20">
        <v>0</v>
      </c>
      <c r="AH32" s="20">
        <v>5</v>
      </c>
      <c r="AI32" s="20">
        <v>0</v>
      </c>
      <c r="AJ32" s="20"/>
      <c r="AK32" s="20"/>
      <c r="AL32" s="20"/>
      <c r="AM32" s="20"/>
      <c r="AN32" s="20"/>
      <c r="AO32" s="20"/>
      <c r="AP32" s="6"/>
      <c r="AQ32" s="6"/>
    </row>
    <row r="33" spans="1:43" ht="19">
      <c r="B33" s="5"/>
      <c r="C33" s="5"/>
      <c r="G33" s="6"/>
      <c r="H33" s="6"/>
      <c r="I33" s="6"/>
      <c r="J33" s="6"/>
      <c r="K33" s="6"/>
      <c r="L33" s="6"/>
      <c r="M33" s="6"/>
      <c r="N33" s="6"/>
      <c r="O33" s="6"/>
      <c r="P33" s="84"/>
      <c r="Q33" s="85"/>
      <c r="R33" s="82"/>
      <c r="S33" s="82"/>
      <c r="T33" s="82"/>
      <c r="U33" s="82"/>
      <c r="V33" s="84"/>
      <c r="W33" s="84"/>
      <c r="X33" s="84"/>
      <c r="Y33" s="84"/>
      <c r="Z33" s="82"/>
      <c r="AA33" s="82"/>
      <c r="AB33" s="82"/>
      <c r="AC33" s="82"/>
      <c r="AD33" s="84"/>
      <c r="AE33" s="84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6"/>
      <c r="AQ33" s="6"/>
    </row>
    <row r="34" spans="1:43" ht="19">
      <c r="B34" s="5"/>
      <c r="C34" s="5"/>
      <c r="G34" s="6"/>
      <c r="H34" s="6"/>
      <c r="I34" s="6"/>
      <c r="J34" s="6"/>
      <c r="K34" s="6"/>
      <c r="L34" s="6"/>
      <c r="M34" s="6"/>
      <c r="N34" s="6"/>
      <c r="O34" s="20" t="s">
        <v>24</v>
      </c>
      <c r="P34" s="20">
        <f>SUM(P31:P32)</f>
        <v>0</v>
      </c>
      <c r="Q34" s="20">
        <f t="shared" ref="Q34:AI34" si="72">SUM(Q31:Q32)</f>
        <v>14</v>
      </c>
      <c r="R34" s="20">
        <f t="shared" si="72"/>
        <v>1</v>
      </c>
      <c r="S34" s="20">
        <f t="shared" si="72"/>
        <v>13</v>
      </c>
      <c r="T34" s="20">
        <f t="shared" si="72"/>
        <v>4</v>
      </c>
      <c r="U34" s="20">
        <f t="shared" si="72"/>
        <v>10</v>
      </c>
      <c r="V34" s="20">
        <f t="shared" si="72"/>
        <v>5</v>
      </c>
      <c r="W34" s="20">
        <f t="shared" si="72"/>
        <v>9</v>
      </c>
      <c r="X34" s="20">
        <f t="shared" si="72"/>
        <v>6</v>
      </c>
      <c r="Y34" s="20">
        <f t="shared" si="72"/>
        <v>8</v>
      </c>
      <c r="Z34" s="20">
        <f t="shared" si="72"/>
        <v>9</v>
      </c>
      <c r="AA34" s="20">
        <f t="shared" si="72"/>
        <v>5</v>
      </c>
      <c r="AB34" s="20">
        <f t="shared" si="72"/>
        <v>10</v>
      </c>
      <c r="AC34" s="20">
        <f t="shared" si="72"/>
        <v>4</v>
      </c>
      <c r="AD34" s="20">
        <f t="shared" si="72"/>
        <v>12</v>
      </c>
      <c r="AE34" s="20">
        <f t="shared" si="72"/>
        <v>2</v>
      </c>
      <c r="AF34" s="20">
        <f t="shared" si="72"/>
        <v>13</v>
      </c>
      <c r="AG34" s="20">
        <f t="shared" si="72"/>
        <v>1</v>
      </c>
      <c r="AH34" s="20">
        <f t="shared" si="72"/>
        <v>14</v>
      </c>
      <c r="AI34" s="20">
        <f t="shared" si="72"/>
        <v>0</v>
      </c>
      <c r="AJ34" s="20"/>
      <c r="AK34" s="20"/>
      <c r="AL34" s="20"/>
      <c r="AM34" s="20"/>
      <c r="AN34" s="20"/>
      <c r="AO34" s="20"/>
      <c r="AP34" s="6"/>
      <c r="AQ34" s="6"/>
    </row>
    <row r="35" spans="1:43" ht="19">
      <c r="B35" s="5"/>
      <c r="C35" s="5"/>
      <c r="G35" s="8"/>
      <c r="H35" s="8"/>
      <c r="I35" s="8"/>
      <c r="J35" s="8"/>
      <c r="K35" s="8"/>
      <c r="L35" s="8"/>
      <c r="M35" s="8"/>
      <c r="N35" s="8"/>
      <c r="O35" s="17" t="s">
        <v>36</v>
      </c>
      <c r="P35" s="29">
        <v>1</v>
      </c>
      <c r="Q35" s="29">
        <f>-Q31/Q34*LOG10(Q31/Q34) - Q32/Q34*LOG10(Q32/Q34)</f>
        <v>0.28305427806152245</v>
      </c>
      <c r="R35" s="29">
        <v>0</v>
      </c>
      <c r="S35" s="29">
        <f t="shared" ref="S35:AH35" si="73">-S31/S34*LOG10(S31/S34) - S32/S34*LOG10(S32/S34)</f>
        <v>0.28936105095178732</v>
      </c>
      <c r="T35" s="29">
        <f t="shared" si="73"/>
        <v>0.24421905028821556</v>
      </c>
      <c r="U35" s="29">
        <f t="shared" si="73"/>
        <v>0.29228525323862886</v>
      </c>
      <c r="V35" s="29">
        <f t="shared" si="73"/>
        <v>0.21732201127364886</v>
      </c>
      <c r="W35" s="29">
        <f t="shared" si="73"/>
        <v>0.29834362199577558</v>
      </c>
      <c r="X35" s="29">
        <f t="shared" si="73"/>
        <v>0.1956762467702946</v>
      </c>
      <c r="Y35" s="29">
        <f t="shared" si="73"/>
        <v>0.3010299956639812</v>
      </c>
      <c r="Z35" s="29">
        <f t="shared" si="73"/>
        <v>0.23004847928068484</v>
      </c>
      <c r="AA35" s="29">
        <f t="shared" si="73"/>
        <v>0.29228525323862886</v>
      </c>
      <c r="AB35" s="29">
        <f t="shared" si="73"/>
        <v>0.26529499557412151</v>
      </c>
      <c r="AC35" s="29">
        <f t="shared" si="73"/>
        <v>0.3010299956639812</v>
      </c>
      <c r="AD35" s="29">
        <f t="shared" si="73"/>
        <v>0.27643459094367495</v>
      </c>
      <c r="AE35" s="29">
        <f t="shared" si="73"/>
        <v>0.3010299956639812</v>
      </c>
      <c r="AF35" s="29">
        <f t="shared" si="73"/>
        <v>0.28936105095178732</v>
      </c>
      <c r="AG35" s="29">
        <v>0</v>
      </c>
      <c r="AH35" s="29">
        <f t="shared" si="73"/>
        <v>0.28305427806152245</v>
      </c>
      <c r="AI35" s="29">
        <v>1</v>
      </c>
      <c r="AJ35" s="23"/>
      <c r="AK35" s="23"/>
      <c r="AL35" s="23"/>
      <c r="AM35" s="23"/>
      <c r="AN35" s="23"/>
      <c r="AO35" s="23"/>
      <c r="AP35" s="8"/>
      <c r="AQ35" s="8"/>
    </row>
    <row r="36" spans="1:43" ht="19">
      <c r="B36" s="7"/>
      <c r="C36" s="7"/>
      <c r="G36" s="20"/>
      <c r="H36" s="20"/>
      <c r="I36" s="9"/>
      <c r="J36" s="9"/>
      <c r="K36" s="9"/>
      <c r="L36" s="9"/>
      <c r="M36" s="9"/>
      <c r="N36" s="9"/>
      <c r="O36" s="20" t="s">
        <v>17</v>
      </c>
      <c r="P36" s="20">
        <v>14</v>
      </c>
      <c r="Q36" s="20">
        <v>14</v>
      </c>
      <c r="R36" s="20">
        <v>14</v>
      </c>
      <c r="S36" s="20">
        <v>14</v>
      </c>
      <c r="T36" s="20">
        <v>14</v>
      </c>
      <c r="U36" s="20">
        <v>14</v>
      </c>
      <c r="V36" s="20">
        <v>14</v>
      </c>
      <c r="W36" s="20">
        <v>14</v>
      </c>
      <c r="X36" s="20">
        <v>14</v>
      </c>
      <c r="Y36" s="20">
        <v>14</v>
      </c>
      <c r="Z36" s="20">
        <v>14</v>
      </c>
      <c r="AA36" s="20">
        <v>14</v>
      </c>
      <c r="AB36" s="20">
        <v>14</v>
      </c>
      <c r="AC36" s="20">
        <v>14</v>
      </c>
      <c r="AD36" s="20">
        <v>14</v>
      </c>
      <c r="AE36" s="20">
        <v>14</v>
      </c>
      <c r="AF36" s="20">
        <v>14</v>
      </c>
      <c r="AG36" s="20">
        <v>14</v>
      </c>
      <c r="AH36" s="20">
        <v>14</v>
      </c>
      <c r="AI36" s="20">
        <v>14</v>
      </c>
      <c r="AJ36" s="8"/>
      <c r="AK36" s="8"/>
      <c r="AL36" s="8"/>
      <c r="AM36" s="8"/>
      <c r="AN36" s="8"/>
      <c r="AO36" s="8"/>
      <c r="AP36" s="8"/>
      <c r="AQ36" s="8"/>
    </row>
    <row r="37" spans="1:43" ht="34">
      <c r="B37" s="7"/>
      <c r="C37" s="7"/>
      <c r="G37" s="20"/>
      <c r="H37" s="9"/>
      <c r="I37" s="9"/>
      <c r="J37" s="9"/>
      <c r="K37" s="9"/>
      <c r="L37" s="9"/>
      <c r="M37" s="9"/>
      <c r="N37" s="9"/>
      <c r="O37" s="19" t="s">
        <v>41</v>
      </c>
      <c r="P37" s="29">
        <f>(SUM(P31:P32)/P36)*P35</f>
        <v>0</v>
      </c>
      <c r="Q37" s="29">
        <f t="shared" ref="Q37" si="74">(SUM(Q31:Q32)/Q36)*Q35</f>
        <v>0.28305427806152245</v>
      </c>
      <c r="R37" s="29">
        <f t="shared" ref="R37:AI37" si="75">(SUM(R31:R32)/R36)*R35</f>
        <v>0</v>
      </c>
      <c r="S37" s="29">
        <f t="shared" si="75"/>
        <v>0.26869240445523107</v>
      </c>
      <c r="T37" s="29">
        <f t="shared" si="75"/>
        <v>6.9776871510918728E-2</v>
      </c>
      <c r="U37" s="29">
        <f t="shared" si="75"/>
        <v>0.2087751808847349</v>
      </c>
      <c r="V37" s="29">
        <f t="shared" si="75"/>
        <v>7.7615004026303169E-2</v>
      </c>
      <c r="W37" s="29">
        <f t="shared" si="75"/>
        <v>0.19179232842585575</v>
      </c>
      <c r="X37" s="29">
        <f t="shared" si="75"/>
        <v>8.3861248615840545E-2</v>
      </c>
      <c r="Y37" s="29">
        <f t="shared" si="75"/>
        <v>0.17201714037941782</v>
      </c>
      <c r="Z37" s="29">
        <f t="shared" si="75"/>
        <v>0.14788830810901168</v>
      </c>
      <c r="AA37" s="29">
        <f t="shared" si="75"/>
        <v>0.10438759044236745</v>
      </c>
      <c r="AB37" s="29">
        <f t="shared" si="75"/>
        <v>0.18949642541008679</v>
      </c>
      <c r="AC37" s="29">
        <f t="shared" si="75"/>
        <v>8.6008570189708908E-2</v>
      </c>
      <c r="AD37" s="29">
        <f t="shared" si="75"/>
        <v>0.23694393509457851</v>
      </c>
      <c r="AE37" s="29">
        <f t="shared" si="75"/>
        <v>4.3004285094854454E-2</v>
      </c>
      <c r="AF37" s="29">
        <f t="shared" si="75"/>
        <v>0.26869240445523107</v>
      </c>
      <c r="AG37" s="29">
        <f t="shared" si="75"/>
        <v>0</v>
      </c>
      <c r="AH37" s="29">
        <f t="shared" si="75"/>
        <v>0.28305427806152245</v>
      </c>
      <c r="AI37" s="29">
        <f t="shared" si="75"/>
        <v>0</v>
      </c>
      <c r="AJ37" s="26"/>
      <c r="AK37" s="26"/>
      <c r="AL37" s="26"/>
      <c r="AM37" s="26"/>
      <c r="AN37" s="26"/>
      <c r="AO37" s="26"/>
      <c r="AP37" s="6"/>
      <c r="AQ37" s="6"/>
    </row>
    <row r="38" spans="1:43" ht="19">
      <c r="B38" s="5"/>
      <c r="C38" s="5"/>
      <c r="G38" s="20"/>
      <c r="H38" s="9"/>
      <c r="I38" s="9"/>
      <c r="J38" s="9"/>
      <c r="K38" s="9"/>
      <c r="L38" s="9"/>
      <c r="M38" s="9"/>
      <c r="N38" s="9"/>
      <c r="O38" s="32" t="s">
        <v>39</v>
      </c>
      <c r="P38" s="91">
        <f>SUM(P37:Q37)</f>
        <v>0.28305427806152245</v>
      </c>
      <c r="Q38" s="84"/>
      <c r="R38" s="91">
        <f t="shared" ref="R38" si="76">SUM(R37:S37)</f>
        <v>0.26869240445523107</v>
      </c>
      <c r="S38" s="84"/>
      <c r="T38" s="91">
        <f t="shared" ref="T38" si="77">SUM(T37:U37)</f>
        <v>0.27855205239565362</v>
      </c>
      <c r="U38" s="84"/>
      <c r="V38" s="91">
        <f t="shared" ref="V38" si="78">SUM(V37:W37)</f>
        <v>0.26940733245215892</v>
      </c>
      <c r="W38" s="84"/>
      <c r="X38" s="91">
        <f t="shared" ref="X38" si="79">SUM(X37:Y37)</f>
        <v>0.25587838899525839</v>
      </c>
      <c r="Y38" s="84"/>
      <c r="Z38" s="92">
        <f t="shared" ref="Z38" si="80">SUM(Z37:AA37)</f>
        <v>0.25227589855137911</v>
      </c>
      <c r="AA38" s="93"/>
      <c r="AB38" s="91">
        <f t="shared" ref="AB38" si="81">SUM(AB37:AC37)</f>
        <v>0.27550499559979569</v>
      </c>
      <c r="AC38" s="84"/>
      <c r="AD38" s="91">
        <f t="shared" ref="AD38" si="82">SUM(AD37:AE37)</f>
        <v>0.27994822018943294</v>
      </c>
      <c r="AE38" s="84"/>
      <c r="AF38" s="91">
        <f t="shared" ref="AF38" si="83">SUM(AF37:AG37)</f>
        <v>0.26869240445523107</v>
      </c>
      <c r="AG38" s="84"/>
      <c r="AH38" s="91">
        <f t="shared" ref="AH38" si="84">SUM(AH37:AI37)</f>
        <v>0.28305427806152245</v>
      </c>
      <c r="AI38" s="84"/>
      <c r="AJ38" s="94"/>
      <c r="AK38" s="95"/>
      <c r="AL38" s="94"/>
      <c r="AM38" s="95"/>
      <c r="AN38" s="94"/>
      <c r="AO38" s="95"/>
      <c r="AP38" s="6"/>
      <c r="AQ38" s="6"/>
    </row>
    <row r="39" spans="1:43" ht="19">
      <c r="B39" s="5"/>
      <c r="C39" s="5"/>
      <c r="O39" s="32" t="s">
        <v>38</v>
      </c>
      <c r="P39" s="91">
        <v>0.28299999999999997</v>
      </c>
      <c r="Q39" s="84"/>
      <c r="R39" s="91">
        <v>0.28299999999999997</v>
      </c>
      <c r="S39" s="84"/>
      <c r="T39" s="91">
        <v>0.28299999999999997</v>
      </c>
      <c r="U39" s="84"/>
      <c r="V39" s="91">
        <v>0.28299999999999997</v>
      </c>
      <c r="W39" s="84"/>
      <c r="X39" s="91">
        <v>0.28299999999999997</v>
      </c>
      <c r="Y39" s="84"/>
      <c r="Z39" s="91">
        <v>0.28299999999999997</v>
      </c>
      <c r="AA39" s="84"/>
      <c r="AB39" s="91">
        <v>0.28299999999999997</v>
      </c>
      <c r="AC39" s="84"/>
      <c r="AD39" s="91">
        <v>0.28299999999999997</v>
      </c>
      <c r="AE39" s="84"/>
      <c r="AF39" s="91">
        <v>0.28299999999999997</v>
      </c>
      <c r="AG39" s="84"/>
      <c r="AH39" s="91">
        <v>0.28299999999999997</v>
      </c>
      <c r="AI39" s="84"/>
      <c r="AJ39" s="91"/>
      <c r="AK39" s="84"/>
      <c r="AL39" s="91"/>
      <c r="AM39" s="84"/>
      <c r="AN39" s="91"/>
      <c r="AO39" s="84"/>
    </row>
    <row r="40" spans="1:43">
      <c r="A40" s="96" t="s">
        <v>45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1"/>
      <c r="O40" s="69" t="s">
        <v>40</v>
      </c>
      <c r="P40" s="91">
        <f>P39-P38</f>
        <v>-5.4278061522472498E-5</v>
      </c>
      <c r="Q40" s="84"/>
      <c r="R40" s="91">
        <f t="shared" ref="R40" si="85">R39-R38</f>
        <v>1.4307595544768903E-2</v>
      </c>
      <c r="S40" s="84"/>
      <c r="T40" s="91">
        <f t="shared" ref="T40" si="86">T39-T38</f>
        <v>4.4479476043463584E-3</v>
      </c>
      <c r="U40" s="84"/>
      <c r="V40" s="91">
        <f t="shared" ref="V40" si="87">V39-V38</f>
        <v>1.3592667547841053E-2</v>
      </c>
      <c r="W40" s="84"/>
      <c r="X40" s="91">
        <f t="shared" ref="X40" si="88">X39-X38</f>
        <v>2.7121611004741586E-2</v>
      </c>
      <c r="Y40" s="84"/>
      <c r="Z40" s="91">
        <f t="shared" ref="Z40" si="89">Z39-Z38</f>
        <v>3.0724101448620866E-2</v>
      </c>
      <c r="AA40" s="84"/>
      <c r="AB40" s="91">
        <f t="shared" ref="AB40" si="90">AB39-AB38</f>
        <v>7.4950044002042859E-3</v>
      </c>
      <c r="AC40" s="84"/>
      <c r="AD40" s="91">
        <f t="shared" ref="AD40" si="91">AD39-AD38</f>
        <v>3.0517798105670346E-3</v>
      </c>
      <c r="AE40" s="84"/>
      <c r="AF40" s="91">
        <f t="shared" ref="AF40" si="92">AF39-AF38</f>
        <v>1.4307595544768903E-2</v>
      </c>
      <c r="AG40" s="84"/>
      <c r="AH40" s="91">
        <f t="shared" ref="AH40" si="93">AH39-AH38</f>
        <v>-5.4278061522472498E-5</v>
      </c>
      <c r="AI40" s="84"/>
      <c r="AJ40" s="91"/>
      <c r="AK40" s="84"/>
      <c r="AL40" s="91"/>
      <c r="AM40" s="84"/>
      <c r="AN40" s="91"/>
      <c r="AO40" s="84"/>
    </row>
    <row r="41" spans="1:43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1"/>
      <c r="O41" s="32" t="s">
        <v>43</v>
      </c>
      <c r="P41" s="29">
        <v>0</v>
      </c>
      <c r="Q41" s="29">
        <f>-Q31/Q34*LOG10(Q31/Q34)-Q32/Q34*LOG10(Q32/Q34)</f>
        <v>0.28305427806152245</v>
      </c>
      <c r="R41" s="29">
        <v>0</v>
      </c>
      <c r="S41" s="29">
        <f t="shared" ref="S41:AH41" si="94">-S31/S34*LOG10(S31/S34)-S32/S34*LOG10(S32/S34)</f>
        <v>0.28936105095178732</v>
      </c>
      <c r="T41" s="29">
        <f t="shared" si="94"/>
        <v>0.24421905028821556</v>
      </c>
      <c r="U41" s="29">
        <f t="shared" si="94"/>
        <v>0.29228525323862886</v>
      </c>
      <c r="V41" s="29">
        <f t="shared" si="94"/>
        <v>0.21732201127364886</v>
      </c>
      <c r="W41" s="29">
        <f t="shared" si="94"/>
        <v>0.29834362199577558</v>
      </c>
      <c r="X41" s="29">
        <f t="shared" si="94"/>
        <v>0.1956762467702946</v>
      </c>
      <c r="Y41" s="29">
        <f t="shared" si="94"/>
        <v>0.3010299956639812</v>
      </c>
      <c r="Z41" s="29">
        <f t="shared" si="94"/>
        <v>0.23004847928068484</v>
      </c>
      <c r="AA41" s="29">
        <f t="shared" si="94"/>
        <v>0.29228525323862886</v>
      </c>
      <c r="AB41" s="29">
        <f t="shared" si="94"/>
        <v>0.26529499557412151</v>
      </c>
      <c r="AC41" s="29">
        <f t="shared" si="94"/>
        <v>0.3010299956639812</v>
      </c>
      <c r="AD41" s="29">
        <f t="shared" si="94"/>
        <v>0.27643459094367495</v>
      </c>
      <c r="AE41" s="29">
        <f t="shared" si="94"/>
        <v>0.3010299956639812</v>
      </c>
      <c r="AF41" s="29">
        <f t="shared" si="94"/>
        <v>0.28936105095178732</v>
      </c>
      <c r="AG41" s="29">
        <v>0</v>
      </c>
      <c r="AH41" s="29">
        <f t="shared" si="94"/>
        <v>0.28305427806152245</v>
      </c>
      <c r="AI41" s="29">
        <v>0</v>
      </c>
      <c r="AJ41" s="29"/>
      <c r="AK41" s="29"/>
      <c r="AL41" s="29"/>
      <c r="AM41" s="29"/>
      <c r="AN41" s="29"/>
      <c r="AO41" s="29"/>
    </row>
    <row r="42" spans="1:43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1"/>
      <c r="O42" s="32" t="s">
        <v>42</v>
      </c>
      <c r="P42" s="91">
        <f>SUM(P41:Q41)</f>
        <v>0.28305427806152245</v>
      </c>
      <c r="Q42" s="84"/>
      <c r="R42" s="91">
        <f t="shared" ref="R42" si="95">SUM(R41:S41)</f>
        <v>0.28936105095178732</v>
      </c>
      <c r="S42" s="91"/>
      <c r="T42" s="91">
        <f t="shared" ref="T42" si="96">SUM(T41:U41)</f>
        <v>0.53650430352684442</v>
      </c>
      <c r="U42" s="91"/>
      <c r="V42" s="91">
        <f t="shared" ref="V42" si="97">SUM(V41:W41)</f>
        <v>0.51566563326942449</v>
      </c>
      <c r="W42" s="91"/>
      <c r="X42" s="91">
        <f t="shared" ref="X42" si="98">SUM(X41:Y41)</f>
        <v>0.4967062424342758</v>
      </c>
      <c r="Y42" s="91"/>
      <c r="Z42" s="91">
        <f t="shared" ref="Z42" si="99">SUM(Z41:AA41)</f>
        <v>0.5223337325193137</v>
      </c>
      <c r="AA42" s="91"/>
      <c r="AB42" s="91">
        <f t="shared" ref="AB42" si="100">SUM(AB41:AC41)</f>
        <v>0.56632499123810276</v>
      </c>
      <c r="AC42" s="91"/>
      <c r="AD42" s="91">
        <f t="shared" ref="AD42" si="101">SUM(AD41:AE41)</f>
        <v>0.57746458660765621</v>
      </c>
      <c r="AE42" s="91"/>
      <c r="AF42" s="91">
        <f t="shared" ref="AF42" si="102">SUM(AF41:AG41)</f>
        <v>0.28936105095178732</v>
      </c>
      <c r="AG42" s="91"/>
      <c r="AH42" s="91">
        <f t="shared" ref="AH42" si="103">SUM(AH41:AI41)</f>
        <v>0.28305427806152245</v>
      </c>
      <c r="AI42" s="91"/>
      <c r="AJ42" s="91"/>
      <c r="AK42" s="91"/>
      <c r="AL42" s="92"/>
      <c r="AM42" s="92"/>
      <c r="AN42" s="91"/>
      <c r="AO42" s="91"/>
    </row>
    <row r="43" spans="1:43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1"/>
      <c r="O43" s="42" t="s">
        <v>44</v>
      </c>
      <c r="P43" s="91">
        <f>P40/P42</f>
        <v>-1.9175849202560029E-4</v>
      </c>
      <c r="Q43" s="84"/>
      <c r="R43" s="91">
        <f t="shared" ref="R43" si="104">R40/R42</f>
        <v>4.9445478227658227E-2</v>
      </c>
      <c r="S43" s="84"/>
      <c r="T43" s="91">
        <f t="shared" ref="T43" si="105">T40/T42</f>
        <v>8.2906093671694138E-3</v>
      </c>
      <c r="U43" s="84"/>
      <c r="V43" s="91">
        <f t="shared" ref="V43" si="106">V40/V42</f>
        <v>2.6359459833808954E-2</v>
      </c>
      <c r="W43" s="84"/>
      <c r="X43" s="91">
        <f t="shared" ref="X43" si="107">X40/X42</f>
        <v>5.4602919568361011E-2</v>
      </c>
      <c r="Y43" s="84"/>
      <c r="Z43" s="100">
        <f t="shared" ref="Z43" si="108">Z40/Z42</f>
        <v>5.8820825720814075E-2</v>
      </c>
      <c r="AA43" s="101"/>
      <c r="AB43" s="91">
        <f t="shared" ref="AB43" si="109">AB40/AB42</f>
        <v>1.3234458157706703E-2</v>
      </c>
      <c r="AC43" s="84"/>
      <c r="AD43" s="91">
        <f t="shared" ref="AD43" si="110">AD40/AD42</f>
        <v>5.2847912778424449E-3</v>
      </c>
      <c r="AE43" s="84"/>
      <c r="AF43" s="91">
        <f t="shared" ref="AF43" si="111">AF40/AF42</f>
        <v>4.9445478227658227E-2</v>
      </c>
      <c r="AG43" s="84"/>
      <c r="AH43" s="91">
        <f t="shared" ref="AH43" si="112">AH40/AH42</f>
        <v>-1.9175849202560029E-4</v>
      </c>
      <c r="AI43" s="84"/>
      <c r="AJ43" s="91"/>
      <c r="AK43" s="84"/>
      <c r="AL43" s="100"/>
      <c r="AM43" s="101"/>
      <c r="AN43" s="91"/>
      <c r="AO43" s="84"/>
    </row>
    <row r="44" spans="1:43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1"/>
    </row>
  </sheetData>
  <mergeCells count="306">
    <mergeCell ref="A1:F2"/>
    <mergeCell ref="G2:M2"/>
    <mergeCell ref="G3:M3"/>
    <mergeCell ref="O3:AP3"/>
    <mergeCell ref="P4:Q4"/>
    <mergeCell ref="R4:S4"/>
    <mergeCell ref="T4:U4"/>
    <mergeCell ref="V4:W4"/>
    <mergeCell ref="X4:Y4"/>
    <mergeCell ref="Z4:AA4"/>
    <mergeCell ref="AP5:AQ5"/>
    <mergeCell ref="AN4:AO4"/>
    <mergeCell ref="AP4:AQ4"/>
    <mergeCell ref="P5:Q5"/>
    <mergeCell ref="R5:S5"/>
    <mergeCell ref="T5:U5"/>
    <mergeCell ref="V5:W5"/>
    <mergeCell ref="X5:Y5"/>
    <mergeCell ref="Z5:AA5"/>
    <mergeCell ref="AB5:AC5"/>
    <mergeCell ref="AD5:AE5"/>
    <mergeCell ref="AB4:AC4"/>
    <mergeCell ref="AD4:AE4"/>
    <mergeCell ref="AF4:AG4"/>
    <mergeCell ref="AH4:AI4"/>
    <mergeCell ref="AJ4:AK4"/>
    <mergeCell ref="AL4:AM4"/>
    <mergeCell ref="T6:U6"/>
    <mergeCell ref="V6:W6"/>
    <mergeCell ref="X6:Y6"/>
    <mergeCell ref="Z6:AA6"/>
    <mergeCell ref="AF5:AG5"/>
    <mergeCell ref="AH5:AI5"/>
    <mergeCell ref="AJ5:AK5"/>
    <mergeCell ref="AL5:AM5"/>
    <mergeCell ref="AN5:AO5"/>
    <mergeCell ref="AF7:AG7"/>
    <mergeCell ref="AH7:AI7"/>
    <mergeCell ref="AJ7:AK7"/>
    <mergeCell ref="AL7:AM7"/>
    <mergeCell ref="AN7:AO7"/>
    <mergeCell ref="AP7:AQ7"/>
    <mergeCell ref="AN6:AO6"/>
    <mergeCell ref="AP6:AQ6"/>
    <mergeCell ref="P7:Q7"/>
    <mergeCell ref="R7:S7"/>
    <mergeCell ref="T7:U7"/>
    <mergeCell ref="V7:W7"/>
    <mergeCell ref="X7:Y7"/>
    <mergeCell ref="Z7:AA7"/>
    <mergeCell ref="AB7:AC7"/>
    <mergeCell ref="AD7:AE7"/>
    <mergeCell ref="AB6:AC6"/>
    <mergeCell ref="AD6:AE6"/>
    <mergeCell ref="AF6:AG6"/>
    <mergeCell ref="AH6:AI6"/>
    <mergeCell ref="AJ6:AK6"/>
    <mergeCell ref="AL6:AM6"/>
    <mergeCell ref="P6:Q6"/>
    <mergeCell ref="R6:S6"/>
    <mergeCell ref="AL8:AM8"/>
    <mergeCell ref="AN8:AO8"/>
    <mergeCell ref="AP8:AQ8"/>
    <mergeCell ref="P12:Q12"/>
    <mergeCell ref="R12:S12"/>
    <mergeCell ref="T12:U12"/>
    <mergeCell ref="V12:W12"/>
    <mergeCell ref="X12:Y12"/>
    <mergeCell ref="Z12:AA12"/>
    <mergeCell ref="Z8:AA8"/>
    <mergeCell ref="AB8:AC8"/>
    <mergeCell ref="AD8:AE8"/>
    <mergeCell ref="AF8:AG8"/>
    <mergeCell ref="AH8:AI8"/>
    <mergeCell ref="AJ8:AK8"/>
    <mergeCell ref="P8:Q8"/>
    <mergeCell ref="R8:S8"/>
    <mergeCell ref="T8:U8"/>
    <mergeCell ref="V8:W8"/>
    <mergeCell ref="X8:Y8"/>
    <mergeCell ref="AN12:AO12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B12:AC12"/>
    <mergeCell ref="AD12:AE12"/>
    <mergeCell ref="AF12:AG12"/>
    <mergeCell ref="AH12:AI12"/>
    <mergeCell ref="AJ12:AK12"/>
    <mergeCell ref="AL12:AM12"/>
    <mergeCell ref="AH17:AI17"/>
    <mergeCell ref="AJ17:AK17"/>
    <mergeCell ref="AL17:AM17"/>
    <mergeCell ref="AN17:AO17"/>
    <mergeCell ref="G24:M24"/>
    <mergeCell ref="O24:AP24"/>
    <mergeCell ref="AD19:AE19"/>
    <mergeCell ref="AF19:AG19"/>
    <mergeCell ref="AH19:AI19"/>
    <mergeCell ref="AJ19:AK19"/>
    <mergeCell ref="AP26:AQ26"/>
    <mergeCell ref="AN25:AO25"/>
    <mergeCell ref="AP25:AQ25"/>
    <mergeCell ref="P26:Q26"/>
    <mergeCell ref="R26:S26"/>
    <mergeCell ref="T26:U26"/>
    <mergeCell ref="V26:W26"/>
    <mergeCell ref="X26:Y26"/>
    <mergeCell ref="Z26:AA26"/>
    <mergeCell ref="AB26:AC26"/>
    <mergeCell ref="AD26:AE26"/>
    <mergeCell ref="AB25:AC25"/>
    <mergeCell ref="AD25:AE25"/>
    <mergeCell ref="AF25:AG25"/>
    <mergeCell ref="AH25:AI25"/>
    <mergeCell ref="AJ25:AK25"/>
    <mergeCell ref="AL25:AM25"/>
    <mergeCell ref="P25:Q25"/>
    <mergeCell ref="R25:S25"/>
    <mergeCell ref="T25:U25"/>
    <mergeCell ref="V25:W25"/>
    <mergeCell ref="X25:Y25"/>
    <mergeCell ref="Z25:AA25"/>
    <mergeCell ref="AP27:AQ27"/>
    <mergeCell ref="P28:Q28"/>
    <mergeCell ref="R28:S28"/>
    <mergeCell ref="T28:U28"/>
    <mergeCell ref="V28:W28"/>
    <mergeCell ref="X28:Y28"/>
    <mergeCell ref="Z28:AA28"/>
    <mergeCell ref="AB28:AC28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P29:AQ29"/>
    <mergeCell ref="H30:K30"/>
    <mergeCell ref="AP28:AQ28"/>
    <mergeCell ref="P29:Q29"/>
    <mergeCell ref="R29:S29"/>
    <mergeCell ref="T29:U29"/>
    <mergeCell ref="V29:W29"/>
    <mergeCell ref="X29:Y29"/>
    <mergeCell ref="Z29:AA29"/>
    <mergeCell ref="AB29:AC29"/>
    <mergeCell ref="AD29:AE29"/>
    <mergeCell ref="AF29:AG29"/>
    <mergeCell ref="AD28:AE28"/>
    <mergeCell ref="AF28:AG28"/>
    <mergeCell ref="AH28:AI28"/>
    <mergeCell ref="AJ28:AK28"/>
    <mergeCell ref="AL28:AM28"/>
    <mergeCell ref="AN28:AO28"/>
    <mergeCell ref="A40:M44"/>
    <mergeCell ref="A28:D28"/>
    <mergeCell ref="AD39:AE39"/>
    <mergeCell ref="AF39:AG39"/>
    <mergeCell ref="AH39:AI39"/>
    <mergeCell ref="AJ39:AK39"/>
    <mergeCell ref="AN33:AO33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24:D25"/>
    <mergeCell ref="AL19:AM19"/>
    <mergeCell ref="Z39:AA39"/>
    <mergeCell ref="P19:Q19"/>
    <mergeCell ref="R19:S19"/>
    <mergeCell ref="T19:U19"/>
    <mergeCell ref="V19:W19"/>
    <mergeCell ref="X19:Y19"/>
    <mergeCell ref="Z19:AA19"/>
    <mergeCell ref="AB19:AC19"/>
    <mergeCell ref="AH38:AI38"/>
    <mergeCell ref="AJ38:AK38"/>
    <mergeCell ref="AL38:AM38"/>
    <mergeCell ref="T33:U33"/>
    <mergeCell ref="V33:W33"/>
    <mergeCell ref="X33:Y33"/>
    <mergeCell ref="Z33:AA33"/>
    <mergeCell ref="AH29:AI29"/>
    <mergeCell ref="AJ29:AK29"/>
    <mergeCell ref="AL29:AM29"/>
    <mergeCell ref="AF26:AG26"/>
    <mergeCell ref="AH26:AI26"/>
    <mergeCell ref="AJ26:AK26"/>
    <mergeCell ref="AL26:AM26"/>
    <mergeCell ref="AH18:AI18"/>
    <mergeCell ref="AJ18:AK18"/>
    <mergeCell ref="AL18:AM18"/>
    <mergeCell ref="AN18:AO18"/>
    <mergeCell ref="P21:Q21"/>
    <mergeCell ref="R21:S21"/>
    <mergeCell ref="T21:U21"/>
    <mergeCell ref="V21:W21"/>
    <mergeCell ref="X21:Y21"/>
    <mergeCell ref="Z21:AA21"/>
    <mergeCell ref="AN19:AO19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N21:AO21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B21:AC21"/>
    <mergeCell ref="AD21:AE21"/>
    <mergeCell ref="AF21:AG21"/>
    <mergeCell ref="AH21:AI21"/>
    <mergeCell ref="AJ21:AK21"/>
    <mergeCell ref="AL21:AM21"/>
    <mergeCell ref="AH22:AI22"/>
    <mergeCell ref="AJ22:AK22"/>
    <mergeCell ref="AL22:AM22"/>
    <mergeCell ref="AN22:AO22"/>
    <mergeCell ref="P39:Q39"/>
    <mergeCell ref="R39:S39"/>
    <mergeCell ref="T39:U39"/>
    <mergeCell ref="V39:W39"/>
    <mergeCell ref="X39:Y39"/>
    <mergeCell ref="AB39:AC39"/>
    <mergeCell ref="AN38:AO38"/>
    <mergeCell ref="AN29:AO29"/>
    <mergeCell ref="AN27:AO27"/>
    <mergeCell ref="AN26:AO26"/>
    <mergeCell ref="AL39:AM39"/>
    <mergeCell ref="AN39:AO39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P42:Q42"/>
    <mergeCell ref="R42:S42"/>
    <mergeCell ref="T42:U42"/>
    <mergeCell ref="V42:W42"/>
    <mergeCell ref="X42:Y42"/>
    <mergeCell ref="AF43:AG43"/>
    <mergeCell ref="AH43:AI43"/>
    <mergeCell ref="AJ43:AK43"/>
    <mergeCell ref="AL43:AM43"/>
    <mergeCell ref="AN43:AO43"/>
    <mergeCell ref="AL42:AM42"/>
    <mergeCell ref="AN42:AO42"/>
    <mergeCell ref="P43:Q43"/>
    <mergeCell ref="R43:S43"/>
    <mergeCell ref="T43:U43"/>
    <mergeCell ref="V43:W43"/>
    <mergeCell ref="X43:Y43"/>
    <mergeCell ref="Z43:AA43"/>
    <mergeCell ref="AB43:AC43"/>
    <mergeCell ref="AD43:AE43"/>
    <mergeCell ref="Z42:AA42"/>
    <mergeCell ref="AB42:AC42"/>
    <mergeCell ref="AD42:AE42"/>
    <mergeCell ref="AF42:AG42"/>
    <mergeCell ref="AH42:AI42"/>
    <mergeCell ref="AJ42:AK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706-120C-414B-A0AA-734B14C6DC9C}">
  <dimension ref="A1:AQ90"/>
  <sheetViews>
    <sheetView workbookViewId="0">
      <selection activeCell="A22" sqref="A22:F25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21" customWidth="1"/>
    <col min="8" max="8" width="15.6640625" customWidth="1"/>
    <col min="11" max="11" width="12.83203125" customWidth="1"/>
    <col min="13" max="14" width="16" customWidth="1"/>
    <col min="15" max="15" width="15.6640625" customWidth="1"/>
    <col min="16" max="16" width="6.83203125" customWidth="1"/>
    <col min="17" max="17" width="7" customWidth="1"/>
    <col min="18" max="18" width="7.1640625" customWidth="1"/>
    <col min="19" max="19" width="8.1640625" customWidth="1"/>
    <col min="20" max="20" width="7.33203125" customWidth="1"/>
    <col min="21" max="21" width="6.6640625" customWidth="1"/>
    <col min="22" max="23" width="6.5" customWidth="1"/>
    <col min="24" max="24" width="6.83203125" customWidth="1"/>
    <col min="25" max="25" width="7.1640625" customWidth="1"/>
    <col min="26" max="26" width="7.33203125" customWidth="1"/>
    <col min="27" max="27" width="8.1640625" customWidth="1"/>
    <col min="28" max="28" width="6.5" customWidth="1"/>
    <col min="29" max="29" width="7.1640625" customWidth="1"/>
    <col min="30" max="30" width="6.6640625" customWidth="1"/>
    <col min="31" max="31" width="7.33203125" customWidth="1"/>
    <col min="32" max="32" width="8.33203125" customWidth="1"/>
    <col min="33" max="33" width="8" customWidth="1"/>
    <col min="34" max="36" width="7.83203125" customWidth="1"/>
    <col min="37" max="37" width="8.33203125" customWidth="1"/>
    <col min="38" max="38" width="7.83203125" customWidth="1"/>
    <col min="39" max="39" width="7.6640625" customWidth="1"/>
    <col min="40" max="40" width="7.33203125" customWidth="1"/>
    <col min="41" max="41" width="8.33203125" customWidth="1"/>
  </cols>
  <sheetData>
    <row r="1" spans="1:43" ht="16" customHeight="1">
      <c r="A1" s="86" t="s">
        <v>27</v>
      </c>
      <c r="B1" s="86"/>
      <c r="C1" s="86"/>
      <c r="D1" s="86"/>
      <c r="E1" s="86"/>
      <c r="F1" s="86"/>
    </row>
    <row r="2" spans="1:43" ht="19" customHeight="1">
      <c r="A2" s="86"/>
      <c r="B2" s="86"/>
      <c r="C2" s="86"/>
      <c r="D2" s="86"/>
      <c r="E2" s="86"/>
      <c r="F2" s="86"/>
      <c r="G2" s="87"/>
      <c r="H2" s="87"/>
      <c r="I2" s="78"/>
      <c r="J2" s="78"/>
      <c r="K2" s="78"/>
      <c r="L2" s="78"/>
      <c r="M2" s="78"/>
      <c r="N2" s="11"/>
    </row>
    <row r="3" spans="1:43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G3" s="79" t="s">
        <v>0</v>
      </c>
      <c r="H3" s="79"/>
      <c r="I3" s="80"/>
      <c r="J3" s="80"/>
      <c r="K3" s="80"/>
      <c r="L3" s="80"/>
      <c r="M3" s="80"/>
      <c r="N3" s="27"/>
      <c r="O3" s="79" t="s">
        <v>1</v>
      </c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</row>
    <row r="4" spans="1:43" s="6" customFormat="1" ht="35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G4" s="15"/>
      <c r="H4" s="10" t="s">
        <v>14</v>
      </c>
      <c r="I4" s="10" t="s">
        <v>15</v>
      </c>
      <c r="J4" s="10" t="s">
        <v>37</v>
      </c>
      <c r="K4" s="10" t="s">
        <v>36</v>
      </c>
      <c r="L4" s="10" t="s">
        <v>17</v>
      </c>
      <c r="M4" s="12" t="s">
        <v>41</v>
      </c>
      <c r="N4" s="12" t="s">
        <v>43</v>
      </c>
      <c r="O4" s="20" t="s">
        <v>19</v>
      </c>
      <c r="P4" s="82">
        <v>1</v>
      </c>
      <c r="Q4" s="83"/>
      <c r="R4" s="84">
        <v>0</v>
      </c>
      <c r="S4" s="85"/>
      <c r="T4" s="82">
        <v>0</v>
      </c>
      <c r="U4" s="83"/>
      <c r="V4" s="84">
        <v>0</v>
      </c>
      <c r="W4" s="85"/>
      <c r="X4" s="82">
        <v>1</v>
      </c>
      <c r="Y4" s="83"/>
      <c r="Z4" s="84">
        <v>1</v>
      </c>
      <c r="AA4" s="85"/>
      <c r="AB4" s="84">
        <v>0</v>
      </c>
      <c r="AC4" s="85"/>
      <c r="AD4" s="84"/>
      <c r="AE4" s="85"/>
      <c r="AF4" s="82"/>
      <c r="AG4" s="83"/>
      <c r="AH4" s="82"/>
      <c r="AI4" s="83"/>
      <c r="AJ4" s="82"/>
      <c r="AK4" s="83"/>
      <c r="AL4" s="82"/>
      <c r="AM4" s="83"/>
      <c r="AN4" s="82"/>
      <c r="AO4" s="83"/>
      <c r="AP4" s="82"/>
      <c r="AQ4" s="90"/>
    </row>
    <row r="5" spans="1:43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G5" s="20" t="s">
        <v>5</v>
      </c>
      <c r="H5" s="24">
        <v>1</v>
      </c>
      <c r="I5" s="24">
        <v>2</v>
      </c>
      <c r="J5" s="24">
        <f>SUM(H5,I5)</f>
        <v>3</v>
      </c>
      <c r="K5" s="24">
        <f>-(H5/J5)*LOG10(H5/J5)-(I5/J5)*LOG10(I5/J5)</f>
        <v>0.27643459094367495</v>
      </c>
      <c r="L5" s="24">
        <v>7</v>
      </c>
      <c r="M5" s="24">
        <f>J5/L5*K5</f>
        <v>0.11847196754728925</v>
      </c>
      <c r="N5" s="24">
        <f>-J5/L5*LOG10(J5/L5)</f>
        <v>0.15770433655482619</v>
      </c>
      <c r="O5" s="20" t="s">
        <v>1</v>
      </c>
      <c r="P5" s="84">
        <v>64</v>
      </c>
      <c r="Q5" s="85"/>
      <c r="R5" s="84">
        <v>65</v>
      </c>
      <c r="S5" s="85"/>
      <c r="T5" s="82">
        <v>71</v>
      </c>
      <c r="U5" s="83"/>
      <c r="V5" s="84">
        <v>72</v>
      </c>
      <c r="W5" s="85"/>
      <c r="X5" s="84">
        <v>72</v>
      </c>
      <c r="Y5" s="85"/>
      <c r="Z5" s="82">
        <v>75</v>
      </c>
      <c r="AA5" s="83"/>
      <c r="AB5" s="84">
        <v>80</v>
      </c>
      <c r="AC5" s="85"/>
      <c r="AD5" s="84"/>
      <c r="AE5" s="85"/>
      <c r="AF5" s="82"/>
      <c r="AG5" s="83"/>
      <c r="AH5" s="82"/>
      <c r="AI5" s="83"/>
      <c r="AJ5" s="82"/>
      <c r="AK5" s="83"/>
      <c r="AL5" s="82"/>
      <c r="AM5" s="83"/>
      <c r="AN5" s="82"/>
      <c r="AO5" s="83"/>
      <c r="AP5" s="82"/>
      <c r="AQ5" s="90"/>
    </row>
    <row r="6" spans="1:43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G6" s="20" t="s">
        <v>8</v>
      </c>
      <c r="H6" s="24">
        <v>2</v>
      </c>
      <c r="I6" s="24">
        <v>0</v>
      </c>
      <c r="J6" s="24">
        <f t="shared" ref="J6:J7" si="0">SUM(H6,I6)</f>
        <v>2</v>
      </c>
      <c r="K6" s="24">
        <v>0</v>
      </c>
      <c r="L6" s="24">
        <v>7</v>
      </c>
      <c r="M6" s="24">
        <f t="shared" ref="M6:M7" si="1">J6/L6*K6</f>
        <v>0</v>
      </c>
      <c r="N6" s="24">
        <f t="shared" ref="N6:N7" si="2">-J6/L6*LOG10(J6/L6)</f>
        <v>0.15544801267150732</v>
      </c>
      <c r="O6" s="18" t="s">
        <v>20</v>
      </c>
      <c r="P6" s="84">
        <f xml:space="preserve"> P5</f>
        <v>64</v>
      </c>
      <c r="Q6" s="85"/>
      <c r="R6" s="82">
        <f t="shared" ref="R6:V6" si="3" xml:space="preserve"> R5</f>
        <v>65</v>
      </c>
      <c r="S6" s="83"/>
      <c r="T6" s="82">
        <f t="shared" si="3"/>
        <v>71</v>
      </c>
      <c r="U6" s="83"/>
      <c r="V6" s="84">
        <f t="shared" si="3"/>
        <v>72</v>
      </c>
      <c r="W6" s="85"/>
      <c r="X6" s="84">
        <v>75</v>
      </c>
      <c r="Y6" s="85"/>
      <c r="Z6" s="82">
        <v>80</v>
      </c>
      <c r="AA6" s="83"/>
      <c r="AB6" s="82"/>
      <c r="AC6" s="83"/>
      <c r="AD6" s="84"/>
      <c r="AE6" s="85"/>
      <c r="AF6" s="82"/>
      <c r="AG6" s="83"/>
      <c r="AH6" s="82"/>
      <c r="AI6" s="83"/>
      <c r="AJ6" s="82"/>
      <c r="AK6" s="83"/>
      <c r="AL6" s="82"/>
      <c r="AM6" s="83"/>
      <c r="AN6" s="82"/>
      <c r="AO6" s="83"/>
      <c r="AP6" s="82"/>
      <c r="AQ6" s="90"/>
    </row>
    <row r="7" spans="1:43" s="8" customFormat="1" ht="19">
      <c r="A7" s="35" t="b">
        <v>1</v>
      </c>
      <c r="B7" s="30" t="s">
        <v>8</v>
      </c>
      <c r="C7" s="30">
        <v>72</v>
      </c>
      <c r="D7" s="30">
        <v>90</v>
      </c>
      <c r="E7" s="30" t="s">
        <v>6</v>
      </c>
      <c r="F7" s="30">
        <v>1</v>
      </c>
      <c r="G7" s="20" t="s">
        <v>9</v>
      </c>
      <c r="H7" s="24">
        <v>0</v>
      </c>
      <c r="I7" s="24">
        <v>2</v>
      </c>
      <c r="J7" s="24">
        <f t="shared" si="0"/>
        <v>2</v>
      </c>
      <c r="K7" s="24">
        <v>0</v>
      </c>
      <c r="L7" s="24">
        <v>7</v>
      </c>
      <c r="M7" s="24">
        <f t="shared" si="1"/>
        <v>0</v>
      </c>
      <c r="N7" s="24">
        <f t="shared" si="2"/>
        <v>0.15544801267150732</v>
      </c>
      <c r="O7" s="17" t="s">
        <v>21</v>
      </c>
      <c r="P7" s="84">
        <v>63</v>
      </c>
      <c r="Q7" s="85"/>
      <c r="R7" s="89">
        <f>FLOOR(SUM(P6:S6)/2, 0.1)</f>
        <v>64.5</v>
      </c>
      <c r="S7" s="89"/>
      <c r="T7" s="82">
        <f>FLOOR((R6+T6)/2, 0.1)</f>
        <v>68</v>
      </c>
      <c r="U7" s="82"/>
      <c r="V7" s="82">
        <f t="shared" ref="V7" si="4">FLOOR((T6+V6)/2, 0.1)</f>
        <v>71.5</v>
      </c>
      <c r="W7" s="82"/>
      <c r="X7" s="82">
        <f t="shared" ref="X7" si="5">FLOOR((V6+X6)/2, 0.1)</f>
        <v>73.5</v>
      </c>
      <c r="Y7" s="82"/>
      <c r="Z7" s="82">
        <f t="shared" ref="Z7" si="6">FLOOR((X6+Z6)/2, 0.1)</f>
        <v>77.5</v>
      </c>
      <c r="AA7" s="82"/>
      <c r="AB7" s="82">
        <v>81</v>
      </c>
      <c r="AC7" s="82"/>
      <c r="AD7" s="82"/>
      <c r="AE7" s="82"/>
      <c r="AF7" s="82"/>
      <c r="AG7" s="82"/>
      <c r="AH7" s="82"/>
      <c r="AI7" s="82"/>
      <c r="AJ7" s="82"/>
      <c r="AK7" s="82"/>
      <c r="AL7" s="89"/>
      <c r="AM7" s="89"/>
      <c r="AN7" s="82"/>
      <c r="AO7" s="82"/>
      <c r="AP7" s="82"/>
      <c r="AQ7" s="90"/>
    </row>
    <row r="8" spans="1:43" s="6" customFormat="1" ht="19">
      <c r="A8" s="35" t="b">
        <v>1</v>
      </c>
      <c r="B8" s="30" t="s">
        <v>8</v>
      </c>
      <c r="C8" s="30">
        <v>64</v>
      </c>
      <c r="D8" s="30">
        <v>65</v>
      </c>
      <c r="E8" s="30" t="s">
        <v>6</v>
      </c>
      <c r="F8" s="30">
        <v>1</v>
      </c>
      <c r="G8" s="32" t="s">
        <v>39</v>
      </c>
      <c r="H8" s="66"/>
      <c r="I8" s="66"/>
      <c r="J8" s="66"/>
      <c r="K8" s="66"/>
      <c r="L8" s="25"/>
      <c r="M8" s="31">
        <f>SUM(M5:M7)</f>
        <v>0.11847196754728925</v>
      </c>
      <c r="N8" s="31"/>
      <c r="O8" s="18"/>
      <c r="P8" s="84"/>
      <c r="Q8" s="85"/>
      <c r="R8" s="82"/>
      <c r="S8" s="82"/>
      <c r="T8" s="82"/>
      <c r="U8" s="82"/>
      <c r="V8" s="84"/>
      <c r="W8" s="84"/>
      <c r="X8" s="84"/>
      <c r="Y8" s="84"/>
      <c r="Z8" s="82"/>
      <c r="AA8" s="82"/>
      <c r="AB8" s="82"/>
      <c r="AC8" s="82"/>
      <c r="AD8" s="84"/>
      <c r="AE8" s="84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90"/>
    </row>
    <row r="9" spans="1:43" s="6" customFormat="1" ht="19">
      <c r="A9" s="35" t="b">
        <v>1</v>
      </c>
      <c r="B9" s="30" t="s">
        <v>9</v>
      </c>
      <c r="C9" s="30">
        <v>71</v>
      </c>
      <c r="D9" s="30">
        <v>80</v>
      </c>
      <c r="E9" s="30" t="s">
        <v>7</v>
      </c>
      <c r="F9" s="30">
        <v>0</v>
      </c>
      <c r="G9" s="32" t="s">
        <v>40</v>
      </c>
      <c r="H9" s="9"/>
      <c r="I9" s="67"/>
      <c r="J9" s="67"/>
      <c r="K9" s="67"/>
      <c r="L9" s="11"/>
      <c r="M9" s="31">
        <f>D16-M8</f>
        <v>0.17811125397113373</v>
      </c>
      <c r="N9" s="31"/>
      <c r="O9" s="20"/>
      <c r="P9" s="20" t="s">
        <v>22</v>
      </c>
      <c r="Q9" s="20" t="s">
        <v>23</v>
      </c>
      <c r="R9" s="20" t="s">
        <v>22</v>
      </c>
      <c r="S9" s="20" t="s">
        <v>23</v>
      </c>
      <c r="T9" s="20" t="s">
        <v>22</v>
      </c>
      <c r="U9" s="20" t="s">
        <v>23</v>
      </c>
      <c r="V9" s="20" t="s">
        <v>22</v>
      </c>
      <c r="W9" s="20" t="s">
        <v>23</v>
      </c>
      <c r="X9" s="20" t="s">
        <v>22</v>
      </c>
      <c r="Y9" s="20" t="s">
        <v>23</v>
      </c>
      <c r="Z9" s="20" t="s">
        <v>22</v>
      </c>
      <c r="AA9" s="20" t="s">
        <v>23</v>
      </c>
      <c r="AB9" s="20" t="s">
        <v>22</v>
      </c>
      <c r="AC9" s="20" t="s">
        <v>23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3" s="6" customFormat="1" ht="19">
      <c r="A10" s="35" t="b">
        <v>1</v>
      </c>
      <c r="B10" s="30" t="s">
        <v>9</v>
      </c>
      <c r="C10" s="30">
        <v>65</v>
      </c>
      <c r="D10" s="30">
        <v>70</v>
      </c>
      <c r="E10" s="30" t="s">
        <v>7</v>
      </c>
      <c r="F10" s="30">
        <v>0</v>
      </c>
      <c r="G10" s="32" t="s">
        <v>42</v>
      </c>
      <c r="N10" s="68">
        <f>SUM(N5:N7)</f>
        <v>0.46860036189784082</v>
      </c>
      <c r="O10" s="20" t="s">
        <v>14</v>
      </c>
      <c r="P10" s="20">
        <v>0</v>
      </c>
      <c r="Q10" s="20">
        <v>3</v>
      </c>
      <c r="R10" s="20">
        <v>1</v>
      </c>
      <c r="S10" s="20">
        <v>2</v>
      </c>
      <c r="T10" s="20">
        <v>1</v>
      </c>
      <c r="U10" s="20">
        <v>2</v>
      </c>
      <c r="V10" s="20">
        <v>1</v>
      </c>
      <c r="W10" s="20">
        <v>2</v>
      </c>
      <c r="X10" s="20">
        <v>2</v>
      </c>
      <c r="Y10" s="20">
        <v>1</v>
      </c>
      <c r="Z10" s="20">
        <v>3</v>
      </c>
      <c r="AA10" s="20">
        <v>0</v>
      </c>
      <c r="AB10" s="20">
        <v>3</v>
      </c>
      <c r="AC10" s="20">
        <v>0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3" s="6" customFormat="1">
      <c r="G11" s="42" t="s">
        <v>44</v>
      </c>
      <c r="N11" s="68">
        <f>M9/N10</f>
        <v>0.38009201113242763</v>
      </c>
      <c r="O11" s="20" t="s">
        <v>15</v>
      </c>
      <c r="P11" s="20">
        <v>0</v>
      </c>
      <c r="Q11" s="20">
        <v>4</v>
      </c>
      <c r="R11" s="20">
        <v>0</v>
      </c>
      <c r="S11" s="20">
        <v>4</v>
      </c>
      <c r="T11" s="20">
        <v>1</v>
      </c>
      <c r="U11" s="20">
        <v>3</v>
      </c>
      <c r="V11" s="20">
        <v>2</v>
      </c>
      <c r="W11" s="20">
        <v>2</v>
      </c>
      <c r="X11" s="20">
        <v>3</v>
      </c>
      <c r="Y11" s="20">
        <v>1</v>
      </c>
      <c r="Z11" s="20">
        <v>3</v>
      </c>
      <c r="AA11" s="20">
        <v>1</v>
      </c>
      <c r="AB11" s="20">
        <v>4</v>
      </c>
      <c r="AC11" s="20">
        <v>0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3" s="6" customFormat="1" ht="18" customHeight="1">
      <c r="P12" s="84"/>
      <c r="Q12" s="85"/>
      <c r="R12" s="82"/>
      <c r="S12" s="82"/>
      <c r="T12" s="82"/>
      <c r="U12" s="82"/>
      <c r="V12" s="84"/>
      <c r="W12" s="84"/>
      <c r="X12" s="84"/>
      <c r="Y12" s="84"/>
      <c r="Z12" s="82"/>
      <c r="AA12" s="82"/>
      <c r="AB12" s="82"/>
      <c r="AC12" s="82"/>
      <c r="AD12" s="84"/>
      <c r="AE12" s="84"/>
      <c r="AF12" s="82"/>
      <c r="AG12" s="82"/>
      <c r="AH12" s="82"/>
      <c r="AI12" s="82"/>
      <c r="AJ12" s="82"/>
      <c r="AK12" s="82"/>
      <c r="AL12" s="82"/>
      <c r="AM12" s="82"/>
      <c r="AN12" s="82"/>
      <c r="AO12" s="82"/>
    </row>
    <row r="13" spans="1:43" s="6" customFormat="1" ht="18" customHeight="1">
      <c r="A13" s="102" t="s">
        <v>38</v>
      </c>
      <c r="B13" s="103"/>
      <c r="C13" s="103"/>
      <c r="D13" s="103"/>
      <c r="O13" s="20" t="s">
        <v>24</v>
      </c>
      <c r="P13" s="20">
        <f>SUM(P10:P11)</f>
        <v>0</v>
      </c>
      <c r="Q13" s="20">
        <f t="shared" ref="Q13:AC13" si="7">SUM(Q10:Q11)</f>
        <v>7</v>
      </c>
      <c r="R13" s="20">
        <f t="shared" si="7"/>
        <v>1</v>
      </c>
      <c r="S13" s="20">
        <f t="shared" si="7"/>
        <v>6</v>
      </c>
      <c r="T13" s="20">
        <f t="shared" si="7"/>
        <v>2</v>
      </c>
      <c r="U13" s="20">
        <f t="shared" si="7"/>
        <v>5</v>
      </c>
      <c r="V13" s="20">
        <f t="shared" si="7"/>
        <v>3</v>
      </c>
      <c r="W13" s="20">
        <f t="shared" si="7"/>
        <v>4</v>
      </c>
      <c r="X13" s="20">
        <f t="shared" si="7"/>
        <v>5</v>
      </c>
      <c r="Y13" s="20">
        <f t="shared" si="7"/>
        <v>2</v>
      </c>
      <c r="Z13" s="20">
        <f t="shared" si="7"/>
        <v>6</v>
      </c>
      <c r="AA13" s="20">
        <f t="shared" si="7"/>
        <v>1</v>
      </c>
      <c r="AB13" s="20">
        <f t="shared" si="7"/>
        <v>7</v>
      </c>
      <c r="AC13" s="20">
        <f t="shared" si="7"/>
        <v>0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3" s="8" customFormat="1" ht="17">
      <c r="A14" s="103"/>
      <c r="B14" s="103"/>
      <c r="C14" s="103"/>
      <c r="D14" s="103"/>
      <c r="O14" s="17" t="s">
        <v>36</v>
      </c>
      <c r="P14" s="29">
        <v>1</v>
      </c>
      <c r="Q14" s="29">
        <f>-Q10/Q13*LOG10(Q10/Q13) - Q11/Q13*LOG10(Q11/Q13)</f>
        <v>0.29658322151842298</v>
      </c>
      <c r="R14" s="29">
        <v>0</v>
      </c>
      <c r="S14" s="29">
        <f t="shared" ref="S14:AB14" si="8">-S10/S13*LOG10(S10/S13) - S11/S13*LOG10(S11/S13)</f>
        <v>0.27643459094367495</v>
      </c>
      <c r="T14" s="29">
        <f t="shared" si="8"/>
        <v>0.3010299956639812</v>
      </c>
      <c r="U14" s="29">
        <f t="shared" si="8"/>
        <v>0.29228525323862886</v>
      </c>
      <c r="V14" s="29">
        <f t="shared" si="8"/>
        <v>0.27643459094367495</v>
      </c>
      <c r="W14" s="29">
        <f t="shared" si="8"/>
        <v>0.3010299956639812</v>
      </c>
      <c r="X14" s="29">
        <f t="shared" si="8"/>
        <v>0.29228525323862886</v>
      </c>
      <c r="Y14" s="29">
        <f t="shared" si="8"/>
        <v>0.3010299956639812</v>
      </c>
      <c r="Z14" s="29">
        <f t="shared" si="8"/>
        <v>0.3010299956639812</v>
      </c>
      <c r="AA14" s="29">
        <v>0</v>
      </c>
      <c r="AB14" s="29">
        <f t="shared" si="8"/>
        <v>0.29658322151842298</v>
      </c>
      <c r="AC14" s="29">
        <v>1</v>
      </c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3" s="8" customFormat="1">
      <c r="A15" s="10" t="s">
        <v>14</v>
      </c>
      <c r="B15" s="10" t="s">
        <v>15</v>
      </c>
      <c r="C15" s="10" t="s">
        <v>17</v>
      </c>
      <c r="D15" s="10" t="s">
        <v>36</v>
      </c>
      <c r="G15" s="20"/>
      <c r="H15" s="20"/>
      <c r="I15" s="9"/>
      <c r="J15" s="9"/>
      <c r="K15" s="9"/>
      <c r="L15" s="9"/>
      <c r="M15" s="9"/>
      <c r="N15" s="9"/>
      <c r="O15" s="20" t="s">
        <v>17</v>
      </c>
      <c r="P15" s="20">
        <v>7</v>
      </c>
      <c r="Q15" s="20">
        <v>7</v>
      </c>
      <c r="R15" s="20">
        <v>7</v>
      </c>
      <c r="S15" s="20">
        <v>7</v>
      </c>
      <c r="T15" s="20">
        <v>7</v>
      </c>
      <c r="U15" s="20">
        <v>7</v>
      </c>
      <c r="V15" s="20">
        <v>7</v>
      </c>
      <c r="W15" s="20">
        <v>7</v>
      </c>
      <c r="X15" s="20">
        <v>7</v>
      </c>
      <c r="Y15" s="20">
        <v>7</v>
      </c>
      <c r="Z15" s="20">
        <v>7</v>
      </c>
      <c r="AA15" s="20">
        <v>7</v>
      </c>
      <c r="AB15" s="20">
        <v>7</v>
      </c>
      <c r="AC15" s="20">
        <v>7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3" s="6" customFormat="1" ht="34">
      <c r="A16" s="24">
        <v>3</v>
      </c>
      <c r="B16" s="24">
        <v>4</v>
      </c>
      <c r="C16" s="24">
        <v>7</v>
      </c>
      <c r="D16" s="65">
        <f>-(A16/C16)*LOG10(A16/C16)-(B16/C16)*LOG10(B16/C16)</f>
        <v>0.29658322151842298</v>
      </c>
      <c r="G16" s="20"/>
      <c r="H16" s="9"/>
      <c r="I16" s="9"/>
      <c r="J16" s="9"/>
      <c r="K16" s="9"/>
      <c r="L16" s="9"/>
      <c r="M16" s="9"/>
      <c r="N16" s="9"/>
      <c r="O16" s="17" t="s">
        <v>41</v>
      </c>
      <c r="P16" s="29">
        <f>(SUM(P10:P11)/P15)*P14</f>
        <v>0</v>
      </c>
      <c r="Q16" s="29">
        <f>(Q13/Q15)*Q14</f>
        <v>0.29658322151842298</v>
      </c>
      <c r="R16" s="29">
        <f t="shared" ref="R16:AC16" si="9">(R13/R15)*R14</f>
        <v>0</v>
      </c>
      <c r="S16" s="29">
        <f t="shared" si="9"/>
        <v>0.23694393509457851</v>
      </c>
      <c r="T16" s="29">
        <f t="shared" si="9"/>
        <v>8.6008570189708908E-2</v>
      </c>
      <c r="U16" s="29">
        <f t="shared" si="9"/>
        <v>0.2087751808847349</v>
      </c>
      <c r="V16" s="29">
        <f t="shared" si="9"/>
        <v>0.11847196754728925</v>
      </c>
      <c r="W16" s="29">
        <f t="shared" si="9"/>
        <v>0.17201714037941782</v>
      </c>
      <c r="X16" s="29">
        <f t="shared" si="9"/>
        <v>0.2087751808847349</v>
      </c>
      <c r="Y16" s="29">
        <f t="shared" si="9"/>
        <v>8.6008570189708908E-2</v>
      </c>
      <c r="Z16" s="29">
        <f t="shared" si="9"/>
        <v>0.25802571056912671</v>
      </c>
      <c r="AA16" s="29">
        <f t="shared" si="9"/>
        <v>0</v>
      </c>
      <c r="AB16" s="29">
        <f t="shared" si="9"/>
        <v>0.29658322151842298</v>
      </c>
      <c r="AC16" s="29">
        <f t="shared" si="9"/>
        <v>0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3" s="6" customFormat="1">
      <c r="G17" s="20"/>
      <c r="H17" s="9"/>
      <c r="I17" s="9"/>
      <c r="J17" s="9"/>
      <c r="K17" s="9"/>
      <c r="L17" s="9"/>
      <c r="M17" s="9"/>
      <c r="N17" s="9"/>
      <c r="O17" s="32" t="s">
        <v>39</v>
      </c>
      <c r="P17" s="91">
        <f>SUM(P16:Q16)</f>
        <v>0.29658322151842298</v>
      </c>
      <c r="Q17" s="84"/>
      <c r="R17" s="91">
        <f t="shared" ref="R17" si="10">SUM(R16:S16)</f>
        <v>0.23694393509457851</v>
      </c>
      <c r="S17" s="91"/>
      <c r="T17" s="91">
        <f t="shared" ref="T17" si="11">SUM(T16:U16)</f>
        <v>0.29478375107444382</v>
      </c>
      <c r="U17" s="91"/>
      <c r="V17" s="91">
        <f t="shared" ref="V17" si="12">SUM(V16:W16)</f>
        <v>0.29048910792670707</v>
      </c>
      <c r="W17" s="91"/>
      <c r="X17" s="91">
        <f t="shared" ref="X17" si="13">SUM(X16:Y16)</f>
        <v>0.29478375107444382</v>
      </c>
      <c r="Y17" s="91"/>
      <c r="Z17" s="91">
        <f t="shared" ref="Z17" si="14">SUM(Z16:AA16)</f>
        <v>0.25802571056912671</v>
      </c>
      <c r="AA17" s="91"/>
      <c r="AB17" s="91">
        <f t="shared" ref="AB17" si="15">SUM(AB16:AC16)</f>
        <v>0.29658322151842298</v>
      </c>
      <c r="AC17" s="91"/>
      <c r="AD17" s="91"/>
      <c r="AE17" s="91"/>
      <c r="AF17" s="91"/>
      <c r="AG17" s="91"/>
      <c r="AH17" s="91"/>
      <c r="AI17" s="91"/>
      <c r="AJ17" s="91"/>
      <c r="AK17" s="91"/>
      <c r="AL17" s="92"/>
      <c r="AM17" s="92"/>
      <c r="AN17" s="91"/>
      <c r="AO17" s="91"/>
    </row>
    <row r="18" spans="1:43" s="6" customFormat="1">
      <c r="G18" s="20"/>
      <c r="H18" s="9"/>
      <c r="I18" s="9"/>
      <c r="J18" s="9"/>
      <c r="K18" s="9"/>
      <c r="L18" s="9"/>
      <c r="M18" s="9"/>
      <c r="N18" s="9"/>
      <c r="O18" s="32" t="s">
        <v>38</v>
      </c>
      <c r="P18" s="91">
        <v>0.29658322151842298</v>
      </c>
      <c r="Q18" s="84"/>
      <c r="R18" s="91">
        <v>0.29658322151842298</v>
      </c>
      <c r="S18" s="84"/>
      <c r="T18" s="91">
        <v>0.29658322151842298</v>
      </c>
      <c r="U18" s="84"/>
      <c r="V18" s="91">
        <v>0.29658322151842298</v>
      </c>
      <c r="W18" s="84"/>
      <c r="X18" s="91">
        <v>0.29658322151842298</v>
      </c>
      <c r="Y18" s="84"/>
      <c r="Z18" s="91">
        <v>0.29658322151842298</v>
      </c>
      <c r="AA18" s="84"/>
      <c r="AB18" s="91">
        <v>0.29658322151842298</v>
      </c>
      <c r="AC18" s="84"/>
      <c r="AD18" s="91"/>
      <c r="AE18" s="84"/>
      <c r="AF18" s="91"/>
      <c r="AG18" s="84"/>
      <c r="AH18" s="91"/>
      <c r="AI18" s="84"/>
      <c r="AJ18" s="91"/>
      <c r="AK18" s="84"/>
      <c r="AL18" s="91"/>
      <c r="AM18" s="84"/>
      <c r="AN18" s="91"/>
      <c r="AO18" s="84"/>
    </row>
    <row r="19" spans="1:43" s="6" customFormat="1">
      <c r="A19"/>
      <c r="B19"/>
      <c r="C19"/>
      <c r="D19"/>
      <c r="E19"/>
      <c r="F19"/>
      <c r="G19" s="20"/>
      <c r="H19" s="9"/>
      <c r="I19" s="9"/>
      <c r="J19" s="9"/>
      <c r="K19" s="9"/>
      <c r="L19" s="9"/>
      <c r="M19" s="9"/>
      <c r="N19" s="9"/>
      <c r="O19" s="69" t="s">
        <v>40</v>
      </c>
      <c r="P19" s="91">
        <f>P18-P17</f>
        <v>0</v>
      </c>
      <c r="Q19" s="84"/>
      <c r="R19" s="91">
        <f t="shared" ref="R19" si="16">R18-R17</f>
        <v>5.9639286423844473E-2</v>
      </c>
      <c r="S19" s="84"/>
      <c r="T19" s="91">
        <f t="shared" ref="T19" si="17">T18-T17</f>
        <v>1.7994704439791565E-3</v>
      </c>
      <c r="U19" s="84"/>
      <c r="V19" s="91">
        <f t="shared" ref="V19" si="18">V18-V17</f>
        <v>6.0941135917159106E-3</v>
      </c>
      <c r="W19" s="84"/>
      <c r="X19" s="91">
        <f t="shared" ref="X19" si="19">X18-X17</f>
        <v>1.7994704439791565E-3</v>
      </c>
      <c r="Y19" s="84"/>
      <c r="Z19" s="91">
        <f t="shared" ref="Z19" si="20">Z18-Z17</f>
        <v>3.855751094929627E-2</v>
      </c>
      <c r="AA19" s="84"/>
      <c r="AB19" s="91">
        <f t="shared" ref="AB19" si="21">AB18-AB17</f>
        <v>0</v>
      </c>
      <c r="AC19" s="84"/>
      <c r="AD19" s="91"/>
      <c r="AE19" s="84"/>
      <c r="AF19" s="91"/>
      <c r="AG19" s="84"/>
      <c r="AH19" s="91"/>
      <c r="AI19" s="84"/>
      <c r="AJ19" s="91"/>
      <c r="AK19" s="84"/>
      <c r="AL19" s="91"/>
      <c r="AM19" s="84"/>
      <c r="AN19" s="91"/>
      <c r="AO19" s="84"/>
    </row>
    <row r="20" spans="1:43" s="6" customFormat="1">
      <c r="A20"/>
      <c r="B20"/>
      <c r="C20"/>
      <c r="D20"/>
      <c r="E20"/>
      <c r="F20"/>
      <c r="G20" s="20"/>
      <c r="H20" s="9"/>
      <c r="I20" s="9"/>
      <c r="J20" s="9"/>
      <c r="K20" s="9"/>
      <c r="L20" s="9"/>
      <c r="M20" s="9"/>
      <c r="N20" s="9"/>
      <c r="O20" s="32" t="s">
        <v>43</v>
      </c>
      <c r="P20" s="29">
        <v>0</v>
      </c>
      <c r="Q20" s="29">
        <f>-Q10/Q13*LOG10(Q10/Q13)-Q11/Q13*LOG10(Q11/Q13)</f>
        <v>0.29658322151842298</v>
      </c>
      <c r="R20" s="29">
        <v>0</v>
      </c>
      <c r="S20" s="29">
        <f t="shared" ref="S20:AB20" si="22">-S10/S13*LOG10(S10/S13)-S11/S13*LOG10(S11/S13)</f>
        <v>0.27643459094367495</v>
      </c>
      <c r="T20" s="29">
        <f t="shared" si="22"/>
        <v>0.3010299956639812</v>
      </c>
      <c r="U20" s="29">
        <f t="shared" si="22"/>
        <v>0.29228525323862886</v>
      </c>
      <c r="V20" s="29">
        <f t="shared" si="22"/>
        <v>0.27643459094367495</v>
      </c>
      <c r="W20" s="29">
        <f t="shared" si="22"/>
        <v>0.3010299956639812</v>
      </c>
      <c r="X20" s="29">
        <f t="shared" si="22"/>
        <v>0.29228525323862886</v>
      </c>
      <c r="Y20" s="29">
        <f t="shared" si="22"/>
        <v>0.3010299956639812</v>
      </c>
      <c r="Z20" s="29">
        <f t="shared" si="22"/>
        <v>0.3010299956639812</v>
      </c>
      <c r="AA20" s="29">
        <v>0</v>
      </c>
      <c r="AB20" s="29">
        <f t="shared" si="22"/>
        <v>0.29658322151842298</v>
      </c>
      <c r="AC20" s="29">
        <v>0</v>
      </c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3" s="6" customFormat="1">
      <c r="A21"/>
      <c r="B21"/>
      <c r="C21"/>
      <c r="D21"/>
      <c r="E21"/>
      <c r="F21"/>
      <c r="G21" s="20"/>
      <c r="H21" s="9"/>
      <c r="I21" s="9"/>
      <c r="J21" s="9"/>
      <c r="K21" s="9"/>
      <c r="L21" s="9"/>
      <c r="M21" s="9"/>
      <c r="N21" s="9"/>
      <c r="O21" s="32" t="s">
        <v>42</v>
      </c>
      <c r="P21" s="91">
        <f>SUM(P20:Q20)</f>
        <v>0.29658322151842298</v>
      </c>
      <c r="Q21" s="84"/>
      <c r="R21" s="91">
        <f t="shared" ref="R21" si="23">SUM(R20:S20)</f>
        <v>0.27643459094367495</v>
      </c>
      <c r="S21" s="91"/>
      <c r="T21" s="91">
        <f t="shared" ref="T21" si="24">SUM(T20:U20)</f>
        <v>0.59331524890261012</v>
      </c>
      <c r="U21" s="91"/>
      <c r="V21" s="91">
        <f t="shared" ref="V21" si="25">SUM(V20:W20)</f>
        <v>0.57746458660765621</v>
      </c>
      <c r="W21" s="91"/>
      <c r="X21" s="91">
        <f t="shared" ref="X21" si="26">SUM(X20:Y20)</f>
        <v>0.59331524890261012</v>
      </c>
      <c r="Y21" s="91"/>
      <c r="Z21" s="91">
        <f t="shared" ref="Z21" si="27">SUM(Z20:AA20)</f>
        <v>0.3010299956639812</v>
      </c>
      <c r="AA21" s="91"/>
      <c r="AB21" s="91">
        <f t="shared" ref="AB21" si="28">SUM(AB20:AC20)</f>
        <v>0.29658322151842298</v>
      </c>
      <c r="AC21" s="91"/>
      <c r="AD21" s="91"/>
      <c r="AE21" s="91"/>
      <c r="AF21" s="91"/>
      <c r="AG21" s="91"/>
      <c r="AH21" s="91"/>
      <c r="AI21" s="91"/>
      <c r="AJ21" s="91"/>
      <c r="AK21" s="91"/>
      <c r="AL21" s="92"/>
      <c r="AM21" s="92"/>
      <c r="AN21" s="91"/>
      <c r="AO21" s="91"/>
    </row>
    <row r="22" spans="1:43" s="6" customFormat="1" ht="16" customHeight="1">
      <c r="A22" s="97" t="s">
        <v>50</v>
      </c>
      <c r="B22" s="97"/>
      <c r="C22" s="97"/>
      <c r="D22" s="97"/>
      <c r="E22" s="97"/>
      <c r="F22" s="97"/>
      <c r="G22" s="20"/>
      <c r="H22" s="9"/>
      <c r="I22" s="9"/>
      <c r="J22" s="9"/>
      <c r="K22" s="9"/>
      <c r="L22" s="9"/>
      <c r="M22" s="9"/>
      <c r="N22" s="9"/>
      <c r="O22" s="42" t="s">
        <v>44</v>
      </c>
      <c r="P22" s="91">
        <f>P19/P21</f>
        <v>0</v>
      </c>
      <c r="Q22" s="84"/>
      <c r="R22" s="100">
        <f t="shared" ref="R22" si="29">R19/R21</f>
        <v>0.21574465851126534</v>
      </c>
      <c r="S22" s="101"/>
      <c r="T22" s="91">
        <f t="shared" ref="T22" si="30">T19/T21</f>
        <v>3.0329077961630665E-3</v>
      </c>
      <c r="U22" s="84"/>
      <c r="V22" s="91">
        <f t="shared" ref="V22" si="31">V19/V21</f>
        <v>1.0553224791698616E-2</v>
      </c>
      <c r="W22" s="84"/>
      <c r="X22" s="91">
        <f t="shared" ref="X22" si="32">X19/X21</f>
        <v>3.0329077961630665E-3</v>
      </c>
      <c r="Y22" s="84"/>
      <c r="Z22" s="91">
        <f t="shared" ref="Z22" si="33">Z19/Z21</f>
        <v>0.12808527889139437</v>
      </c>
      <c r="AA22" s="84"/>
      <c r="AB22" s="91">
        <f t="shared" ref="AB22" si="34">AB19/AB21</f>
        <v>0</v>
      </c>
      <c r="AC22" s="84"/>
      <c r="AD22" s="91"/>
      <c r="AE22" s="84"/>
      <c r="AF22" s="91"/>
      <c r="AG22" s="84"/>
      <c r="AH22" s="91"/>
      <c r="AI22" s="84"/>
      <c r="AJ22" s="91"/>
      <c r="AK22" s="84"/>
      <c r="AL22" s="100"/>
      <c r="AM22" s="101"/>
      <c r="AN22" s="91"/>
      <c r="AO22" s="84"/>
    </row>
    <row r="23" spans="1:43" ht="16" customHeight="1">
      <c r="A23" s="98"/>
      <c r="B23" s="98"/>
      <c r="C23" s="98"/>
      <c r="D23" s="98"/>
      <c r="E23" s="98"/>
      <c r="F23" s="98"/>
    </row>
    <row r="24" spans="1:43" ht="19" customHeight="1">
      <c r="A24" s="98"/>
      <c r="B24" s="98"/>
      <c r="C24" s="98"/>
      <c r="D24" s="98"/>
      <c r="E24" s="98"/>
      <c r="F24" s="98"/>
      <c r="G24" s="74"/>
      <c r="H24" s="74"/>
      <c r="I24" s="71"/>
      <c r="J24" s="71"/>
      <c r="K24" s="71"/>
      <c r="L24" s="71"/>
      <c r="M24" s="71"/>
      <c r="N24" s="27"/>
      <c r="O24" s="79" t="s">
        <v>2</v>
      </c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4"/>
    </row>
    <row r="25" spans="1:43" ht="16" customHeight="1">
      <c r="A25" s="98"/>
      <c r="B25" s="98"/>
      <c r="C25" s="98"/>
      <c r="D25" s="98"/>
      <c r="E25" s="98"/>
      <c r="F25" s="98"/>
      <c r="G25" s="15"/>
      <c r="H25" s="10"/>
      <c r="I25" s="10"/>
      <c r="J25" s="10"/>
      <c r="K25" s="10"/>
      <c r="L25" s="10"/>
      <c r="M25" s="12"/>
      <c r="N25" s="12"/>
      <c r="O25" s="20" t="s">
        <v>19</v>
      </c>
      <c r="P25" s="82">
        <v>1</v>
      </c>
      <c r="Q25" s="83"/>
      <c r="R25" s="84">
        <v>0</v>
      </c>
      <c r="S25" s="85"/>
      <c r="T25" s="82">
        <v>1</v>
      </c>
      <c r="U25" s="83"/>
      <c r="V25" s="84">
        <v>0</v>
      </c>
      <c r="W25" s="85"/>
      <c r="X25" s="82">
        <v>0</v>
      </c>
      <c r="Y25" s="83"/>
      <c r="Z25" s="84">
        <v>1</v>
      </c>
      <c r="AA25" s="85"/>
      <c r="AB25" s="84">
        <v>0</v>
      </c>
      <c r="AC25" s="85"/>
      <c r="AD25" s="84"/>
      <c r="AE25" s="85"/>
      <c r="AF25" s="82"/>
      <c r="AG25" s="83"/>
      <c r="AH25" s="82"/>
      <c r="AI25" s="83"/>
      <c r="AJ25" s="82"/>
      <c r="AK25" s="83"/>
      <c r="AL25" s="82"/>
      <c r="AM25" s="83"/>
      <c r="AN25" s="82"/>
      <c r="AO25" s="83"/>
      <c r="AP25" s="82"/>
      <c r="AQ25" s="90"/>
    </row>
    <row r="26" spans="1:43" ht="19">
      <c r="C26" s="7"/>
      <c r="D26" s="7"/>
      <c r="G26" s="20"/>
      <c r="H26" s="24"/>
      <c r="I26" s="24"/>
      <c r="J26" s="24"/>
      <c r="K26" s="24"/>
      <c r="L26" s="24"/>
      <c r="M26" s="24"/>
      <c r="N26" s="24"/>
      <c r="O26" s="20" t="s">
        <v>2</v>
      </c>
      <c r="P26" s="84">
        <v>65</v>
      </c>
      <c r="Q26" s="85"/>
      <c r="R26" s="84">
        <v>70</v>
      </c>
      <c r="S26" s="85"/>
      <c r="T26" s="82">
        <v>70</v>
      </c>
      <c r="U26" s="83"/>
      <c r="V26" s="84">
        <v>80</v>
      </c>
      <c r="W26" s="85"/>
      <c r="X26" s="84">
        <v>90</v>
      </c>
      <c r="Y26" s="85"/>
      <c r="Z26" s="82">
        <v>90</v>
      </c>
      <c r="AA26" s="83"/>
      <c r="AB26" s="84">
        <v>95</v>
      </c>
      <c r="AC26" s="85"/>
      <c r="AD26" s="84"/>
      <c r="AE26" s="85"/>
      <c r="AF26" s="82"/>
      <c r="AG26" s="83"/>
      <c r="AH26" s="82"/>
      <c r="AI26" s="83"/>
      <c r="AJ26" s="82"/>
      <c r="AK26" s="83"/>
      <c r="AL26" s="82"/>
      <c r="AM26" s="83"/>
      <c r="AN26" s="82"/>
      <c r="AO26" s="83"/>
      <c r="AP26" s="82"/>
      <c r="AQ26" s="90"/>
    </row>
    <row r="27" spans="1:43" ht="19">
      <c r="C27" s="5"/>
      <c r="D27" s="5"/>
      <c r="G27" s="20"/>
      <c r="H27" s="24"/>
      <c r="I27" s="24"/>
      <c r="J27" s="24"/>
      <c r="K27" s="24"/>
      <c r="L27" s="24"/>
      <c r="M27" s="24"/>
      <c r="N27" s="24"/>
      <c r="O27" s="18" t="s">
        <v>25</v>
      </c>
      <c r="P27" s="84">
        <f xml:space="preserve"> P26</f>
        <v>65</v>
      </c>
      <c r="Q27" s="85"/>
      <c r="R27" s="82">
        <f t="shared" ref="R27" si="35" xml:space="preserve"> R26</f>
        <v>70</v>
      </c>
      <c r="S27" s="83"/>
      <c r="T27" s="82">
        <v>80</v>
      </c>
      <c r="U27" s="83"/>
      <c r="V27" s="84">
        <v>90</v>
      </c>
      <c r="W27" s="85"/>
      <c r="X27" s="84">
        <v>95</v>
      </c>
      <c r="Y27" s="85"/>
      <c r="Z27" s="82"/>
      <c r="AA27" s="83"/>
      <c r="AB27" s="82"/>
      <c r="AC27" s="83"/>
      <c r="AD27" s="84"/>
      <c r="AE27" s="85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90"/>
    </row>
    <row r="28" spans="1:43" ht="19">
      <c r="C28" s="5"/>
      <c r="D28" s="5"/>
      <c r="G28" s="32"/>
      <c r="H28" s="66"/>
      <c r="I28" s="66"/>
      <c r="J28" s="66"/>
      <c r="K28" s="66"/>
      <c r="L28" s="25"/>
      <c r="M28" s="31"/>
      <c r="N28" s="24"/>
      <c r="O28" s="17" t="s">
        <v>21</v>
      </c>
      <c r="P28" s="84">
        <v>64</v>
      </c>
      <c r="Q28" s="85"/>
      <c r="R28" s="89">
        <f>FLOOR(SUM(P27:S27)/2, 0.1)</f>
        <v>67.5</v>
      </c>
      <c r="S28" s="89"/>
      <c r="T28" s="82">
        <f>FLOOR((R27+T27)/2, 0.1)</f>
        <v>75</v>
      </c>
      <c r="U28" s="82"/>
      <c r="V28" s="82">
        <f t="shared" ref="V28" si="36">FLOOR((T27+V27)/2, 0.1)</f>
        <v>85</v>
      </c>
      <c r="W28" s="82"/>
      <c r="X28" s="82">
        <f t="shared" ref="X28" si="37">FLOOR((V27+X27)/2, 0.1)</f>
        <v>92.5</v>
      </c>
      <c r="Y28" s="82"/>
      <c r="Z28" s="82">
        <v>96</v>
      </c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90"/>
    </row>
    <row r="29" spans="1:43" ht="19">
      <c r="C29" s="5"/>
      <c r="D29" s="5"/>
      <c r="G29" s="32"/>
      <c r="M29" s="68"/>
      <c r="N29" s="68"/>
      <c r="O29" s="18"/>
      <c r="P29" s="84"/>
      <c r="Q29" s="85"/>
      <c r="R29" s="82"/>
      <c r="S29" s="82"/>
      <c r="T29" s="82"/>
      <c r="U29" s="82"/>
      <c r="V29" s="84"/>
      <c r="W29" s="84"/>
      <c r="X29" s="84"/>
      <c r="Y29" s="84"/>
      <c r="Z29" s="82"/>
      <c r="AA29" s="82"/>
      <c r="AB29" s="82"/>
      <c r="AC29" s="82"/>
      <c r="AD29" s="84"/>
      <c r="AE29" s="84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90"/>
    </row>
    <row r="30" spans="1:43" ht="19">
      <c r="C30" s="5"/>
      <c r="D30" s="5"/>
      <c r="G30" s="32"/>
      <c r="H30" s="77"/>
      <c r="I30" s="78"/>
      <c r="J30" s="78"/>
      <c r="K30" s="78"/>
      <c r="L30" s="11"/>
      <c r="M30" s="11"/>
      <c r="N30" s="68"/>
      <c r="O30" s="20"/>
      <c r="P30" s="20" t="s">
        <v>22</v>
      </c>
      <c r="Q30" s="20" t="s">
        <v>23</v>
      </c>
      <c r="R30" s="20" t="s">
        <v>22</v>
      </c>
      <c r="S30" s="20" t="s">
        <v>23</v>
      </c>
      <c r="T30" s="20" t="s">
        <v>22</v>
      </c>
      <c r="U30" s="20" t="s">
        <v>23</v>
      </c>
      <c r="V30" s="20" t="s">
        <v>22</v>
      </c>
      <c r="W30" s="20" t="s">
        <v>23</v>
      </c>
      <c r="X30" s="20" t="s">
        <v>22</v>
      </c>
      <c r="Y30" s="20" t="s">
        <v>23</v>
      </c>
      <c r="Z30" s="20" t="s">
        <v>22</v>
      </c>
      <c r="AA30" s="20" t="s">
        <v>23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6"/>
      <c r="AQ30" s="6"/>
    </row>
    <row r="31" spans="1:43" ht="19">
      <c r="C31" s="5"/>
      <c r="D31" s="5"/>
      <c r="G31" s="42"/>
      <c r="H31" s="6"/>
      <c r="I31" s="6"/>
      <c r="J31" s="6"/>
      <c r="K31" s="6"/>
      <c r="L31" s="6"/>
      <c r="M31" s="6"/>
      <c r="N31" s="68"/>
      <c r="O31" s="20" t="s">
        <v>14</v>
      </c>
      <c r="P31" s="20">
        <v>0</v>
      </c>
      <c r="Q31" s="20">
        <v>3</v>
      </c>
      <c r="R31" s="20">
        <v>1</v>
      </c>
      <c r="S31" s="20">
        <v>2</v>
      </c>
      <c r="T31" s="20">
        <v>2</v>
      </c>
      <c r="U31" s="20">
        <v>1</v>
      </c>
      <c r="V31" s="20">
        <v>2</v>
      </c>
      <c r="W31" s="20">
        <v>1</v>
      </c>
      <c r="X31" s="20">
        <v>3</v>
      </c>
      <c r="Y31" s="20">
        <v>0</v>
      </c>
      <c r="Z31" s="20">
        <v>3</v>
      </c>
      <c r="AA31" s="20">
        <v>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6"/>
      <c r="AQ31" s="6"/>
    </row>
    <row r="32" spans="1:43" ht="19">
      <c r="C32" s="7"/>
      <c r="D32" s="7"/>
      <c r="G32" s="6"/>
      <c r="H32" s="6"/>
      <c r="I32" s="6"/>
      <c r="J32" s="6"/>
      <c r="K32" s="6"/>
      <c r="L32" s="6"/>
      <c r="M32" s="6"/>
      <c r="N32" s="6"/>
      <c r="O32" s="20" t="s">
        <v>15</v>
      </c>
      <c r="P32" s="20">
        <v>0</v>
      </c>
      <c r="Q32" s="20">
        <v>4</v>
      </c>
      <c r="R32" s="20">
        <v>0</v>
      </c>
      <c r="S32" s="20">
        <v>4</v>
      </c>
      <c r="T32" s="20">
        <v>1</v>
      </c>
      <c r="U32" s="20">
        <v>3</v>
      </c>
      <c r="V32" s="20">
        <v>2</v>
      </c>
      <c r="W32" s="20">
        <v>2</v>
      </c>
      <c r="X32" s="20">
        <v>3</v>
      </c>
      <c r="Y32" s="20">
        <v>1</v>
      </c>
      <c r="Z32" s="20">
        <v>4</v>
      </c>
      <c r="AA32" s="20">
        <v>0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6"/>
      <c r="AQ32" s="6"/>
    </row>
    <row r="33" spans="1:43" ht="19">
      <c r="C33" s="7"/>
      <c r="D33" s="7"/>
      <c r="G33" s="6"/>
      <c r="H33" s="6"/>
      <c r="I33" s="6"/>
      <c r="J33" s="6"/>
      <c r="K33" s="6"/>
      <c r="L33" s="6"/>
      <c r="M33" s="6"/>
      <c r="N33" s="6"/>
      <c r="O33" s="6"/>
      <c r="P33" s="84"/>
      <c r="Q33" s="85"/>
      <c r="R33" s="82"/>
      <c r="S33" s="82"/>
      <c r="T33" s="82"/>
      <c r="U33" s="82"/>
      <c r="V33" s="84"/>
      <c r="W33" s="84"/>
      <c r="X33" s="84"/>
      <c r="Y33" s="84"/>
      <c r="Z33" s="82"/>
      <c r="AA33" s="82"/>
      <c r="AB33" s="82"/>
      <c r="AC33" s="82"/>
      <c r="AD33" s="84"/>
      <c r="AE33" s="84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6"/>
      <c r="AQ33" s="6"/>
    </row>
    <row r="34" spans="1:43" ht="19">
      <c r="C34" s="5"/>
      <c r="D34" s="5"/>
      <c r="G34" s="6"/>
      <c r="H34" s="6"/>
      <c r="I34" s="6"/>
      <c r="J34" s="6"/>
      <c r="K34" s="6"/>
      <c r="L34" s="6"/>
      <c r="M34" s="6"/>
      <c r="N34" s="6"/>
      <c r="O34" s="20" t="s">
        <v>24</v>
      </c>
      <c r="P34" s="20">
        <f>SUM(P31:P32)</f>
        <v>0</v>
      </c>
      <c r="Q34" s="20">
        <f t="shared" ref="Q34:AA34" si="38">SUM(Q31:Q32)</f>
        <v>7</v>
      </c>
      <c r="R34" s="20">
        <f t="shared" si="38"/>
        <v>1</v>
      </c>
      <c r="S34" s="20">
        <f t="shared" si="38"/>
        <v>6</v>
      </c>
      <c r="T34" s="20">
        <f t="shared" si="38"/>
        <v>3</v>
      </c>
      <c r="U34" s="20">
        <f t="shared" si="38"/>
        <v>4</v>
      </c>
      <c r="V34" s="20">
        <f t="shared" si="38"/>
        <v>4</v>
      </c>
      <c r="W34" s="20">
        <f t="shared" si="38"/>
        <v>3</v>
      </c>
      <c r="X34" s="20">
        <f t="shared" si="38"/>
        <v>6</v>
      </c>
      <c r="Y34" s="20">
        <f t="shared" si="38"/>
        <v>1</v>
      </c>
      <c r="Z34" s="20">
        <f t="shared" si="38"/>
        <v>7</v>
      </c>
      <c r="AA34" s="20">
        <f t="shared" si="38"/>
        <v>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6"/>
      <c r="AQ34" s="6"/>
    </row>
    <row r="35" spans="1:43" ht="17">
      <c r="O35" s="17" t="s">
        <v>36</v>
      </c>
      <c r="P35" s="29">
        <v>1</v>
      </c>
      <c r="Q35" s="29">
        <f>-Q31/Q34*LOG10(Q31/Q34) - Q32/Q34*LOG10(Q32/Q34)</f>
        <v>0.29658322151842298</v>
      </c>
      <c r="R35" s="29">
        <v>0</v>
      </c>
      <c r="S35" s="29">
        <f t="shared" ref="S35:Z35" si="39">-S31/S34*LOG10(S31/S34) - S32/S34*LOG10(S32/S34)</f>
        <v>0.27643459094367495</v>
      </c>
      <c r="T35" s="29">
        <f t="shared" si="39"/>
        <v>0.27643459094367495</v>
      </c>
      <c r="U35" s="29">
        <f t="shared" si="39"/>
        <v>0.24421905028821556</v>
      </c>
      <c r="V35" s="29">
        <f t="shared" si="39"/>
        <v>0.3010299956639812</v>
      </c>
      <c r="W35" s="29">
        <f t="shared" si="39"/>
        <v>0.27643459094367495</v>
      </c>
      <c r="X35" s="29">
        <f t="shared" si="39"/>
        <v>0.3010299956639812</v>
      </c>
      <c r="Y35" s="29">
        <v>0</v>
      </c>
      <c r="Z35" s="29">
        <f t="shared" si="39"/>
        <v>0.29658322151842298</v>
      </c>
      <c r="AA35" s="29">
        <v>1</v>
      </c>
      <c r="AB35" s="29"/>
      <c r="AC35" s="29"/>
      <c r="AD35" s="29"/>
      <c r="AE35" s="29"/>
      <c r="AF35" s="29"/>
      <c r="AG35" s="29"/>
      <c r="AH35" s="29"/>
      <c r="AI35" s="29"/>
      <c r="AJ35" s="23"/>
      <c r="AK35" s="23"/>
      <c r="AL35" s="23"/>
      <c r="AM35" s="23"/>
      <c r="AN35" s="23"/>
      <c r="AO35" s="23"/>
      <c r="AP35" s="8"/>
      <c r="AQ35" s="8"/>
    </row>
    <row r="36" spans="1:43">
      <c r="O36" s="20" t="s">
        <v>17</v>
      </c>
      <c r="P36" s="20">
        <v>7</v>
      </c>
      <c r="Q36" s="20">
        <v>7</v>
      </c>
      <c r="R36" s="20">
        <v>7</v>
      </c>
      <c r="S36" s="20">
        <v>7</v>
      </c>
      <c r="T36" s="20">
        <v>7</v>
      </c>
      <c r="U36" s="20">
        <v>7</v>
      </c>
      <c r="V36" s="20">
        <v>7</v>
      </c>
      <c r="W36" s="20">
        <v>7</v>
      </c>
      <c r="X36" s="20">
        <v>7</v>
      </c>
      <c r="Y36" s="20">
        <v>7</v>
      </c>
      <c r="Z36" s="20">
        <v>7</v>
      </c>
      <c r="AA36" s="20">
        <v>7</v>
      </c>
      <c r="AB36" s="20"/>
      <c r="AC36" s="20"/>
      <c r="AD36" s="20"/>
      <c r="AE36" s="20"/>
      <c r="AF36" s="20"/>
      <c r="AG36" s="20"/>
      <c r="AH36" s="20"/>
      <c r="AI36" s="20"/>
      <c r="AJ36" s="8"/>
      <c r="AK36" s="8"/>
      <c r="AL36" s="8"/>
      <c r="AM36" s="8"/>
      <c r="AN36" s="8"/>
      <c r="AO36" s="8"/>
      <c r="AP36" s="8"/>
      <c r="AQ36" s="8"/>
    </row>
    <row r="37" spans="1:43" ht="34">
      <c r="O37" s="19" t="s">
        <v>41</v>
      </c>
      <c r="P37" s="29">
        <f>(SUM(P31:P32)/P36)*P35</f>
        <v>0</v>
      </c>
      <c r="Q37" s="29">
        <f t="shared" ref="Q37" si="40">(SUM(Q31:Q32)/Q36)*Q35</f>
        <v>0.29658322151842298</v>
      </c>
      <c r="R37" s="29">
        <f t="shared" ref="R37:AA37" si="41">(SUM(R31:R32)/R36)*R35</f>
        <v>0</v>
      </c>
      <c r="S37" s="29">
        <f t="shared" si="41"/>
        <v>0.23694393509457851</v>
      </c>
      <c r="T37" s="29">
        <f t="shared" si="41"/>
        <v>0.11847196754728925</v>
      </c>
      <c r="U37" s="29">
        <f t="shared" si="41"/>
        <v>0.13955374302183746</v>
      </c>
      <c r="V37" s="29">
        <f t="shared" si="41"/>
        <v>0.17201714037941782</v>
      </c>
      <c r="W37" s="29">
        <f t="shared" si="41"/>
        <v>0.11847196754728925</v>
      </c>
      <c r="X37" s="29">
        <f t="shared" si="41"/>
        <v>0.25802571056912671</v>
      </c>
      <c r="Y37" s="29">
        <f t="shared" si="41"/>
        <v>0</v>
      </c>
      <c r="Z37" s="29">
        <f t="shared" si="41"/>
        <v>0.29658322151842298</v>
      </c>
      <c r="AA37" s="29">
        <f t="shared" si="41"/>
        <v>0</v>
      </c>
      <c r="AB37" s="29"/>
      <c r="AC37" s="29"/>
      <c r="AD37" s="29"/>
      <c r="AE37" s="29"/>
      <c r="AF37" s="29"/>
      <c r="AG37" s="29"/>
      <c r="AH37" s="29"/>
      <c r="AI37" s="29"/>
      <c r="AJ37" s="26"/>
      <c r="AK37" s="26"/>
      <c r="AL37" s="26"/>
      <c r="AM37" s="26"/>
      <c r="AN37" s="26"/>
      <c r="AO37" s="26"/>
      <c r="AP37" s="6"/>
      <c r="AQ37" s="6"/>
    </row>
    <row r="38" spans="1:43">
      <c r="O38" s="32" t="s">
        <v>39</v>
      </c>
      <c r="P38" s="91">
        <f>SUM(P37:Q37)</f>
        <v>0.29658322151842298</v>
      </c>
      <c r="Q38" s="84"/>
      <c r="R38" s="91">
        <f t="shared" ref="R38" si="42">SUM(R37:S37)</f>
        <v>0.23694393509457851</v>
      </c>
      <c r="S38" s="84"/>
      <c r="T38" s="91">
        <f t="shared" ref="T38" si="43">SUM(T37:U37)</f>
        <v>0.25802571056912671</v>
      </c>
      <c r="U38" s="84"/>
      <c r="V38" s="91">
        <f t="shared" ref="V38" si="44">SUM(V37:W37)</f>
        <v>0.29048910792670707</v>
      </c>
      <c r="W38" s="84"/>
      <c r="X38" s="91">
        <f t="shared" ref="X38" si="45">SUM(X37:Y37)</f>
        <v>0.25802571056912671</v>
      </c>
      <c r="Y38" s="84"/>
      <c r="Z38" s="91">
        <f t="shared" ref="Z38" si="46">SUM(Z37:AA37)</f>
        <v>0.29658322151842298</v>
      </c>
      <c r="AA38" s="84"/>
      <c r="AB38" s="91"/>
      <c r="AC38" s="84"/>
      <c r="AD38" s="91"/>
      <c r="AE38" s="84"/>
      <c r="AF38" s="91"/>
      <c r="AG38" s="84"/>
      <c r="AH38" s="91"/>
      <c r="AI38" s="84"/>
      <c r="AJ38" s="94"/>
      <c r="AK38" s="95"/>
      <c r="AL38" s="94"/>
      <c r="AM38" s="95"/>
      <c r="AN38" s="94"/>
      <c r="AO38" s="95"/>
      <c r="AP38" s="6"/>
      <c r="AQ38" s="6"/>
    </row>
    <row r="39" spans="1:43">
      <c r="O39" s="32" t="s">
        <v>38</v>
      </c>
      <c r="P39" s="91">
        <v>0.29658322151842298</v>
      </c>
      <c r="Q39" s="84"/>
      <c r="R39" s="91">
        <v>0.29658322151842298</v>
      </c>
      <c r="S39" s="84"/>
      <c r="T39" s="91">
        <v>0.29658322151842298</v>
      </c>
      <c r="U39" s="84"/>
      <c r="V39" s="91">
        <v>0.29658322151842298</v>
      </c>
      <c r="W39" s="84"/>
      <c r="X39" s="91">
        <v>0.29658322151842298</v>
      </c>
      <c r="Y39" s="84"/>
      <c r="Z39" s="91">
        <v>0.29658322151842298</v>
      </c>
      <c r="AA39" s="84"/>
      <c r="AB39" s="91"/>
      <c r="AC39" s="84"/>
      <c r="AD39" s="91"/>
      <c r="AE39" s="84"/>
      <c r="AF39" s="91"/>
      <c r="AG39" s="84"/>
      <c r="AH39" s="91"/>
      <c r="AI39" s="84"/>
      <c r="AJ39" s="91"/>
      <c r="AK39" s="84"/>
      <c r="AL39" s="91"/>
      <c r="AM39" s="84"/>
      <c r="AN39" s="91"/>
      <c r="AO39" s="84"/>
    </row>
    <row r="40" spans="1:43">
      <c r="O40" s="69" t="s">
        <v>40</v>
      </c>
      <c r="P40" s="91">
        <f>P39-P38</f>
        <v>0</v>
      </c>
      <c r="Q40" s="84"/>
      <c r="R40" s="91">
        <f t="shared" ref="R40" si="47">R39-R38</f>
        <v>5.9639286423844473E-2</v>
      </c>
      <c r="S40" s="84"/>
      <c r="T40" s="91">
        <f t="shared" ref="T40" si="48">T39-T38</f>
        <v>3.855751094929627E-2</v>
      </c>
      <c r="U40" s="84"/>
      <c r="V40" s="91">
        <f t="shared" ref="V40" si="49">V39-V38</f>
        <v>6.0941135917159106E-3</v>
      </c>
      <c r="W40" s="84"/>
      <c r="X40" s="91">
        <f t="shared" ref="X40" si="50">X39-X38</f>
        <v>3.855751094929627E-2</v>
      </c>
      <c r="Y40" s="84"/>
      <c r="Z40" s="91">
        <f t="shared" ref="Z40" si="51">Z39-Z38</f>
        <v>0</v>
      </c>
      <c r="AA40" s="84"/>
      <c r="AB40" s="91"/>
      <c r="AC40" s="84"/>
      <c r="AD40" s="91"/>
      <c r="AE40" s="84"/>
      <c r="AF40" s="91"/>
      <c r="AG40" s="84"/>
      <c r="AH40" s="91"/>
      <c r="AI40" s="84"/>
      <c r="AJ40" s="91"/>
      <c r="AK40" s="84"/>
      <c r="AL40" s="91"/>
      <c r="AM40" s="84"/>
      <c r="AN40" s="91"/>
      <c r="AO40" s="84"/>
    </row>
    <row r="41" spans="1:43">
      <c r="O41" s="32" t="s">
        <v>43</v>
      </c>
      <c r="P41" s="29">
        <v>0</v>
      </c>
      <c r="Q41" s="29">
        <f>-Q31/Q34*LOG10(Q31/Q34)-Q32/Q34*LOG10(Q32/Q34)</f>
        <v>0.29658322151842298</v>
      </c>
      <c r="R41" s="29">
        <v>0</v>
      </c>
      <c r="S41" s="29">
        <f t="shared" ref="S41:Z41" si="52">-S31/S34*LOG10(S31/S34)-S32/S34*LOG10(S32/S34)</f>
        <v>0.27643459094367495</v>
      </c>
      <c r="T41" s="29">
        <f t="shared" si="52"/>
        <v>0.27643459094367495</v>
      </c>
      <c r="U41" s="29">
        <f t="shared" si="52"/>
        <v>0.24421905028821556</v>
      </c>
      <c r="V41" s="29">
        <f t="shared" si="52"/>
        <v>0.3010299956639812</v>
      </c>
      <c r="W41" s="29">
        <f t="shared" si="52"/>
        <v>0.27643459094367495</v>
      </c>
      <c r="X41" s="29">
        <f t="shared" si="52"/>
        <v>0.3010299956639812</v>
      </c>
      <c r="Y41" s="29">
        <v>0</v>
      </c>
      <c r="Z41" s="29">
        <f t="shared" si="52"/>
        <v>0.29658322151842298</v>
      </c>
      <c r="AA41" s="29">
        <v>0</v>
      </c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3">
      <c r="O42" s="32" t="s">
        <v>42</v>
      </c>
      <c r="P42" s="91">
        <f>SUM(P41:Q41)</f>
        <v>0.29658322151842298</v>
      </c>
      <c r="Q42" s="84"/>
      <c r="R42" s="91">
        <f t="shared" ref="R42" si="53">SUM(R41:S41)</f>
        <v>0.27643459094367495</v>
      </c>
      <c r="S42" s="91"/>
      <c r="T42" s="91">
        <f t="shared" ref="T42" si="54">SUM(T41:U41)</f>
        <v>0.52065364123189051</v>
      </c>
      <c r="U42" s="91"/>
      <c r="V42" s="91">
        <f t="shared" ref="V42" si="55">SUM(V41:W41)</f>
        <v>0.57746458660765621</v>
      </c>
      <c r="W42" s="91"/>
      <c r="X42" s="91">
        <f t="shared" ref="X42" si="56">SUM(X41:Y41)</f>
        <v>0.3010299956639812</v>
      </c>
      <c r="Y42" s="91"/>
      <c r="Z42" s="91">
        <f t="shared" ref="Z42" si="57">SUM(Z41:AA41)</f>
        <v>0.29658322151842298</v>
      </c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2"/>
      <c r="AM42" s="92"/>
      <c r="AN42" s="91"/>
      <c r="AO42" s="91"/>
    </row>
    <row r="43" spans="1:43">
      <c r="O43" s="42" t="s">
        <v>44</v>
      </c>
      <c r="P43" s="91">
        <f>P40/P42</f>
        <v>0</v>
      </c>
      <c r="Q43" s="84"/>
      <c r="R43" s="100">
        <f t="shared" ref="R43" si="58">R40/R42</f>
        <v>0.21574465851126534</v>
      </c>
      <c r="S43" s="101"/>
      <c r="T43" s="91">
        <f t="shared" ref="T43" si="59">T40/T42</f>
        <v>7.4055970986906805E-2</v>
      </c>
      <c r="U43" s="84"/>
      <c r="V43" s="91">
        <f t="shared" ref="V43" si="60">V40/V42</f>
        <v>1.0553224791698616E-2</v>
      </c>
      <c r="W43" s="84"/>
      <c r="X43" s="91">
        <f t="shared" ref="X43" si="61">X40/X42</f>
        <v>0.12808527889139437</v>
      </c>
      <c r="Y43" s="84"/>
      <c r="Z43" s="91">
        <f t="shared" ref="Z43" si="62">Z40/Z42</f>
        <v>0</v>
      </c>
      <c r="AA43" s="84"/>
      <c r="AB43" s="91"/>
      <c r="AC43" s="84"/>
      <c r="AD43" s="91"/>
      <c r="AE43" s="84"/>
      <c r="AF43" s="91"/>
      <c r="AG43" s="84"/>
      <c r="AH43" s="91"/>
      <c r="AI43" s="84"/>
      <c r="AJ43" s="91"/>
      <c r="AK43" s="84"/>
      <c r="AL43" s="100"/>
      <c r="AM43" s="101"/>
      <c r="AN43" s="91"/>
      <c r="AO43" s="84"/>
    </row>
    <row r="47" spans="1:43" ht="19">
      <c r="C47" s="5"/>
      <c r="D47" s="5"/>
      <c r="G47" s="8"/>
      <c r="H47" s="8"/>
      <c r="I47" s="8"/>
      <c r="J47" s="8"/>
      <c r="K47" s="8"/>
      <c r="L47" s="8"/>
      <c r="M47" s="8"/>
      <c r="N47" s="8"/>
    </row>
    <row r="48" spans="1:43">
      <c r="A48" s="86" t="s">
        <v>28</v>
      </c>
      <c r="B48" s="86"/>
      <c r="C48" s="86"/>
      <c r="D48" s="86"/>
      <c r="E48" s="86"/>
      <c r="F48" s="86"/>
      <c r="G48" s="20"/>
      <c r="H48" s="20"/>
      <c r="I48" s="9"/>
      <c r="J48" s="9"/>
      <c r="K48" s="9"/>
      <c r="L48" s="9"/>
      <c r="M48" s="9"/>
      <c r="N48" s="9"/>
    </row>
    <row r="49" spans="1:43">
      <c r="A49" s="86"/>
      <c r="B49" s="86"/>
      <c r="C49" s="86"/>
      <c r="D49" s="86"/>
      <c r="E49" s="86"/>
      <c r="F49" s="86"/>
      <c r="G49" s="20"/>
      <c r="H49" s="9"/>
      <c r="I49" s="9"/>
      <c r="J49" s="9"/>
      <c r="K49" s="9"/>
      <c r="L49" s="9"/>
      <c r="M49" s="9"/>
      <c r="N49" s="9"/>
    </row>
    <row r="50" spans="1:43" ht="40">
      <c r="A50" s="34" t="s">
        <v>3</v>
      </c>
      <c r="B50" s="3" t="s">
        <v>0</v>
      </c>
      <c r="C50" s="3" t="s">
        <v>1</v>
      </c>
      <c r="D50" s="3" t="s">
        <v>2</v>
      </c>
      <c r="E50" s="13" t="s">
        <v>4</v>
      </c>
      <c r="F50" s="13" t="s">
        <v>13</v>
      </c>
      <c r="G50" s="79" t="s">
        <v>0</v>
      </c>
      <c r="H50" s="79"/>
      <c r="I50" s="80"/>
      <c r="J50" s="80"/>
      <c r="K50" s="80"/>
      <c r="L50" s="80"/>
      <c r="M50" s="80"/>
      <c r="N50" s="27"/>
      <c r="O50" s="79" t="s">
        <v>1</v>
      </c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4"/>
    </row>
    <row r="51" spans="1:43" ht="35">
      <c r="A51" s="35" t="b">
        <v>0</v>
      </c>
      <c r="B51" s="30" t="s">
        <v>5</v>
      </c>
      <c r="C51" s="30">
        <v>85</v>
      </c>
      <c r="D51" s="30">
        <v>85</v>
      </c>
      <c r="E51" s="30" t="s">
        <v>7</v>
      </c>
      <c r="F51" s="30">
        <v>0</v>
      </c>
      <c r="G51" s="15"/>
      <c r="H51" s="10" t="s">
        <v>14</v>
      </c>
      <c r="I51" s="10" t="s">
        <v>15</v>
      </c>
      <c r="J51" s="10" t="s">
        <v>37</v>
      </c>
      <c r="K51" s="10" t="s">
        <v>36</v>
      </c>
      <c r="L51" s="10" t="s">
        <v>17</v>
      </c>
      <c r="M51" s="12" t="s">
        <v>41</v>
      </c>
      <c r="N51" s="12" t="s">
        <v>43</v>
      </c>
      <c r="O51" s="20" t="s">
        <v>19</v>
      </c>
      <c r="P51" s="82">
        <v>1</v>
      </c>
      <c r="Q51" s="83"/>
      <c r="R51" s="84">
        <v>1</v>
      </c>
      <c r="S51" s="85"/>
      <c r="T51" s="82">
        <v>1</v>
      </c>
      <c r="U51" s="83"/>
      <c r="V51" s="84">
        <v>1</v>
      </c>
      <c r="W51" s="85"/>
      <c r="X51" s="82">
        <v>1</v>
      </c>
      <c r="Y51" s="83"/>
      <c r="Z51" s="84">
        <v>1</v>
      </c>
      <c r="AA51" s="85"/>
      <c r="AB51" s="84">
        <v>0</v>
      </c>
      <c r="AC51" s="85"/>
      <c r="AD51" s="84"/>
      <c r="AE51" s="85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90"/>
    </row>
    <row r="52" spans="1:43" ht="19">
      <c r="A52" s="35" t="b">
        <v>0</v>
      </c>
      <c r="B52" s="30" t="s">
        <v>9</v>
      </c>
      <c r="C52" s="30">
        <v>68</v>
      </c>
      <c r="D52" s="30">
        <v>80</v>
      </c>
      <c r="E52" s="30" t="s">
        <v>6</v>
      </c>
      <c r="F52" s="30">
        <v>1</v>
      </c>
      <c r="G52" s="20" t="s">
        <v>5</v>
      </c>
      <c r="H52" s="24">
        <v>1</v>
      </c>
      <c r="I52" s="24">
        <v>1</v>
      </c>
      <c r="J52" s="24">
        <v>2</v>
      </c>
      <c r="K52" s="24">
        <f>-(H52/J52)*LOG10(H52/J52)-(I52/J52)*LOG10(I52/J52)</f>
        <v>0.3010299956639812</v>
      </c>
      <c r="L52" s="24">
        <v>7</v>
      </c>
      <c r="M52" s="24">
        <f>J52/L52*K52</f>
        <v>8.6008570189708908E-2</v>
      </c>
      <c r="N52" s="24">
        <f>-J52/L52*LOG10(J52/L52)</f>
        <v>0.15544801267150732</v>
      </c>
      <c r="O52" s="20" t="s">
        <v>1</v>
      </c>
      <c r="P52" s="84">
        <v>68</v>
      </c>
      <c r="Q52" s="85"/>
      <c r="R52" s="84">
        <v>69</v>
      </c>
      <c r="S52" s="85"/>
      <c r="T52" s="82">
        <v>70</v>
      </c>
      <c r="U52" s="83"/>
      <c r="V52" s="84">
        <v>75</v>
      </c>
      <c r="W52" s="85"/>
      <c r="X52" s="84">
        <v>81</v>
      </c>
      <c r="Y52" s="85"/>
      <c r="Z52" s="82">
        <v>83</v>
      </c>
      <c r="AA52" s="83"/>
      <c r="AB52" s="84">
        <v>85</v>
      </c>
      <c r="AC52" s="85"/>
      <c r="AD52" s="84"/>
      <c r="AE52" s="85"/>
      <c r="AF52" s="82"/>
      <c r="AG52" s="83"/>
      <c r="AH52" s="82"/>
      <c r="AI52" s="83"/>
      <c r="AJ52" s="82"/>
      <c r="AK52" s="83"/>
      <c r="AL52" s="82"/>
      <c r="AM52" s="83"/>
      <c r="AN52" s="82"/>
      <c r="AO52" s="83"/>
      <c r="AP52" s="82"/>
      <c r="AQ52" s="90"/>
    </row>
    <row r="53" spans="1:43" ht="19">
      <c r="A53" s="35" t="b">
        <v>0</v>
      </c>
      <c r="B53" s="30" t="s">
        <v>9</v>
      </c>
      <c r="C53" s="30">
        <v>70</v>
      </c>
      <c r="D53" s="30">
        <v>96</v>
      </c>
      <c r="E53" s="30" t="s">
        <v>6</v>
      </c>
      <c r="F53" s="30">
        <v>1</v>
      </c>
      <c r="G53" s="20" t="s">
        <v>8</v>
      </c>
      <c r="H53" s="24">
        <v>2</v>
      </c>
      <c r="I53" s="24">
        <v>0</v>
      </c>
      <c r="J53" s="24">
        <v>2</v>
      </c>
      <c r="K53" s="24">
        <v>0</v>
      </c>
      <c r="L53" s="24">
        <v>7</v>
      </c>
      <c r="M53" s="24">
        <f>J53/L53*K53</f>
        <v>0</v>
      </c>
      <c r="N53" s="24">
        <f>-J53/L53*LOG10(J53/L53)</f>
        <v>0.15544801267150732</v>
      </c>
      <c r="O53" s="18" t="s">
        <v>20</v>
      </c>
      <c r="P53" s="84">
        <f xml:space="preserve"> P52</f>
        <v>68</v>
      </c>
      <c r="Q53" s="85"/>
      <c r="R53" s="82">
        <f t="shared" ref="R53" si="63" xml:space="preserve"> R52</f>
        <v>69</v>
      </c>
      <c r="S53" s="83"/>
      <c r="T53" s="82">
        <f t="shared" ref="T53" si="64" xml:space="preserve"> T52</f>
        <v>70</v>
      </c>
      <c r="U53" s="83"/>
      <c r="V53" s="84">
        <f t="shared" ref="V53" si="65" xml:space="preserve"> V52</f>
        <v>75</v>
      </c>
      <c r="W53" s="85"/>
      <c r="X53" s="84">
        <v>81</v>
      </c>
      <c r="Y53" s="85"/>
      <c r="Z53" s="82">
        <v>83</v>
      </c>
      <c r="AA53" s="83"/>
      <c r="AB53" s="82">
        <v>85</v>
      </c>
      <c r="AC53" s="83"/>
      <c r="AD53" s="82"/>
      <c r="AE53" s="83"/>
      <c r="AF53" s="82"/>
      <c r="AG53" s="83"/>
      <c r="AH53" s="82"/>
      <c r="AI53" s="83"/>
      <c r="AJ53" s="82"/>
      <c r="AK53" s="83"/>
      <c r="AL53" s="82"/>
      <c r="AM53" s="83"/>
      <c r="AN53" s="82"/>
      <c r="AO53" s="83"/>
      <c r="AP53" s="82"/>
      <c r="AQ53" s="90"/>
    </row>
    <row r="54" spans="1:43" ht="19">
      <c r="A54" s="35" t="b">
        <v>0</v>
      </c>
      <c r="B54" s="30" t="s">
        <v>5</v>
      </c>
      <c r="C54" s="30">
        <v>69</v>
      </c>
      <c r="D54" s="30">
        <v>70</v>
      </c>
      <c r="E54" s="30" t="s">
        <v>6</v>
      </c>
      <c r="F54" s="30">
        <v>1</v>
      </c>
      <c r="G54" s="20" t="s">
        <v>9</v>
      </c>
      <c r="H54" s="24">
        <v>3</v>
      </c>
      <c r="I54" s="24">
        <v>0</v>
      </c>
      <c r="J54" s="24">
        <v>3</v>
      </c>
      <c r="K54" s="24">
        <v>0</v>
      </c>
      <c r="L54" s="24">
        <v>7</v>
      </c>
      <c r="M54" s="24">
        <f>J54/L54*K54</f>
        <v>0</v>
      </c>
      <c r="N54" s="24">
        <f>-J54/L54*LOG10(J54/L54)</f>
        <v>0.15770433655482619</v>
      </c>
      <c r="O54" s="17" t="s">
        <v>21</v>
      </c>
      <c r="P54" s="84">
        <v>67</v>
      </c>
      <c r="Q54" s="85"/>
      <c r="R54" s="82">
        <f>FLOOR(SUM(P53:S53)/2, 0.1)</f>
        <v>68.5</v>
      </c>
      <c r="S54" s="82"/>
      <c r="T54" s="82">
        <f>FLOOR((R53+T53)/2, 0.1)</f>
        <v>69.5</v>
      </c>
      <c r="U54" s="82"/>
      <c r="V54" s="82">
        <f t="shared" ref="V54" si="66">FLOOR((T53+V53)/2, 0.1)</f>
        <v>72.5</v>
      </c>
      <c r="W54" s="82"/>
      <c r="X54" s="82">
        <f t="shared" ref="X54" si="67">FLOOR((V53+X53)/2, 0.1)</f>
        <v>78</v>
      </c>
      <c r="Y54" s="82"/>
      <c r="Z54" s="82">
        <f t="shared" ref="Z54" si="68">FLOOR((X53+Z53)/2, 0.1)</f>
        <v>82</v>
      </c>
      <c r="AA54" s="82"/>
      <c r="AB54" s="89">
        <f t="shared" ref="AB54" si="69">FLOOR((Z53+AB53)/2, 0.1)</f>
        <v>84</v>
      </c>
      <c r="AC54" s="89"/>
      <c r="AD54" s="82">
        <v>86</v>
      </c>
      <c r="AE54" s="82"/>
      <c r="AF54" s="82"/>
      <c r="AG54" s="82"/>
      <c r="AH54" s="82"/>
      <c r="AI54" s="82"/>
      <c r="AJ54" s="82"/>
      <c r="AK54" s="82"/>
      <c r="AL54" s="89"/>
      <c r="AM54" s="89"/>
      <c r="AN54" s="82"/>
      <c r="AO54" s="82"/>
      <c r="AP54" s="82"/>
      <c r="AQ54" s="90"/>
    </row>
    <row r="55" spans="1:43" ht="19">
      <c r="A55" s="35" t="b">
        <v>0</v>
      </c>
      <c r="B55" s="30" t="s">
        <v>8</v>
      </c>
      <c r="C55" s="30">
        <v>81</v>
      </c>
      <c r="D55" s="30">
        <v>75</v>
      </c>
      <c r="E55" s="30" t="s">
        <v>6</v>
      </c>
      <c r="F55" s="30">
        <v>1</v>
      </c>
      <c r="G55" s="32" t="s">
        <v>39</v>
      </c>
      <c r="H55" s="66"/>
      <c r="I55" s="66"/>
      <c r="J55" s="66"/>
      <c r="K55" s="66"/>
      <c r="L55" s="25"/>
      <c r="M55" s="31">
        <f>SUM(M52:M54)</f>
        <v>8.6008570189708908E-2</v>
      </c>
      <c r="N55" s="31"/>
      <c r="O55" s="18"/>
      <c r="P55" s="84"/>
      <c r="Q55" s="85"/>
      <c r="R55" s="82"/>
      <c r="S55" s="82"/>
      <c r="T55" s="82"/>
      <c r="U55" s="82"/>
      <c r="V55" s="84"/>
      <c r="W55" s="84"/>
      <c r="X55" s="84"/>
      <c r="Y55" s="84"/>
      <c r="Z55" s="82"/>
      <c r="AA55" s="82"/>
      <c r="AB55" s="82"/>
      <c r="AC55" s="82"/>
      <c r="AD55" s="84"/>
      <c r="AE55" s="84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90"/>
    </row>
    <row r="56" spans="1:43" ht="19">
      <c r="A56" s="35" t="b">
        <v>0</v>
      </c>
      <c r="B56" s="30" t="s">
        <v>8</v>
      </c>
      <c r="C56" s="30">
        <v>83</v>
      </c>
      <c r="D56" s="30">
        <v>78</v>
      </c>
      <c r="E56" s="30" t="s">
        <v>6</v>
      </c>
      <c r="F56" s="30">
        <v>1</v>
      </c>
      <c r="G56" s="32" t="s">
        <v>40</v>
      </c>
      <c r="H56" s="9"/>
      <c r="I56" s="67"/>
      <c r="J56" s="67"/>
      <c r="K56" s="67"/>
      <c r="L56" s="11"/>
      <c r="M56" s="31">
        <f>D64-M55</f>
        <v>9.2102683781424818E-2</v>
      </c>
      <c r="N56" s="31"/>
      <c r="O56" s="20"/>
      <c r="P56" s="20" t="s">
        <v>22</v>
      </c>
      <c r="Q56" s="20" t="s">
        <v>23</v>
      </c>
      <c r="R56" s="20" t="s">
        <v>22</v>
      </c>
      <c r="S56" s="20" t="s">
        <v>23</v>
      </c>
      <c r="T56" s="20" t="s">
        <v>22</v>
      </c>
      <c r="U56" s="20" t="s">
        <v>23</v>
      </c>
      <c r="V56" s="20" t="s">
        <v>22</v>
      </c>
      <c r="W56" s="20" t="s">
        <v>23</v>
      </c>
      <c r="X56" s="20" t="s">
        <v>22</v>
      </c>
      <c r="Y56" s="20" t="s">
        <v>23</v>
      </c>
      <c r="Z56" s="20" t="s">
        <v>22</v>
      </c>
      <c r="AA56" s="20" t="s">
        <v>23</v>
      </c>
      <c r="AB56" s="20" t="s">
        <v>22</v>
      </c>
      <c r="AC56" s="20" t="s">
        <v>23</v>
      </c>
      <c r="AD56" s="20" t="s">
        <v>22</v>
      </c>
      <c r="AE56" s="20" t="s">
        <v>23</v>
      </c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6"/>
      <c r="AQ56" s="6"/>
    </row>
    <row r="57" spans="1:43" ht="19">
      <c r="A57" s="35" t="b">
        <v>0</v>
      </c>
      <c r="B57" s="30" t="s">
        <v>9</v>
      </c>
      <c r="C57" s="30">
        <v>75</v>
      </c>
      <c r="D57" s="30">
        <v>80</v>
      </c>
      <c r="E57" s="30" t="s">
        <v>6</v>
      </c>
      <c r="F57" s="30">
        <v>1</v>
      </c>
      <c r="G57" s="32" t="s">
        <v>42</v>
      </c>
      <c r="H57" s="6"/>
      <c r="I57" s="6"/>
      <c r="J57" s="6"/>
      <c r="K57" s="6"/>
      <c r="L57" s="6"/>
      <c r="M57" s="6"/>
      <c r="N57" s="68">
        <f>SUM(N52:N54)</f>
        <v>0.46860036189784082</v>
      </c>
      <c r="O57" s="20" t="s">
        <v>14</v>
      </c>
      <c r="P57" s="20">
        <v>0</v>
      </c>
      <c r="Q57" s="20">
        <v>6</v>
      </c>
      <c r="R57" s="20">
        <v>1</v>
      </c>
      <c r="S57" s="20">
        <v>5</v>
      </c>
      <c r="T57" s="20">
        <v>2</v>
      </c>
      <c r="U57" s="20">
        <v>4</v>
      </c>
      <c r="V57" s="20">
        <v>3</v>
      </c>
      <c r="W57" s="20">
        <v>3</v>
      </c>
      <c r="X57" s="20">
        <v>4</v>
      </c>
      <c r="Y57" s="20">
        <v>2</v>
      </c>
      <c r="Z57" s="20">
        <v>5</v>
      </c>
      <c r="AA57" s="20">
        <v>1</v>
      </c>
      <c r="AB57" s="20">
        <v>6</v>
      </c>
      <c r="AC57" s="20">
        <v>0</v>
      </c>
      <c r="AD57" s="20">
        <v>6</v>
      </c>
      <c r="AE57" s="20">
        <v>0</v>
      </c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6"/>
      <c r="AQ57" s="6"/>
    </row>
    <row r="58" spans="1:43">
      <c r="G58" s="42" t="s">
        <v>44</v>
      </c>
      <c r="H58" s="6"/>
      <c r="I58" s="6"/>
      <c r="J58" s="6"/>
      <c r="K58" s="6"/>
      <c r="L58" s="6"/>
      <c r="M58" s="6"/>
      <c r="N58" s="68">
        <f>M56/N57</f>
        <v>0.19654846916551047</v>
      </c>
      <c r="O58" s="20" t="s">
        <v>15</v>
      </c>
      <c r="P58" s="20">
        <v>0</v>
      </c>
      <c r="Q58" s="20">
        <v>1</v>
      </c>
      <c r="R58" s="20">
        <v>0</v>
      </c>
      <c r="S58" s="20">
        <v>1</v>
      </c>
      <c r="T58" s="20">
        <v>0</v>
      </c>
      <c r="U58" s="20">
        <v>1</v>
      </c>
      <c r="V58" s="20">
        <v>0</v>
      </c>
      <c r="W58" s="20">
        <v>1</v>
      </c>
      <c r="X58" s="20">
        <v>0</v>
      </c>
      <c r="Y58" s="20">
        <v>1</v>
      </c>
      <c r="Z58" s="20">
        <v>0</v>
      </c>
      <c r="AA58" s="20">
        <v>1</v>
      </c>
      <c r="AB58" s="20">
        <v>0</v>
      </c>
      <c r="AC58" s="20">
        <v>1</v>
      </c>
      <c r="AD58" s="20">
        <v>1</v>
      </c>
      <c r="AE58" s="20">
        <v>0</v>
      </c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6"/>
      <c r="AQ58" s="6"/>
    </row>
    <row r="59" spans="1:43">
      <c r="O59" s="6"/>
      <c r="P59" s="84"/>
      <c r="Q59" s="85"/>
      <c r="R59" s="82"/>
      <c r="S59" s="82"/>
      <c r="T59" s="82"/>
      <c r="U59" s="82"/>
      <c r="V59" s="84"/>
      <c r="W59" s="84"/>
      <c r="X59" s="84"/>
      <c r="Y59" s="84"/>
      <c r="Z59" s="82"/>
      <c r="AA59" s="82"/>
      <c r="AB59" s="82"/>
      <c r="AC59" s="82"/>
      <c r="AD59" s="84"/>
      <c r="AE59" s="84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6"/>
      <c r="AQ59" s="6"/>
    </row>
    <row r="60" spans="1:43">
      <c r="O60" s="20" t="s">
        <v>24</v>
      </c>
      <c r="P60" s="20">
        <f>SUM(P57:P58)</f>
        <v>0</v>
      </c>
      <c r="Q60" s="20">
        <f t="shared" ref="Q60:AC60" si="70">SUM(Q57:Q58)</f>
        <v>7</v>
      </c>
      <c r="R60" s="20">
        <f t="shared" si="70"/>
        <v>1</v>
      </c>
      <c r="S60" s="20">
        <f t="shared" si="70"/>
        <v>6</v>
      </c>
      <c r="T60" s="20">
        <f t="shared" si="70"/>
        <v>2</v>
      </c>
      <c r="U60" s="20">
        <f t="shared" si="70"/>
        <v>5</v>
      </c>
      <c r="V60" s="20">
        <f t="shared" si="70"/>
        <v>3</v>
      </c>
      <c r="W60" s="20">
        <f t="shared" si="70"/>
        <v>4</v>
      </c>
      <c r="X60" s="20">
        <f t="shared" si="70"/>
        <v>4</v>
      </c>
      <c r="Y60" s="20">
        <f t="shared" si="70"/>
        <v>3</v>
      </c>
      <c r="Z60" s="20">
        <f t="shared" si="70"/>
        <v>5</v>
      </c>
      <c r="AA60" s="20">
        <f t="shared" si="70"/>
        <v>2</v>
      </c>
      <c r="AB60" s="20">
        <f t="shared" si="70"/>
        <v>6</v>
      </c>
      <c r="AC60" s="20">
        <f t="shared" si="70"/>
        <v>1</v>
      </c>
      <c r="AD60" s="20">
        <v>7</v>
      </c>
      <c r="AE60" s="20">
        <v>0</v>
      </c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6"/>
      <c r="AQ60" s="6"/>
    </row>
    <row r="61" spans="1:43" ht="17">
      <c r="A61" s="102" t="s">
        <v>38</v>
      </c>
      <c r="B61" s="103"/>
      <c r="C61" s="103"/>
      <c r="D61" s="103"/>
      <c r="O61" s="17" t="s">
        <v>36</v>
      </c>
      <c r="P61" s="29">
        <v>1</v>
      </c>
      <c r="Q61" s="29">
        <f>-Q57/Q60*LOG10(Q57/Q60) - Q58/Q60*LOG10(Q58/Q60)</f>
        <v>0.17811125397113373</v>
      </c>
      <c r="R61" s="29">
        <v>0</v>
      </c>
      <c r="S61" s="29">
        <f t="shared" ref="S61" si="71">-S57/S60*LOG10(S57/S60) - S58/S60*LOG10(S58/S60)</f>
        <v>0.1956762467702946</v>
      </c>
      <c r="T61" s="29">
        <v>0</v>
      </c>
      <c r="U61" s="29">
        <f t="shared" ref="U61" si="72">-U57/U60*LOG10(U57/U60) - U58/U60*LOG10(U58/U60)</f>
        <v>0.21732201127364886</v>
      </c>
      <c r="V61" s="29">
        <v>0</v>
      </c>
      <c r="W61" s="29">
        <f t="shared" ref="W61" si="73">-W57/W60*LOG10(W57/W60) - W58/W60*LOG10(W58/W60)</f>
        <v>0.24421905028821556</v>
      </c>
      <c r="X61" s="29">
        <v>0</v>
      </c>
      <c r="Y61" s="29">
        <f t="shared" ref="Y61" si="74">-Y57/Y60*LOG10(Y57/Y60) - Y58/Y60*LOG10(Y58/Y60)</f>
        <v>0.27643459094367495</v>
      </c>
      <c r="Z61" s="29">
        <v>0</v>
      </c>
      <c r="AA61" s="29">
        <f t="shared" ref="AA61" si="75">-AA57/AA60*LOG10(AA57/AA60) - AA58/AA60*LOG10(AA58/AA60)</f>
        <v>0.3010299956639812</v>
      </c>
      <c r="AB61" s="29">
        <v>0</v>
      </c>
      <c r="AC61" s="29">
        <v>0</v>
      </c>
      <c r="AD61" s="29">
        <f t="shared" ref="AD61" si="76">-AD57/AD60*LOG10(AD57/AD60) - AD58/AD60*LOG10(AD58/AD60)</f>
        <v>0.17811125397113373</v>
      </c>
      <c r="AE61" s="29">
        <v>1</v>
      </c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8"/>
      <c r="AQ61" s="8"/>
    </row>
    <row r="62" spans="1:43">
      <c r="A62" s="103"/>
      <c r="B62" s="103"/>
      <c r="C62" s="103"/>
      <c r="D62" s="103"/>
      <c r="O62" s="20" t="s">
        <v>17</v>
      </c>
      <c r="P62" s="20">
        <v>7</v>
      </c>
      <c r="Q62" s="20">
        <v>7</v>
      </c>
      <c r="R62" s="20">
        <v>7</v>
      </c>
      <c r="S62" s="20">
        <v>7</v>
      </c>
      <c r="T62" s="20">
        <v>7</v>
      </c>
      <c r="U62" s="20">
        <v>7</v>
      </c>
      <c r="V62" s="20">
        <v>7</v>
      </c>
      <c r="W62" s="20">
        <v>7</v>
      </c>
      <c r="X62" s="20">
        <v>7</v>
      </c>
      <c r="Y62" s="20">
        <v>7</v>
      </c>
      <c r="Z62" s="20">
        <v>7</v>
      </c>
      <c r="AA62" s="20">
        <v>7</v>
      </c>
      <c r="AB62" s="20">
        <v>7</v>
      </c>
      <c r="AC62" s="20">
        <v>7</v>
      </c>
      <c r="AD62" s="20">
        <v>7</v>
      </c>
      <c r="AE62" s="20">
        <v>7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8"/>
      <c r="AQ62" s="8"/>
    </row>
    <row r="63" spans="1:43" ht="34">
      <c r="A63" s="10" t="s">
        <v>14</v>
      </c>
      <c r="B63" s="10" t="s">
        <v>15</v>
      </c>
      <c r="C63" s="10" t="s">
        <v>17</v>
      </c>
      <c r="D63" s="10" t="s">
        <v>36</v>
      </c>
      <c r="O63" s="17" t="s">
        <v>41</v>
      </c>
      <c r="P63" s="29">
        <f>(SUM(P57:P58)/P62)*P61</f>
        <v>0</v>
      </c>
      <c r="Q63" s="29">
        <f>(Q60/Q62)*Q61</f>
        <v>0.17811125397113373</v>
      </c>
      <c r="R63" s="29">
        <f t="shared" ref="R63" si="77">(R60/R62)*R61</f>
        <v>0</v>
      </c>
      <c r="S63" s="29">
        <f t="shared" ref="S63" si="78">(S60/S62)*S61</f>
        <v>0.16772249723168109</v>
      </c>
      <c r="T63" s="29">
        <f t="shared" ref="T63" si="79">(T60/T62)*T61</f>
        <v>0</v>
      </c>
      <c r="U63" s="29">
        <f t="shared" ref="U63" si="80">(U60/U62)*U61</f>
        <v>0.15523000805260634</v>
      </c>
      <c r="V63" s="29">
        <f t="shared" ref="V63" si="81">(V60/V62)*V61</f>
        <v>0</v>
      </c>
      <c r="W63" s="29">
        <f t="shared" ref="W63" si="82">(W60/W62)*W61</f>
        <v>0.13955374302183746</v>
      </c>
      <c r="X63" s="29">
        <f t="shared" ref="X63" si="83">(X60/X62)*X61</f>
        <v>0</v>
      </c>
      <c r="Y63" s="29">
        <f t="shared" ref="Y63" si="84">(Y60/Y62)*Y61</f>
        <v>0.11847196754728925</v>
      </c>
      <c r="Z63" s="29">
        <f t="shared" ref="Z63" si="85">(Z60/Z62)*Z61</f>
        <v>0</v>
      </c>
      <c r="AA63" s="29">
        <f t="shared" ref="AA63" si="86">(AA60/AA62)*AA61</f>
        <v>8.6008570189708908E-2</v>
      </c>
      <c r="AB63" s="29">
        <f t="shared" ref="AB63" si="87">(AB60/AB62)*AB61</f>
        <v>0</v>
      </c>
      <c r="AC63" s="29">
        <f t="shared" ref="AC63" si="88">(AC60/AC62)*AC61</f>
        <v>0</v>
      </c>
      <c r="AD63" s="29">
        <f t="shared" ref="AD63" si="89">(AD60/AD62)*AD61</f>
        <v>0.17811125397113373</v>
      </c>
      <c r="AE63" s="29">
        <f t="shared" ref="AE63" si="90">(AE60/AE62)*AE61</f>
        <v>0</v>
      </c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6"/>
      <c r="AQ63" s="6"/>
    </row>
    <row r="64" spans="1:43">
      <c r="A64" s="24">
        <v>6</v>
      </c>
      <c r="B64" s="24">
        <v>1</v>
      </c>
      <c r="C64" s="24">
        <v>7</v>
      </c>
      <c r="D64" s="65">
        <f>-(A64/C64)*LOG10(A64/C64)-(B64/C64)*LOG10(B64/C64)</f>
        <v>0.17811125397113373</v>
      </c>
      <c r="O64" s="32" t="s">
        <v>39</v>
      </c>
      <c r="P64" s="91">
        <f>SUM(P63:Q63)</f>
        <v>0.17811125397113373</v>
      </c>
      <c r="Q64" s="84"/>
      <c r="R64" s="91">
        <f t="shared" ref="R64" si="91">SUM(R63:S63)</f>
        <v>0.16772249723168109</v>
      </c>
      <c r="S64" s="91"/>
      <c r="T64" s="91">
        <f t="shared" ref="T64" si="92">SUM(T63:U63)</f>
        <v>0.15523000805260634</v>
      </c>
      <c r="U64" s="91"/>
      <c r="V64" s="91">
        <f t="shared" ref="V64" si="93">SUM(V63:W63)</f>
        <v>0.13955374302183746</v>
      </c>
      <c r="W64" s="91"/>
      <c r="X64" s="91">
        <f t="shared" ref="X64" si="94">SUM(X63:Y63)</f>
        <v>0.11847196754728925</v>
      </c>
      <c r="Y64" s="91"/>
      <c r="Z64" s="91">
        <f t="shared" ref="Z64" si="95">SUM(Z63:AA63)</f>
        <v>8.6008570189708908E-2</v>
      </c>
      <c r="AA64" s="91"/>
      <c r="AB64" s="91">
        <f t="shared" ref="AB64:AD64" si="96">SUM(AB63:AC63)</f>
        <v>0</v>
      </c>
      <c r="AC64" s="91"/>
      <c r="AD64" s="91">
        <f t="shared" si="96"/>
        <v>0.17811125397113373</v>
      </c>
      <c r="AE64" s="91"/>
      <c r="AF64" s="91"/>
      <c r="AG64" s="91"/>
      <c r="AH64" s="91"/>
      <c r="AI64" s="91"/>
      <c r="AJ64" s="91"/>
      <c r="AK64" s="91"/>
      <c r="AL64" s="92"/>
      <c r="AM64" s="92"/>
      <c r="AN64" s="91"/>
      <c r="AO64" s="91"/>
      <c r="AP64" s="6"/>
      <c r="AQ64" s="6"/>
    </row>
    <row r="65" spans="1:43">
      <c r="O65" s="32" t="s">
        <v>38</v>
      </c>
      <c r="P65" s="91">
        <v>0.17811125397113373</v>
      </c>
      <c r="Q65" s="84"/>
      <c r="R65" s="91">
        <v>0.17811125397113373</v>
      </c>
      <c r="S65" s="84"/>
      <c r="T65" s="91">
        <v>0.17811125397113373</v>
      </c>
      <c r="U65" s="84"/>
      <c r="V65" s="91">
        <v>0.17811125397113373</v>
      </c>
      <c r="W65" s="84"/>
      <c r="X65" s="91">
        <v>0.17811125397113373</v>
      </c>
      <c r="Y65" s="84"/>
      <c r="Z65" s="91">
        <v>0.17811125397113373</v>
      </c>
      <c r="AA65" s="84"/>
      <c r="AB65" s="91">
        <v>0.17811125397113373</v>
      </c>
      <c r="AC65" s="84"/>
      <c r="AD65" s="91">
        <v>0.17811125397113373</v>
      </c>
      <c r="AE65" s="84"/>
      <c r="AF65" s="91"/>
      <c r="AG65" s="84"/>
      <c r="AH65" s="91"/>
      <c r="AI65" s="84"/>
      <c r="AJ65" s="91"/>
      <c r="AK65" s="84"/>
      <c r="AL65" s="91"/>
      <c r="AM65" s="84"/>
      <c r="AN65" s="91"/>
      <c r="AO65" s="84"/>
      <c r="AP65" s="6"/>
      <c r="AQ65" s="6"/>
    </row>
    <row r="66" spans="1:43">
      <c r="O66" s="69" t="s">
        <v>40</v>
      </c>
      <c r="P66" s="91">
        <f>P65-P64</f>
        <v>0</v>
      </c>
      <c r="Q66" s="84"/>
      <c r="R66" s="91">
        <f t="shared" ref="R66" si="97">R65-R64</f>
        <v>1.0388756739452637E-2</v>
      </c>
      <c r="S66" s="84"/>
      <c r="T66" s="91">
        <f t="shared" ref="T66" si="98">T65-T64</f>
        <v>2.2881245918527388E-2</v>
      </c>
      <c r="U66" s="84"/>
      <c r="V66" s="91">
        <f t="shared" ref="V66" si="99">V65-V64</f>
        <v>3.855751094929627E-2</v>
      </c>
      <c r="W66" s="84"/>
      <c r="X66" s="91">
        <f t="shared" ref="X66" si="100">X65-X64</f>
        <v>5.9639286423844473E-2</v>
      </c>
      <c r="Y66" s="84"/>
      <c r="Z66" s="91">
        <f t="shared" ref="Z66" si="101">Z65-Z64</f>
        <v>9.2102683781424818E-2</v>
      </c>
      <c r="AA66" s="84"/>
      <c r="AB66" s="91">
        <f t="shared" ref="AB66" si="102">AB65-AB64</f>
        <v>0.17811125397113373</v>
      </c>
      <c r="AC66" s="84"/>
      <c r="AD66" s="91">
        <f t="shared" ref="AD66" si="103">AD65-AD64</f>
        <v>0</v>
      </c>
      <c r="AE66" s="84"/>
      <c r="AF66" s="91"/>
      <c r="AG66" s="84"/>
      <c r="AH66" s="91"/>
      <c r="AI66" s="84"/>
      <c r="AJ66" s="91"/>
      <c r="AK66" s="84"/>
      <c r="AL66" s="91"/>
      <c r="AM66" s="84"/>
      <c r="AN66" s="91"/>
      <c r="AO66" s="84"/>
      <c r="AP66" s="6"/>
      <c r="AQ66" s="6"/>
    </row>
    <row r="67" spans="1:43">
      <c r="O67" s="32" t="s">
        <v>43</v>
      </c>
      <c r="P67" s="29">
        <v>0</v>
      </c>
      <c r="Q67" s="29">
        <f>-Q57/Q60*LOG10(Q57/Q60)-Q58/Q60*LOG10(Q58/Q60)</f>
        <v>0.17811125397113373</v>
      </c>
      <c r="R67" s="29">
        <v>0</v>
      </c>
      <c r="S67" s="29">
        <f t="shared" ref="S67:AD67" si="104">-S57/S60*LOG10(S57/S60)-S58/S60*LOG10(S58/S60)</f>
        <v>0.1956762467702946</v>
      </c>
      <c r="T67" s="29">
        <v>0</v>
      </c>
      <c r="U67" s="29">
        <f t="shared" si="104"/>
        <v>0.21732201127364886</v>
      </c>
      <c r="V67" s="29">
        <v>0</v>
      </c>
      <c r="W67" s="29">
        <f t="shared" si="104"/>
        <v>0.24421905028821556</v>
      </c>
      <c r="X67" s="29">
        <v>0</v>
      </c>
      <c r="Y67" s="29">
        <f t="shared" si="104"/>
        <v>0.27643459094367495</v>
      </c>
      <c r="Z67" s="29">
        <v>0</v>
      </c>
      <c r="AA67" s="29">
        <f t="shared" si="104"/>
        <v>0.3010299956639812</v>
      </c>
      <c r="AB67" s="29">
        <f>LOG10(1)</f>
        <v>0</v>
      </c>
      <c r="AC67" s="29">
        <v>0</v>
      </c>
      <c r="AD67" s="29">
        <f t="shared" si="104"/>
        <v>0.17811125397113373</v>
      </c>
      <c r="AE67" s="29">
        <v>0</v>
      </c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6"/>
      <c r="AQ67" s="6"/>
    </row>
    <row r="68" spans="1:43">
      <c r="O68" s="32" t="s">
        <v>42</v>
      </c>
      <c r="P68" s="91">
        <f>SUM(P67:Q67)</f>
        <v>0.17811125397113373</v>
      </c>
      <c r="Q68" s="84"/>
      <c r="R68" s="91">
        <f t="shared" ref="R68" si="105">SUM(R67:S67)</f>
        <v>0.1956762467702946</v>
      </c>
      <c r="S68" s="91"/>
      <c r="T68" s="91">
        <f t="shared" ref="T68" si="106">SUM(T67:U67)</f>
        <v>0.21732201127364886</v>
      </c>
      <c r="U68" s="91"/>
      <c r="V68" s="91">
        <f t="shared" ref="V68" si="107">SUM(V67:W67)</f>
        <v>0.24421905028821556</v>
      </c>
      <c r="W68" s="91"/>
      <c r="X68" s="91">
        <f t="shared" ref="X68" si="108">SUM(X67:Y67)</f>
        <v>0.27643459094367495</v>
      </c>
      <c r="Y68" s="91"/>
      <c r="Z68" s="91">
        <f t="shared" ref="Z68" si="109">SUM(Z67:AA67)</f>
        <v>0.3010299956639812</v>
      </c>
      <c r="AA68" s="91"/>
      <c r="AB68" s="91">
        <f t="shared" ref="AB68:AD68" si="110">SUM(AB67:AC67)</f>
        <v>0</v>
      </c>
      <c r="AC68" s="91"/>
      <c r="AD68" s="91">
        <f t="shared" si="110"/>
        <v>0.17811125397113373</v>
      </c>
      <c r="AE68" s="91"/>
      <c r="AF68" s="91"/>
      <c r="AG68" s="91"/>
      <c r="AH68" s="91"/>
      <c r="AI68" s="91"/>
      <c r="AJ68" s="91"/>
      <c r="AK68" s="91"/>
      <c r="AL68" s="92"/>
      <c r="AM68" s="92"/>
      <c r="AN68" s="91"/>
      <c r="AO68" s="91"/>
      <c r="AP68" s="6"/>
      <c r="AQ68" s="6"/>
    </row>
    <row r="69" spans="1:43">
      <c r="O69" s="42" t="s">
        <v>44</v>
      </c>
      <c r="P69" s="91">
        <f>P66/P68</f>
        <v>0</v>
      </c>
      <c r="Q69" s="84"/>
      <c r="R69" s="91">
        <f t="shared" ref="R69" si="111">R66/R68</f>
        <v>5.3091557666925485E-2</v>
      </c>
      <c r="S69" s="84"/>
      <c r="T69" s="91">
        <f t="shared" ref="T69" si="112">T66/T68</f>
        <v>0.10528729135363854</v>
      </c>
      <c r="U69" s="84"/>
      <c r="V69" s="91">
        <f t="shared" ref="V69" si="113">V66/V68</f>
        <v>0.15788084878633568</v>
      </c>
      <c r="W69" s="84"/>
      <c r="X69" s="91">
        <f t="shared" ref="X69" si="114">X66/X68</f>
        <v>0.21574465851126534</v>
      </c>
      <c r="Y69" s="84"/>
      <c r="Z69" s="91">
        <f t="shared" ref="Z69" si="115">Z66/Z68</f>
        <v>0.30595849286804172</v>
      </c>
      <c r="AA69" s="84"/>
      <c r="AB69" s="100" t="s">
        <v>49</v>
      </c>
      <c r="AC69" s="101"/>
      <c r="AD69" s="91">
        <f t="shared" ref="AD69" si="116">AD66/AD68</f>
        <v>0</v>
      </c>
      <c r="AE69" s="84"/>
      <c r="AF69" s="91"/>
      <c r="AG69" s="84"/>
      <c r="AH69" s="91"/>
      <c r="AI69" s="84"/>
      <c r="AJ69" s="91"/>
      <c r="AK69" s="84"/>
      <c r="AL69" s="100"/>
      <c r="AM69" s="101"/>
      <c r="AN69" s="91"/>
      <c r="AO69" s="84"/>
      <c r="AP69" s="6"/>
      <c r="AQ69" s="6"/>
    </row>
    <row r="71" spans="1:43" ht="19">
      <c r="O71" s="79" t="s">
        <v>2</v>
      </c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4"/>
    </row>
    <row r="72" spans="1:43">
      <c r="A72" s="97" t="s">
        <v>51</v>
      </c>
      <c r="B72" s="97"/>
      <c r="C72" s="97"/>
      <c r="D72" s="97"/>
      <c r="E72" s="97"/>
      <c r="F72" s="97"/>
      <c r="O72" s="20" t="s">
        <v>19</v>
      </c>
      <c r="P72" s="82">
        <v>1</v>
      </c>
      <c r="Q72" s="83"/>
      <c r="R72" s="84">
        <v>1</v>
      </c>
      <c r="S72" s="85"/>
      <c r="T72" s="82">
        <v>1</v>
      </c>
      <c r="U72" s="83"/>
      <c r="V72" s="84">
        <v>1</v>
      </c>
      <c r="W72" s="85"/>
      <c r="X72" s="82">
        <v>1</v>
      </c>
      <c r="Y72" s="83"/>
      <c r="Z72" s="84">
        <v>0</v>
      </c>
      <c r="AA72" s="85"/>
      <c r="AB72" s="84">
        <v>1</v>
      </c>
      <c r="AC72" s="85"/>
      <c r="AD72" s="84"/>
      <c r="AE72" s="85"/>
      <c r="AF72" s="82"/>
      <c r="AG72" s="83"/>
      <c r="AH72" s="82"/>
      <c r="AI72" s="83"/>
      <c r="AJ72" s="82"/>
      <c r="AK72" s="83"/>
      <c r="AL72" s="82"/>
      <c r="AM72" s="83"/>
      <c r="AN72" s="82"/>
      <c r="AO72" s="83"/>
      <c r="AP72" s="82"/>
      <c r="AQ72" s="90"/>
    </row>
    <row r="73" spans="1:43">
      <c r="A73" s="98"/>
      <c r="B73" s="98"/>
      <c r="C73" s="98"/>
      <c r="D73" s="98"/>
      <c r="E73" s="98"/>
      <c r="F73" s="98"/>
      <c r="O73" s="20" t="s">
        <v>2</v>
      </c>
      <c r="P73" s="84">
        <v>70</v>
      </c>
      <c r="Q73" s="85"/>
      <c r="R73" s="84">
        <v>75</v>
      </c>
      <c r="S73" s="85"/>
      <c r="T73" s="82">
        <v>78</v>
      </c>
      <c r="U73" s="83"/>
      <c r="V73" s="84">
        <v>80</v>
      </c>
      <c r="W73" s="85"/>
      <c r="X73" s="84">
        <v>80</v>
      </c>
      <c r="Y73" s="85"/>
      <c r="Z73" s="82">
        <v>85</v>
      </c>
      <c r="AA73" s="83"/>
      <c r="AB73" s="84">
        <v>96</v>
      </c>
      <c r="AC73" s="85"/>
      <c r="AD73" s="84"/>
      <c r="AE73" s="85"/>
      <c r="AF73" s="82"/>
      <c r="AG73" s="83"/>
      <c r="AH73" s="82"/>
      <c r="AI73" s="83"/>
      <c r="AJ73" s="82"/>
      <c r="AK73" s="83"/>
      <c r="AL73" s="82"/>
      <c r="AM73" s="83"/>
      <c r="AN73" s="82"/>
      <c r="AO73" s="83"/>
      <c r="AP73" s="82"/>
      <c r="AQ73" s="90"/>
    </row>
    <row r="74" spans="1:43" ht="17">
      <c r="A74" s="98"/>
      <c r="B74" s="98"/>
      <c r="C74" s="98"/>
      <c r="D74" s="98"/>
      <c r="E74" s="98"/>
      <c r="F74" s="98"/>
      <c r="O74" s="18" t="s">
        <v>25</v>
      </c>
      <c r="P74" s="84">
        <f xml:space="preserve"> P73</f>
        <v>70</v>
      </c>
      <c r="Q74" s="85"/>
      <c r="R74" s="82">
        <f t="shared" ref="R74" si="117" xml:space="preserve"> R73</f>
        <v>75</v>
      </c>
      <c r="S74" s="83"/>
      <c r="T74" s="82">
        <v>78</v>
      </c>
      <c r="U74" s="83"/>
      <c r="V74" s="84">
        <v>80</v>
      </c>
      <c r="W74" s="85"/>
      <c r="X74" s="84">
        <v>85</v>
      </c>
      <c r="Y74" s="85"/>
      <c r="Z74" s="82">
        <v>96</v>
      </c>
      <c r="AA74" s="83"/>
      <c r="AB74" s="82"/>
      <c r="AC74" s="83"/>
      <c r="AD74" s="84"/>
      <c r="AE74" s="85"/>
      <c r="AF74" s="82"/>
      <c r="AG74" s="83"/>
      <c r="AH74" s="82"/>
      <c r="AI74" s="83"/>
      <c r="AJ74" s="82"/>
      <c r="AK74" s="83"/>
      <c r="AL74" s="82"/>
      <c r="AM74" s="83"/>
      <c r="AN74" s="82"/>
      <c r="AO74" s="83"/>
      <c r="AP74" s="82"/>
      <c r="AQ74" s="90"/>
    </row>
    <row r="75" spans="1:43" ht="17">
      <c r="A75" s="98"/>
      <c r="B75" s="98"/>
      <c r="C75" s="98"/>
      <c r="D75" s="98"/>
      <c r="E75" s="98"/>
      <c r="F75" s="98"/>
      <c r="O75" s="17" t="s">
        <v>21</v>
      </c>
      <c r="P75" s="84">
        <v>69</v>
      </c>
      <c r="Q75" s="85"/>
      <c r="R75" s="82">
        <f>FLOOR(SUM(P74:S74)/2, 0.1)</f>
        <v>72.5</v>
      </c>
      <c r="S75" s="82"/>
      <c r="T75" s="82">
        <f>FLOOR((R74+T74)/2, 0.1)</f>
        <v>76.5</v>
      </c>
      <c r="U75" s="82"/>
      <c r="V75" s="82">
        <f t="shared" ref="V75" si="118">FLOOR((T74+V74)/2, 0.1)</f>
        <v>79</v>
      </c>
      <c r="W75" s="82"/>
      <c r="X75" s="89">
        <f t="shared" ref="X75" si="119">FLOOR((V74+X74)/2, 0.1)</f>
        <v>82.5</v>
      </c>
      <c r="Y75" s="89"/>
      <c r="Z75" s="82">
        <f t="shared" ref="Z75" si="120">FLOOR((X74+Z74)/2, 0.1)</f>
        <v>90.5</v>
      </c>
      <c r="AA75" s="82"/>
      <c r="AB75" s="82">
        <v>97</v>
      </c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90"/>
    </row>
    <row r="76" spans="1:43">
      <c r="O76" s="18"/>
      <c r="P76" s="84"/>
      <c r="Q76" s="85"/>
      <c r="R76" s="82"/>
      <c r="S76" s="82"/>
      <c r="T76" s="82"/>
      <c r="U76" s="82"/>
      <c r="V76" s="84"/>
      <c r="W76" s="84"/>
      <c r="X76" s="84"/>
      <c r="Y76" s="84"/>
      <c r="Z76" s="82"/>
      <c r="AA76" s="82"/>
      <c r="AB76" s="82"/>
      <c r="AC76" s="82"/>
      <c r="AD76" s="84"/>
      <c r="AE76" s="84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90"/>
    </row>
    <row r="77" spans="1:43">
      <c r="O77" s="20"/>
      <c r="P77" s="20" t="s">
        <v>22</v>
      </c>
      <c r="Q77" s="20" t="s">
        <v>23</v>
      </c>
      <c r="R77" s="20" t="s">
        <v>22</v>
      </c>
      <c r="S77" s="20" t="s">
        <v>23</v>
      </c>
      <c r="T77" s="20" t="s">
        <v>22</v>
      </c>
      <c r="U77" s="20" t="s">
        <v>23</v>
      </c>
      <c r="V77" s="20" t="s">
        <v>22</v>
      </c>
      <c r="W77" s="20" t="s">
        <v>23</v>
      </c>
      <c r="X77" s="20" t="s">
        <v>22</v>
      </c>
      <c r="Y77" s="20" t="s">
        <v>23</v>
      </c>
      <c r="Z77" s="20" t="s">
        <v>22</v>
      </c>
      <c r="AA77" s="20" t="s">
        <v>23</v>
      </c>
      <c r="AB77" s="20" t="s">
        <v>22</v>
      </c>
      <c r="AC77" s="20" t="s">
        <v>23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6"/>
      <c r="AQ77" s="6"/>
    </row>
    <row r="78" spans="1:43">
      <c r="O78" s="20" t="s">
        <v>14</v>
      </c>
      <c r="P78" s="20">
        <v>0</v>
      </c>
      <c r="Q78" s="20">
        <v>6</v>
      </c>
      <c r="R78" s="20">
        <v>1</v>
      </c>
      <c r="S78" s="20">
        <v>5</v>
      </c>
      <c r="T78" s="20">
        <v>2</v>
      </c>
      <c r="U78" s="20">
        <v>4</v>
      </c>
      <c r="V78" s="20">
        <v>3</v>
      </c>
      <c r="W78" s="20">
        <v>3</v>
      </c>
      <c r="X78" s="20">
        <v>5</v>
      </c>
      <c r="Y78" s="20">
        <v>1</v>
      </c>
      <c r="Z78" s="20">
        <v>5</v>
      </c>
      <c r="AA78" s="20">
        <v>1</v>
      </c>
      <c r="AB78" s="20">
        <v>6</v>
      </c>
      <c r="AC78" s="20">
        <v>0</v>
      </c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6"/>
      <c r="AQ78" s="6"/>
    </row>
    <row r="79" spans="1:43">
      <c r="O79" s="20" t="s">
        <v>15</v>
      </c>
      <c r="P79" s="20">
        <v>0</v>
      </c>
      <c r="Q79" s="20">
        <v>1</v>
      </c>
      <c r="R79" s="20">
        <v>0</v>
      </c>
      <c r="S79" s="20">
        <v>1</v>
      </c>
      <c r="T79" s="20">
        <v>0</v>
      </c>
      <c r="U79" s="20">
        <v>1</v>
      </c>
      <c r="V79" s="20">
        <v>0</v>
      </c>
      <c r="W79" s="20">
        <v>1</v>
      </c>
      <c r="X79" s="20">
        <v>0</v>
      </c>
      <c r="Y79" s="20">
        <v>1</v>
      </c>
      <c r="Z79" s="20">
        <v>1</v>
      </c>
      <c r="AA79" s="20">
        <v>0</v>
      </c>
      <c r="AB79" s="20">
        <v>1</v>
      </c>
      <c r="AC79" s="20">
        <v>0</v>
      </c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6"/>
      <c r="AQ79" s="6"/>
    </row>
    <row r="80" spans="1:43">
      <c r="O80" s="6"/>
      <c r="P80" s="84"/>
      <c r="Q80" s="85"/>
      <c r="R80" s="82"/>
      <c r="S80" s="82"/>
      <c r="T80" s="82"/>
      <c r="U80" s="82"/>
      <c r="V80" s="84"/>
      <c r="W80" s="84"/>
      <c r="X80" s="84"/>
      <c r="Y80" s="84"/>
      <c r="Z80" s="82"/>
      <c r="AA80" s="82"/>
      <c r="AB80" s="82"/>
      <c r="AC80" s="82"/>
      <c r="AD80" s="84"/>
      <c r="AE80" s="84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6"/>
      <c r="AQ80" s="6"/>
    </row>
    <row r="81" spans="15:43">
      <c r="O81" s="20" t="s">
        <v>24</v>
      </c>
      <c r="P81" s="20">
        <f>SUM(P78:P79)</f>
        <v>0</v>
      </c>
      <c r="Q81" s="20">
        <f t="shared" ref="Q81:AC81" si="121">SUM(Q78:Q79)</f>
        <v>7</v>
      </c>
      <c r="R81" s="20">
        <f t="shared" si="121"/>
        <v>1</v>
      </c>
      <c r="S81" s="20">
        <f t="shared" si="121"/>
        <v>6</v>
      </c>
      <c r="T81" s="20">
        <f t="shared" si="121"/>
        <v>2</v>
      </c>
      <c r="U81" s="20">
        <f t="shared" si="121"/>
        <v>5</v>
      </c>
      <c r="V81" s="20">
        <f t="shared" si="121"/>
        <v>3</v>
      </c>
      <c r="W81" s="20">
        <f t="shared" si="121"/>
        <v>4</v>
      </c>
      <c r="X81" s="20">
        <f t="shared" si="121"/>
        <v>5</v>
      </c>
      <c r="Y81" s="20">
        <f t="shared" si="121"/>
        <v>2</v>
      </c>
      <c r="Z81" s="20">
        <f t="shared" si="121"/>
        <v>6</v>
      </c>
      <c r="AA81" s="20">
        <f t="shared" si="121"/>
        <v>1</v>
      </c>
      <c r="AB81" s="20">
        <f t="shared" si="121"/>
        <v>7</v>
      </c>
      <c r="AC81" s="20">
        <f t="shared" si="121"/>
        <v>0</v>
      </c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6"/>
      <c r="AQ81" s="6"/>
    </row>
    <row r="82" spans="15:43" ht="17">
      <c r="O82" s="17" t="s">
        <v>36</v>
      </c>
      <c r="P82" s="29">
        <v>1</v>
      </c>
      <c r="Q82" s="29">
        <f>-Q78/Q81*LOG10(Q78/Q81) - Q79/Q81*LOG10(Q79/Q81)</f>
        <v>0.17811125397113373</v>
      </c>
      <c r="R82" s="29">
        <v>0</v>
      </c>
      <c r="S82" s="29">
        <f t="shared" ref="S82:AB82" si="122">-S78/S81*LOG10(S78/S81) - S79/S81*LOG10(S79/S81)</f>
        <v>0.1956762467702946</v>
      </c>
      <c r="T82" s="29">
        <v>0</v>
      </c>
      <c r="U82" s="29">
        <f t="shared" si="122"/>
        <v>0.21732201127364886</v>
      </c>
      <c r="V82" s="29">
        <v>0</v>
      </c>
      <c r="W82" s="29">
        <f t="shared" si="122"/>
        <v>0.24421905028821556</v>
      </c>
      <c r="X82" s="29">
        <v>0</v>
      </c>
      <c r="Y82" s="29">
        <f t="shared" si="122"/>
        <v>0.3010299956639812</v>
      </c>
      <c r="Z82" s="29">
        <f t="shared" si="122"/>
        <v>0.1956762467702946</v>
      </c>
      <c r="AA82" s="29">
        <v>0</v>
      </c>
      <c r="AB82" s="29">
        <f t="shared" si="122"/>
        <v>0.17811125397113373</v>
      </c>
      <c r="AC82" s="29">
        <v>1</v>
      </c>
      <c r="AD82" s="29"/>
      <c r="AE82" s="29"/>
      <c r="AF82" s="29"/>
      <c r="AG82" s="29"/>
      <c r="AH82" s="29"/>
      <c r="AI82" s="29"/>
      <c r="AJ82" s="23"/>
      <c r="AK82" s="23"/>
      <c r="AL82" s="23"/>
      <c r="AM82" s="23"/>
      <c r="AN82" s="23"/>
      <c r="AO82" s="23"/>
      <c r="AP82" s="8"/>
      <c r="AQ82" s="8"/>
    </row>
    <row r="83" spans="15:43">
      <c r="O83" s="20" t="s">
        <v>17</v>
      </c>
      <c r="P83" s="20">
        <v>7</v>
      </c>
      <c r="Q83" s="20">
        <v>7</v>
      </c>
      <c r="R83" s="20">
        <v>7</v>
      </c>
      <c r="S83" s="20">
        <v>7</v>
      </c>
      <c r="T83" s="20">
        <v>7</v>
      </c>
      <c r="U83" s="20">
        <v>7</v>
      </c>
      <c r="V83" s="20">
        <v>7</v>
      </c>
      <c r="W83" s="20">
        <v>7</v>
      </c>
      <c r="X83" s="20">
        <v>7</v>
      </c>
      <c r="Y83" s="20">
        <v>7</v>
      </c>
      <c r="Z83" s="20">
        <v>7</v>
      </c>
      <c r="AA83" s="20">
        <v>7</v>
      </c>
      <c r="AB83" s="20">
        <v>7</v>
      </c>
      <c r="AC83" s="20">
        <v>7</v>
      </c>
      <c r="AD83" s="20"/>
      <c r="AE83" s="20"/>
      <c r="AF83" s="20"/>
      <c r="AG83" s="20"/>
      <c r="AH83" s="20"/>
      <c r="AI83" s="20"/>
      <c r="AJ83" s="8"/>
      <c r="AK83" s="8"/>
      <c r="AL83" s="8"/>
      <c r="AM83" s="8"/>
      <c r="AN83" s="8"/>
      <c r="AO83" s="8"/>
      <c r="AP83" s="8"/>
      <c r="AQ83" s="8"/>
    </row>
    <row r="84" spans="15:43" ht="34">
      <c r="O84" s="19" t="s">
        <v>41</v>
      </c>
      <c r="P84" s="29">
        <f>(SUM(P78:P79)/P83)*P82</f>
        <v>0</v>
      </c>
      <c r="Q84" s="29">
        <f t="shared" ref="Q84" si="123">(SUM(Q78:Q79)/Q83)*Q82</f>
        <v>0.17811125397113373</v>
      </c>
      <c r="R84" s="29">
        <f t="shared" ref="R84" si="124">(SUM(R78:R79)/R83)*R82</f>
        <v>0</v>
      </c>
      <c r="S84" s="29">
        <f t="shared" ref="S84" si="125">(SUM(S78:S79)/S83)*S82</f>
        <v>0.16772249723168109</v>
      </c>
      <c r="T84" s="29">
        <f t="shared" ref="T84" si="126">(SUM(T78:T79)/T83)*T82</f>
        <v>0</v>
      </c>
      <c r="U84" s="29">
        <f t="shared" ref="U84" si="127">(SUM(U78:U79)/U83)*U82</f>
        <v>0.15523000805260634</v>
      </c>
      <c r="V84" s="29">
        <f t="shared" ref="V84" si="128">(SUM(V78:V79)/V83)*V82</f>
        <v>0</v>
      </c>
      <c r="W84" s="29">
        <f t="shared" ref="W84" si="129">(SUM(W78:W79)/W83)*W82</f>
        <v>0.13955374302183746</v>
      </c>
      <c r="X84" s="29">
        <f t="shared" ref="X84" si="130">(SUM(X78:X79)/X83)*X82</f>
        <v>0</v>
      </c>
      <c r="Y84" s="29">
        <f t="shared" ref="Y84" si="131">(SUM(Y78:Y79)/Y83)*Y82</f>
        <v>8.6008570189708908E-2</v>
      </c>
      <c r="Z84" s="29">
        <f t="shared" ref="Z84" si="132">(SUM(Z78:Z79)/Z83)*Z82</f>
        <v>0.16772249723168109</v>
      </c>
      <c r="AA84" s="29">
        <f t="shared" ref="AA84" si="133">(SUM(AA78:AA79)/AA83)*AA82</f>
        <v>0</v>
      </c>
      <c r="AB84" s="29">
        <f t="shared" ref="AB84" si="134">(SUM(AB78:AB79)/AB83)*AB82</f>
        <v>0.17811125397113373</v>
      </c>
      <c r="AC84" s="29">
        <f t="shared" ref="AC84" si="135">(SUM(AC78:AC79)/AC83)*AC82</f>
        <v>0</v>
      </c>
      <c r="AD84" s="29"/>
      <c r="AE84" s="29"/>
      <c r="AF84" s="29"/>
      <c r="AG84" s="29"/>
      <c r="AH84" s="29"/>
      <c r="AI84" s="29"/>
      <c r="AJ84" s="26"/>
      <c r="AK84" s="26"/>
      <c r="AL84" s="26"/>
      <c r="AM84" s="26"/>
      <c r="AN84" s="26"/>
      <c r="AO84" s="26"/>
      <c r="AP84" s="6"/>
      <c r="AQ84" s="6"/>
    </row>
    <row r="85" spans="15:43">
      <c r="O85" s="32" t="s">
        <v>39</v>
      </c>
      <c r="P85" s="91">
        <f>SUM(P84:Q84)</f>
        <v>0.17811125397113373</v>
      </c>
      <c r="Q85" s="84"/>
      <c r="R85" s="91">
        <f t="shared" ref="R85" si="136">SUM(R84:S84)</f>
        <v>0.16772249723168109</v>
      </c>
      <c r="S85" s="84"/>
      <c r="T85" s="91">
        <f t="shared" ref="T85" si="137">SUM(T84:U84)</f>
        <v>0.15523000805260634</v>
      </c>
      <c r="U85" s="84"/>
      <c r="V85" s="91">
        <f t="shared" ref="V85" si="138">SUM(V84:W84)</f>
        <v>0.13955374302183746</v>
      </c>
      <c r="W85" s="84"/>
      <c r="X85" s="91">
        <f t="shared" ref="X85" si="139">SUM(X84:Y84)</f>
        <v>8.6008570189708908E-2</v>
      </c>
      <c r="Y85" s="84"/>
      <c r="Z85" s="91">
        <f t="shared" ref="Z85:AB85" si="140">SUM(Z84:AA84)</f>
        <v>0.16772249723168109</v>
      </c>
      <c r="AA85" s="84"/>
      <c r="AB85" s="91">
        <f t="shared" si="140"/>
        <v>0.17811125397113373</v>
      </c>
      <c r="AC85" s="84"/>
      <c r="AD85" s="91"/>
      <c r="AE85" s="84"/>
      <c r="AF85" s="91"/>
      <c r="AG85" s="84"/>
      <c r="AH85" s="91"/>
      <c r="AI85" s="84"/>
      <c r="AJ85" s="94"/>
      <c r="AK85" s="95"/>
      <c r="AL85" s="94"/>
      <c r="AM85" s="95"/>
      <c r="AN85" s="94"/>
      <c r="AO85" s="95"/>
      <c r="AP85" s="6"/>
      <c r="AQ85" s="6"/>
    </row>
    <row r="86" spans="15:43">
      <c r="O86" s="32" t="s">
        <v>38</v>
      </c>
      <c r="P86" s="91">
        <v>0.17811125397113373</v>
      </c>
      <c r="Q86" s="84"/>
      <c r="R86" s="91">
        <v>0.17811125397113373</v>
      </c>
      <c r="S86" s="84"/>
      <c r="T86" s="91">
        <v>0.17811125397113373</v>
      </c>
      <c r="U86" s="84"/>
      <c r="V86" s="91">
        <v>0.17811125397113373</v>
      </c>
      <c r="W86" s="84"/>
      <c r="X86" s="91">
        <v>0.17811125397113373</v>
      </c>
      <c r="Y86" s="84"/>
      <c r="Z86" s="91">
        <v>0.17811125397113373</v>
      </c>
      <c r="AA86" s="84"/>
      <c r="AB86" s="91">
        <v>0.17811125397113373</v>
      </c>
      <c r="AC86" s="84"/>
      <c r="AD86" s="91"/>
      <c r="AE86" s="84"/>
      <c r="AF86" s="91"/>
      <c r="AG86" s="84"/>
      <c r="AH86" s="91"/>
      <c r="AI86" s="84"/>
      <c r="AJ86" s="91"/>
      <c r="AK86" s="84"/>
      <c r="AL86" s="91"/>
      <c r="AM86" s="84"/>
      <c r="AN86" s="91"/>
      <c r="AO86" s="84"/>
    </row>
    <row r="87" spans="15:43">
      <c r="O87" s="69" t="s">
        <v>40</v>
      </c>
      <c r="P87" s="91">
        <f>P86-P85</f>
        <v>0</v>
      </c>
      <c r="Q87" s="84"/>
      <c r="R87" s="91">
        <f t="shared" ref="R87" si="141">R86-R85</f>
        <v>1.0388756739452637E-2</v>
      </c>
      <c r="S87" s="84"/>
      <c r="T87" s="91">
        <f t="shared" ref="T87" si="142">T86-T85</f>
        <v>2.2881245918527388E-2</v>
      </c>
      <c r="U87" s="84"/>
      <c r="V87" s="91">
        <f t="shared" ref="V87" si="143">V86-V85</f>
        <v>3.855751094929627E-2</v>
      </c>
      <c r="W87" s="84"/>
      <c r="X87" s="91">
        <f t="shared" ref="X87" si="144">X86-X85</f>
        <v>9.2102683781424818E-2</v>
      </c>
      <c r="Y87" s="84"/>
      <c r="Z87" s="91">
        <f t="shared" ref="Z87" si="145">Z86-Z85</f>
        <v>1.0388756739452637E-2</v>
      </c>
      <c r="AA87" s="84"/>
      <c r="AB87" s="91">
        <f t="shared" ref="AB87" si="146">AB86-AB85</f>
        <v>0</v>
      </c>
      <c r="AC87" s="84"/>
      <c r="AD87" s="91"/>
      <c r="AE87" s="84"/>
      <c r="AF87" s="91"/>
      <c r="AG87" s="84"/>
      <c r="AH87" s="91"/>
      <c r="AI87" s="84"/>
      <c r="AJ87" s="91"/>
      <c r="AK87" s="84"/>
      <c r="AL87" s="91"/>
      <c r="AM87" s="84"/>
      <c r="AN87" s="91"/>
      <c r="AO87" s="84"/>
    </row>
    <row r="88" spans="15:43">
      <c r="O88" s="32" t="s">
        <v>43</v>
      </c>
      <c r="P88" s="29">
        <v>0</v>
      </c>
      <c r="Q88" s="29">
        <f>-Q78/Q81*LOG10(Q78/Q81)-Q79/Q81*LOG10(Q79/Q81)</f>
        <v>0.17811125397113373</v>
      </c>
      <c r="R88" s="29">
        <v>0</v>
      </c>
      <c r="S88" s="29">
        <f t="shared" ref="S88:AB88" si="147">-S78/S81*LOG10(S78/S81)-S79/S81*LOG10(S79/S81)</f>
        <v>0.1956762467702946</v>
      </c>
      <c r="T88" s="29">
        <v>0</v>
      </c>
      <c r="U88" s="29">
        <f t="shared" si="147"/>
        <v>0.21732201127364886</v>
      </c>
      <c r="V88" s="29">
        <v>0</v>
      </c>
      <c r="W88" s="29">
        <f t="shared" si="147"/>
        <v>0.24421905028821556</v>
      </c>
      <c r="X88" s="29">
        <v>0</v>
      </c>
      <c r="Y88" s="29">
        <f t="shared" si="147"/>
        <v>0.3010299956639812</v>
      </c>
      <c r="Z88" s="29">
        <f t="shared" si="147"/>
        <v>0.1956762467702946</v>
      </c>
      <c r="AA88" s="29">
        <v>0</v>
      </c>
      <c r="AB88" s="29">
        <f t="shared" si="147"/>
        <v>0.17811125397113373</v>
      </c>
      <c r="AC88" s="29">
        <v>0</v>
      </c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5:43">
      <c r="O89" s="32" t="s">
        <v>42</v>
      </c>
      <c r="P89" s="91">
        <f>SUM(P88:Q88)</f>
        <v>0.17811125397113373</v>
      </c>
      <c r="Q89" s="84"/>
      <c r="R89" s="91">
        <f t="shared" ref="R89" si="148">SUM(R88:S88)</f>
        <v>0.1956762467702946</v>
      </c>
      <c r="S89" s="91"/>
      <c r="T89" s="91">
        <f t="shared" ref="T89" si="149">SUM(T88:U88)</f>
        <v>0.21732201127364886</v>
      </c>
      <c r="U89" s="91"/>
      <c r="V89" s="91">
        <f t="shared" ref="V89" si="150">SUM(V88:W88)</f>
        <v>0.24421905028821556</v>
      </c>
      <c r="W89" s="91"/>
      <c r="X89" s="91">
        <f t="shared" ref="X89" si="151">SUM(X88:Y88)</f>
        <v>0.3010299956639812</v>
      </c>
      <c r="Y89" s="91"/>
      <c r="Z89" s="91">
        <f t="shared" ref="Z89:AB89" si="152">SUM(Z88:AA88)</f>
        <v>0.1956762467702946</v>
      </c>
      <c r="AA89" s="91"/>
      <c r="AB89" s="91">
        <f t="shared" si="152"/>
        <v>0.17811125397113373</v>
      </c>
      <c r="AC89" s="91"/>
      <c r="AD89" s="91"/>
      <c r="AE89" s="91"/>
      <c r="AF89" s="91"/>
      <c r="AG89" s="91"/>
      <c r="AH89" s="91"/>
      <c r="AI89" s="91"/>
      <c r="AJ89" s="91"/>
      <c r="AK89" s="91"/>
      <c r="AL89" s="92"/>
      <c r="AM89" s="92"/>
      <c r="AN89" s="91"/>
      <c r="AO89" s="91"/>
    </row>
    <row r="90" spans="15:43">
      <c r="O90" s="42" t="s">
        <v>44</v>
      </c>
      <c r="P90" s="91">
        <f>P87/P89</f>
        <v>0</v>
      </c>
      <c r="Q90" s="84"/>
      <c r="R90" s="91">
        <f t="shared" ref="R90" si="153">R87/R89</f>
        <v>5.3091557666925485E-2</v>
      </c>
      <c r="S90" s="84"/>
      <c r="T90" s="91">
        <f t="shared" ref="T90" si="154">T87/T89</f>
        <v>0.10528729135363854</v>
      </c>
      <c r="U90" s="84"/>
      <c r="V90" s="91">
        <f t="shared" ref="V90" si="155">V87/V89</f>
        <v>0.15788084878633568</v>
      </c>
      <c r="W90" s="84"/>
      <c r="X90" s="100">
        <f t="shared" ref="X90" si="156">X87/X89</f>
        <v>0.30595849286804172</v>
      </c>
      <c r="Y90" s="101"/>
      <c r="Z90" s="91">
        <f t="shared" ref="Z90" si="157">Z87/Z89</f>
        <v>5.3091557666925485E-2</v>
      </c>
      <c r="AA90" s="84"/>
      <c r="AB90" s="91">
        <f t="shared" ref="AB90" si="158">AB87/AB89</f>
        <v>0</v>
      </c>
      <c r="AC90" s="84"/>
      <c r="AD90" s="91"/>
      <c r="AE90" s="84"/>
      <c r="AF90" s="91"/>
      <c r="AG90" s="84"/>
      <c r="AH90" s="91"/>
      <c r="AI90" s="84"/>
      <c r="AJ90" s="91"/>
      <c r="AK90" s="84"/>
      <c r="AL90" s="100"/>
      <c r="AM90" s="101"/>
      <c r="AN90" s="91"/>
      <c r="AO90" s="84"/>
    </row>
  </sheetData>
  <mergeCells count="606">
    <mergeCell ref="A1:F2"/>
    <mergeCell ref="G2:M2"/>
    <mergeCell ref="G3:M3"/>
    <mergeCell ref="O3:AP3"/>
    <mergeCell ref="P4:Q4"/>
    <mergeCell ref="R4:S4"/>
    <mergeCell ref="T4:U4"/>
    <mergeCell ref="V4:W4"/>
    <mergeCell ref="X4:Y4"/>
    <mergeCell ref="Z4:AA4"/>
    <mergeCell ref="AP5:AQ5"/>
    <mergeCell ref="AN4:AO4"/>
    <mergeCell ref="AP4:AQ4"/>
    <mergeCell ref="P5:Q5"/>
    <mergeCell ref="R5:S5"/>
    <mergeCell ref="T5:U5"/>
    <mergeCell ref="V5:W5"/>
    <mergeCell ref="X5:Y5"/>
    <mergeCell ref="Z5:AA5"/>
    <mergeCell ref="AB5:AC5"/>
    <mergeCell ref="AD5:AE5"/>
    <mergeCell ref="AB4:AC4"/>
    <mergeCell ref="AD4:AE4"/>
    <mergeCell ref="AF4:AG4"/>
    <mergeCell ref="AH4:AI4"/>
    <mergeCell ref="AJ4:AK4"/>
    <mergeCell ref="AL4:AM4"/>
    <mergeCell ref="T6:U6"/>
    <mergeCell ref="V6:W6"/>
    <mergeCell ref="X6:Y6"/>
    <mergeCell ref="Z6:AA6"/>
    <mergeCell ref="AF5:AG5"/>
    <mergeCell ref="AH5:AI5"/>
    <mergeCell ref="AJ5:AK5"/>
    <mergeCell ref="AL5:AM5"/>
    <mergeCell ref="AN5:AO5"/>
    <mergeCell ref="AF7:AG7"/>
    <mergeCell ref="AH7:AI7"/>
    <mergeCell ref="AJ7:AK7"/>
    <mergeCell ref="AL7:AM7"/>
    <mergeCell ref="AN7:AO7"/>
    <mergeCell ref="AP7:AQ7"/>
    <mergeCell ref="AN6:AO6"/>
    <mergeCell ref="AP6:AQ6"/>
    <mergeCell ref="P7:Q7"/>
    <mergeCell ref="R7:S7"/>
    <mergeCell ref="T7:U7"/>
    <mergeCell ref="V7:W7"/>
    <mergeCell ref="X7:Y7"/>
    <mergeCell ref="Z7:AA7"/>
    <mergeCell ref="AB7:AC7"/>
    <mergeCell ref="AD7:AE7"/>
    <mergeCell ref="AB6:AC6"/>
    <mergeCell ref="AD6:AE6"/>
    <mergeCell ref="AF6:AG6"/>
    <mergeCell ref="AH6:AI6"/>
    <mergeCell ref="AJ6:AK6"/>
    <mergeCell ref="AL6:AM6"/>
    <mergeCell ref="P6:Q6"/>
    <mergeCell ref="R6:S6"/>
    <mergeCell ref="AN8:AO8"/>
    <mergeCell ref="AP8:AQ8"/>
    <mergeCell ref="P12:Q12"/>
    <mergeCell ref="R12:S12"/>
    <mergeCell ref="T12:U12"/>
    <mergeCell ref="V12:W12"/>
    <mergeCell ref="X12:Y12"/>
    <mergeCell ref="Z12:AA12"/>
    <mergeCell ref="AB12:AC12"/>
    <mergeCell ref="AD12:AE12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F12:AG12"/>
    <mergeCell ref="AH12:AI12"/>
    <mergeCell ref="AJ12:AK12"/>
    <mergeCell ref="AL12:AM12"/>
    <mergeCell ref="AN12:AO12"/>
    <mergeCell ref="P17:Q17"/>
    <mergeCell ref="R17:S17"/>
    <mergeCell ref="T17:U17"/>
    <mergeCell ref="V17:W17"/>
    <mergeCell ref="X17:Y17"/>
    <mergeCell ref="AL17:AM17"/>
    <mergeCell ref="AN17:AO17"/>
    <mergeCell ref="P18:Q18"/>
    <mergeCell ref="R18:S18"/>
    <mergeCell ref="T18:U18"/>
    <mergeCell ref="V18:W18"/>
    <mergeCell ref="X18:Y18"/>
    <mergeCell ref="Z18:AA18"/>
    <mergeCell ref="AB18:AC18"/>
    <mergeCell ref="AD18:AE18"/>
    <mergeCell ref="Z17:AA17"/>
    <mergeCell ref="AB17:AC17"/>
    <mergeCell ref="AD17:AE17"/>
    <mergeCell ref="AF17:AG17"/>
    <mergeCell ref="AH17:AI17"/>
    <mergeCell ref="AJ17:AK17"/>
    <mergeCell ref="AF18:AG18"/>
    <mergeCell ref="AH18:AI18"/>
    <mergeCell ref="AJ18:AK18"/>
    <mergeCell ref="AL18:AM18"/>
    <mergeCell ref="AN18:AO18"/>
    <mergeCell ref="P19:Q19"/>
    <mergeCell ref="R19:S19"/>
    <mergeCell ref="T19:U19"/>
    <mergeCell ref="V19:W19"/>
    <mergeCell ref="X19:Y19"/>
    <mergeCell ref="AL19:AM19"/>
    <mergeCell ref="AN19:AO19"/>
    <mergeCell ref="P21:Q21"/>
    <mergeCell ref="R21:S21"/>
    <mergeCell ref="T21:U21"/>
    <mergeCell ref="V21:W21"/>
    <mergeCell ref="X21:Y21"/>
    <mergeCell ref="Z21:AA21"/>
    <mergeCell ref="AB21:AC21"/>
    <mergeCell ref="AD21:AE21"/>
    <mergeCell ref="Z19:AA19"/>
    <mergeCell ref="AB19:AC19"/>
    <mergeCell ref="AD19:AE19"/>
    <mergeCell ref="AF19:AG19"/>
    <mergeCell ref="AH19:AI19"/>
    <mergeCell ref="AJ19:AK19"/>
    <mergeCell ref="AF21:AG21"/>
    <mergeCell ref="AH21:AI21"/>
    <mergeCell ref="AJ21:AK21"/>
    <mergeCell ref="AL21:AM21"/>
    <mergeCell ref="AN21:AO21"/>
    <mergeCell ref="P22:Q22"/>
    <mergeCell ref="R22:S22"/>
    <mergeCell ref="T22:U22"/>
    <mergeCell ref="V22:W22"/>
    <mergeCell ref="X22:Y22"/>
    <mergeCell ref="AL22:AM22"/>
    <mergeCell ref="AN22:AO22"/>
    <mergeCell ref="O24:AP24"/>
    <mergeCell ref="P25:Q25"/>
    <mergeCell ref="R25:S25"/>
    <mergeCell ref="T25:U25"/>
    <mergeCell ref="V25:W25"/>
    <mergeCell ref="X25:Y25"/>
    <mergeCell ref="Z22:AA22"/>
    <mergeCell ref="AB22:AC22"/>
    <mergeCell ref="AD22:AE22"/>
    <mergeCell ref="AF22:AG22"/>
    <mergeCell ref="AH22:AI22"/>
    <mergeCell ref="AJ22:AK22"/>
    <mergeCell ref="AL25:AM25"/>
    <mergeCell ref="AN25:AO25"/>
    <mergeCell ref="AP25:AQ25"/>
    <mergeCell ref="P26:Q26"/>
    <mergeCell ref="R26:S26"/>
    <mergeCell ref="T26:U26"/>
    <mergeCell ref="V26:W26"/>
    <mergeCell ref="X26:Y26"/>
    <mergeCell ref="Z26:AA26"/>
    <mergeCell ref="AB26:AC26"/>
    <mergeCell ref="Z25:AA25"/>
    <mergeCell ref="AB25:AC25"/>
    <mergeCell ref="AD25:AE25"/>
    <mergeCell ref="AF25:AG25"/>
    <mergeCell ref="AH25:AI25"/>
    <mergeCell ref="AJ25:AK25"/>
    <mergeCell ref="AP26:AQ26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D26:AE26"/>
    <mergeCell ref="AF26:AG26"/>
    <mergeCell ref="AH26:AI26"/>
    <mergeCell ref="AJ26:AK26"/>
    <mergeCell ref="AL26:AM26"/>
    <mergeCell ref="AN26:AO26"/>
    <mergeCell ref="AH27:AI27"/>
    <mergeCell ref="AJ27:AK27"/>
    <mergeCell ref="AL27:AM27"/>
    <mergeCell ref="AN27:AO27"/>
    <mergeCell ref="AP27:AQ27"/>
    <mergeCell ref="P28:Q28"/>
    <mergeCell ref="R28:S28"/>
    <mergeCell ref="T28:U28"/>
    <mergeCell ref="V28:W28"/>
    <mergeCell ref="AJ28:AK28"/>
    <mergeCell ref="AL28:AM28"/>
    <mergeCell ref="AN28:AO28"/>
    <mergeCell ref="AP28:AQ28"/>
    <mergeCell ref="P29:Q29"/>
    <mergeCell ref="R29:S29"/>
    <mergeCell ref="T29:U29"/>
    <mergeCell ref="V29:W29"/>
    <mergeCell ref="X29:Y29"/>
    <mergeCell ref="Z29:AA29"/>
    <mergeCell ref="X28:Y28"/>
    <mergeCell ref="Z28:AA28"/>
    <mergeCell ref="AB28:AC28"/>
    <mergeCell ref="AD28:AE28"/>
    <mergeCell ref="AF28:AG28"/>
    <mergeCell ref="AH28:AI28"/>
    <mergeCell ref="AD33:AE33"/>
    <mergeCell ref="AF33:AG33"/>
    <mergeCell ref="AH33:AI33"/>
    <mergeCell ref="AJ33:AK33"/>
    <mergeCell ref="AL33:AM33"/>
    <mergeCell ref="AN33:AO33"/>
    <mergeCell ref="AN29:AO29"/>
    <mergeCell ref="AP29:AQ29"/>
    <mergeCell ref="H30:K30"/>
    <mergeCell ref="P33:Q33"/>
    <mergeCell ref="R33:S33"/>
    <mergeCell ref="T33:U33"/>
    <mergeCell ref="V33:W33"/>
    <mergeCell ref="X33:Y33"/>
    <mergeCell ref="Z33:AA33"/>
    <mergeCell ref="AB33:AC33"/>
    <mergeCell ref="AB29:AC29"/>
    <mergeCell ref="AD29:AE29"/>
    <mergeCell ref="AF29:AG29"/>
    <mergeCell ref="AH29:AI29"/>
    <mergeCell ref="AJ29:AK29"/>
    <mergeCell ref="AL29:AM29"/>
    <mergeCell ref="AN38:AO38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AH39:AI39"/>
    <mergeCell ref="AJ39:AK39"/>
    <mergeCell ref="AL39:AM39"/>
    <mergeCell ref="AN39:AO39"/>
    <mergeCell ref="P40:Q40"/>
    <mergeCell ref="R40:S40"/>
    <mergeCell ref="T40:U40"/>
    <mergeCell ref="V40:W40"/>
    <mergeCell ref="X40:Y40"/>
    <mergeCell ref="AL42:AM42"/>
    <mergeCell ref="AN42:AO42"/>
    <mergeCell ref="P43:Q43"/>
    <mergeCell ref="R43:S43"/>
    <mergeCell ref="T43:U43"/>
    <mergeCell ref="V43:W43"/>
    <mergeCell ref="X43:Y43"/>
    <mergeCell ref="AL40:AM40"/>
    <mergeCell ref="AN40:AO40"/>
    <mergeCell ref="P42:Q42"/>
    <mergeCell ref="R42:S42"/>
    <mergeCell ref="T42:U42"/>
    <mergeCell ref="V42:W42"/>
    <mergeCell ref="X42:Y42"/>
    <mergeCell ref="Z42:AA42"/>
    <mergeCell ref="AB42:AC42"/>
    <mergeCell ref="AD42:AE42"/>
    <mergeCell ref="Z40:AA40"/>
    <mergeCell ref="AB40:AC40"/>
    <mergeCell ref="AD40:AE40"/>
    <mergeCell ref="AF40:AG40"/>
    <mergeCell ref="AH40:AI40"/>
    <mergeCell ref="AJ40:AK40"/>
    <mergeCell ref="A13:D14"/>
    <mergeCell ref="A61:D62"/>
    <mergeCell ref="O50:AP50"/>
    <mergeCell ref="P51:Q51"/>
    <mergeCell ref="R51:S51"/>
    <mergeCell ref="T51:U51"/>
    <mergeCell ref="V51:W51"/>
    <mergeCell ref="X51:Y51"/>
    <mergeCell ref="Z51:AA51"/>
    <mergeCell ref="AB51:AC51"/>
    <mergeCell ref="AL43:AM43"/>
    <mergeCell ref="AN43:AO43"/>
    <mergeCell ref="A22:F25"/>
    <mergeCell ref="A48:F49"/>
    <mergeCell ref="G50:M50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P51:AQ51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D51:AE51"/>
    <mergeCell ref="AF51:AG51"/>
    <mergeCell ref="AH51:AI51"/>
    <mergeCell ref="AJ51:AK51"/>
    <mergeCell ref="AL51:AM51"/>
    <mergeCell ref="AN51:AO51"/>
    <mergeCell ref="AH52:AI52"/>
    <mergeCell ref="AJ52:AK52"/>
    <mergeCell ref="AL52:AM52"/>
    <mergeCell ref="AN52:AO52"/>
    <mergeCell ref="AP52:AQ52"/>
    <mergeCell ref="P53:Q53"/>
    <mergeCell ref="R53:S53"/>
    <mergeCell ref="T53:U53"/>
    <mergeCell ref="V53:W53"/>
    <mergeCell ref="X53:Y53"/>
    <mergeCell ref="AL53:AM53"/>
    <mergeCell ref="AN53:AO53"/>
    <mergeCell ref="AP53:AQ53"/>
    <mergeCell ref="P54:Q54"/>
    <mergeCell ref="R54:S54"/>
    <mergeCell ref="T54:U54"/>
    <mergeCell ref="V54:W54"/>
    <mergeCell ref="X54:Y54"/>
    <mergeCell ref="Z54:AA54"/>
    <mergeCell ref="AB54:AC54"/>
    <mergeCell ref="Z53:AA53"/>
    <mergeCell ref="AB53:AC53"/>
    <mergeCell ref="AD53:AE53"/>
    <mergeCell ref="AF53:AG53"/>
    <mergeCell ref="AH53:AI53"/>
    <mergeCell ref="AJ53:AK53"/>
    <mergeCell ref="AP54:AQ54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D54:AE54"/>
    <mergeCell ref="AF54:AG54"/>
    <mergeCell ref="AH54:AI54"/>
    <mergeCell ref="AJ54:AK54"/>
    <mergeCell ref="AL54:AM54"/>
    <mergeCell ref="AN54:AO54"/>
    <mergeCell ref="AH55:AI55"/>
    <mergeCell ref="AJ55:AK55"/>
    <mergeCell ref="AL55:AM55"/>
    <mergeCell ref="AN55:AO55"/>
    <mergeCell ref="AP55:AQ55"/>
    <mergeCell ref="P59:Q59"/>
    <mergeCell ref="R59:S59"/>
    <mergeCell ref="T59:U59"/>
    <mergeCell ref="V59:W59"/>
    <mergeCell ref="X59:Y59"/>
    <mergeCell ref="AL59:AM59"/>
    <mergeCell ref="AN59:AO59"/>
    <mergeCell ref="P64:Q64"/>
    <mergeCell ref="R64:S64"/>
    <mergeCell ref="T64:U64"/>
    <mergeCell ref="V64:W64"/>
    <mergeCell ref="X64:Y64"/>
    <mergeCell ref="Z64:AA64"/>
    <mergeCell ref="AB64:AC64"/>
    <mergeCell ref="AD64:AE64"/>
    <mergeCell ref="Z59:AA59"/>
    <mergeCell ref="AB59:AC59"/>
    <mergeCell ref="AD59:AE59"/>
    <mergeCell ref="AF59:AG59"/>
    <mergeCell ref="AH59:AI59"/>
    <mergeCell ref="AJ59:AK59"/>
    <mergeCell ref="AF64:AG64"/>
    <mergeCell ref="AH64:AI64"/>
    <mergeCell ref="AJ64:AK64"/>
    <mergeCell ref="AL64:AM64"/>
    <mergeCell ref="AN64:AO64"/>
    <mergeCell ref="P65:Q65"/>
    <mergeCell ref="R65:S65"/>
    <mergeCell ref="T65:U65"/>
    <mergeCell ref="V65:W65"/>
    <mergeCell ref="X65:Y65"/>
    <mergeCell ref="AL65:AM65"/>
    <mergeCell ref="AN65:AO65"/>
    <mergeCell ref="P66:Q66"/>
    <mergeCell ref="R66:S66"/>
    <mergeCell ref="T66:U66"/>
    <mergeCell ref="V66:W66"/>
    <mergeCell ref="X66:Y66"/>
    <mergeCell ref="Z66:AA66"/>
    <mergeCell ref="AB66:AC66"/>
    <mergeCell ref="AD66:AE66"/>
    <mergeCell ref="Z65:AA65"/>
    <mergeCell ref="AB65:AC65"/>
    <mergeCell ref="AD65:AE65"/>
    <mergeCell ref="AF65:AG65"/>
    <mergeCell ref="AH65:AI65"/>
    <mergeCell ref="AJ65:AK65"/>
    <mergeCell ref="AF66:AG66"/>
    <mergeCell ref="AH66:AI66"/>
    <mergeCell ref="AJ66:AK66"/>
    <mergeCell ref="AL66:AM66"/>
    <mergeCell ref="AN66:AO66"/>
    <mergeCell ref="P68:Q68"/>
    <mergeCell ref="R68:S68"/>
    <mergeCell ref="T68:U68"/>
    <mergeCell ref="V68:W68"/>
    <mergeCell ref="X68:Y68"/>
    <mergeCell ref="AF69:AG69"/>
    <mergeCell ref="AH69:AI69"/>
    <mergeCell ref="AJ69:AK69"/>
    <mergeCell ref="AL69:AM69"/>
    <mergeCell ref="AN69:AO69"/>
    <mergeCell ref="O71:AP71"/>
    <mergeCell ref="AL68:AM68"/>
    <mergeCell ref="AN68:AO68"/>
    <mergeCell ref="P69:Q69"/>
    <mergeCell ref="R69:S69"/>
    <mergeCell ref="T69:U69"/>
    <mergeCell ref="V69:W69"/>
    <mergeCell ref="X69:Y69"/>
    <mergeCell ref="Z69:AA69"/>
    <mergeCell ref="AB69:AC69"/>
    <mergeCell ref="AD69:AE69"/>
    <mergeCell ref="Z68:AA68"/>
    <mergeCell ref="AB68:AC68"/>
    <mergeCell ref="AD68:AE68"/>
    <mergeCell ref="AF68:AG68"/>
    <mergeCell ref="AH68:AI68"/>
    <mergeCell ref="AJ68:AK68"/>
    <mergeCell ref="AP73:AQ73"/>
    <mergeCell ref="AN72:AO72"/>
    <mergeCell ref="AP72:AQ72"/>
    <mergeCell ref="P73:Q73"/>
    <mergeCell ref="R73:S73"/>
    <mergeCell ref="T73:U73"/>
    <mergeCell ref="V73:W73"/>
    <mergeCell ref="X73:Y73"/>
    <mergeCell ref="Z73:AA73"/>
    <mergeCell ref="AB73:AC73"/>
    <mergeCell ref="AD73:AE73"/>
    <mergeCell ref="AB72:AC72"/>
    <mergeCell ref="AD72:AE72"/>
    <mergeCell ref="AF72:AG72"/>
    <mergeCell ref="AH72:AI72"/>
    <mergeCell ref="AJ72:AK72"/>
    <mergeCell ref="AL72:AM72"/>
    <mergeCell ref="P72:Q72"/>
    <mergeCell ref="R72:S72"/>
    <mergeCell ref="T72:U72"/>
    <mergeCell ref="V72:W72"/>
    <mergeCell ref="X72:Y72"/>
    <mergeCell ref="Z72:AA72"/>
    <mergeCell ref="T74:U74"/>
    <mergeCell ref="V74:W74"/>
    <mergeCell ref="X74:Y74"/>
    <mergeCell ref="Z74:AA74"/>
    <mergeCell ref="AF73:AG73"/>
    <mergeCell ref="AH73:AI73"/>
    <mergeCell ref="AJ73:AK73"/>
    <mergeCell ref="AL73:AM73"/>
    <mergeCell ref="AN73:AO73"/>
    <mergeCell ref="AF75:AG75"/>
    <mergeCell ref="AH75:AI75"/>
    <mergeCell ref="AJ75:AK75"/>
    <mergeCell ref="AL75:AM75"/>
    <mergeCell ref="AN75:AO75"/>
    <mergeCell ref="AP75:AQ75"/>
    <mergeCell ref="AN74:AO74"/>
    <mergeCell ref="AP74:AQ74"/>
    <mergeCell ref="P75:Q75"/>
    <mergeCell ref="R75:S75"/>
    <mergeCell ref="T75:U75"/>
    <mergeCell ref="V75:W75"/>
    <mergeCell ref="X75:Y75"/>
    <mergeCell ref="Z75:AA75"/>
    <mergeCell ref="AB75:AC75"/>
    <mergeCell ref="AD75:AE75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AN76:AO76"/>
    <mergeCell ref="AP76:AQ76"/>
    <mergeCell ref="P80:Q80"/>
    <mergeCell ref="R80:S80"/>
    <mergeCell ref="T80:U80"/>
    <mergeCell ref="V80:W80"/>
    <mergeCell ref="X80:Y80"/>
    <mergeCell ref="Z80:AA80"/>
    <mergeCell ref="AB80:AC80"/>
    <mergeCell ref="AD80:AE80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F80:AG80"/>
    <mergeCell ref="AH80:AI80"/>
    <mergeCell ref="AJ80:AK80"/>
    <mergeCell ref="AL80:AM80"/>
    <mergeCell ref="AN80:AO80"/>
    <mergeCell ref="P85:Q85"/>
    <mergeCell ref="R85:S85"/>
    <mergeCell ref="T85:U85"/>
    <mergeCell ref="V85:W85"/>
    <mergeCell ref="X85:Y85"/>
    <mergeCell ref="AL85:AM85"/>
    <mergeCell ref="AN85:AO85"/>
    <mergeCell ref="P86:Q86"/>
    <mergeCell ref="R86:S86"/>
    <mergeCell ref="T86:U86"/>
    <mergeCell ref="V86:W86"/>
    <mergeCell ref="X86:Y86"/>
    <mergeCell ref="Z86:AA86"/>
    <mergeCell ref="AB86:AC86"/>
    <mergeCell ref="AD86:AE86"/>
    <mergeCell ref="Z85:AA85"/>
    <mergeCell ref="AB85:AC85"/>
    <mergeCell ref="AD85:AE85"/>
    <mergeCell ref="AF85:AG85"/>
    <mergeCell ref="AH85:AI85"/>
    <mergeCell ref="AJ85:AK85"/>
    <mergeCell ref="AH87:AI87"/>
    <mergeCell ref="AJ87:AK87"/>
    <mergeCell ref="AF86:AG86"/>
    <mergeCell ref="AH86:AI86"/>
    <mergeCell ref="AJ86:AK86"/>
    <mergeCell ref="AL86:AM86"/>
    <mergeCell ref="AN86:AO86"/>
    <mergeCell ref="P87:Q87"/>
    <mergeCell ref="R87:S87"/>
    <mergeCell ref="T87:U87"/>
    <mergeCell ref="V87:W87"/>
    <mergeCell ref="X87:Y87"/>
    <mergeCell ref="V89:W89"/>
    <mergeCell ref="X89:Y89"/>
    <mergeCell ref="Z89:AA89"/>
    <mergeCell ref="AB89:AC89"/>
    <mergeCell ref="AD89:AE89"/>
    <mergeCell ref="Z87:AA87"/>
    <mergeCell ref="AB87:AC87"/>
    <mergeCell ref="AD87:AE87"/>
    <mergeCell ref="AF87:AG87"/>
    <mergeCell ref="AL90:AM90"/>
    <mergeCell ref="AN90:AO90"/>
    <mergeCell ref="A72:F75"/>
    <mergeCell ref="Z90:AA90"/>
    <mergeCell ref="AB90:AC90"/>
    <mergeCell ref="AD90:AE90"/>
    <mergeCell ref="AF90:AG90"/>
    <mergeCell ref="AH90:AI90"/>
    <mergeCell ref="AJ90:AK90"/>
    <mergeCell ref="AF89:AG89"/>
    <mergeCell ref="AH89:AI89"/>
    <mergeCell ref="AJ89:AK89"/>
    <mergeCell ref="AL89:AM89"/>
    <mergeCell ref="AN89:AO89"/>
    <mergeCell ref="P90:Q90"/>
    <mergeCell ref="R90:S90"/>
    <mergeCell ref="T90:U90"/>
    <mergeCell ref="V90:W90"/>
    <mergeCell ref="X90:Y90"/>
    <mergeCell ref="AL87:AM87"/>
    <mergeCell ref="AN87:AO87"/>
    <mergeCell ref="P89:Q89"/>
    <mergeCell ref="R89:S89"/>
    <mergeCell ref="T89:U8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012F-95FE-3244-9797-809EBD43C69A}">
  <dimension ref="A1:P90"/>
  <sheetViews>
    <sheetView topLeftCell="A28" workbookViewId="0">
      <selection activeCell="A16" sqref="A16:F19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21" customWidth="1"/>
    <col min="8" max="8" width="15.6640625" customWidth="1"/>
    <col min="9" max="9" width="6.83203125" customWidth="1"/>
    <col min="10" max="10" width="7" customWidth="1"/>
    <col min="11" max="11" width="7.1640625" customWidth="1"/>
    <col min="12" max="12" width="8.1640625" customWidth="1"/>
    <col min="13" max="13" width="7.33203125" customWidth="1"/>
    <col min="14" max="14" width="6.6640625" customWidth="1"/>
    <col min="15" max="16" width="6.5" customWidth="1"/>
  </cols>
  <sheetData>
    <row r="1" spans="1:16" ht="16" customHeight="1">
      <c r="A1" s="86" t="s">
        <v>30</v>
      </c>
      <c r="B1" s="86"/>
      <c r="C1" s="86"/>
      <c r="D1" s="86"/>
      <c r="E1" s="86"/>
      <c r="F1" s="86"/>
    </row>
    <row r="2" spans="1:16" ht="19" customHeight="1">
      <c r="A2" s="86"/>
      <c r="B2" s="86"/>
      <c r="C2" s="86"/>
      <c r="D2" s="86"/>
      <c r="E2" s="86"/>
      <c r="F2" s="86"/>
      <c r="G2" s="63"/>
    </row>
    <row r="3" spans="1:16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G3" s="59"/>
      <c r="H3" s="79" t="s">
        <v>1</v>
      </c>
      <c r="I3" s="81"/>
      <c r="J3" s="81"/>
      <c r="K3" s="81"/>
      <c r="L3" s="81"/>
      <c r="M3" s="81"/>
      <c r="N3" s="81"/>
      <c r="O3" s="81"/>
      <c r="P3" s="81"/>
    </row>
    <row r="4" spans="1:16" s="6" customFormat="1" ht="19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G4" s="15"/>
      <c r="H4" s="20" t="s">
        <v>19</v>
      </c>
      <c r="I4" s="82">
        <v>0</v>
      </c>
      <c r="J4" s="83"/>
      <c r="K4" s="84">
        <v>1</v>
      </c>
      <c r="L4" s="85"/>
      <c r="M4" s="82">
        <v>0</v>
      </c>
      <c r="N4" s="83"/>
      <c r="O4" s="84"/>
      <c r="P4" s="85"/>
    </row>
    <row r="5" spans="1:16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G5" s="20"/>
      <c r="H5" s="20" t="s">
        <v>1</v>
      </c>
      <c r="I5" s="84">
        <v>72</v>
      </c>
      <c r="J5" s="85"/>
      <c r="K5" s="84">
        <v>75</v>
      </c>
      <c r="L5" s="85"/>
      <c r="M5" s="82">
        <v>80</v>
      </c>
      <c r="N5" s="83"/>
      <c r="O5" s="84"/>
      <c r="P5" s="85"/>
    </row>
    <row r="6" spans="1:16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G6" s="20"/>
      <c r="H6" s="18" t="s">
        <v>20</v>
      </c>
      <c r="I6" s="84">
        <f xml:space="preserve"> I5</f>
        <v>72</v>
      </c>
      <c r="J6" s="85"/>
      <c r="K6" s="82">
        <f t="shared" ref="K6:M6" si="0" xml:space="preserve"> K5</f>
        <v>75</v>
      </c>
      <c r="L6" s="83"/>
      <c r="M6" s="82">
        <f t="shared" si="0"/>
        <v>80</v>
      </c>
      <c r="N6" s="83"/>
      <c r="O6" s="84"/>
      <c r="P6" s="85"/>
    </row>
    <row r="7" spans="1:16" s="8" customFormat="1" ht="19">
      <c r="A7" s="35"/>
      <c r="B7" s="30"/>
      <c r="C7" s="30"/>
      <c r="D7" s="30"/>
      <c r="E7" s="30"/>
      <c r="F7" s="30"/>
      <c r="G7" s="20"/>
      <c r="H7" s="17" t="s">
        <v>21</v>
      </c>
      <c r="I7" s="84">
        <v>71</v>
      </c>
      <c r="J7" s="85"/>
      <c r="K7" s="89">
        <f>FLOOR(SUM(I6:L6)/2, 0.1)</f>
        <v>73.5</v>
      </c>
      <c r="L7" s="89"/>
      <c r="M7" s="89">
        <f>FLOOR((K6+M6)/2, 0.1)</f>
        <v>77.5</v>
      </c>
      <c r="N7" s="89"/>
      <c r="O7" s="82">
        <v>81</v>
      </c>
      <c r="P7" s="82"/>
    </row>
    <row r="8" spans="1:16" s="6" customFormat="1" ht="19">
      <c r="A8" s="35"/>
      <c r="B8" s="30"/>
      <c r="C8" s="30"/>
      <c r="D8" s="30"/>
      <c r="E8" s="30"/>
      <c r="F8" s="30"/>
      <c r="G8" s="32"/>
      <c r="H8" s="18"/>
      <c r="I8" s="84"/>
      <c r="J8" s="85"/>
      <c r="K8" s="82"/>
      <c r="L8" s="82"/>
      <c r="M8" s="82"/>
      <c r="N8" s="82"/>
      <c r="O8" s="84"/>
      <c r="P8" s="84"/>
    </row>
    <row r="9" spans="1:16" s="6" customFormat="1" ht="19">
      <c r="A9" s="102" t="s">
        <v>38</v>
      </c>
      <c r="B9" s="103"/>
      <c r="C9" s="103"/>
      <c r="D9" s="103"/>
      <c r="E9" s="30"/>
      <c r="F9" s="30"/>
      <c r="G9" s="32"/>
      <c r="H9" s="20"/>
      <c r="I9" s="20" t="s">
        <v>22</v>
      </c>
      <c r="J9" s="20" t="s">
        <v>23</v>
      </c>
      <c r="K9" s="20" t="s">
        <v>22</v>
      </c>
      <c r="L9" s="20" t="s">
        <v>23</v>
      </c>
      <c r="M9" s="20" t="s">
        <v>22</v>
      </c>
      <c r="N9" s="20" t="s">
        <v>23</v>
      </c>
      <c r="O9" s="20" t="s">
        <v>22</v>
      </c>
      <c r="P9" s="20" t="s">
        <v>23</v>
      </c>
    </row>
    <row r="10" spans="1:16" s="6" customFormat="1" ht="19">
      <c r="A10" s="103"/>
      <c r="B10" s="103"/>
      <c r="C10" s="103"/>
      <c r="D10" s="103"/>
      <c r="E10" s="30"/>
      <c r="F10" s="30"/>
      <c r="G10" s="32"/>
      <c r="H10" s="20" t="s">
        <v>14</v>
      </c>
      <c r="I10" s="20">
        <v>0</v>
      </c>
      <c r="J10" s="20">
        <v>1</v>
      </c>
      <c r="K10" s="20">
        <v>0</v>
      </c>
      <c r="L10" s="20">
        <v>1</v>
      </c>
      <c r="M10" s="20">
        <v>1</v>
      </c>
      <c r="N10" s="20">
        <v>0</v>
      </c>
      <c r="O10" s="20">
        <v>1</v>
      </c>
      <c r="P10" s="20">
        <v>0</v>
      </c>
    </row>
    <row r="11" spans="1:16" s="6" customFormat="1">
      <c r="A11" s="10" t="s">
        <v>14</v>
      </c>
      <c r="B11" s="10" t="s">
        <v>15</v>
      </c>
      <c r="C11" s="10" t="s">
        <v>17</v>
      </c>
      <c r="D11" s="10" t="s">
        <v>36</v>
      </c>
      <c r="G11" s="42"/>
      <c r="H11" s="20" t="s">
        <v>15</v>
      </c>
      <c r="I11" s="20">
        <v>0</v>
      </c>
      <c r="J11" s="20">
        <v>2</v>
      </c>
      <c r="K11" s="20">
        <v>1</v>
      </c>
      <c r="L11" s="20">
        <v>1</v>
      </c>
      <c r="M11" s="20">
        <v>1</v>
      </c>
      <c r="N11" s="20">
        <v>1</v>
      </c>
      <c r="O11" s="20">
        <v>2</v>
      </c>
      <c r="P11" s="20">
        <v>0</v>
      </c>
    </row>
    <row r="12" spans="1:16" s="6" customFormat="1" ht="18" customHeight="1">
      <c r="A12" s="24">
        <v>1</v>
      </c>
      <c r="B12" s="24">
        <v>2</v>
      </c>
      <c r="C12" s="24">
        <v>3</v>
      </c>
      <c r="D12" s="65">
        <f>-(A12/C12)*LOG10(A12/C12)-(B12/C12)*LOG10(B12/C12)</f>
        <v>0.27643459094367495</v>
      </c>
      <c r="I12" s="84"/>
      <c r="J12" s="85"/>
      <c r="K12" s="82"/>
      <c r="L12" s="82"/>
      <c r="M12" s="82"/>
      <c r="N12" s="82"/>
      <c r="O12" s="84"/>
      <c r="P12" s="84"/>
    </row>
    <row r="13" spans="1:16" s="6" customFormat="1" ht="18" customHeight="1">
      <c r="A13" s="104"/>
      <c r="B13" s="49"/>
      <c r="C13" s="49"/>
      <c r="D13" s="49"/>
      <c r="H13" s="20" t="s">
        <v>24</v>
      </c>
      <c r="I13" s="20">
        <f>SUM(I10:I11)</f>
        <v>0</v>
      </c>
      <c r="J13" s="20">
        <f t="shared" ref="J13:P13" si="1">SUM(J10:J11)</f>
        <v>3</v>
      </c>
      <c r="K13" s="20">
        <f t="shared" si="1"/>
        <v>1</v>
      </c>
      <c r="L13" s="20">
        <f t="shared" si="1"/>
        <v>2</v>
      </c>
      <c r="M13" s="20">
        <f t="shared" si="1"/>
        <v>2</v>
      </c>
      <c r="N13" s="20">
        <f t="shared" si="1"/>
        <v>1</v>
      </c>
      <c r="O13" s="20">
        <f t="shared" si="1"/>
        <v>3</v>
      </c>
      <c r="P13" s="20">
        <f t="shared" si="1"/>
        <v>0</v>
      </c>
    </row>
    <row r="14" spans="1:16" s="8" customFormat="1" ht="17">
      <c r="H14" s="17" t="s">
        <v>36</v>
      </c>
      <c r="I14" s="29">
        <v>1</v>
      </c>
      <c r="J14" s="29">
        <f>-J10/J13*LOG10(J10/J13) - J11/J13*LOG10(J11/J13)</f>
        <v>0.27643459094367495</v>
      </c>
      <c r="K14" s="51">
        <v>0</v>
      </c>
      <c r="L14" s="51">
        <f t="shared" ref="L14:O14" si="2">-L10/L13*LOG10(L10/L13) - L11/L13*LOG10(L11/L13)</f>
        <v>0.3010299956639812</v>
      </c>
      <c r="M14" s="51">
        <f t="shared" si="2"/>
        <v>0.3010299956639812</v>
      </c>
      <c r="N14" s="51">
        <v>0</v>
      </c>
      <c r="O14" s="51">
        <f t="shared" si="2"/>
        <v>0.27643459094367495</v>
      </c>
      <c r="P14" s="51">
        <v>1</v>
      </c>
    </row>
    <row r="15" spans="1:16" s="8" customFormat="1">
      <c r="G15" s="20"/>
      <c r="H15" s="20" t="s">
        <v>17</v>
      </c>
      <c r="I15" s="20">
        <v>3</v>
      </c>
      <c r="J15" s="20">
        <v>3</v>
      </c>
      <c r="K15" s="20">
        <v>3</v>
      </c>
      <c r="L15" s="20">
        <v>3</v>
      </c>
      <c r="M15" s="20">
        <v>3</v>
      </c>
      <c r="N15" s="20">
        <v>3</v>
      </c>
      <c r="O15" s="20">
        <v>3</v>
      </c>
      <c r="P15" s="20">
        <v>3</v>
      </c>
    </row>
    <row r="16" spans="1:16" s="6" customFormat="1" ht="34">
      <c r="A16" s="97" t="s">
        <v>56</v>
      </c>
      <c r="B16" s="97"/>
      <c r="C16" s="97"/>
      <c r="D16" s="97"/>
      <c r="E16" s="97"/>
      <c r="F16" s="97"/>
      <c r="G16" s="20"/>
      <c r="H16" s="17" t="s">
        <v>41</v>
      </c>
      <c r="I16" s="29">
        <f>(SUM(I10:I11)/I15)*I14</f>
        <v>0</v>
      </c>
      <c r="J16" s="29">
        <f>(J13/J15)*J14</f>
        <v>0.27643459094367495</v>
      </c>
      <c r="K16" s="29">
        <f t="shared" ref="K16:P16" si="3">(K13/K15)*K14</f>
        <v>0</v>
      </c>
      <c r="L16" s="29">
        <f>(L13/L15)*L14</f>
        <v>0.20068666377598746</v>
      </c>
      <c r="M16" s="29">
        <f t="shared" si="3"/>
        <v>0.20068666377598746</v>
      </c>
      <c r="N16" s="29">
        <f t="shared" si="3"/>
        <v>0</v>
      </c>
      <c r="O16" s="29">
        <f t="shared" si="3"/>
        <v>0.27643459094367495</v>
      </c>
      <c r="P16" s="29">
        <f t="shared" si="3"/>
        <v>0</v>
      </c>
    </row>
    <row r="17" spans="1:16" s="6" customFormat="1">
      <c r="A17" s="98"/>
      <c r="B17" s="98"/>
      <c r="C17" s="98"/>
      <c r="D17" s="98"/>
      <c r="E17" s="98"/>
      <c r="F17" s="98"/>
      <c r="G17" s="20"/>
      <c r="H17" s="32" t="s">
        <v>39</v>
      </c>
      <c r="I17" s="91">
        <f>SUM(I16:J16)</f>
        <v>0.27643459094367495</v>
      </c>
      <c r="J17" s="84"/>
      <c r="K17" s="91">
        <f t="shared" ref="K17" si="4">SUM(K16:L16)</f>
        <v>0.20068666377598746</v>
      </c>
      <c r="L17" s="91"/>
      <c r="M17" s="91">
        <f t="shared" ref="M17" si="5">SUM(M16:N16)</f>
        <v>0.20068666377598746</v>
      </c>
      <c r="N17" s="91"/>
      <c r="O17" s="91">
        <f t="shared" ref="O17" si="6">SUM(O16:P16)</f>
        <v>0.27643459094367495</v>
      </c>
      <c r="P17" s="91"/>
    </row>
    <row r="18" spans="1:16" s="6" customFormat="1">
      <c r="A18" s="98"/>
      <c r="B18" s="98"/>
      <c r="C18" s="98"/>
      <c r="D18" s="98"/>
      <c r="E18" s="98"/>
      <c r="F18" s="98"/>
      <c r="G18" s="20"/>
      <c r="H18" s="32" t="s">
        <v>38</v>
      </c>
      <c r="I18" s="91">
        <v>0.27643459094367495</v>
      </c>
      <c r="J18" s="84"/>
      <c r="K18" s="91">
        <v>0.27643459094367495</v>
      </c>
      <c r="L18" s="84"/>
      <c r="M18" s="91">
        <v>0.27643459094367495</v>
      </c>
      <c r="N18" s="84"/>
      <c r="O18" s="91">
        <v>0.27643459094367495</v>
      </c>
      <c r="P18" s="84"/>
    </row>
    <row r="19" spans="1:16" s="6" customFormat="1">
      <c r="A19" s="98"/>
      <c r="B19" s="98"/>
      <c r="C19" s="98"/>
      <c r="D19" s="98"/>
      <c r="E19" s="98"/>
      <c r="F19" s="98"/>
      <c r="G19" s="20"/>
      <c r="H19" s="69" t="s">
        <v>40</v>
      </c>
      <c r="I19" s="91">
        <f>I18-I17</f>
        <v>0</v>
      </c>
      <c r="J19" s="84"/>
      <c r="K19" s="91">
        <f t="shared" ref="K19" si="7">K18-K17</f>
        <v>7.5747927167687495E-2</v>
      </c>
      <c r="L19" s="84"/>
      <c r="M19" s="91">
        <f t="shared" ref="M19" si="8">M18-M17</f>
        <v>7.5747927167687495E-2</v>
      </c>
      <c r="N19" s="84"/>
      <c r="O19" s="91">
        <f t="shared" ref="O19" si="9">O18-O17</f>
        <v>0</v>
      </c>
      <c r="P19" s="84"/>
    </row>
    <row r="20" spans="1:16" s="6" customFormat="1">
      <c r="G20" s="20"/>
      <c r="H20" s="32" t="s">
        <v>43</v>
      </c>
      <c r="I20" s="29">
        <v>0</v>
      </c>
      <c r="J20" s="29">
        <f>-J10/J13*LOG10(J10/J13)-J11/J13*LOG10(J11/J13)</f>
        <v>0.27643459094367495</v>
      </c>
      <c r="K20" s="51">
        <v>0</v>
      </c>
      <c r="L20" s="51">
        <f t="shared" ref="L20:O20" si="10">-L10/L13*LOG10(L10/L13)-L11/L13*LOG10(L11/L13)</f>
        <v>0.3010299956639812</v>
      </c>
      <c r="M20" s="51">
        <f t="shared" si="10"/>
        <v>0.3010299956639812</v>
      </c>
      <c r="N20" s="51">
        <v>0</v>
      </c>
      <c r="O20" s="51">
        <f t="shared" si="10"/>
        <v>0.27643459094367495</v>
      </c>
      <c r="P20" s="51">
        <v>0</v>
      </c>
    </row>
    <row r="21" spans="1:16" s="6" customFormat="1">
      <c r="G21" s="20"/>
      <c r="H21" s="32" t="s">
        <v>42</v>
      </c>
      <c r="I21" s="91">
        <f>SUM(I20:J20)</f>
        <v>0.27643459094367495</v>
      </c>
      <c r="J21" s="84"/>
      <c r="K21" s="91">
        <f t="shared" ref="K21" si="11">SUM(K20:L20)</f>
        <v>0.3010299956639812</v>
      </c>
      <c r="L21" s="91"/>
      <c r="M21" s="91">
        <f t="shared" ref="M21" si="12">SUM(M20:N20)</f>
        <v>0.3010299956639812</v>
      </c>
      <c r="N21" s="91"/>
      <c r="O21" s="91">
        <f t="shared" ref="O21" si="13">SUM(O20:P20)</f>
        <v>0.27643459094367495</v>
      </c>
      <c r="P21" s="91"/>
    </row>
    <row r="22" spans="1:16" s="6" customFormat="1" ht="16" customHeight="1">
      <c r="G22" s="20"/>
      <c r="H22" s="42" t="s">
        <v>44</v>
      </c>
      <c r="I22" s="91">
        <f>I19/I21</f>
        <v>0</v>
      </c>
      <c r="J22" s="84"/>
      <c r="K22" s="100">
        <f>K19/K21</f>
        <v>0.25162916738782282</v>
      </c>
      <c r="L22" s="101"/>
      <c r="M22" s="100">
        <f t="shared" ref="M22" si="14">M19/M21</f>
        <v>0.25162916738782282</v>
      </c>
      <c r="N22" s="101"/>
      <c r="O22" s="91">
        <f t="shared" ref="O22" si="15">O19/O21</f>
        <v>0</v>
      </c>
      <c r="P22" s="84"/>
    </row>
    <row r="23" spans="1:16" ht="40" customHeight="1"/>
    <row r="24" spans="1:16" ht="19" customHeight="1">
      <c r="G24" s="74"/>
      <c r="H24" s="79" t="s">
        <v>2</v>
      </c>
      <c r="I24" s="81"/>
      <c r="J24" s="81"/>
      <c r="K24" s="81"/>
      <c r="L24" s="81"/>
      <c r="M24" s="81"/>
      <c r="N24" s="81"/>
      <c r="O24" s="81"/>
      <c r="P24" s="81"/>
    </row>
    <row r="25" spans="1:16" ht="16" customHeight="1">
      <c r="G25" s="15"/>
      <c r="H25" s="20" t="s">
        <v>19</v>
      </c>
      <c r="I25" s="82">
        <v>1</v>
      </c>
      <c r="J25" s="83"/>
      <c r="K25" s="84">
        <v>0</v>
      </c>
      <c r="L25" s="85"/>
      <c r="M25" s="82">
        <v>0</v>
      </c>
      <c r="N25" s="83"/>
      <c r="O25" s="84"/>
      <c r="P25" s="85"/>
    </row>
    <row r="26" spans="1:16">
      <c r="A26" s="86" t="s">
        <v>54</v>
      </c>
      <c r="B26" s="86"/>
      <c r="C26" s="86"/>
      <c r="D26" s="86"/>
      <c r="E26" s="86"/>
      <c r="F26" s="86"/>
      <c r="G26" s="20"/>
      <c r="H26" s="20" t="s">
        <v>2</v>
      </c>
      <c r="I26" s="84">
        <v>70</v>
      </c>
      <c r="J26" s="85"/>
      <c r="K26" s="84">
        <v>90</v>
      </c>
      <c r="L26" s="85"/>
      <c r="M26" s="82">
        <v>95</v>
      </c>
      <c r="N26" s="83"/>
      <c r="O26" s="84"/>
      <c r="P26" s="85"/>
    </row>
    <row r="27" spans="1:16" ht="17">
      <c r="A27" s="86"/>
      <c r="B27" s="86"/>
      <c r="C27" s="86"/>
      <c r="D27" s="86"/>
      <c r="E27" s="86"/>
      <c r="F27" s="86"/>
      <c r="G27" s="20"/>
      <c r="H27" s="18" t="s">
        <v>25</v>
      </c>
      <c r="I27" s="84">
        <f xml:space="preserve"> I26</f>
        <v>70</v>
      </c>
      <c r="J27" s="85"/>
      <c r="K27" s="82">
        <v>90</v>
      </c>
      <c r="L27" s="83"/>
      <c r="M27" s="82">
        <v>95</v>
      </c>
      <c r="N27" s="83"/>
      <c r="O27" s="84"/>
      <c r="P27" s="85"/>
    </row>
    <row r="28" spans="1:16" ht="40">
      <c r="A28" s="34" t="s">
        <v>3</v>
      </c>
      <c r="B28" s="3" t="s">
        <v>0</v>
      </c>
      <c r="C28" s="3" t="s">
        <v>1</v>
      </c>
      <c r="D28" s="3" t="s">
        <v>2</v>
      </c>
      <c r="E28" s="13" t="s">
        <v>4</v>
      </c>
      <c r="F28" s="13" t="s">
        <v>13</v>
      </c>
      <c r="G28" s="32"/>
      <c r="H28" s="17" t="s">
        <v>21</v>
      </c>
      <c r="I28" s="84">
        <v>69</v>
      </c>
      <c r="J28" s="85"/>
      <c r="K28" s="89">
        <f>FLOOR(SUM(I27:L27)/2, 0.1)</f>
        <v>80</v>
      </c>
      <c r="L28" s="89"/>
      <c r="M28" s="82">
        <f>FLOOR((K27+M27)/2, 0.1)</f>
        <v>92.5</v>
      </c>
      <c r="N28" s="82"/>
      <c r="O28" s="82">
        <v>96</v>
      </c>
      <c r="P28" s="82"/>
    </row>
    <row r="29" spans="1:16" ht="19">
      <c r="A29" s="35" t="b">
        <v>1</v>
      </c>
      <c r="B29" s="30" t="s">
        <v>8</v>
      </c>
      <c r="C29" s="30">
        <v>72</v>
      </c>
      <c r="D29" s="30">
        <v>90</v>
      </c>
      <c r="E29" s="30" t="s">
        <v>6</v>
      </c>
      <c r="F29" s="30">
        <v>1</v>
      </c>
      <c r="G29" s="32"/>
      <c r="H29" s="18"/>
      <c r="I29" s="84"/>
      <c r="J29" s="85"/>
      <c r="K29" s="82"/>
      <c r="L29" s="82"/>
      <c r="M29" s="82"/>
      <c r="N29" s="82"/>
      <c r="O29" s="84"/>
      <c r="P29" s="84"/>
    </row>
    <row r="30" spans="1:16" ht="19">
      <c r="A30" s="35" t="b">
        <v>1</v>
      </c>
      <c r="B30" s="30" t="s">
        <v>8</v>
      </c>
      <c r="C30" s="30">
        <v>64</v>
      </c>
      <c r="D30" s="30">
        <v>65</v>
      </c>
      <c r="E30" s="30" t="s">
        <v>6</v>
      </c>
      <c r="F30" s="30">
        <v>1</v>
      </c>
      <c r="G30" s="32"/>
      <c r="H30" s="20"/>
      <c r="I30" s="20" t="s">
        <v>22</v>
      </c>
      <c r="J30" s="20" t="s">
        <v>23</v>
      </c>
      <c r="K30" s="20" t="s">
        <v>22</v>
      </c>
      <c r="L30" s="20" t="s">
        <v>23</v>
      </c>
      <c r="M30" s="20" t="s">
        <v>22</v>
      </c>
      <c r="N30" s="20" t="s">
        <v>23</v>
      </c>
      <c r="O30" s="20" t="s">
        <v>22</v>
      </c>
      <c r="P30" s="20" t="s">
        <v>23</v>
      </c>
    </row>
    <row r="31" spans="1:16" ht="19">
      <c r="A31" s="35"/>
      <c r="B31" s="30"/>
      <c r="C31" s="30"/>
      <c r="D31" s="30"/>
      <c r="E31" s="30"/>
      <c r="F31" s="30"/>
      <c r="G31" s="42"/>
      <c r="H31" s="20" t="s">
        <v>14</v>
      </c>
      <c r="I31" s="20">
        <v>0</v>
      </c>
      <c r="J31" s="20">
        <v>1</v>
      </c>
      <c r="K31" s="20">
        <v>1</v>
      </c>
      <c r="L31" s="20">
        <v>0</v>
      </c>
      <c r="M31" s="20">
        <v>1</v>
      </c>
      <c r="N31" s="20">
        <v>0</v>
      </c>
      <c r="O31" s="20">
        <v>1</v>
      </c>
      <c r="P31" s="20">
        <v>0</v>
      </c>
    </row>
    <row r="32" spans="1:16">
      <c r="A32" s="6"/>
      <c r="B32" s="6"/>
      <c r="C32" s="6"/>
      <c r="D32" s="6"/>
      <c r="E32" s="6"/>
      <c r="F32" s="6"/>
      <c r="G32" s="6"/>
      <c r="H32" s="20" t="s">
        <v>15</v>
      </c>
      <c r="I32" s="20">
        <v>0</v>
      </c>
      <c r="J32" s="20">
        <v>2</v>
      </c>
      <c r="K32" s="20">
        <v>0</v>
      </c>
      <c r="L32" s="20">
        <v>2</v>
      </c>
      <c r="M32" s="20">
        <v>1</v>
      </c>
      <c r="N32" s="20">
        <v>1</v>
      </c>
      <c r="O32" s="20">
        <v>2</v>
      </c>
      <c r="P32" s="20">
        <v>0</v>
      </c>
    </row>
    <row r="33" spans="1:16">
      <c r="A33" s="86" t="s">
        <v>55</v>
      </c>
      <c r="B33" s="86"/>
      <c r="C33" s="86"/>
      <c r="D33" s="86"/>
      <c r="E33" s="86"/>
      <c r="F33" s="86"/>
      <c r="G33" s="6"/>
      <c r="H33" s="6"/>
      <c r="I33" s="84"/>
      <c r="J33" s="85"/>
      <c r="K33" s="82"/>
      <c r="L33" s="82"/>
      <c r="M33" s="82"/>
      <c r="N33" s="82"/>
      <c r="O33" s="84"/>
      <c r="P33" s="84"/>
    </row>
    <row r="34" spans="1:16">
      <c r="A34" s="86"/>
      <c r="B34" s="86"/>
      <c r="C34" s="86"/>
      <c r="D34" s="86"/>
      <c r="E34" s="86"/>
      <c r="F34" s="86"/>
      <c r="G34" s="6"/>
      <c r="H34" s="20" t="s">
        <v>24</v>
      </c>
      <c r="I34" s="20">
        <f>SUM(I31:I32)</f>
        <v>0</v>
      </c>
      <c r="J34" s="20">
        <f t="shared" ref="J34:P34" si="16">SUM(J31:J32)</f>
        <v>3</v>
      </c>
      <c r="K34" s="20">
        <f t="shared" si="16"/>
        <v>1</v>
      </c>
      <c r="L34" s="20">
        <f t="shared" si="16"/>
        <v>2</v>
      </c>
      <c r="M34" s="20">
        <f t="shared" si="16"/>
        <v>2</v>
      </c>
      <c r="N34" s="20">
        <f t="shared" si="16"/>
        <v>1</v>
      </c>
      <c r="O34" s="20">
        <f t="shared" si="16"/>
        <v>3</v>
      </c>
      <c r="P34" s="20">
        <f t="shared" si="16"/>
        <v>0</v>
      </c>
    </row>
    <row r="35" spans="1:16" ht="40">
      <c r="A35" s="34" t="s">
        <v>3</v>
      </c>
      <c r="B35" s="3" t="s">
        <v>0</v>
      </c>
      <c r="C35" s="3" t="s">
        <v>1</v>
      </c>
      <c r="D35" s="3" t="s">
        <v>2</v>
      </c>
      <c r="E35" s="13" t="s">
        <v>4</v>
      </c>
      <c r="F35" s="13" t="s">
        <v>13</v>
      </c>
      <c r="H35" s="17" t="s">
        <v>36</v>
      </c>
      <c r="I35" s="29">
        <v>1</v>
      </c>
      <c r="J35" s="29">
        <f>-J31/J34*LOG10(J31/J34) - J32/J34*LOG10(J32/J34)</f>
        <v>0.27643459094367495</v>
      </c>
      <c r="K35" s="29">
        <v>0</v>
      </c>
      <c r="L35" s="29">
        <v>0</v>
      </c>
      <c r="M35" s="29">
        <f t="shared" ref="M35:O35" si="17">-M31/M34*LOG10(M31/M34) - M32/M34*LOG10(M32/M34)</f>
        <v>0.3010299956639812</v>
      </c>
      <c r="N35" s="29">
        <v>0</v>
      </c>
      <c r="O35" s="29">
        <f t="shared" si="17"/>
        <v>0.27643459094367495</v>
      </c>
      <c r="P35" s="29">
        <v>1</v>
      </c>
    </row>
    <row r="36" spans="1:16" ht="19">
      <c r="A36" s="35" t="b">
        <v>1</v>
      </c>
      <c r="B36" s="30" t="s">
        <v>9</v>
      </c>
      <c r="C36" s="30">
        <v>71</v>
      </c>
      <c r="D36" s="30">
        <v>80</v>
      </c>
      <c r="E36" s="30" t="s">
        <v>7</v>
      </c>
      <c r="F36" s="30">
        <v>0</v>
      </c>
      <c r="H36" s="20" t="s">
        <v>17</v>
      </c>
      <c r="I36" s="20">
        <v>3</v>
      </c>
      <c r="J36" s="20">
        <v>3</v>
      </c>
      <c r="K36" s="20">
        <v>3</v>
      </c>
      <c r="L36" s="20">
        <v>3</v>
      </c>
      <c r="M36" s="20">
        <v>3</v>
      </c>
      <c r="N36" s="20">
        <v>3</v>
      </c>
      <c r="O36" s="20">
        <v>3</v>
      </c>
      <c r="P36" s="20">
        <v>3</v>
      </c>
    </row>
    <row r="37" spans="1:16" ht="34">
      <c r="A37" s="35" t="b">
        <v>1</v>
      </c>
      <c r="B37" s="30" t="s">
        <v>9</v>
      </c>
      <c r="C37" s="30">
        <v>65</v>
      </c>
      <c r="D37" s="30">
        <v>70</v>
      </c>
      <c r="E37" s="30" t="s">
        <v>7</v>
      </c>
      <c r="F37" s="30">
        <v>0</v>
      </c>
      <c r="H37" s="19" t="s">
        <v>41</v>
      </c>
      <c r="I37" s="29">
        <f>(SUM(I31:I32)/I36)*I35</f>
        <v>0</v>
      </c>
      <c r="J37" s="29">
        <f t="shared" ref="J37" si="18">(SUM(J31:J32)/J36)*J35</f>
        <v>0.27643459094367495</v>
      </c>
      <c r="K37" s="29">
        <f t="shared" ref="K37:P37" si="19">(SUM(K31:K32)/K36)*K35</f>
        <v>0</v>
      </c>
      <c r="L37" s="29">
        <f t="shared" si="19"/>
        <v>0</v>
      </c>
      <c r="M37" s="29">
        <f t="shared" si="19"/>
        <v>0.20068666377598746</v>
      </c>
      <c r="N37" s="29">
        <f t="shared" si="19"/>
        <v>0</v>
      </c>
      <c r="O37" s="29">
        <f t="shared" si="19"/>
        <v>0.27643459094367495</v>
      </c>
      <c r="P37" s="29">
        <f t="shared" si="19"/>
        <v>0</v>
      </c>
    </row>
    <row r="38" spans="1:16">
      <c r="H38" s="32" t="s">
        <v>39</v>
      </c>
      <c r="I38" s="91">
        <f>SUM(I37:J37)</f>
        <v>0.27643459094367495</v>
      </c>
      <c r="J38" s="84"/>
      <c r="K38" s="91">
        <f t="shared" ref="K38" si="20">SUM(K37:L37)</f>
        <v>0</v>
      </c>
      <c r="L38" s="84"/>
      <c r="M38" s="91">
        <f t="shared" ref="M38" si="21">SUM(M37:N37)</f>
        <v>0.20068666377598746</v>
      </c>
      <c r="N38" s="84"/>
      <c r="O38" s="91">
        <f t="shared" ref="O38" si="22">SUM(O37:P37)</f>
        <v>0.27643459094367495</v>
      </c>
      <c r="P38" s="84"/>
    </row>
    <row r="39" spans="1:16">
      <c r="H39" s="32" t="s">
        <v>38</v>
      </c>
      <c r="I39" s="91">
        <v>0.27643459094367495</v>
      </c>
      <c r="J39" s="84"/>
      <c r="K39" s="91">
        <v>0.27643459094367495</v>
      </c>
      <c r="L39" s="84"/>
      <c r="M39" s="91">
        <v>0.27643459094367495</v>
      </c>
      <c r="N39" s="84"/>
      <c r="O39" s="91">
        <v>0.27643459094367495</v>
      </c>
      <c r="P39" s="84"/>
    </row>
    <row r="40" spans="1:16">
      <c r="H40" s="69" t="s">
        <v>40</v>
      </c>
      <c r="I40" s="91">
        <f>I39-I38</f>
        <v>0</v>
      </c>
      <c r="J40" s="84"/>
      <c r="K40" s="91">
        <f t="shared" ref="K40" si="23">K39-K38</f>
        <v>0.27643459094367495</v>
      </c>
      <c r="L40" s="84"/>
      <c r="M40" s="91">
        <f t="shared" ref="M40" si="24">M39-M38</f>
        <v>7.5747927167687495E-2</v>
      </c>
      <c r="N40" s="84"/>
      <c r="O40" s="91">
        <f t="shared" ref="O40" si="25">O39-O38</f>
        <v>0</v>
      </c>
      <c r="P40" s="84"/>
    </row>
    <row r="41" spans="1:16">
      <c r="A41" s="86" t="s">
        <v>47</v>
      </c>
      <c r="B41" s="86"/>
      <c r="C41" s="86"/>
      <c r="D41" s="86"/>
      <c r="E41" s="86"/>
      <c r="F41" s="86"/>
      <c r="H41" s="32" t="s">
        <v>43</v>
      </c>
      <c r="I41" s="29">
        <v>0</v>
      </c>
      <c r="J41" s="29">
        <f>-J31/J34*LOG10(J31/J34)-J32/J34*LOG10(J32/J34)</f>
        <v>0.27643459094367495</v>
      </c>
      <c r="K41" s="29">
        <v>0</v>
      </c>
      <c r="L41" s="29">
        <v>0</v>
      </c>
      <c r="M41" s="29">
        <f t="shared" ref="M41:O41" si="26">-M31/M34*LOG10(M31/M34)-M32/M34*LOG10(M32/M34)</f>
        <v>0.3010299956639812</v>
      </c>
      <c r="N41" s="29">
        <v>0</v>
      </c>
      <c r="O41" s="29">
        <f t="shared" si="26"/>
        <v>0.27643459094367495</v>
      </c>
      <c r="P41" s="29">
        <v>0</v>
      </c>
    </row>
    <row r="42" spans="1:16">
      <c r="A42" s="86"/>
      <c r="B42" s="86"/>
      <c r="C42" s="86"/>
      <c r="D42" s="86"/>
      <c r="E42" s="86"/>
      <c r="F42" s="86"/>
      <c r="H42" s="32" t="s">
        <v>42</v>
      </c>
      <c r="I42" s="91">
        <f>SUM(I41:J41)</f>
        <v>0.27643459094367495</v>
      </c>
      <c r="J42" s="84"/>
      <c r="K42" s="91">
        <f t="shared" ref="K42" si="27">SUM(K41:L41)</f>
        <v>0</v>
      </c>
      <c r="L42" s="91"/>
      <c r="M42" s="91">
        <f t="shared" ref="M42" si="28">SUM(M41:N41)</f>
        <v>0.3010299956639812</v>
      </c>
      <c r="N42" s="91"/>
      <c r="O42" s="91">
        <f t="shared" ref="O42" si="29">SUM(O41:P41)</f>
        <v>0.27643459094367495</v>
      </c>
      <c r="P42" s="91"/>
    </row>
    <row r="43" spans="1:16" ht="40">
      <c r="A43" s="34" t="s">
        <v>3</v>
      </c>
      <c r="B43" s="3" t="s">
        <v>0</v>
      </c>
      <c r="C43" s="3" t="s">
        <v>1</v>
      </c>
      <c r="D43" s="3" t="s">
        <v>2</v>
      </c>
      <c r="E43" s="13" t="s">
        <v>4</v>
      </c>
      <c r="F43" s="13" t="s">
        <v>13</v>
      </c>
      <c r="H43" s="42" t="s">
        <v>44</v>
      </c>
      <c r="I43" s="91">
        <f>I40/I42</f>
        <v>0</v>
      </c>
      <c r="J43" s="84"/>
      <c r="K43" s="100" t="s">
        <v>49</v>
      </c>
      <c r="L43" s="101"/>
      <c r="M43" s="91">
        <f t="shared" ref="M43" si="30">M40/M42</f>
        <v>0.25162916738782282</v>
      </c>
      <c r="N43" s="84"/>
      <c r="O43" s="91">
        <f t="shared" ref="O43" si="31">O40/O42</f>
        <v>0</v>
      </c>
      <c r="P43" s="84"/>
    </row>
    <row r="44" spans="1:16" ht="19">
      <c r="A44" s="35" t="b">
        <v>0</v>
      </c>
      <c r="B44" s="30" t="s">
        <v>9</v>
      </c>
      <c r="C44" s="30">
        <v>68</v>
      </c>
      <c r="D44" s="30">
        <v>80</v>
      </c>
      <c r="E44" s="30" t="s">
        <v>6</v>
      </c>
      <c r="F44" s="30">
        <v>1</v>
      </c>
    </row>
    <row r="45" spans="1:16" ht="19">
      <c r="A45" s="35" t="b">
        <v>0</v>
      </c>
      <c r="B45" s="30" t="s">
        <v>9</v>
      </c>
      <c r="C45" s="30">
        <v>70</v>
      </c>
      <c r="D45" s="30">
        <v>96</v>
      </c>
      <c r="E45" s="30" t="s">
        <v>6</v>
      </c>
      <c r="F45" s="30">
        <v>1</v>
      </c>
    </row>
    <row r="46" spans="1:16" ht="19">
      <c r="A46" s="35" t="b">
        <v>0</v>
      </c>
      <c r="B46" s="30" t="s">
        <v>5</v>
      </c>
      <c r="C46" s="30">
        <v>69</v>
      </c>
      <c r="D46" s="30">
        <v>70</v>
      </c>
      <c r="E46" s="30" t="s">
        <v>6</v>
      </c>
      <c r="F46" s="30">
        <v>1</v>
      </c>
    </row>
    <row r="47" spans="1:16" ht="19">
      <c r="A47" s="35" t="b">
        <v>0</v>
      </c>
      <c r="B47" s="30" t="s">
        <v>8</v>
      </c>
      <c r="C47" s="30">
        <v>81</v>
      </c>
      <c r="D47" s="30">
        <v>75</v>
      </c>
      <c r="E47" s="30" t="s">
        <v>6</v>
      </c>
      <c r="F47" s="30">
        <v>1</v>
      </c>
      <c r="G47" s="8"/>
    </row>
    <row r="48" spans="1:16" ht="19">
      <c r="A48" s="35" t="b">
        <v>0</v>
      </c>
      <c r="B48" s="30" t="s">
        <v>8</v>
      </c>
      <c r="C48" s="30">
        <v>83</v>
      </c>
      <c r="D48" s="30">
        <v>78</v>
      </c>
      <c r="E48" s="30" t="s">
        <v>6</v>
      </c>
      <c r="F48" s="30">
        <v>1</v>
      </c>
      <c r="G48" s="20"/>
    </row>
    <row r="49" spans="1:16" ht="19">
      <c r="A49" s="35" t="b">
        <v>0</v>
      </c>
      <c r="B49" s="30" t="s">
        <v>9</v>
      </c>
      <c r="C49" s="30">
        <v>75</v>
      </c>
      <c r="D49" s="30">
        <v>80</v>
      </c>
      <c r="E49" s="30" t="s">
        <v>6</v>
      </c>
      <c r="F49" s="30">
        <v>1</v>
      </c>
      <c r="G49" s="20"/>
    </row>
    <row r="50" spans="1:16" ht="19">
      <c r="G50" s="59"/>
      <c r="H50" s="79"/>
      <c r="I50" s="81"/>
      <c r="J50" s="81"/>
      <c r="K50" s="81"/>
      <c r="L50" s="81"/>
      <c r="M50" s="81"/>
      <c r="N50" s="81"/>
      <c r="O50" s="81"/>
      <c r="P50" s="81"/>
    </row>
    <row r="51" spans="1:16">
      <c r="G51" s="15"/>
      <c r="H51" s="20"/>
      <c r="I51" s="82"/>
      <c r="J51" s="83"/>
      <c r="K51" s="84"/>
      <c r="L51" s="85"/>
      <c r="M51" s="82"/>
      <c r="N51" s="83"/>
      <c r="O51" s="84"/>
      <c r="P51" s="85"/>
    </row>
    <row r="52" spans="1:16">
      <c r="A52" s="86" t="s">
        <v>48</v>
      </c>
      <c r="B52" s="86"/>
      <c r="C52" s="86"/>
      <c r="D52" s="86"/>
      <c r="E52" s="86"/>
      <c r="F52" s="86"/>
      <c r="G52" s="20"/>
      <c r="H52" s="20"/>
      <c r="I52" s="84"/>
      <c r="J52" s="85"/>
      <c r="K52" s="84"/>
      <c r="L52" s="85"/>
      <c r="M52" s="82"/>
      <c r="N52" s="83"/>
      <c r="O52" s="84"/>
      <c r="P52" s="85"/>
    </row>
    <row r="53" spans="1:16">
      <c r="A53" s="86"/>
      <c r="B53" s="86"/>
      <c r="C53" s="86"/>
      <c r="D53" s="86"/>
      <c r="E53" s="86"/>
      <c r="F53" s="86"/>
      <c r="G53" s="20"/>
      <c r="H53" s="18"/>
      <c r="I53" s="84"/>
      <c r="J53" s="85"/>
      <c r="K53" s="82"/>
      <c r="L53" s="83"/>
      <c r="M53" s="82"/>
      <c r="N53" s="83"/>
      <c r="O53" s="84"/>
      <c r="P53" s="85"/>
    </row>
    <row r="54" spans="1:16" ht="40">
      <c r="A54" s="34" t="s">
        <v>3</v>
      </c>
      <c r="B54" s="3" t="s">
        <v>0</v>
      </c>
      <c r="C54" s="3" t="s">
        <v>1</v>
      </c>
      <c r="D54" s="3" t="s">
        <v>2</v>
      </c>
      <c r="E54" s="13" t="s">
        <v>4</v>
      </c>
      <c r="F54" s="13" t="s">
        <v>13</v>
      </c>
      <c r="G54" s="20"/>
      <c r="H54" s="17"/>
      <c r="I54" s="84"/>
      <c r="J54" s="85"/>
      <c r="K54" s="82"/>
      <c r="L54" s="82"/>
      <c r="M54" s="82"/>
      <c r="N54" s="82"/>
      <c r="O54" s="82"/>
      <c r="P54" s="82"/>
    </row>
    <row r="55" spans="1:16" ht="19">
      <c r="A55" s="35" t="b">
        <v>0</v>
      </c>
      <c r="B55" s="30" t="s">
        <v>5</v>
      </c>
      <c r="C55" s="30">
        <v>85</v>
      </c>
      <c r="D55" s="30">
        <v>85</v>
      </c>
      <c r="E55" s="30" t="s">
        <v>7</v>
      </c>
      <c r="F55" s="30">
        <v>0</v>
      </c>
      <c r="G55" s="32"/>
      <c r="H55" s="18"/>
      <c r="I55" s="84"/>
      <c r="J55" s="85"/>
      <c r="K55" s="82"/>
      <c r="L55" s="82"/>
      <c r="M55" s="82"/>
      <c r="N55" s="82"/>
      <c r="O55" s="84"/>
      <c r="P55" s="84"/>
    </row>
    <row r="56" spans="1:16">
      <c r="G56" s="32"/>
      <c r="H56" s="20"/>
      <c r="I56" s="20"/>
      <c r="J56" s="20"/>
      <c r="K56" s="20"/>
      <c r="L56" s="20"/>
      <c r="M56" s="20"/>
      <c r="N56" s="20"/>
      <c r="O56" s="20"/>
      <c r="P56" s="20"/>
    </row>
    <row r="57" spans="1:16">
      <c r="G57" s="32"/>
      <c r="H57" s="20"/>
      <c r="I57" s="20"/>
      <c r="J57" s="20"/>
      <c r="K57" s="20"/>
      <c r="L57" s="20"/>
      <c r="M57" s="20"/>
      <c r="N57" s="20"/>
      <c r="O57" s="20"/>
      <c r="P57" s="20"/>
    </row>
    <row r="58" spans="1:16">
      <c r="G58" s="42"/>
      <c r="H58" s="20"/>
      <c r="I58" s="20"/>
      <c r="J58" s="20"/>
      <c r="K58" s="20"/>
      <c r="L58" s="20"/>
      <c r="M58" s="20"/>
      <c r="N58" s="20"/>
      <c r="O58" s="20"/>
      <c r="P58" s="20"/>
    </row>
    <row r="59" spans="1:16">
      <c r="H59" s="6"/>
      <c r="I59" s="84"/>
      <c r="J59" s="85"/>
      <c r="K59" s="82"/>
      <c r="L59" s="82"/>
      <c r="M59" s="82"/>
      <c r="N59" s="82"/>
      <c r="O59" s="84"/>
      <c r="P59" s="84"/>
    </row>
    <row r="60" spans="1:16">
      <c r="H60" s="20"/>
      <c r="I60" s="20"/>
      <c r="J60" s="20"/>
      <c r="K60" s="20"/>
      <c r="L60" s="20"/>
      <c r="M60" s="20"/>
      <c r="N60" s="20"/>
      <c r="O60" s="20"/>
      <c r="P60" s="20"/>
    </row>
    <row r="61" spans="1:16">
      <c r="H61" s="17"/>
      <c r="I61" s="29"/>
      <c r="J61" s="29"/>
      <c r="K61" s="29"/>
      <c r="L61" s="29"/>
      <c r="M61" s="29"/>
      <c r="N61" s="29"/>
      <c r="O61" s="29"/>
      <c r="P61" s="29"/>
    </row>
    <row r="62" spans="1:16">
      <c r="H62" s="20"/>
      <c r="I62" s="20"/>
      <c r="J62" s="20"/>
      <c r="K62" s="20"/>
      <c r="L62" s="20"/>
      <c r="M62" s="20"/>
      <c r="N62" s="20"/>
      <c r="O62" s="20"/>
      <c r="P62" s="20"/>
    </row>
    <row r="63" spans="1:16">
      <c r="H63" s="17"/>
      <c r="I63" s="29"/>
      <c r="J63" s="29"/>
      <c r="K63" s="29"/>
      <c r="L63" s="29"/>
      <c r="M63" s="29"/>
      <c r="N63" s="29"/>
      <c r="O63" s="29"/>
      <c r="P63" s="29"/>
    </row>
    <row r="64" spans="1:16" ht="19">
      <c r="A64" s="35"/>
      <c r="B64" s="30"/>
      <c r="C64" s="30"/>
      <c r="D64" s="30"/>
      <c r="E64" s="30"/>
      <c r="F64" s="30"/>
      <c r="H64" s="32"/>
      <c r="I64" s="91"/>
      <c r="J64" s="84"/>
      <c r="K64" s="91"/>
      <c r="L64" s="91"/>
      <c r="M64" s="91"/>
      <c r="N64" s="91"/>
      <c r="O64" s="91"/>
      <c r="P64" s="91"/>
    </row>
    <row r="65" spans="1:16" ht="19">
      <c r="A65" s="35"/>
      <c r="B65" s="30"/>
      <c r="C65" s="30"/>
      <c r="D65" s="30"/>
      <c r="E65" s="30"/>
      <c r="F65" s="30"/>
      <c r="H65" s="32"/>
      <c r="I65" s="91"/>
      <c r="J65" s="84"/>
      <c r="K65" s="91"/>
      <c r="L65" s="84"/>
      <c r="M65" s="91"/>
      <c r="N65" s="84"/>
      <c r="O65" s="91"/>
      <c r="P65" s="84"/>
    </row>
    <row r="66" spans="1:16" ht="19">
      <c r="A66" s="35"/>
      <c r="B66" s="30"/>
      <c r="C66" s="30"/>
      <c r="D66" s="30"/>
      <c r="E66" s="30"/>
      <c r="F66" s="30"/>
      <c r="H66" s="69"/>
      <c r="I66" s="91"/>
      <c r="J66" s="84"/>
      <c r="K66" s="91"/>
      <c r="L66" s="84"/>
      <c r="M66" s="91"/>
      <c r="N66" s="84"/>
      <c r="O66" s="91"/>
      <c r="P66" s="84"/>
    </row>
    <row r="67" spans="1:16" ht="19">
      <c r="A67" s="35"/>
      <c r="B67" s="30"/>
      <c r="C67" s="30"/>
      <c r="D67" s="30"/>
      <c r="E67" s="30"/>
      <c r="F67" s="30"/>
      <c r="H67" s="32"/>
      <c r="I67" s="29"/>
      <c r="J67" s="29"/>
      <c r="K67" s="29"/>
      <c r="L67" s="29"/>
      <c r="M67" s="29"/>
      <c r="N67" s="29"/>
      <c r="O67" s="29"/>
      <c r="P67" s="29"/>
    </row>
    <row r="68" spans="1:16" ht="19">
      <c r="A68" s="35"/>
      <c r="B68" s="30"/>
      <c r="C68" s="30"/>
      <c r="D68" s="30"/>
      <c r="E68" s="30"/>
      <c r="F68" s="30"/>
      <c r="H68" s="32"/>
      <c r="I68" s="91"/>
      <c r="J68" s="84"/>
      <c r="K68" s="91"/>
      <c r="L68" s="91"/>
      <c r="M68" s="91"/>
      <c r="N68" s="91"/>
      <c r="O68" s="91"/>
      <c r="P68" s="91"/>
    </row>
    <row r="69" spans="1:16" ht="19">
      <c r="A69" s="35"/>
      <c r="B69" s="30"/>
      <c r="C69" s="30"/>
      <c r="D69" s="30"/>
      <c r="E69" s="30"/>
      <c r="F69" s="30"/>
      <c r="H69" s="42"/>
      <c r="I69" s="91"/>
      <c r="J69" s="84"/>
      <c r="K69" s="91"/>
      <c r="L69" s="84"/>
      <c r="M69" s="91"/>
      <c r="N69" s="84"/>
      <c r="O69" s="91"/>
      <c r="P69" s="84"/>
    </row>
    <row r="71" spans="1:16" ht="19">
      <c r="H71" s="79"/>
      <c r="I71" s="81"/>
      <c r="J71" s="81"/>
      <c r="K71" s="81"/>
      <c r="L71" s="81"/>
      <c r="M71" s="81"/>
      <c r="N71" s="81"/>
      <c r="O71" s="81"/>
      <c r="P71" s="81"/>
    </row>
    <row r="72" spans="1:16" ht="24">
      <c r="A72" s="105"/>
      <c r="B72" s="105"/>
      <c r="C72" s="105"/>
      <c r="D72" s="105"/>
      <c r="E72" s="105"/>
      <c r="F72" s="105"/>
      <c r="H72" s="20"/>
      <c r="I72" s="82"/>
      <c r="J72" s="83"/>
      <c r="K72" s="84"/>
      <c r="L72" s="85"/>
      <c r="M72" s="82"/>
      <c r="N72" s="83"/>
      <c r="O72" s="84"/>
      <c r="P72" s="85"/>
    </row>
    <row r="73" spans="1:16" ht="24">
      <c r="A73" s="106"/>
      <c r="B73" s="106"/>
      <c r="C73" s="106"/>
      <c r="D73" s="106"/>
      <c r="E73" s="106"/>
      <c r="F73" s="106"/>
      <c r="H73" s="20"/>
      <c r="I73" s="84"/>
      <c r="J73" s="85"/>
      <c r="K73" s="84"/>
      <c r="L73" s="85"/>
      <c r="M73" s="82"/>
      <c r="N73" s="83"/>
      <c r="O73" s="84"/>
      <c r="P73" s="85"/>
    </row>
    <row r="74" spans="1:16" ht="24">
      <c r="A74" s="106"/>
      <c r="B74" s="106"/>
      <c r="C74" s="106"/>
      <c r="D74" s="106"/>
      <c r="E74" s="106"/>
      <c r="F74" s="106"/>
      <c r="H74" s="18"/>
      <c r="I74" s="84"/>
      <c r="J74" s="85"/>
      <c r="K74" s="82"/>
      <c r="L74" s="83"/>
      <c r="M74" s="82"/>
      <c r="N74" s="83"/>
      <c r="O74" s="84"/>
      <c r="P74" s="85"/>
    </row>
    <row r="75" spans="1:16" ht="24">
      <c r="A75" s="106"/>
      <c r="B75" s="106"/>
      <c r="C75" s="106"/>
      <c r="D75" s="106"/>
      <c r="E75" s="106"/>
      <c r="F75" s="106"/>
      <c r="H75" s="17"/>
      <c r="I75" s="84"/>
      <c r="J75" s="85"/>
      <c r="K75" s="82"/>
      <c r="L75" s="82"/>
      <c r="M75" s="82"/>
      <c r="N75" s="82"/>
      <c r="O75" s="82"/>
      <c r="P75" s="82"/>
    </row>
    <row r="76" spans="1:16">
      <c r="H76" s="18"/>
      <c r="I76" s="84"/>
      <c r="J76" s="85"/>
      <c r="K76" s="82"/>
      <c r="L76" s="82"/>
      <c r="M76" s="82"/>
      <c r="N76" s="82"/>
      <c r="O76" s="84"/>
      <c r="P76" s="84"/>
    </row>
    <row r="77" spans="1:16">
      <c r="H77" s="20"/>
      <c r="I77" s="20"/>
      <c r="J77" s="20"/>
      <c r="K77" s="20"/>
      <c r="L77" s="20"/>
      <c r="M77" s="20"/>
      <c r="N77" s="20"/>
      <c r="O77" s="20"/>
      <c r="P77" s="20"/>
    </row>
    <row r="78" spans="1:16">
      <c r="H78" s="20"/>
      <c r="I78" s="20"/>
      <c r="J78" s="20"/>
      <c r="K78" s="20"/>
      <c r="L78" s="20"/>
      <c r="M78" s="20"/>
      <c r="N78" s="20"/>
      <c r="O78" s="20"/>
      <c r="P78" s="20"/>
    </row>
    <row r="79" spans="1:16">
      <c r="H79" s="20"/>
      <c r="I79" s="20"/>
      <c r="J79" s="20"/>
      <c r="K79" s="20"/>
      <c r="L79" s="20"/>
      <c r="M79" s="20"/>
      <c r="N79" s="20"/>
      <c r="O79" s="20"/>
      <c r="P79" s="20"/>
    </row>
    <row r="80" spans="1:16">
      <c r="H80" s="6"/>
      <c r="I80" s="84"/>
      <c r="J80" s="85"/>
      <c r="K80" s="82"/>
      <c r="L80" s="82"/>
      <c r="M80" s="82"/>
      <c r="N80" s="82"/>
      <c r="O80" s="84"/>
      <c r="P80" s="84"/>
    </row>
    <row r="81" spans="8:16">
      <c r="H81" s="20"/>
      <c r="I81" s="20"/>
      <c r="J81" s="20"/>
      <c r="K81" s="20"/>
      <c r="L81" s="20"/>
      <c r="M81" s="20"/>
      <c r="N81" s="20"/>
      <c r="O81" s="20"/>
      <c r="P81" s="20"/>
    </row>
    <row r="82" spans="8:16">
      <c r="H82" s="17"/>
      <c r="I82" s="29"/>
      <c r="J82" s="29"/>
      <c r="K82" s="29"/>
      <c r="L82" s="29"/>
      <c r="M82" s="29"/>
      <c r="N82" s="29"/>
      <c r="O82" s="29"/>
      <c r="P82" s="29"/>
    </row>
    <row r="83" spans="8:16">
      <c r="H83" s="20"/>
      <c r="I83" s="20"/>
      <c r="J83" s="20"/>
      <c r="K83" s="20"/>
      <c r="L83" s="20"/>
      <c r="M83" s="20"/>
      <c r="N83" s="20"/>
      <c r="O83" s="20"/>
      <c r="P83" s="20"/>
    </row>
    <row r="84" spans="8:16">
      <c r="H84" s="19"/>
      <c r="I84" s="29"/>
      <c r="J84" s="29"/>
      <c r="K84" s="29"/>
      <c r="L84" s="29"/>
      <c r="M84" s="29"/>
      <c r="N84" s="29"/>
      <c r="O84" s="29"/>
      <c r="P84" s="29"/>
    </row>
    <row r="85" spans="8:16">
      <c r="H85" s="32"/>
      <c r="I85" s="91"/>
      <c r="J85" s="84"/>
      <c r="K85" s="91"/>
      <c r="L85" s="84"/>
      <c r="M85" s="91"/>
      <c r="N85" s="84"/>
      <c r="O85" s="91"/>
      <c r="P85" s="84"/>
    </row>
    <row r="86" spans="8:16">
      <c r="H86" s="32"/>
      <c r="I86" s="91"/>
      <c r="J86" s="84"/>
      <c r="K86" s="91"/>
      <c r="L86" s="84"/>
      <c r="M86" s="91"/>
      <c r="N86" s="84"/>
      <c r="O86" s="91"/>
      <c r="P86" s="84"/>
    </row>
    <row r="87" spans="8:16">
      <c r="H87" s="69"/>
      <c r="I87" s="91"/>
      <c r="J87" s="84"/>
      <c r="K87" s="91"/>
      <c r="L87" s="84"/>
      <c r="M87" s="91"/>
      <c r="N87" s="84"/>
      <c r="O87" s="91"/>
      <c r="P87" s="84"/>
    </row>
    <row r="88" spans="8:16">
      <c r="H88" s="32"/>
      <c r="I88" s="29"/>
      <c r="J88" s="29"/>
      <c r="K88" s="29"/>
      <c r="L88" s="29"/>
      <c r="M88" s="29"/>
      <c r="N88" s="29"/>
      <c r="O88" s="29"/>
      <c r="P88" s="29"/>
    </row>
    <row r="89" spans="8:16">
      <c r="H89" s="32"/>
      <c r="I89" s="91"/>
      <c r="J89" s="84"/>
      <c r="K89" s="91"/>
      <c r="L89" s="91"/>
      <c r="M89" s="91"/>
      <c r="N89" s="91"/>
      <c r="O89" s="91"/>
      <c r="P89" s="91"/>
    </row>
    <row r="90" spans="8:16">
      <c r="H90" s="42"/>
      <c r="I90" s="91"/>
      <c r="J90" s="84"/>
      <c r="K90" s="91"/>
      <c r="L90" s="84"/>
      <c r="M90" s="91"/>
      <c r="N90" s="84"/>
      <c r="O90" s="91"/>
      <c r="P90" s="84"/>
    </row>
  </sheetData>
  <mergeCells count="187">
    <mergeCell ref="A26:F27"/>
    <mergeCell ref="A33:F34"/>
    <mergeCell ref="A52:F53"/>
    <mergeCell ref="A9:D10"/>
    <mergeCell ref="A16:F19"/>
    <mergeCell ref="A1:F2"/>
    <mergeCell ref="H3:P3"/>
    <mergeCell ref="I4:J4"/>
    <mergeCell ref="K4:L4"/>
    <mergeCell ref="M4:N4"/>
    <mergeCell ref="O4:P4"/>
    <mergeCell ref="I5:J5"/>
    <mergeCell ref="K5:L5"/>
    <mergeCell ref="M5:N5"/>
    <mergeCell ref="O5:P5"/>
    <mergeCell ref="I7:J7"/>
    <mergeCell ref="K7:L7"/>
    <mergeCell ref="M7:N7"/>
    <mergeCell ref="O7:P7"/>
    <mergeCell ref="I6:J6"/>
    <mergeCell ref="K6:L6"/>
    <mergeCell ref="M6:N6"/>
    <mergeCell ref="O6:P6"/>
    <mergeCell ref="M8:N8"/>
    <mergeCell ref="O8:P8"/>
    <mergeCell ref="I12:J12"/>
    <mergeCell ref="K12:L12"/>
    <mergeCell ref="M12:N12"/>
    <mergeCell ref="O12:P12"/>
    <mergeCell ref="I8:J8"/>
    <mergeCell ref="K8:L8"/>
    <mergeCell ref="I18:J18"/>
    <mergeCell ref="K18:L18"/>
    <mergeCell ref="M18:N18"/>
    <mergeCell ref="O18:P18"/>
    <mergeCell ref="I17:J17"/>
    <mergeCell ref="K17:L17"/>
    <mergeCell ref="M17:N17"/>
    <mergeCell ref="O17:P17"/>
    <mergeCell ref="I19:J19"/>
    <mergeCell ref="K19:L19"/>
    <mergeCell ref="M19:N19"/>
    <mergeCell ref="O19:P19"/>
    <mergeCell ref="I21:J21"/>
    <mergeCell ref="K21:L21"/>
    <mergeCell ref="M21:N21"/>
    <mergeCell ref="O21:P21"/>
    <mergeCell ref="I22:J22"/>
    <mergeCell ref="K22:L22"/>
    <mergeCell ref="M22:N22"/>
    <mergeCell ref="O22:P22"/>
    <mergeCell ref="H24:P24"/>
    <mergeCell ref="I25:J25"/>
    <mergeCell ref="K25:L25"/>
    <mergeCell ref="M25:N25"/>
    <mergeCell ref="O25:P25"/>
    <mergeCell ref="I26:J26"/>
    <mergeCell ref="K26:L26"/>
    <mergeCell ref="M26:N26"/>
    <mergeCell ref="O26:P26"/>
    <mergeCell ref="I27:J27"/>
    <mergeCell ref="K27:L27"/>
    <mergeCell ref="M27:N27"/>
    <mergeCell ref="O27:P27"/>
    <mergeCell ref="I28:J28"/>
    <mergeCell ref="K28:L28"/>
    <mergeCell ref="M28:N28"/>
    <mergeCell ref="O28:P28"/>
    <mergeCell ref="I29:J29"/>
    <mergeCell ref="K29:L29"/>
    <mergeCell ref="M29:N29"/>
    <mergeCell ref="O29:P29"/>
    <mergeCell ref="I38:J38"/>
    <mergeCell ref="K38:L38"/>
    <mergeCell ref="M38:N38"/>
    <mergeCell ref="O38:P38"/>
    <mergeCell ref="I33:J33"/>
    <mergeCell ref="K33:L33"/>
    <mergeCell ref="M33:N33"/>
    <mergeCell ref="O33:P33"/>
    <mergeCell ref="I39:J39"/>
    <mergeCell ref="K39:L39"/>
    <mergeCell ref="M39:N39"/>
    <mergeCell ref="O39:P39"/>
    <mergeCell ref="I40:J40"/>
    <mergeCell ref="K40:L40"/>
    <mergeCell ref="M40:N40"/>
    <mergeCell ref="O40:P40"/>
    <mergeCell ref="I42:J42"/>
    <mergeCell ref="K42:L42"/>
    <mergeCell ref="M42:N42"/>
    <mergeCell ref="O42:P42"/>
    <mergeCell ref="I43:J43"/>
    <mergeCell ref="K43:L43"/>
    <mergeCell ref="M43:N43"/>
    <mergeCell ref="O43:P43"/>
    <mergeCell ref="M51:N51"/>
    <mergeCell ref="O51:P51"/>
    <mergeCell ref="A41:F42"/>
    <mergeCell ref="H50:P50"/>
    <mergeCell ref="I52:J52"/>
    <mergeCell ref="K52:L52"/>
    <mergeCell ref="M52:N52"/>
    <mergeCell ref="O52:P52"/>
    <mergeCell ref="I51:J51"/>
    <mergeCell ref="K51:L51"/>
    <mergeCell ref="I54:J54"/>
    <mergeCell ref="K54:L54"/>
    <mergeCell ref="M54:N54"/>
    <mergeCell ref="O54:P54"/>
    <mergeCell ref="I53:J53"/>
    <mergeCell ref="K53:L53"/>
    <mergeCell ref="M53:N53"/>
    <mergeCell ref="O53:P53"/>
    <mergeCell ref="M55:N55"/>
    <mergeCell ref="O55:P55"/>
    <mergeCell ref="I59:J59"/>
    <mergeCell ref="K59:L59"/>
    <mergeCell ref="M59:N59"/>
    <mergeCell ref="O59:P59"/>
    <mergeCell ref="I55:J55"/>
    <mergeCell ref="K55:L55"/>
    <mergeCell ref="I65:J65"/>
    <mergeCell ref="K65:L65"/>
    <mergeCell ref="M65:N65"/>
    <mergeCell ref="O65:P65"/>
    <mergeCell ref="I64:J64"/>
    <mergeCell ref="K64:L64"/>
    <mergeCell ref="M64:N64"/>
    <mergeCell ref="O64:P64"/>
    <mergeCell ref="I66:J66"/>
    <mergeCell ref="K66:L66"/>
    <mergeCell ref="M66:N66"/>
    <mergeCell ref="O66:P66"/>
    <mergeCell ref="I68:J68"/>
    <mergeCell ref="K68:L68"/>
    <mergeCell ref="M68:N68"/>
    <mergeCell ref="O68:P68"/>
    <mergeCell ref="I69:J69"/>
    <mergeCell ref="K69:L69"/>
    <mergeCell ref="M69:N69"/>
    <mergeCell ref="O69:P69"/>
    <mergeCell ref="H71:P71"/>
    <mergeCell ref="I72:J72"/>
    <mergeCell ref="K72:L72"/>
    <mergeCell ref="M72:N72"/>
    <mergeCell ref="O72:P72"/>
    <mergeCell ref="I73:J73"/>
    <mergeCell ref="K73:L73"/>
    <mergeCell ref="M73:N73"/>
    <mergeCell ref="O73:P73"/>
    <mergeCell ref="I74:J74"/>
    <mergeCell ref="K74:L74"/>
    <mergeCell ref="M74:N74"/>
    <mergeCell ref="O74:P74"/>
    <mergeCell ref="I75:J75"/>
    <mergeCell ref="K75:L75"/>
    <mergeCell ref="M75:N75"/>
    <mergeCell ref="O75:P75"/>
    <mergeCell ref="I76:J76"/>
    <mergeCell ref="K76:L76"/>
    <mergeCell ref="M76:N76"/>
    <mergeCell ref="O76:P76"/>
    <mergeCell ref="I80:J80"/>
    <mergeCell ref="K80:L80"/>
    <mergeCell ref="M80:N80"/>
    <mergeCell ref="O80:P80"/>
    <mergeCell ref="I85:J85"/>
    <mergeCell ref="K85:L85"/>
    <mergeCell ref="M85:N85"/>
    <mergeCell ref="O85:P85"/>
    <mergeCell ref="I86:J86"/>
    <mergeCell ref="K86:L86"/>
    <mergeCell ref="M86:N86"/>
    <mergeCell ref="O86:P86"/>
    <mergeCell ref="I87:J87"/>
    <mergeCell ref="K87:L87"/>
    <mergeCell ref="M87:N87"/>
    <mergeCell ref="O87:P87"/>
    <mergeCell ref="I89:J89"/>
    <mergeCell ref="K89:L89"/>
    <mergeCell ref="M89:N89"/>
    <mergeCell ref="O89:P89"/>
    <mergeCell ref="I90:J90"/>
    <mergeCell ref="K90:L90"/>
    <mergeCell ref="M90:N90"/>
    <mergeCell ref="O90:P9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7572-D938-6244-8259-2266300B8320}">
  <dimension ref="A1:U75"/>
  <sheetViews>
    <sheetView workbookViewId="0">
      <selection activeCell="P10" sqref="P10:U11"/>
    </sheetView>
  </sheetViews>
  <sheetFormatPr baseColWidth="10" defaultRowHeight="16"/>
  <cols>
    <col min="6" max="6" width="13" customWidth="1"/>
    <col min="9" max="9" width="11.1640625" customWidth="1"/>
    <col min="10" max="10" width="11.6640625" customWidth="1"/>
    <col min="11" max="11" width="11.1640625" customWidth="1"/>
    <col min="12" max="13" width="12.33203125" customWidth="1"/>
    <col min="14" max="14" width="17.83203125" customWidth="1"/>
    <col min="15" max="21" width="15.6640625" style="54" customWidth="1"/>
  </cols>
  <sheetData>
    <row r="1" spans="1:21" ht="16" customHeight="1">
      <c r="A1" s="86" t="s">
        <v>27</v>
      </c>
      <c r="B1" s="86"/>
      <c r="C1" s="86"/>
      <c r="D1" s="86"/>
      <c r="E1" s="86"/>
      <c r="F1" s="86"/>
      <c r="I1" s="86" t="s">
        <v>30</v>
      </c>
      <c r="J1" s="86"/>
      <c r="K1" s="86"/>
      <c r="L1" s="86"/>
      <c r="M1" s="86"/>
      <c r="N1" s="86"/>
      <c r="P1" s="86" t="s">
        <v>57</v>
      </c>
      <c r="Q1" s="86"/>
      <c r="R1" s="86"/>
      <c r="S1" s="86"/>
      <c r="T1" s="86"/>
      <c r="U1" s="86"/>
    </row>
    <row r="2" spans="1:21" ht="19" customHeight="1">
      <c r="A2" s="86"/>
      <c r="B2" s="86"/>
      <c r="C2" s="86"/>
      <c r="D2" s="86"/>
      <c r="E2" s="86"/>
      <c r="F2" s="86"/>
      <c r="I2" s="86"/>
      <c r="J2" s="86"/>
      <c r="K2" s="86"/>
      <c r="L2" s="86"/>
      <c r="M2" s="86"/>
      <c r="N2" s="86"/>
      <c r="O2" s="63"/>
      <c r="P2" s="86"/>
      <c r="Q2" s="86"/>
      <c r="R2" s="86"/>
      <c r="S2" s="86"/>
      <c r="T2" s="86"/>
      <c r="U2" s="86"/>
    </row>
    <row r="3" spans="1:21" s="4" customFormat="1" ht="36" customHeight="1">
      <c r="A3" s="34" t="s">
        <v>3</v>
      </c>
      <c r="B3" s="3" t="s">
        <v>0</v>
      </c>
      <c r="C3" s="3" t="s">
        <v>1</v>
      </c>
      <c r="D3" s="3" t="s">
        <v>2</v>
      </c>
      <c r="E3" s="13" t="s">
        <v>4</v>
      </c>
      <c r="F3" s="13" t="s">
        <v>13</v>
      </c>
      <c r="I3" s="34" t="s">
        <v>3</v>
      </c>
      <c r="J3" s="3" t="s">
        <v>0</v>
      </c>
      <c r="K3" s="3" t="s">
        <v>1</v>
      </c>
      <c r="L3" s="3" t="s">
        <v>2</v>
      </c>
      <c r="M3" s="13" t="s">
        <v>4</v>
      </c>
      <c r="N3" s="13" t="s">
        <v>13</v>
      </c>
      <c r="O3" s="59"/>
      <c r="P3" s="34" t="s">
        <v>3</v>
      </c>
      <c r="Q3" s="3" t="s">
        <v>0</v>
      </c>
      <c r="R3" s="3" t="s">
        <v>1</v>
      </c>
      <c r="S3" s="3" t="s">
        <v>2</v>
      </c>
      <c r="T3" s="13" t="s">
        <v>4</v>
      </c>
      <c r="U3" s="13" t="s">
        <v>13</v>
      </c>
    </row>
    <row r="4" spans="1:21" s="6" customFormat="1" ht="19">
      <c r="A4" s="35" t="b">
        <v>1</v>
      </c>
      <c r="B4" s="30" t="s">
        <v>5</v>
      </c>
      <c r="C4" s="30">
        <v>75</v>
      </c>
      <c r="D4" s="30">
        <v>70</v>
      </c>
      <c r="E4" s="30" t="s">
        <v>6</v>
      </c>
      <c r="F4" s="30">
        <v>1</v>
      </c>
      <c r="I4" s="35" t="b">
        <v>1</v>
      </c>
      <c r="J4" s="30" t="s">
        <v>5</v>
      </c>
      <c r="K4" s="30">
        <v>75</v>
      </c>
      <c r="L4" s="30">
        <v>70</v>
      </c>
      <c r="M4" s="30" t="s">
        <v>6</v>
      </c>
      <c r="N4" s="30">
        <v>1</v>
      </c>
      <c r="O4" s="15"/>
      <c r="P4" s="35" t="b">
        <v>1</v>
      </c>
      <c r="Q4" s="30" t="s">
        <v>5</v>
      </c>
      <c r="R4" s="30">
        <v>75</v>
      </c>
      <c r="S4" s="30">
        <v>70</v>
      </c>
      <c r="T4" s="30" t="s">
        <v>6</v>
      </c>
      <c r="U4" s="30">
        <v>1</v>
      </c>
    </row>
    <row r="5" spans="1:21" s="8" customFormat="1" ht="19">
      <c r="A5" s="35" t="b">
        <v>1</v>
      </c>
      <c r="B5" s="30" t="s">
        <v>5</v>
      </c>
      <c r="C5" s="30">
        <v>80</v>
      </c>
      <c r="D5" s="30">
        <v>90</v>
      </c>
      <c r="E5" s="30" t="s">
        <v>7</v>
      </c>
      <c r="F5" s="30">
        <v>0</v>
      </c>
      <c r="I5" s="35" t="b">
        <v>1</v>
      </c>
      <c r="J5" s="30" t="s">
        <v>5</v>
      </c>
      <c r="K5" s="30">
        <v>80</v>
      </c>
      <c r="L5" s="30">
        <v>90</v>
      </c>
      <c r="M5" s="30" t="s">
        <v>7</v>
      </c>
      <c r="N5" s="30">
        <v>0</v>
      </c>
      <c r="O5" s="52"/>
      <c r="P5" s="35"/>
      <c r="Q5" s="30"/>
      <c r="R5" s="30"/>
      <c r="S5" s="30"/>
      <c r="T5" s="30"/>
      <c r="U5" s="30"/>
    </row>
    <row r="6" spans="1:21" s="8" customFormat="1" ht="19">
      <c r="A6" s="35" t="b">
        <v>1</v>
      </c>
      <c r="B6" s="30" t="s">
        <v>5</v>
      </c>
      <c r="C6" s="30">
        <v>72</v>
      </c>
      <c r="D6" s="30">
        <v>95</v>
      </c>
      <c r="E6" s="30" t="s">
        <v>7</v>
      </c>
      <c r="F6" s="30">
        <v>0</v>
      </c>
      <c r="I6" s="35" t="b">
        <v>1</v>
      </c>
      <c r="J6" s="30" t="s">
        <v>5</v>
      </c>
      <c r="K6" s="30">
        <v>72</v>
      </c>
      <c r="L6" s="30">
        <v>95</v>
      </c>
      <c r="M6" s="30" t="s">
        <v>7</v>
      </c>
      <c r="N6" s="30">
        <v>0</v>
      </c>
      <c r="O6" s="52"/>
      <c r="P6" s="35"/>
      <c r="Q6" s="30"/>
      <c r="R6" s="30"/>
      <c r="S6" s="30"/>
      <c r="T6" s="30"/>
      <c r="U6" s="30"/>
    </row>
    <row r="7" spans="1:21" s="8" customFormat="1" ht="19">
      <c r="A7" s="35" t="b">
        <v>1</v>
      </c>
      <c r="B7" s="30" t="s">
        <v>8</v>
      </c>
      <c r="C7" s="30">
        <v>72</v>
      </c>
      <c r="D7" s="30">
        <v>90</v>
      </c>
      <c r="E7" s="30" t="s">
        <v>6</v>
      </c>
      <c r="F7" s="30">
        <v>1</v>
      </c>
      <c r="I7" s="35"/>
      <c r="J7" s="30"/>
      <c r="K7" s="30"/>
      <c r="L7" s="30"/>
      <c r="M7" s="30"/>
      <c r="N7" s="30"/>
      <c r="O7" s="52"/>
      <c r="P7" s="52"/>
      <c r="Q7" s="52"/>
      <c r="R7" s="52"/>
      <c r="S7" s="52"/>
      <c r="T7" s="52"/>
      <c r="U7" s="52"/>
    </row>
    <row r="8" spans="1:21" s="6" customFormat="1" ht="19">
      <c r="A8" s="35" t="b">
        <v>1</v>
      </c>
      <c r="B8" s="30" t="s">
        <v>8</v>
      </c>
      <c r="C8" s="30">
        <v>64</v>
      </c>
      <c r="D8" s="30">
        <v>65</v>
      </c>
      <c r="E8" s="30" t="s">
        <v>6</v>
      </c>
      <c r="F8" s="30">
        <v>1</v>
      </c>
      <c r="I8" s="35"/>
      <c r="J8" s="30"/>
      <c r="K8" s="30"/>
      <c r="L8" s="30"/>
      <c r="M8" s="30"/>
      <c r="N8" s="30"/>
      <c r="O8" s="73"/>
      <c r="P8" s="73"/>
      <c r="Q8" s="73"/>
      <c r="R8" s="73"/>
      <c r="S8" s="73"/>
      <c r="T8" s="73"/>
      <c r="U8" s="73"/>
    </row>
    <row r="9" spans="1:21" s="6" customFormat="1" ht="19">
      <c r="A9" s="35" t="b">
        <v>1</v>
      </c>
      <c r="B9" s="30" t="s">
        <v>9</v>
      </c>
      <c r="C9" s="30">
        <v>71</v>
      </c>
      <c r="D9" s="30">
        <v>80</v>
      </c>
      <c r="E9" s="30" t="s">
        <v>7</v>
      </c>
      <c r="F9" s="30">
        <v>0</v>
      </c>
      <c r="I9" s="86" t="s">
        <v>54</v>
      </c>
      <c r="J9" s="86"/>
      <c r="K9" s="86"/>
      <c r="L9" s="86"/>
      <c r="M9" s="86"/>
      <c r="N9" s="86"/>
      <c r="O9" s="73"/>
      <c r="P9" s="73"/>
      <c r="Q9" s="73"/>
      <c r="R9" s="73"/>
      <c r="S9" s="73"/>
      <c r="T9" s="73"/>
      <c r="U9" s="73"/>
    </row>
    <row r="10" spans="1:21" s="6" customFormat="1" ht="19" customHeight="1">
      <c r="A10" s="35" t="b">
        <v>1</v>
      </c>
      <c r="B10" s="30" t="s">
        <v>9</v>
      </c>
      <c r="C10" s="30">
        <v>65</v>
      </c>
      <c r="D10" s="30">
        <v>70</v>
      </c>
      <c r="E10" s="30" t="s">
        <v>7</v>
      </c>
      <c r="F10" s="30">
        <v>0</v>
      </c>
      <c r="I10" s="86"/>
      <c r="J10" s="86"/>
      <c r="K10" s="86"/>
      <c r="L10" s="86"/>
      <c r="M10" s="86"/>
      <c r="N10" s="86"/>
      <c r="O10" s="73"/>
      <c r="P10" s="86" t="s">
        <v>58</v>
      </c>
      <c r="Q10" s="86"/>
      <c r="R10" s="86"/>
      <c r="S10" s="86"/>
      <c r="T10" s="86"/>
      <c r="U10" s="86"/>
    </row>
    <row r="11" spans="1:21" s="6" customFormat="1" ht="40">
      <c r="I11" s="34" t="s">
        <v>3</v>
      </c>
      <c r="J11" s="3" t="s">
        <v>0</v>
      </c>
      <c r="K11" s="3" t="s">
        <v>1</v>
      </c>
      <c r="L11" s="3" t="s">
        <v>2</v>
      </c>
      <c r="M11" s="13" t="s">
        <v>4</v>
      </c>
      <c r="N11" s="13" t="s">
        <v>13</v>
      </c>
      <c r="O11" s="42"/>
      <c r="P11" s="86"/>
      <c r="Q11" s="86"/>
      <c r="R11" s="86"/>
      <c r="S11" s="86"/>
      <c r="T11" s="86"/>
      <c r="U11" s="86"/>
    </row>
    <row r="12" spans="1:21" s="6" customFormat="1" ht="18" customHeight="1">
      <c r="I12" s="35" t="b">
        <v>1</v>
      </c>
      <c r="J12" s="30" t="s">
        <v>8</v>
      </c>
      <c r="K12" s="30">
        <v>72</v>
      </c>
      <c r="L12" s="30">
        <v>90</v>
      </c>
      <c r="M12" s="30" t="s">
        <v>6</v>
      </c>
      <c r="N12" s="30">
        <v>1</v>
      </c>
      <c r="P12" s="34" t="s">
        <v>3</v>
      </c>
      <c r="Q12" s="3" t="s">
        <v>0</v>
      </c>
      <c r="R12" s="3" t="s">
        <v>1</v>
      </c>
      <c r="S12" s="3" t="s">
        <v>2</v>
      </c>
      <c r="T12" s="13" t="s">
        <v>4</v>
      </c>
      <c r="U12" s="13" t="s">
        <v>13</v>
      </c>
    </row>
    <row r="13" spans="1:21" s="6" customFormat="1" ht="18" customHeight="1">
      <c r="A13" s="86" t="s">
        <v>28</v>
      </c>
      <c r="B13" s="86"/>
      <c r="C13" s="86"/>
      <c r="D13" s="86"/>
      <c r="E13" s="86"/>
      <c r="F13" s="86"/>
      <c r="I13" s="35" t="b">
        <v>1</v>
      </c>
      <c r="J13" s="30" t="s">
        <v>8</v>
      </c>
      <c r="K13" s="30">
        <v>64</v>
      </c>
      <c r="L13" s="30">
        <v>65</v>
      </c>
      <c r="M13" s="30" t="s">
        <v>6</v>
      </c>
      <c r="N13" s="30">
        <v>1</v>
      </c>
      <c r="P13" s="35" t="b">
        <v>1</v>
      </c>
      <c r="Q13" s="30" t="s">
        <v>5</v>
      </c>
      <c r="R13" s="30">
        <v>80</v>
      </c>
      <c r="S13" s="30">
        <v>90</v>
      </c>
      <c r="T13" s="30" t="s">
        <v>7</v>
      </c>
      <c r="U13" s="30">
        <v>0</v>
      </c>
    </row>
    <row r="14" spans="1:21" s="8" customFormat="1" ht="19">
      <c r="A14" s="86"/>
      <c r="B14" s="86"/>
      <c r="C14" s="86"/>
      <c r="D14" s="86"/>
      <c r="E14" s="86"/>
      <c r="F14" s="86"/>
      <c r="P14" s="35" t="b">
        <v>1</v>
      </c>
      <c r="Q14" s="30" t="s">
        <v>5</v>
      </c>
      <c r="R14" s="30">
        <v>72</v>
      </c>
      <c r="S14" s="30">
        <v>95</v>
      </c>
      <c r="T14" s="30" t="s">
        <v>7</v>
      </c>
      <c r="U14" s="30">
        <v>0</v>
      </c>
    </row>
    <row r="15" spans="1:21" s="8" customFormat="1" ht="52" customHeight="1">
      <c r="A15" s="34" t="s">
        <v>3</v>
      </c>
      <c r="B15" s="3" t="s">
        <v>0</v>
      </c>
      <c r="C15" s="3" t="s">
        <v>1</v>
      </c>
      <c r="D15" s="3" t="s">
        <v>2</v>
      </c>
      <c r="E15" s="13" t="s">
        <v>4</v>
      </c>
      <c r="F15" s="13" t="s">
        <v>13</v>
      </c>
      <c r="O15" s="52"/>
    </row>
    <row r="16" spans="1:21" s="6" customFormat="1" ht="19">
      <c r="A16" s="35" t="b">
        <v>0</v>
      </c>
      <c r="B16" s="30" t="s">
        <v>5</v>
      </c>
      <c r="C16" s="30">
        <v>85</v>
      </c>
      <c r="D16" s="30">
        <v>85</v>
      </c>
      <c r="E16" s="30" t="s">
        <v>7</v>
      </c>
      <c r="F16" s="30">
        <v>0</v>
      </c>
      <c r="I16" s="86" t="s">
        <v>55</v>
      </c>
      <c r="J16" s="86"/>
      <c r="K16" s="86"/>
      <c r="L16" s="86"/>
      <c r="M16" s="86"/>
      <c r="N16" s="86"/>
      <c r="O16" s="52"/>
      <c r="P16" s="52"/>
      <c r="Q16" s="52"/>
      <c r="R16" s="52"/>
      <c r="S16" s="52"/>
      <c r="T16" s="52"/>
      <c r="U16" s="52"/>
    </row>
    <row r="17" spans="1:21" s="6" customFormat="1" ht="19">
      <c r="A17" s="35" t="b">
        <v>0</v>
      </c>
      <c r="B17" s="30" t="s">
        <v>9</v>
      </c>
      <c r="C17" s="30">
        <v>68</v>
      </c>
      <c r="D17" s="30">
        <v>80</v>
      </c>
      <c r="E17" s="30" t="s">
        <v>6</v>
      </c>
      <c r="F17" s="30">
        <v>1</v>
      </c>
      <c r="I17" s="86"/>
      <c r="J17" s="86"/>
      <c r="K17" s="86"/>
      <c r="L17" s="86"/>
      <c r="M17" s="86"/>
      <c r="N17" s="86"/>
      <c r="O17" s="52"/>
      <c r="P17" s="52"/>
      <c r="Q17" s="52"/>
      <c r="R17" s="52"/>
      <c r="S17" s="52"/>
      <c r="T17" s="52"/>
      <c r="U17" s="52"/>
    </row>
    <row r="18" spans="1:21" s="6" customFormat="1" ht="40">
      <c r="A18" s="35" t="b">
        <v>0</v>
      </c>
      <c r="B18" s="30" t="s">
        <v>9</v>
      </c>
      <c r="C18" s="30">
        <v>70</v>
      </c>
      <c r="D18" s="30">
        <v>96</v>
      </c>
      <c r="E18" s="30" t="s">
        <v>6</v>
      </c>
      <c r="F18" s="30">
        <v>1</v>
      </c>
      <c r="I18" s="34" t="s">
        <v>3</v>
      </c>
      <c r="J18" s="3" t="s">
        <v>0</v>
      </c>
      <c r="K18" s="3" t="s">
        <v>1</v>
      </c>
      <c r="L18" s="3" t="s">
        <v>2</v>
      </c>
      <c r="M18" s="13" t="s">
        <v>4</v>
      </c>
      <c r="N18" s="13" t="s">
        <v>13</v>
      </c>
      <c r="O18" s="52"/>
      <c r="P18" s="52"/>
      <c r="Q18" s="52"/>
      <c r="R18" s="52"/>
      <c r="S18" s="52"/>
      <c r="T18" s="52"/>
      <c r="U18" s="52"/>
    </row>
    <row r="19" spans="1:21" s="6" customFormat="1" ht="19">
      <c r="A19" s="35" t="b">
        <v>0</v>
      </c>
      <c r="B19" s="30" t="s">
        <v>5</v>
      </c>
      <c r="C19" s="30">
        <v>69</v>
      </c>
      <c r="D19" s="30">
        <v>70</v>
      </c>
      <c r="E19" s="30" t="s">
        <v>6</v>
      </c>
      <c r="F19" s="30">
        <v>1</v>
      </c>
      <c r="I19" s="35" t="b">
        <v>1</v>
      </c>
      <c r="J19" s="30" t="s">
        <v>9</v>
      </c>
      <c r="K19" s="30">
        <v>71</v>
      </c>
      <c r="L19" s="30">
        <v>80</v>
      </c>
      <c r="M19" s="30" t="s">
        <v>7</v>
      </c>
      <c r="N19" s="30">
        <v>0</v>
      </c>
      <c r="O19" s="52"/>
      <c r="P19" s="52"/>
      <c r="Q19" s="52"/>
      <c r="R19" s="52"/>
      <c r="S19" s="52"/>
      <c r="T19" s="52"/>
      <c r="U19" s="52"/>
    </row>
    <row r="20" spans="1:21" s="6" customFormat="1" ht="19">
      <c r="A20" s="35" t="b">
        <v>0</v>
      </c>
      <c r="B20" s="30" t="s">
        <v>8</v>
      </c>
      <c r="C20" s="30">
        <v>81</v>
      </c>
      <c r="D20" s="30">
        <v>75</v>
      </c>
      <c r="E20" s="30" t="s">
        <v>6</v>
      </c>
      <c r="F20" s="30">
        <v>1</v>
      </c>
      <c r="I20" s="35" t="b">
        <v>1</v>
      </c>
      <c r="J20" s="30" t="s">
        <v>9</v>
      </c>
      <c r="K20" s="30">
        <v>65</v>
      </c>
      <c r="L20" s="30">
        <v>70</v>
      </c>
      <c r="M20" s="30" t="s">
        <v>7</v>
      </c>
      <c r="N20" s="30">
        <v>0</v>
      </c>
      <c r="O20" s="52"/>
      <c r="P20" s="52"/>
      <c r="Q20" s="52"/>
      <c r="R20" s="52"/>
      <c r="S20" s="52"/>
      <c r="T20" s="52"/>
      <c r="U20" s="52"/>
    </row>
    <row r="21" spans="1:21" s="6" customFormat="1" ht="19">
      <c r="A21" s="35" t="b">
        <v>0</v>
      </c>
      <c r="B21" s="30" t="s">
        <v>8</v>
      </c>
      <c r="C21" s="30">
        <v>83</v>
      </c>
      <c r="D21" s="30">
        <v>78</v>
      </c>
      <c r="E21" s="30" t="s">
        <v>6</v>
      </c>
      <c r="F21" s="30">
        <v>1</v>
      </c>
      <c r="O21" s="52"/>
      <c r="P21" s="52"/>
      <c r="Q21" s="52"/>
      <c r="R21" s="52"/>
      <c r="S21" s="52"/>
      <c r="T21" s="52"/>
      <c r="U21" s="52"/>
    </row>
    <row r="22" spans="1:21" s="6" customFormat="1" ht="16" customHeight="1">
      <c r="A22" s="35" t="b">
        <v>0</v>
      </c>
      <c r="B22" s="30" t="s">
        <v>9</v>
      </c>
      <c r="C22" s="30">
        <v>75</v>
      </c>
      <c r="D22" s="30">
        <v>80</v>
      </c>
      <c r="E22" s="30" t="s">
        <v>6</v>
      </c>
      <c r="F22" s="30">
        <v>1</v>
      </c>
      <c r="O22" s="52"/>
      <c r="P22" s="52"/>
      <c r="Q22" s="52"/>
      <c r="R22" s="52"/>
      <c r="S22" s="52"/>
      <c r="T22" s="52"/>
      <c r="U22" s="52"/>
    </row>
    <row r="23" spans="1:21" ht="40" customHeight="1">
      <c r="A23" s="64"/>
      <c r="B23" s="64"/>
      <c r="C23" s="64"/>
      <c r="D23" s="64"/>
      <c r="E23" s="64"/>
      <c r="F23" s="64"/>
      <c r="I23" s="86" t="s">
        <v>47</v>
      </c>
      <c r="J23" s="86"/>
      <c r="K23" s="86"/>
      <c r="L23" s="86"/>
      <c r="M23" s="86"/>
      <c r="N23" s="86"/>
    </row>
    <row r="24" spans="1:21" ht="19" customHeight="1">
      <c r="A24" s="64"/>
      <c r="B24" s="64"/>
      <c r="C24" s="64"/>
      <c r="D24" s="64"/>
      <c r="E24" s="64"/>
      <c r="F24" s="64"/>
      <c r="I24" s="86"/>
      <c r="J24" s="86"/>
      <c r="K24" s="86"/>
      <c r="L24" s="86"/>
      <c r="M24" s="86"/>
      <c r="N24" s="86"/>
      <c r="O24" s="74"/>
      <c r="P24" s="74"/>
      <c r="Q24" s="74"/>
      <c r="R24" s="74"/>
      <c r="S24" s="74"/>
      <c r="T24" s="74"/>
      <c r="U24" s="74"/>
    </row>
    <row r="25" spans="1:21" ht="16" customHeight="1">
      <c r="A25" s="64"/>
      <c r="B25" s="64"/>
      <c r="C25" s="64"/>
      <c r="D25" s="64"/>
      <c r="E25" s="64"/>
      <c r="F25" s="64"/>
      <c r="I25" s="34" t="s">
        <v>3</v>
      </c>
      <c r="J25" s="3" t="s">
        <v>0</v>
      </c>
      <c r="K25" s="3" t="s">
        <v>1</v>
      </c>
      <c r="L25" s="3" t="s">
        <v>2</v>
      </c>
      <c r="M25" s="13" t="s">
        <v>4</v>
      </c>
      <c r="N25" s="13" t="s">
        <v>13</v>
      </c>
      <c r="O25" s="15"/>
      <c r="P25" s="15"/>
      <c r="Q25" s="15"/>
      <c r="R25" s="15"/>
      <c r="S25" s="15"/>
      <c r="T25" s="15"/>
      <c r="U25" s="15"/>
    </row>
    <row r="26" spans="1:21" ht="19">
      <c r="C26" s="7"/>
      <c r="D26" s="7"/>
      <c r="I26" s="35" t="b">
        <v>0</v>
      </c>
      <c r="J26" s="30" t="s">
        <v>9</v>
      </c>
      <c r="K26" s="30">
        <v>68</v>
      </c>
      <c r="L26" s="30">
        <v>80</v>
      </c>
      <c r="M26" s="30" t="s">
        <v>6</v>
      </c>
      <c r="N26" s="30">
        <v>1</v>
      </c>
      <c r="O26" s="52"/>
      <c r="P26" s="52"/>
      <c r="Q26" s="52"/>
      <c r="R26" s="52"/>
      <c r="S26" s="52"/>
      <c r="T26" s="52"/>
      <c r="U26" s="52"/>
    </row>
    <row r="27" spans="1:21" ht="19">
      <c r="C27" s="5"/>
      <c r="D27" s="5"/>
      <c r="I27" s="35" t="b">
        <v>0</v>
      </c>
      <c r="J27" s="30" t="s">
        <v>9</v>
      </c>
      <c r="K27" s="30">
        <v>70</v>
      </c>
      <c r="L27" s="30">
        <v>96</v>
      </c>
      <c r="M27" s="30" t="s">
        <v>6</v>
      </c>
      <c r="N27" s="30">
        <v>1</v>
      </c>
      <c r="O27" s="52"/>
      <c r="P27" s="52"/>
      <c r="Q27" s="52"/>
      <c r="R27" s="52"/>
      <c r="S27" s="52"/>
      <c r="T27" s="52"/>
      <c r="U27" s="52"/>
    </row>
    <row r="28" spans="1:21" ht="19">
      <c r="C28" s="5"/>
      <c r="D28" s="5"/>
      <c r="I28" s="35" t="b">
        <v>0</v>
      </c>
      <c r="J28" s="30" t="s">
        <v>5</v>
      </c>
      <c r="K28" s="30">
        <v>69</v>
      </c>
      <c r="L28" s="30">
        <v>70</v>
      </c>
      <c r="M28" s="30" t="s">
        <v>6</v>
      </c>
      <c r="N28" s="30">
        <v>1</v>
      </c>
      <c r="O28" s="73"/>
      <c r="P28" s="73"/>
      <c r="Q28" s="73"/>
      <c r="R28" s="73"/>
      <c r="S28" s="73"/>
      <c r="T28" s="73"/>
      <c r="U28" s="73"/>
    </row>
    <row r="29" spans="1:21" ht="19">
      <c r="C29" s="5"/>
      <c r="D29" s="5"/>
      <c r="I29" s="35" t="b">
        <v>0</v>
      </c>
      <c r="J29" s="30" t="s">
        <v>8</v>
      </c>
      <c r="K29" s="30">
        <v>81</v>
      </c>
      <c r="L29" s="30">
        <v>75</v>
      </c>
      <c r="M29" s="30" t="s">
        <v>6</v>
      </c>
      <c r="N29" s="30">
        <v>1</v>
      </c>
      <c r="O29" s="73"/>
      <c r="P29" s="73"/>
      <c r="Q29" s="73"/>
      <c r="R29" s="73"/>
      <c r="S29" s="73"/>
      <c r="T29" s="73"/>
      <c r="U29" s="73"/>
    </row>
    <row r="30" spans="1:21" ht="19">
      <c r="C30" s="5"/>
      <c r="D30" s="5"/>
      <c r="I30" s="35" t="b">
        <v>0</v>
      </c>
      <c r="J30" s="30" t="s">
        <v>8</v>
      </c>
      <c r="K30" s="30">
        <v>83</v>
      </c>
      <c r="L30" s="30">
        <v>78</v>
      </c>
      <c r="M30" s="30" t="s">
        <v>6</v>
      </c>
      <c r="N30" s="30">
        <v>1</v>
      </c>
      <c r="O30" s="73"/>
      <c r="P30" s="73"/>
      <c r="Q30" s="73"/>
      <c r="R30" s="73"/>
      <c r="S30" s="73"/>
      <c r="T30" s="73"/>
      <c r="U30" s="73"/>
    </row>
    <row r="31" spans="1:21" ht="19">
      <c r="C31" s="5"/>
      <c r="D31" s="5"/>
      <c r="I31" s="35" t="b">
        <v>0</v>
      </c>
      <c r="J31" s="30" t="s">
        <v>9</v>
      </c>
      <c r="K31" s="30">
        <v>75</v>
      </c>
      <c r="L31" s="30">
        <v>80</v>
      </c>
      <c r="M31" s="30" t="s">
        <v>6</v>
      </c>
      <c r="N31" s="30">
        <v>1</v>
      </c>
      <c r="O31" s="42"/>
      <c r="P31" s="42"/>
      <c r="Q31" s="42"/>
      <c r="R31" s="42"/>
      <c r="S31" s="42"/>
      <c r="T31" s="42"/>
      <c r="U31" s="42"/>
    </row>
    <row r="32" spans="1:21" ht="19">
      <c r="C32" s="7"/>
      <c r="D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3:21" ht="19">
      <c r="C33" s="7"/>
      <c r="D33" s="7"/>
      <c r="O33" s="6"/>
      <c r="P33" s="6"/>
      <c r="Q33" s="6"/>
      <c r="R33" s="6"/>
      <c r="S33" s="6"/>
      <c r="T33" s="6"/>
      <c r="U33" s="6"/>
    </row>
    <row r="34" spans="3:21" ht="19">
      <c r="C34" s="5"/>
      <c r="D34" s="5"/>
      <c r="I34" s="86" t="s">
        <v>48</v>
      </c>
      <c r="J34" s="86"/>
      <c r="K34" s="86"/>
      <c r="L34" s="86"/>
      <c r="M34" s="86"/>
      <c r="N34" s="86"/>
      <c r="O34" s="6"/>
      <c r="P34" s="6"/>
      <c r="Q34" s="6"/>
      <c r="R34" s="6"/>
      <c r="S34" s="6"/>
      <c r="T34" s="6"/>
      <c r="U34" s="6"/>
    </row>
    <row r="35" spans="3:21">
      <c r="I35" s="86"/>
      <c r="J35" s="86"/>
      <c r="K35" s="86"/>
      <c r="L35" s="86"/>
      <c r="M35" s="86"/>
      <c r="N35" s="86"/>
    </row>
    <row r="36" spans="3:21" ht="40">
      <c r="I36" s="34" t="s">
        <v>3</v>
      </c>
      <c r="J36" s="3" t="s">
        <v>0</v>
      </c>
      <c r="K36" s="3" t="s">
        <v>1</v>
      </c>
      <c r="L36" s="3" t="s">
        <v>2</v>
      </c>
      <c r="M36" s="13" t="s">
        <v>4</v>
      </c>
      <c r="N36" s="13" t="s">
        <v>13</v>
      </c>
    </row>
    <row r="37" spans="3:21" ht="19">
      <c r="I37" s="35" t="b">
        <v>0</v>
      </c>
      <c r="J37" s="30" t="s">
        <v>5</v>
      </c>
      <c r="K37" s="30">
        <v>85</v>
      </c>
      <c r="L37" s="30">
        <v>85</v>
      </c>
      <c r="M37" s="30" t="s">
        <v>7</v>
      </c>
      <c r="N37" s="30">
        <v>0</v>
      </c>
    </row>
    <row r="47" spans="3:21" ht="19">
      <c r="C47" s="5"/>
      <c r="D47" s="5"/>
      <c r="O47" s="8"/>
      <c r="P47" s="8"/>
      <c r="Q47" s="8"/>
      <c r="R47" s="8"/>
      <c r="S47" s="8"/>
      <c r="T47" s="8"/>
      <c r="U47" s="8"/>
    </row>
    <row r="48" spans="3:21">
      <c r="O48" s="52"/>
      <c r="P48" s="52"/>
      <c r="Q48" s="52"/>
      <c r="R48" s="52"/>
      <c r="S48" s="52"/>
      <c r="T48" s="52"/>
      <c r="U48" s="52"/>
    </row>
    <row r="49" spans="1:21">
      <c r="O49" s="52"/>
      <c r="P49" s="52"/>
      <c r="Q49" s="52"/>
      <c r="R49" s="52"/>
      <c r="S49" s="52"/>
      <c r="T49" s="52"/>
      <c r="U49" s="52"/>
    </row>
    <row r="50" spans="1:21" ht="19">
      <c r="O50" s="59"/>
      <c r="P50" s="59"/>
      <c r="Q50" s="59"/>
      <c r="R50" s="59"/>
      <c r="S50" s="59"/>
      <c r="T50" s="59"/>
      <c r="U50" s="59"/>
    </row>
    <row r="51" spans="1:21">
      <c r="O51" s="15"/>
      <c r="P51" s="15"/>
      <c r="Q51" s="15"/>
      <c r="R51" s="15"/>
      <c r="S51" s="15"/>
      <c r="T51" s="15"/>
      <c r="U51" s="15"/>
    </row>
    <row r="52" spans="1:21">
      <c r="O52" s="52"/>
      <c r="P52" s="52"/>
      <c r="Q52" s="52"/>
      <c r="R52" s="52"/>
      <c r="S52" s="52"/>
      <c r="T52" s="52"/>
      <c r="U52" s="52"/>
    </row>
    <row r="53" spans="1:21">
      <c r="O53" s="52"/>
      <c r="P53" s="52"/>
      <c r="Q53" s="52"/>
      <c r="R53" s="52"/>
      <c r="S53" s="52"/>
      <c r="T53" s="52"/>
      <c r="U53" s="52"/>
    </row>
    <row r="54" spans="1:21">
      <c r="O54" s="52"/>
      <c r="P54" s="52"/>
      <c r="Q54" s="52"/>
      <c r="R54" s="52"/>
      <c r="S54" s="52"/>
      <c r="T54" s="52"/>
      <c r="U54" s="52"/>
    </row>
    <row r="55" spans="1:21">
      <c r="O55" s="73"/>
      <c r="P55" s="73"/>
      <c r="Q55" s="73"/>
      <c r="R55" s="73"/>
      <c r="S55" s="73"/>
      <c r="T55" s="73"/>
      <c r="U55" s="73"/>
    </row>
    <row r="56" spans="1:21">
      <c r="O56" s="73"/>
      <c r="P56" s="73"/>
      <c r="Q56" s="73"/>
      <c r="R56" s="73"/>
      <c r="S56" s="73"/>
      <c r="T56" s="73"/>
      <c r="U56" s="73"/>
    </row>
    <row r="57" spans="1:21">
      <c r="O57" s="73"/>
      <c r="P57" s="73"/>
      <c r="Q57" s="73"/>
      <c r="R57" s="73"/>
      <c r="S57" s="73"/>
      <c r="T57" s="73"/>
      <c r="U57" s="73"/>
    </row>
    <row r="58" spans="1:21">
      <c r="O58" s="42"/>
      <c r="P58" s="42"/>
      <c r="Q58" s="42"/>
      <c r="R58" s="42"/>
      <c r="S58" s="42"/>
      <c r="T58" s="42"/>
      <c r="U58" s="42"/>
    </row>
    <row r="61" spans="1:21" ht="21">
      <c r="A61" s="104"/>
      <c r="B61" s="49"/>
      <c r="C61" s="49"/>
      <c r="D61" s="49"/>
    </row>
    <row r="62" spans="1:21">
      <c r="A62" s="49"/>
      <c r="B62" s="49"/>
      <c r="C62" s="49"/>
      <c r="D62" s="49"/>
    </row>
    <row r="63" spans="1:21">
      <c r="A63" s="10"/>
      <c r="B63" s="10"/>
      <c r="C63" s="10"/>
      <c r="D63" s="10"/>
    </row>
    <row r="64" spans="1:21" ht="19">
      <c r="A64" s="24"/>
      <c r="B64" s="24"/>
      <c r="C64" s="24"/>
      <c r="D64" s="65"/>
      <c r="I64" s="35"/>
      <c r="J64" s="30"/>
      <c r="K64" s="30"/>
      <c r="L64" s="30"/>
      <c r="M64" s="30"/>
      <c r="N64" s="30"/>
    </row>
    <row r="65" spans="1:14" ht="19">
      <c r="A65" s="107"/>
      <c r="B65" s="107"/>
      <c r="C65" s="107"/>
      <c r="D65" s="107"/>
      <c r="I65" s="35"/>
      <c r="J65" s="30"/>
      <c r="K65" s="30"/>
      <c r="L65" s="30"/>
      <c r="M65" s="30"/>
      <c r="N65" s="30"/>
    </row>
    <row r="66" spans="1:14" ht="19">
      <c r="I66" s="35"/>
      <c r="J66" s="30"/>
      <c r="K66" s="30"/>
      <c r="L66" s="30"/>
      <c r="M66" s="30"/>
      <c r="N66" s="30"/>
    </row>
    <row r="67" spans="1:14" ht="19">
      <c r="I67" s="35"/>
      <c r="J67" s="30"/>
      <c r="K67" s="30"/>
      <c r="L67" s="30"/>
      <c r="M67" s="30"/>
      <c r="N67" s="30"/>
    </row>
    <row r="68" spans="1:14" ht="19">
      <c r="I68" s="35"/>
      <c r="J68" s="30"/>
      <c r="K68" s="30"/>
      <c r="L68" s="30"/>
      <c r="M68" s="30"/>
      <c r="N68" s="30"/>
    </row>
    <row r="69" spans="1:14" ht="19">
      <c r="I69" s="35"/>
      <c r="J69" s="30"/>
      <c r="K69" s="30"/>
      <c r="L69" s="30"/>
      <c r="M69" s="30"/>
      <c r="N69" s="30"/>
    </row>
    <row r="72" spans="1:14" ht="24">
      <c r="A72" s="105"/>
      <c r="B72" s="105"/>
      <c r="C72" s="105"/>
      <c r="D72" s="105"/>
      <c r="E72" s="105"/>
      <c r="F72" s="105"/>
      <c r="I72" s="105"/>
      <c r="J72" s="105"/>
      <c r="K72" s="105"/>
      <c r="L72" s="105"/>
      <c r="M72" s="105"/>
      <c r="N72" s="105"/>
    </row>
    <row r="73" spans="1:14" ht="24">
      <c r="A73" s="106"/>
      <c r="B73" s="106"/>
      <c r="C73" s="106"/>
      <c r="D73" s="106"/>
      <c r="E73" s="106"/>
      <c r="F73" s="106"/>
      <c r="I73" s="106"/>
      <c r="J73" s="106"/>
      <c r="K73" s="106"/>
      <c r="L73" s="106"/>
      <c r="M73" s="106"/>
      <c r="N73" s="106"/>
    </row>
    <row r="74" spans="1:14" ht="24">
      <c r="A74" s="106"/>
      <c r="B74" s="106"/>
      <c r="C74" s="106"/>
      <c r="D74" s="106"/>
      <c r="E74" s="106"/>
      <c r="F74" s="106"/>
      <c r="I74" s="106"/>
      <c r="J74" s="106"/>
      <c r="K74" s="106"/>
      <c r="L74" s="106"/>
      <c r="M74" s="106"/>
      <c r="N74" s="106"/>
    </row>
    <row r="75" spans="1:14" ht="24">
      <c r="A75" s="106"/>
      <c r="B75" s="106"/>
      <c r="C75" s="106"/>
      <c r="D75" s="106"/>
      <c r="E75" s="106"/>
      <c r="F75" s="106"/>
      <c r="I75" s="106"/>
      <c r="J75" s="106"/>
      <c r="K75" s="106"/>
      <c r="L75" s="106"/>
      <c r="M75" s="106"/>
      <c r="N75" s="106"/>
    </row>
  </sheetData>
  <mergeCells count="9">
    <mergeCell ref="P10:U11"/>
    <mergeCell ref="A1:F2"/>
    <mergeCell ref="A13:F14"/>
    <mergeCell ref="I34:N35"/>
    <mergeCell ref="I23:N24"/>
    <mergeCell ref="I16:N17"/>
    <mergeCell ref="I9:N10"/>
    <mergeCell ref="I1:N2"/>
    <mergeCell ref="P1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0430-ACD5-C049-9411-3BEDB511DBCD}">
  <dimension ref="A1:AQ41"/>
  <sheetViews>
    <sheetView workbookViewId="0">
      <selection activeCell="Q41" sqref="Q41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54" customWidth="1"/>
    <col min="8" max="8" width="15.6640625" customWidth="1"/>
    <col min="11" max="11" width="12.83203125" customWidth="1"/>
    <col min="13" max="14" width="16" customWidth="1"/>
    <col min="15" max="15" width="15.6640625" customWidth="1"/>
    <col min="16" max="16" width="6.83203125" customWidth="1"/>
    <col min="17" max="17" width="7" customWidth="1"/>
    <col min="18" max="18" width="7.1640625" customWidth="1"/>
    <col min="19" max="19" width="8.1640625" customWidth="1"/>
    <col min="20" max="20" width="7.33203125" customWidth="1"/>
    <col min="21" max="21" width="6.6640625" customWidth="1"/>
    <col min="22" max="23" width="6.5" customWidth="1"/>
    <col min="24" max="24" width="6.83203125" customWidth="1"/>
    <col min="25" max="25" width="7.1640625" customWidth="1"/>
    <col min="26" max="26" width="7.33203125" customWidth="1"/>
    <col min="27" max="27" width="8.1640625" customWidth="1"/>
    <col min="28" max="28" width="6.5" customWidth="1"/>
    <col min="29" max="29" width="7.1640625" customWidth="1"/>
    <col min="30" max="30" width="6.6640625" customWidth="1"/>
    <col min="31" max="31" width="7.33203125" customWidth="1"/>
    <col min="32" max="32" width="8.33203125" customWidth="1"/>
    <col min="33" max="33" width="8" customWidth="1"/>
    <col min="34" max="36" width="7.83203125" customWidth="1"/>
    <col min="37" max="37" width="8.33203125" customWidth="1"/>
    <col min="38" max="38" width="7.83203125" customWidth="1"/>
    <col min="39" max="39" width="7.6640625" customWidth="1"/>
    <col min="40" max="40" width="7.33203125" customWidth="1"/>
    <col min="41" max="41" width="8.33203125" customWidth="1"/>
    <col min="42" max="42" width="7" customWidth="1"/>
    <col min="43" max="43" width="7.83203125" customWidth="1"/>
  </cols>
  <sheetData>
    <row r="1" spans="1:43">
      <c r="A1" s="86" t="s">
        <v>10</v>
      </c>
      <c r="B1" s="86"/>
      <c r="C1" s="86"/>
      <c r="D1" s="86"/>
      <c r="E1" s="86"/>
      <c r="F1" s="86"/>
    </row>
    <row r="2" spans="1:43" ht="19" customHeight="1">
      <c r="A2" s="86"/>
      <c r="B2" s="86"/>
      <c r="C2" s="86"/>
      <c r="D2" s="86"/>
      <c r="E2" s="86"/>
      <c r="F2" s="86"/>
      <c r="G2" s="87"/>
      <c r="H2" s="87"/>
      <c r="I2" s="78"/>
      <c r="J2" s="78"/>
      <c r="K2" s="78"/>
      <c r="L2" s="78"/>
      <c r="M2" s="78"/>
      <c r="N2" s="58"/>
    </row>
    <row r="3" spans="1:43" s="4" customFormat="1" ht="36" customHeight="1">
      <c r="A3" s="3" t="s">
        <v>0</v>
      </c>
      <c r="B3" s="3" t="s">
        <v>1</v>
      </c>
      <c r="C3" s="3" t="s">
        <v>2</v>
      </c>
      <c r="D3" s="3" t="s">
        <v>3</v>
      </c>
      <c r="E3" s="13" t="s">
        <v>4</v>
      </c>
      <c r="F3" s="13" t="s">
        <v>13</v>
      </c>
      <c r="G3" s="79" t="s">
        <v>0</v>
      </c>
      <c r="H3" s="79"/>
      <c r="I3" s="80"/>
      <c r="J3" s="80"/>
      <c r="K3" s="80"/>
      <c r="L3" s="80"/>
      <c r="M3" s="80"/>
      <c r="N3" s="61"/>
      <c r="O3" s="79" t="s">
        <v>1</v>
      </c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</row>
    <row r="4" spans="1:43" s="6" customFormat="1" ht="19">
      <c r="A4" s="30" t="s">
        <v>5</v>
      </c>
      <c r="B4" s="30">
        <v>75</v>
      </c>
      <c r="C4" s="30">
        <v>70</v>
      </c>
      <c r="D4" s="30" t="b">
        <v>1</v>
      </c>
      <c r="E4" s="30" t="s">
        <v>6</v>
      </c>
      <c r="F4" s="30">
        <v>1</v>
      </c>
      <c r="G4" s="15"/>
      <c r="H4" s="10" t="s">
        <v>14</v>
      </c>
      <c r="I4" s="10" t="s">
        <v>15</v>
      </c>
      <c r="J4" s="10" t="s">
        <v>37</v>
      </c>
      <c r="K4" s="10" t="s">
        <v>61</v>
      </c>
      <c r="L4" s="10" t="s">
        <v>17</v>
      </c>
      <c r="M4" s="12" t="s">
        <v>60</v>
      </c>
      <c r="N4" s="12"/>
      <c r="O4" s="52" t="s">
        <v>19</v>
      </c>
      <c r="P4" s="82">
        <v>1</v>
      </c>
      <c r="Q4" s="83"/>
      <c r="R4" s="84">
        <v>0</v>
      </c>
      <c r="S4" s="85"/>
      <c r="T4" s="82">
        <v>1</v>
      </c>
      <c r="U4" s="83"/>
      <c r="V4" s="84">
        <v>1</v>
      </c>
      <c r="W4" s="85"/>
      <c r="X4" s="82">
        <v>1</v>
      </c>
      <c r="Y4" s="83"/>
      <c r="Z4" s="84">
        <v>0</v>
      </c>
      <c r="AA4" s="85"/>
      <c r="AB4" s="84">
        <v>1</v>
      </c>
      <c r="AC4" s="85"/>
      <c r="AD4" s="84">
        <v>0</v>
      </c>
      <c r="AE4" s="85"/>
      <c r="AF4" s="82">
        <v>1</v>
      </c>
      <c r="AG4" s="83"/>
      <c r="AH4" s="82">
        <v>1</v>
      </c>
      <c r="AI4" s="83"/>
      <c r="AJ4" s="82">
        <v>0</v>
      </c>
      <c r="AK4" s="83"/>
      <c r="AL4" s="82">
        <v>1</v>
      </c>
      <c r="AM4" s="83"/>
      <c r="AN4" s="82">
        <v>1</v>
      </c>
      <c r="AO4" s="83"/>
      <c r="AP4" s="82">
        <v>0</v>
      </c>
      <c r="AQ4" s="90"/>
    </row>
    <row r="5" spans="1:43" s="8" customFormat="1" ht="19">
      <c r="A5" s="30" t="s">
        <v>5</v>
      </c>
      <c r="B5" s="30">
        <v>80</v>
      </c>
      <c r="C5" s="30">
        <v>90</v>
      </c>
      <c r="D5" s="30" t="b">
        <v>1</v>
      </c>
      <c r="E5" s="30" t="s">
        <v>7</v>
      </c>
      <c r="F5" s="30">
        <v>0</v>
      </c>
      <c r="G5" s="52" t="s">
        <v>5</v>
      </c>
      <c r="H5" s="24">
        <v>2</v>
      </c>
      <c r="I5" s="24">
        <v>3</v>
      </c>
      <c r="J5" s="24">
        <v>5</v>
      </c>
      <c r="K5" s="24">
        <f>1 - MAX(H5/J5, I5/J5)</f>
        <v>0.4</v>
      </c>
      <c r="L5" s="24">
        <v>14</v>
      </c>
      <c r="M5" s="24">
        <f>J5/L5*K5</f>
        <v>0.14285714285714288</v>
      </c>
      <c r="N5" s="24"/>
      <c r="O5" s="52" t="s">
        <v>1</v>
      </c>
      <c r="P5" s="84">
        <v>64</v>
      </c>
      <c r="Q5" s="85"/>
      <c r="R5" s="84">
        <v>65</v>
      </c>
      <c r="S5" s="85"/>
      <c r="T5" s="82">
        <v>68</v>
      </c>
      <c r="U5" s="83"/>
      <c r="V5" s="84">
        <v>69</v>
      </c>
      <c r="W5" s="85"/>
      <c r="X5" s="84">
        <v>70</v>
      </c>
      <c r="Y5" s="85"/>
      <c r="Z5" s="82">
        <v>71</v>
      </c>
      <c r="AA5" s="83"/>
      <c r="AB5" s="84">
        <v>72</v>
      </c>
      <c r="AC5" s="85"/>
      <c r="AD5" s="84">
        <v>72</v>
      </c>
      <c r="AE5" s="85"/>
      <c r="AF5" s="82">
        <v>75</v>
      </c>
      <c r="AG5" s="83"/>
      <c r="AH5" s="82">
        <v>75</v>
      </c>
      <c r="AI5" s="83"/>
      <c r="AJ5" s="82">
        <v>80</v>
      </c>
      <c r="AK5" s="83"/>
      <c r="AL5" s="82">
        <v>81</v>
      </c>
      <c r="AM5" s="83"/>
      <c r="AN5" s="82">
        <v>83</v>
      </c>
      <c r="AO5" s="83"/>
      <c r="AP5" s="82">
        <v>85</v>
      </c>
      <c r="AQ5" s="90"/>
    </row>
    <row r="6" spans="1:43" s="8" customFormat="1" ht="19">
      <c r="A6" s="30" t="s">
        <v>5</v>
      </c>
      <c r="B6" s="30">
        <v>85</v>
      </c>
      <c r="C6" s="30">
        <v>85</v>
      </c>
      <c r="D6" s="30" t="b">
        <v>0</v>
      </c>
      <c r="E6" s="30" t="s">
        <v>7</v>
      </c>
      <c r="F6" s="30">
        <v>0</v>
      </c>
      <c r="G6" s="52" t="s">
        <v>8</v>
      </c>
      <c r="H6" s="24">
        <v>4</v>
      </c>
      <c r="I6" s="24">
        <v>0</v>
      </c>
      <c r="J6" s="24">
        <v>4</v>
      </c>
      <c r="K6" s="24">
        <f t="shared" ref="K6:K7" si="0">1 - MAX(H6/J6, I6/J6)</f>
        <v>0</v>
      </c>
      <c r="L6" s="24">
        <v>14</v>
      </c>
      <c r="M6" s="24">
        <f t="shared" ref="M6:M7" si="1">J6/L6*K6</f>
        <v>0</v>
      </c>
      <c r="N6" s="24"/>
      <c r="O6" s="18" t="s">
        <v>20</v>
      </c>
      <c r="P6" s="84">
        <f xml:space="preserve"> P5</f>
        <v>64</v>
      </c>
      <c r="Q6" s="85"/>
      <c r="R6" s="82">
        <f t="shared" ref="R6:AB6" si="2" xml:space="preserve"> R5</f>
        <v>65</v>
      </c>
      <c r="S6" s="83"/>
      <c r="T6" s="82">
        <f t="shared" si="2"/>
        <v>68</v>
      </c>
      <c r="U6" s="83"/>
      <c r="V6" s="84">
        <f t="shared" si="2"/>
        <v>69</v>
      </c>
      <c r="W6" s="85"/>
      <c r="X6" s="84">
        <f t="shared" si="2"/>
        <v>70</v>
      </c>
      <c r="Y6" s="85"/>
      <c r="Z6" s="82">
        <f t="shared" si="2"/>
        <v>71</v>
      </c>
      <c r="AA6" s="83"/>
      <c r="AB6" s="82">
        <f t="shared" si="2"/>
        <v>72</v>
      </c>
      <c r="AC6" s="83"/>
      <c r="AD6" s="84">
        <v>75</v>
      </c>
      <c r="AE6" s="85"/>
      <c r="AF6" s="82">
        <v>80</v>
      </c>
      <c r="AG6" s="83"/>
      <c r="AH6" s="82">
        <v>81</v>
      </c>
      <c r="AI6" s="83"/>
      <c r="AJ6" s="82">
        <v>83</v>
      </c>
      <c r="AK6" s="83"/>
      <c r="AL6" s="82">
        <v>85</v>
      </c>
      <c r="AM6" s="83"/>
      <c r="AN6" s="82"/>
      <c r="AO6" s="83"/>
      <c r="AP6" s="82"/>
      <c r="AQ6" s="90"/>
    </row>
    <row r="7" spans="1:43" s="8" customFormat="1" ht="19">
      <c r="A7" s="30" t="s">
        <v>5</v>
      </c>
      <c r="B7" s="30">
        <v>72</v>
      </c>
      <c r="C7" s="30">
        <v>95</v>
      </c>
      <c r="D7" s="30" t="b">
        <v>1</v>
      </c>
      <c r="E7" s="30" t="s">
        <v>7</v>
      </c>
      <c r="F7" s="30">
        <v>0</v>
      </c>
      <c r="G7" s="52" t="s">
        <v>9</v>
      </c>
      <c r="H7" s="24">
        <v>3</v>
      </c>
      <c r="I7" s="24">
        <v>2</v>
      </c>
      <c r="J7" s="24">
        <v>5</v>
      </c>
      <c r="K7" s="24">
        <f t="shared" si="0"/>
        <v>0.4</v>
      </c>
      <c r="L7" s="24">
        <v>14</v>
      </c>
      <c r="M7" s="24">
        <f t="shared" si="1"/>
        <v>0.14285714285714288</v>
      </c>
      <c r="N7" s="24"/>
      <c r="O7" s="57" t="s">
        <v>21</v>
      </c>
      <c r="P7" s="84">
        <v>63</v>
      </c>
      <c r="Q7" s="85"/>
      <c r="R7" s="82">
        <f>FLOOR(SUM(P6:S6)/2, 0.1)</f>
        <v>64.5</v>
      </c>
      <c r="S7" s="82"/>
      <c r="T7" s="82">
        <f>FLOOR((R6+T6)/2, 0.1)</f>
        <v>66.5</v>
      </c>
      <c r="U7" s="82"/>
      <c r="V7" s="82">
        <f t="shared" ref="V7" si="3">FLOOR((T6+V6)/2, 0.1)</f>
        <v>68.5</v>
      </c>
      <c r="W7" s="82"/>
      <c r="X7" s="82">
        <f t="shared" ref="X7" si="4">FLOOR((V6+X6)/2, 0.1)</f>
        <v>69.5</v>
      </c>
      <c r="Y7" s="82"/>
      <c r="Z7" s="82">
        <f t="shared" ref="Z7" si="5">FLOOR((X6+Z6)/2, 0.1)</f>
        <v>70.5</v>
      </c>
      <c r="AA7" s="82"/>
      <c r="AB7" s="82">
        <f t="shared" ref="AB7" si="6">FLOOR((Z6+AB6)/2, 0.1)</f>
        <v>71.5</v>
      </c>
      <c r="AC7" s="82"/>
      <c r="AD7" s="82">
        <f t="shared" ref="AD7" si="7">FLOOR((AB6+AD6)/2, 0.1)</f>
        <v>73.5</v>
      </c>
      <c r="AE7" s="82"/>
      <c r="AF7" s="82">
        <f t="shared" ref="AF7" si="8">FLOOR((AD6+AF6)/2, 0.1)</f>
        <v>77.5</v>
      </c>
      <c r="AG7" s="82"/>
      <c r="AH7" s="82">
        <f t="shared" ref="AH7" si="9">FLOOR((AF6+AH6)/2, 0.1)</f>
        <v>80.5</v>
      </c>
      <c r="AI7" s="82"/>
      <c r="AJ7" s="82">
        <f>FLOOR((AH6+AJ6)/2, 0.1)</f>
        <v>82</v>
      </c>
      <c r="AK7" s="82"/>
      <c r="AL7" s="89">
        <f>FLOOR((AJ6+AL6)/2, 0.1)</f>
        <v>84</v>
      </c>
      <c r="AM7" s="89"/>
      <c r="AN7" s="82">
        <v>85</v>
      </c>
      <c r="AO7" s="82"/>
      <c r="AP7" s="82"/>
      <c r="AQ7" s="90"/>
    </row>
    <row r="8" spans="1:43" s="6" customFormat="1" ht="19">
      <c r="A8" s="30" t="s">
        <v>5</v>
      </c>
      <c r="B8" s="30">
        <v>69</v>
      </c>
      <c r="C8" s="30">
        <v>70</v>
      </c>
      <c r="D8" s="30" t="b">
        <v>0</v>
      </c>
      <c r="E8" s="30" t="s">
        <v>6</v>
      </c>
      <c r="F8" s="30">
        <v>1</v>
      </c>
      <c r="G8" s="73" t="s">
        <v>62</v>
      </c>
      <c r="H8" s="66"/>
      <c r="I8" s="66"/>
      <c r="J8" s="66"/>
      <c r="K8" s="66"/>
      <c r="L8" s="62"/>
      <c r="M8" s="31">
        <f>SUM(M5:M7)</f>
        <v>0.28571428571428575</v>
      </c>
      <c r="N8" s="31"/>
      <c r="O8" s="18"/>
      <c r="P8" s="84"/>
      <c r="Q8" s="85"/>
      <c r="R8" s="82"/>
      <c r="S8" s="82"/>
      <c r="T8" s="82"/>
      <c r="U8" s="82"/>
      <c r="V8" s="84"/>
      <c r="W8" s="84"/>
      <c r="X8" s="84"/>
      <c r="Y8" s="84"/>
      <c r="Z8" s="82"/>
      <c r="AA8" s="82"/>
      <c r="AB8" s="82"/>
      <c r="AC8" s="82"/>
      <c r="AD8" s="84"/>
      <c r="AE8" s="84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90"/>
    </row>
    <row r="9" spans="1:43" s="6" customFormat="1" ht="19">
      <c r="A9" s="30" t="s">
        <v>8</v>
      </c>
      <c r="B9" s="30">
        <v>72</v>
      </c>
      <c r="C9" s="30">
        <v>90</v>
      </c>
      <c r="D9" s="30" t="b">
        <v>1</v>
      </c>
      <c r="E9" s="30" t="s">
        <v>6</v>
      </c>
      <c r="F9" s="30">
        <v>1</v>
      </c>
      <c r="G9" s="73"/>
      <c r="H9" s="9"/>
      <c r="I9" s="67"/>
      <c r="J9" s="67"/>
      <c r="K9" s="67"/>
      <c r="L9" s="58"/>
      <c r="M9" s="31"/>
      <c r="N9" s="31"/>
      <c r="O9" s="52"/>
      <c r="P9" s="52" t="s">
        <v>22</v>
      </c>
      <c r="Q9" s="52" t="s">
        <v>23</v>
      </c>
      <c r="R9" s="52" t="s">
        <v>22</v>
      </c>
      <c r="S9" s="52" t="s">
        <v>23</v>
      </c>
      <c r="T9" s="52" t="s">
        <v>22</v>
      </c>
      <c r="U9" s="52" t="s">
        <v>23</v>
      </c>
      <c r="V9" s="52" t="s">
        <v>22</v>
      </c>
      <c r="W9" s="52" t="s">
        <v>23</v>
      </c>
      <c r="X9" s="52" t="s">
        <v>22</v>
      </c>
      <c r="Y9" s="52" t="s">
        <v>23</v>
      </c>
      <c r="Z9" s="52" t="s">
        <v>22</v>
      </c>
      <c r="AA9" s="52" t="s">
        <v>23</v>
      </c>
      <c r="AB9" s="52" t="s">
        <v>22</v>
      </c>
      <c r="AC9" s="52" t="s">
        <v>23</v>
      </c>
      <c r="AD9" s="52" t="s">
        <v>22</v>
      </c>
      <c r="AE9" s="52" t="s">
        <v>23</v>
      </c>
      <c r="AF9" s="52" t="s">
        <v>22</v>
      </c>
      <c r="AG9" s="52" t="s">
        <v>23</v>
      </c>
      <c r="AH9" s="52" t="s">
        <v>22</v>
      </c>
      <c r="AI9" s="52" t="s">
        <v>23</v>
      </c>
      <c r="AJ9" s="52" t="s">
        <v>22</v>
      </c>
      <c r="AK9" s="52" t="s">
        <v>23</v>
      </c>
      <c r="AL9" s="52" t="s">
        <v>22</v>
      </c>
      <c r="AM9" s="52" t="s">
        <v>23</v>
      </c>
      <c r="AN9" s="52" t="s">
        <v>22</v>
      </c>
      <c r="AO9" s="52" t="s">
        <v>23</v>
      </c>
    </row>
    <row r="10" spans="1:43" s="6" customFormat="1" ht="19">
      <c r="A10" s="30" t="s">
        <v>8</v>
      </c>
      <c r="B10" s="30">
        <v>83</v>
      </c>
      <c r="C10" s="30">
        <v>78</v>
      </c>
      <c r="D10" s="30" t="b">
        <v>0</v>
      </c>
      <c r="E10" s="30" t="s">
        <v>6</v>
      </c>
      <c r="F10" s="30">
        <v>1</v>
      </c>
      <c r="G10" s="73"/>
      <c r="N10" s="72"/>
      <c r="O10" s="52" t="s">
        <v>14</v>
      </c>
      <c r="P10" s="52">
        <v>0</v>
      </c>
      <c r="Q10" s="52">
        <v>9</v>
      </c>
      <c r="R10" s="52">
        <v>1</v>
      </c>
      <c r="S10" s="52">
        <v>8</v>
      </c>
      <c r="T10" s="52">
        <v>1</v>
      </c>
      <c r="U10" s="52">
        <v>8</v>
      </c>
      <c r="V10" s="52">
        <v>2</v>
      </c>
      <c r="W10" s="52">
        <v>7</v>
      </c>
      <c r="X10" s="52">
        <v>3</v>
      </c>
      <c r="Y10" s="52">
        <v>6</v>
      </c>
      <c r="Z10" s="52">
        <v>4</v>
      </c>
      <c r="AA10" s="52">
        <v>5</v>
      </c>
      <c r="AB10" s="52">
        <v>4</v>
      </c>
      <c r="AC10" s="52">
        <v>5</v>
      </c>
      <c r="AD10" s="52">
        <v>5</v>
      </c>
      <c r="AE10" s="52">
        <v>4</v>
      </c>
      <c r="AF10" s="52">
        <v>7</v>
      </c>
      <c r="AG10" s="52">
        <v>2</v>
      </c>
      <c r="AH10" s="52">
        <v>7</v>
      </c>
      <c r="AI10" s="52">
        <v>2</v>
      </c>
      <c r="AJ10" s="52">
        <v>8</v>
      </c>
      <c r="AK10" s="52">
        <v>1</v>
      </c>
      <c r="AL10" s="52">
        <v>9</v>
      </c>
      <c r="AM10" s="52">
        <v>0</v>
      </c>
      <c r="AN10" s="52">
        <v>9</v>
      </c>
      <c r="AO10" s="52">
        <v>0</v>
      </c>
    </row>
    <row r="11" spans="1:43" s="6" customFormat="1" ht="19">
      <c r="A11" s="30" t="s">
        <v>8</v>
      </c>
      <c r="B11" s="30">
        <v>64</v>
      </c>
      <c r="C11" s="30">
        <v>65</v>
      </c>
      <c r="D11" s="30" t="b">
        <v>1</v>
      </c>
      <c r="E11" s="30" t="s">
        <v>6</v>
      </c>
      <c r="F11" s="30">
        <v>1</v>
      </c>
      <c r="G11" s="42"/>
      <c r="N11" s="70"/>
      <c r="O11" s="52" t="s">
        <v>15</v>
      </c>
      <c r="P11" s="52">
        <v>0</v>
      </c>
      <c r="Q11" s="52">
        <v>5</v>
      </c>
      <c r="R11" s="52">
        <v>0</v>
      </c>
      <c r="S11" s="52">
        <v>5</v>
      </c>
      <c r="T11" s="52">
        <v>1</v>
      </c>
      <c r="U11" s="52">
        <v>4</v>
      </c>
      <c r="V11" s="52">
        <v>1</v>
      </c>
      <c r="W11" s="52">
        <v>4</v>
      </c>
      <c r="X11" s="52">
        <v>1</v>
      </c>
      <c r="Y11" s="52">
        <v>4</v>
      </c>
      <c r="Z11" s="52">
        <v>1</v>
      </c>
      <c r="AA11" s="52">
        <v>4</v>
      </c>
      <c r="AB11" s="52">
        <v>2</v>
      </c>
      <c r="AC11" s="52">
        <v>3</v>
      </c>
      <c r="AD11" s="52">
        <v>3</v>
      </c>
      <c r="AE11" s="52">
        <v>2</v>
      </c>
      <c r="AF11" s="52">
        <v>3</v>
      </c>
      <c r="AG11" s="52">
        <v>2</v>
      </c>
      <c r="AH11" s="52">
        <v>4</v>
      </c>
      <c r="AI11" s="52">
        <v>1</v>
      </c>
      <c r="AJ11" s="52">
        <v>4</v>
      </c>
      <c r="AK11" s="52">
        <v>1</v>
      </c>
      <c r="AL11" s="52">
        <v>4</v>
      </c>
      <c r="AM11" s="52">
        <v>1</v>
      </c>
      <c r="AN11" s="52">
        <v>5</v>
      </c>
      <c r="AO11" s="52">
        <v>0</v>
      </c>
    </row>
    <row r="12" spans="1:43" s="6" customFormat="1" ht="18" customHeight="1">
      <c r="A12" s="30" t="s">
        <v>8</v>
      </c>
      <c r="B12" s="30">
        <v>81</v>
      </c>
      <c r="C12" s="30">
        <v>75</v>
      </c>
      <c r="D12" s="30" t="b">
        <v>0</v>
      </c>
      <c r="E12" s="30" t="s">
        <v>6</v>
      </c>
      <c r="F12" s="30">
        <v>1</v>
      </c>
      <c r="P12" s="84"/>
      <c r="Q12" s="85"/>
      <c r="R12" s="82"/>
      <c r="S12" s="82"/>
      <c r="T12" s="82"/>
      <c r="U12" s="82"/>
      <c r="V12" s="84"/>
      <c r="W12" s="84"/>
      <c r="X12" s="84"/>
      <c r="Y12" s="84"/>
      <c r="Z12" s="82"/>
      <c r="AA12" s="82"/>
      <c r="AB12" s="82"/>
      <c r="AC12" s="82"/>
      <c r="AD12" s="84"/>
      <c r="AE12" s="84"/>
      <c r="AF12" s="82"/>
      <c r="AG12" s="82"/>
      <c r="AH12" s="82"/>
      <c r="AI12" s="82"/>
      <c r="AJ12" s="82"/>
      <c r="AK12" s="82"/>
      <c r="AL12" s="82"/>
      <c r="AM12" s="82"/>
      <c r="AN12" s="82"/>
      <c r="AO12" s="82"/>
    </row>
    <row r="13" spans="1:43" s="6" customFormat="1" ht="18" customHeight="1">
      <c r="A13" s="30" t="s">
        <v>9</v>
      </c>
      <c r="B13" s="30">
        <v>71</v>
      </c>
      <c r="C13" s="30">
        <v>80</v>
      </c>
      <c r="D13" s="30" t="b">
        <v>1</v>
      </c>
      <c r="E13" s="30" t="s">
        <v>7</v>
      </c>
      <c r="F13" s="30">
        <v>0</v>
      </c>
      <c r="O13" s="52" t="s">
        <v>24</v>
      </c>
      <c r="P13" s="52">
        <f>SUM(P10:P11)</f>
        <v>0</v>
      </c>
      <c r="Q13" s="52">
        <f t="shared" ref="Q13:AO13" si="10">SUM(Q10:Q11)</f>
        <v>14</v>
      </c>
      <c r="R13" s="52">
        <f t="shared" si="10"/>
        <v>1</v>
      </c>
      <c r="S13" s="52">
        <f t="shared" si="10"/>
        <v>13</v>
      </c>
      <c r="T13" s="52">
        <f t="shared" si="10"/>
        <v>2</v>
      </c>
      <c r="U13" s="52">
        <f t="shared" si="10"/>
        <v>12</v>
      </c>
      <c r="V13" s="52">
        <f t="shared" si="10"/>
        <v>3</v>
      </c>
      <c r="W13" s="52">
        <f t="shared" si="10"/>
        <v>11</v>
      </c>
      <c r="X13" s="52">
        <f t="shared" si="10"/>
        <v>4</v>
      </c>
      <c r="Y13" s="52">
        <f t="shared" si="10"/>
        <v>10</v>
      </c>
      <c r="Z13" s="52">
        <f t="shared" si="10"/>
        <v>5</v>
      </c>
      <c r="AA13" s="52">
        <f t="shared" si="10"/>
        <v>9</v>
      </c>
      <c r="AB13" s="52">
        <f t="shared" si="10"/>
        <v>6</v>
      </c>
      <c r="AC13" s="52">
        <f t="shared" si="10"/>
        <v>8</v>
      </c>
      <c r="AD13" s="52">
        <f t="shared" si="10"/>
        <v>8</v>
      </c>
      <c r="AE13" s="52">
        <f t="shared" si="10"/>
        <v>6</v>
      </c>
      <c r="AF13" s="52">
        <f t="shared" si="10"/>
        <v>10</v>
      </c>
      <c r="AG13" s="52">
        <f t="shared" si="10"/>
        <v>4</v>
      </c>
      <c r="AH13" s="52">
        <f t="shared" si="10"/>
        <v>11</v>
      </c>
      <c r="AI13" s="52">
        <f t="shared" si="10"/>
        <v>3</v>
      </c>
      <c r="AJ13" s="52">
        <f t="shared" si="10"/>
        <v>12</v>
      </c>
      <c r="AK13" s="52">
        <f t="shared" si="10"/>
        <v>2</v>
      </c>
      <c r="AL13" s="52">
        <f t="shared" si="10"/>
        <v>13</v>
      </c>
      <c r="AM13" s="52">
        <f t="shared" si="10"/>
        <v>1</v>
      </c>
      <c r="AN13" s="52">
        <f t="shared" si="10"/>
        <v>14</v>
      </c>
      <c r="AO13" s="52">
        <f t="shared" si="10"/>
        <v>0</v>
      </c>
    </row>
    <row r="14" spans="1:43" s="8" customFormat="1" ht="19">
      <c r="A14" s="30" t="s">
        <v>9</v>
      </c>
      <c r="B14" s="30">
        <v>65</v>
      </c>
      <c r="C14" s="30">
        <v>70</v>
      </c>
      <c r="D14" s="30" t="b">
        <v>1</v>
      </c>
      <c r="E14" s="30" t="s">
        <v>7</v>
      </c>
      <c r="F14" s="30">
        <v>0</v>
      </c>
      <c r="O14" s="57" t="s">
        <v>61</v>
      </c>
      <c r="P14" s="51">
        <v>1</v>
      </c>
      <c r="Q14" s="51">
        <f>1 - MAX(Q10/Q13, Q11/Q13)</f>
        <v>0.3571428571428571</v>
      </c>
      <c r="R14" s="51">
        <f t="shared" ref="R14:AN14" si="11">1 - MAX(R10/R13, R11/R13)</f>
        <v>0</v>
      </c>
      <c r="S14" s="51">
        <f t="shared" si="11"/>
        <v>0.38461538461538458</v>
      </c>
      <c r="T14" s="51">
        <f t="shared" si="11"/>
        <v>0.5</v>
      </c>
      <c r="U14" s="51">
        <f t="shared" si="11"/>
        <v>0.33333333333333337</v>
      </c>
      <c r="V14" s="51">
        <f t="shared" si="11"/>
        <v>0.33333333333333337</v>
      </c>
      <c r="W14" s="51">
        <f t="shared" si="11"/>
        <v>0.36363636363636365</v>
      </c>
      <c r="X14" s="51">
        <f t="shared" si="11"/>
        <v>0.25</v>
      </c>
      <c r="Y14" s="51">
        <f t="shared" si="11"/>
        <v>0.4</v>
      </c>
      <c r="Z14" s="51">
        <f t="shared" si="11"/>
        <v>0.19999999999999996</v>
      </c>
      <c r="AA14" s="51">
        <f t="shared" si="11"/>
        <v>0.44444444444444442</v>
      </c>
      <c r="AB14" s="51">
        <f t="shared" si="11"/>
        <v>0.33333333333333337</v>
      </c>
      <c r="AC14" s="51">
        <f t="shared" si="11"/>
        <v>0.375</v>
      </c>
      <c r="AD14" s="51">
        <f t="shared" si="11"/>
        <v>0.375</v>
      </c>
      <c r="AE14" s="51">
        <f t="shared" si="11"/>
        <v>0.33333333333333337</v>
      </c>
      <c r="AF14" s="51">
        <f t="shared" si="11"/>
        <v>0.30000000000000004</v>
      </c>
      <c r="AG14" s="51">
        <f t="shared" si="11"/>
        <v>0.5</v>
      </c>
      <c r="AH14" s="51">
        <f t="shared" si="11"/>
        <v>0.36363636363636365</v>
      </c>
      <c r="AI14" s="51">
        <f t="shared" si="11"/>
        <v>0.33333333333333337</v>
      </c>
      <c r="AJ14" s="51">
        <f t="shared" si="11"/>
        <v>0.33333333333333337</v>
      </c>
      <c r="AK14" s="51">
        <f t="shared" si="11"/>
        <v>0.5</v>
      </c>
      <c r="AL14" s="51">
        <f t="shared" si="11"/>
        <v>0.30769230769230771</v>
      </c>
      <c r="AM14" s="51">
        <f t="shared" si="11"/>
        <v>0</v>
      </c>
      <c r="AN14" s="51">
        <f t="shared" si="11"/>
        <v>0.3571428571428571</v>
      </c>
      <c r="AO14" s="51">
        <v>1</v>
      </c>
    </row>
    <row r="15" spans="1:43" s="8" customFormat="1" ht="19">
      <c r="A15" s="30" t="s">
        <v>9</v>
      </c>
      <c r="B15" s="30">
        <v>75</v>
      </c>
      <c r="C15" s="30">
        <v>80</v>
      </c>
      <c r="D15" s="30" t="b">
        <v>0</v>
      </c>
      <c r="E15" s="30" t="s">
        <v>6</v>
      </c>
      <c r="F15" s="30">
        <v>1</v>
      </c>
      <c r="G15" s="52"/>
      <c r="H15" s="52"/>
      <c r="I15" s="9"/>
      <c r="J15" s="9"/>
      <c r="K15" s="9"/>
      <c r="L15" s="9"/>
      <c r="M15" s="9"/>
      <c r="N15" s="9"/>
      <c r="O15" s="52" t="s">
        <v>17</v>
      </c>
      <c r="P15" s="52">
        <v>14</v>
      </c>
      <c r="Q15" s="52">
        <v>14</v>
      </c>
      <c r="R15" s="52">
        <v>14</v>
      </c>
      <c r="S15" s="52">
        <v>14</v>
      </c>
      <c r="T15" s="52">
        <v>14</v>
      </c>
      <c r="U15" s="52">
        <v>14</v>
      </c>
      <c r="V15" s="52">
        <v>14</v>
      </c>
      <c r="W15" s="52">
        <v>14</v>
      </c>
      <c r="X15" s="52">
        <v>14</v>
      </c>
      <c r="Y15" s="52">
        <v>14</v>
      </c>
      <c r="Z15" s="52">
        <v>14</v>
      </c>
      <c r="AA15" s="52">
        <v>14</v>
      </c>
      <c r="AB15" s="52">
        <v>14</v>
      </c>
      <c r="AC15" s="52">
        <v>14</v>
      </c>
      <c r="AD15" s="52">
        <v>14</v>
      </c>
      <c r="AE15" s="52">
        <v>14</v>
      </c>
      <c r="AF15" s="52">
        <v>14</v>
      </c>
      <c r="AG15" s="52">
        <v>14</v>
      </c>
      <c r="AH15" s="52">
        <v>14</v>
      </c>
      <c r="AI15" s="52">
        <v>14</v>
      </c>
      <c r="AJ15" s="52">
        <v>14</v>
      </c>
      <c r="AK15" s="52">
        <v>14</v>
      </c>
      <c r="AL15" s="52">
        <v>14</v>
      </c>
      <c r="AM15" s="52">
        <v>14</v>
      </c>
      <c r="AN15" s="52">
        <v>14</v>
      </c>
      <c r="AO15" s="52">
        <v>14</v>
      </c>
    </row>
    <row r="16" spans="1:43" s="6" customFormat="1" ht="19">
      <c r="A16" s="30" t="s">
        <v>9</v>
      </c>
      <c r="B16" s="30">
        <v>68</v>
      </c>
      <c r="C16" s="30">
        <v>80</v>
      </c>
      <c r="D16" s="30" t="b">
        <v>0</v>
      </c>
      <c r="E16" s="30" t="s">
        <v>6</v>
      </c>
      <c r="F16" s="30">
        <v>1</v>
      </c>
      <c r="G16" s="52"/>
      <c r="H16" s="9"/>
      <c r="I16" s="9"/>
      <c r="J16" s="9"/>
      <c r="K16" s="9"/>
      <c r="L16" s="9"/>
      <c r="M16" s="9"/>
      <c r="N16" s="9"/>
      <c r="O16" s="57" t="s">
        <v>60</v>
      </c>
      <c r="P16" s="51">
        <f>(P13/P15)*P14</f>
        <v>0</v>
      </c>
      <c r="Q16" s="51">
        <f t="shared" ref="Q16:AO16" si="12">(Q13/Q15)*Q14</f>
        <v>0.3571428571428571</v>
      </c>
      <c r="R16" s="51">
        <f t="shared" si="12"/>
        <v>0</v>
      </c>
      <c r="S16" s="51">
        <f t="shared" si="12"/>
        <v>0.35714285714285715</v>
      </c>
      <c r="T16" s="51">
        <f t="shared" si="12"/>
        <v>7.1428571428571425E-2</v>
      </c>
      <c r="U16" s="51">
        <f t="shared" si="12"/>
        <v>0.28571428571428575</v>
      </c>
      <c r="V16" s="51">
        <f t="shared" si="12"/>
        <v>7.1428571428571438E-2</v>
      </c>
      <c r="W16" s="51">
        <f t="shared" si="12"/>
        <v>0.2857142857142857</v>
      </c>
      <c r="X16" s="51">
        <f t="shared" si="12"/>
        <v>7.1428571428571425E-2</v>
      </c>
      <c r="Y16" s="51">
        <f t="shared" si="12"/>
        <v>0.28571428571428575</v>
      </c>
      <c r="Z16" s="51">
        <f t="shared" si="12"/>
        <v>7.1428571428571411E-2</v>
      </c>
      <c r="AA16" s="51">
        <f t="shared" si="12"/>
        <v>0.2857142857142857</v>
      </c>
      <c r="AB16" s="51">
        <f t="shared" si="12"/>
        <v>0.14285714285714288</v>
      </c>
      <c r="AC16" s="51">
        <f t="shared" si="12"/>
        <v>0.21428571428571427</v>
      </c>
      <c r="AD16" s="51">
        <f t="shared" si="12"/>
        <v>0.21428571428571427</v>
      </c>
      <c r="AE16" s="51">
        <f t="shared" si="12"/>
        <v>0.14285714285714288</v>
      </c>
      <c r="AF16" s="51">
        <f t="shared" si="12"/>
        <v>0.21428571428571433</v>
      </c>
      <c r="AG16" s="51">
        <f t="shared" si="12"/>
        <v>0.14285714285714285</v>
      </c>
      <c r="AH16" s="51">
        <f t="shared" si="12"/>
        <v>0.2857142857142857</v>
      </c>
      <c r="AI16" s="51">
        <f t="shared" si="12"/>
        <v>7.1428571428571438E-2</v>
      </c>
      <c r="AJ16" s="51">
        <f t="shared" si="12"/>
        <v>0.28571428571428575</v>
      </c>
      <c r="AK16" s="51">
        <f t="shared" si="12"/>
        <v>7.1428571428571425E-2</v>
      </c>
      <c r="AL16" s="51">
        <f t="shared" si="12"/>
        <v>0.28571428571428575</v>
      </c>
      <c r="AM16" s="51">
        <f t="shared" si="12"/>
        <v>0</v>
      </c>
      <c r="AN16" s="51">
        <f t="shared" si="12"/>
        <v>0.3571428571428571</v>
      </c>
      <c r="AO16" s="51">
        <f t="shared" si="12"/>
        <v>0</v>
      </c>
    </row>
    <row r="17" spans="1:43" s="6" customFormat="1" ht="19">
      <c r="A17" s="30" t="s">
        <v>9</v>
      </c>
      <c r="B17" s="30">
        <v>70</v>
      </c>
      <c r="C17" s="30">
        <v>96</v>
      </c>
      <c r="D17" s="30" t="b">
        <v>0</v>
      </c>
      <c r="E17" s="30" t="s">
        <v>6</v>
      </c>
      <c r="F17" s="30">
        <v>1</v>
      </c>
      <c r="G17" s="52"/>
      <c r="H17" s="9"/>
      <c r="I17" s="9"/>
      <c r="J17" s="9"/>
      <c r="K17" s="9"/>
      <c r="L17" s="9"/>
      <c r="M17" s="9"/>
      <c r="N17" s="9"/>
      <c r="O17" s="73" t="s">
        <v>62</v>
      </c>
      <c r="P17" s="91">
        <f>SUM(P16:Q16)</f>
        <v>0.3571428571428571</v>
      </c>
      <c r="Q17" s="84"/>
      <c r="R17" s="91">
        <f t="shared" ref="R17" si="13">SUM(R16:S16)</f>
        <v>0.35714285714285715</v>
      </c>
      <c r="S17" s="91"/>
      <c r="T17" s="91">
        <f t="shared" ref="T17" si="14">SUM(T16:U16)</f>
        <v>0.35714285714285721</v>
      </c>
      <c r="U17" s="91"/>
      <c r="V17" s="91">
        <f t="shared" ref="V17" si="15">SUM(V16:W16)</f>
        <v>0.35714285714285715</v>
      </c>
      <c r="W17" s="91"/>
      <c r="X17" s="91">
        <f t="shared" ref="X17" si="16">SUM(X16:Y16)</f>
        <v>0.35714285714285721</v>
      </c>
      <c r="Y17" s="91"/>
      <c r="Z17" s="91">
        <f t="shared" ref="Z17" si="17">SUM(Z16:AA16)</f>
        <v>0.3571428571428571</v>
      </c>
      <c r="AA17" s="91"/>
      <c r="AB17" s="91">
        <f t="shared" ref="AB17" si="18">SUM(AB16:AC16)</f>
        <v>0.35714285714285715</v>
      </c>
      <c r="AC17" s="91"/>
      <c r="AD17" s="91">
        <f t="shared" ref="AD17" si="19">SUM(AD16:AE16)</f>
        <v>0.35714285714285715</v>
      </c>
      <c r="AE17" s="91"/>
      <c r="AF17" s="91">
        <f t="shared" ref="AF17" si="20">SUM(AF16:AG16)</f>
        <v>0.35714285714285721</v>
      </c>
      <c r="AG17" s="91"/>
      <c r="AH17" s="91">
        <f t="shared" ref="AH17" si="21">SUM(AH16:AI16)</f>
        <v>0.35714285714285715</v>
      </c>
      <c r="AI17" s="91"/>
      <c r="AJ17" s="91">
        <f t="shared" ref="AJ17" si="22">SUM(AJ16:AK16)</f>
        <v>0.35714285714285721</v>
      </c>
      <c r="AK17" s="91"/>
      <c r="AL17" s="100">
        <f t="shared" ref="AL17" si="23">SUM(AL16:AM16)</f>
        <v>0.28571428571428575</v>
      </c>
      <c r="AM17" s="100"/>
      <c r="AN17" s="91">
        <f t="shared" ref="AN17" si="24">SUM(AN16:AO16)</f>
        <v>0.3571428571428571</v>
      </c>
      <c r="AO17" s="91"/>
    </row>
    <row r="18" spans="1:43" s="6" customFormat="1" ht="19">
      <c r="A18" s="30"/>
      <c r="B18" s="30"/>
      <c r="C18" s="30"/>
      <c r="D18" s="30"/>
      <c r="E18" s="30"/>
      <c r="F18" s="30"/>
      <c r="G18" s="52"/>
      <c r="H18" s="9"/>
      <c r="I18" s="9"/>
      <c r="J18" s="9"/>
      <c r="K18" s="9"/>
      <c r="L18" s="9"/>
      <c r="M18" s="9"/>
      <c r="N18" s="9"/>
      <c r="O18" s="73"/>
      <c r="P18" s="91"/>
      <c r="Q18" s="84"/>
      <c r="R18" s="91"/>
      <c r="S18" s="84"/>
      <c r="T18" s="91"/>
      <c r="U18" s="84"/>
      <c r="V18" s="91"/>
      <c r="W18" s="84"/>
      <c r="X18" s="91"/>
      <c r="Y18" s="84"/>
      <c r="Z18" s="91"/>
      <c r="AA18" s="84"/>
      <c r="AB18" s="91"/>
      <c r="AC18" s="84"/>
      <c r="AD18" s="91"/>
      <c r="AE18" s="84"/>
      <c r="AF18" s="91"/>
      <c r="AG18" s="84"/>
      <c r="AH18" s="91"/>
      <c r="AI18" s="84"/>
      <c r="AJ18" s="91"/>
      <c r="AK18" s="84"/>
      <c r="AL18" s="91"/>
      <c r="AM18" s="84"/>
      <c r="AN18" s="91"/>
      <c r="AO18" s="84"/>
    </row>
    <row r="19" spans="1:43" s="6" customFormat="1">
      <c r="G19" s="52"/>
      <c r="H19" s="9"/>
      <c r="I19" s="9"/>
      <c r="J19" s="9"/>
      <c r="K19" s="9"/>
      <c r="L19" s="9"/>
      <c r="M19" s="9"/>
      <c r="N19" s="9"/>
      <c r="O19" s="69"/>
      <c r="P19" s="91"/>
      <c r="Q19" s="84"/>
      <c r="R19" s="91"/>
      <c r="S19" s="84"/>
      <c r="T19" s="91"/>
      <c r="U19" s="84"/>
      <c r="V19" s="91"/>
      <c r="W19" s="84"/>
      <c r="X19" s="91"/>
      <c r="Y19" s="84"/>
      <c r="Z19" s="91"/>
      <c r="AA19" s="84"/>
      <c r="AB19" s="91"/>
      <c r="AC19" s="84"/>
      <c r="AD19" s="91"/>
      <c r="AE19" s="84"/>
      <c r="AF19" s="91"/>
      <c r="AG19" s="84"/>
      <c r="AH19" s="91"/>
      <c r="AI19" s="84"/>
      <c r="AJ19" s="91"/>
      <c r="AK19" s="84"/>
      <c r="AL19" s="91"/>
      <c r="AM19" s="84"/>
      <c r="AN19" s="91"/>
      <c r="AO19" s="84"/>
    </row>
    <row r="21" spans="1:43" ht="21">
      <c r="A21" s="104"/>
      <c r="B21" s="49"/>
      <c r="C21" s="49"/>
      <c r="D21" s="49"/>
      <c r="E21" s="10"/>
      <c r="F21" s="12"/>
      <c r="G21" s="79" t="s">
        <v>3</v>
      </c>
      <c r="H21" s="79"/>
      <c r="I21" s="80"/>
      <c r="J21" s="80"/>
      <c r="K21" s="80"/>
      <c r="L21" s="80"/>
      <c r="M21" s="80"/>
      <c r="N21" s="61"/>
      <c r="O21" s="79" t="s">
        <v>2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4"/>
    </row>
    <row r="22" spans="1:43" ht="17">
      <c r="A22" s="49"/>
      <c r="B22" s="49"/>
      <c r="C22" s="49"/>
      <c r="D22" s="49"/>
      <c r="E22" s="24"/>
      <c r="F22" s="24"/>
      <c r="G22" s="15"/>
      <c r="H22" s="10" t="s">
        <v>14</v>
      </c>
      <c r="I22" s="10" t="s">
        <v>15</v>
      </c>
      <c r="J22" s="10" t="s">
        <v>37</v>
      </c>
      <c r="K22" s="10" t="s">
        <v>61</v>
      </c>
      <c r="L22" s="10" t="s">
        <v>17</v>
      </c>
      <c r="M22" s="12" t="s">
        <v>60</v>
      </c>
      <c r="N22" s="12"/>
      <c r="O22" s="52" t="s">
        <v>19</v>
      </c>
      <c r="P22" s="82">
        <v>1</v>
      </c>
      <c r="Q22" s="83"/>
      <c r="R22" s="84">
        <v>0</v>
      </c>
      <c r="S22" s="85"/>
      <c r="T22" s="82">
        <v>1</v>
      </c>
      <c r="U22" s="83"/>
      <c r="V22" s="84">
        <v>1</v>
      </c>
      <c r="W22" s="85"/>
      <c r="X22" s="82">
        <v>1</v>
      </c>
      <c r="Y22" s="83"/>
      <c r="Z22" s="84">
        <v>1</v>
      </c>
      <c r="AA22" s="85"/>
      <c r="AB22" s="84">
        <v>0</v>
      </c>
      <c r="AC22" s="85"/>
      <c r="AD22" s="84">
        <v>1</v>
      </c>
      <c r="AE22" s="85"/>
      <c r="AF22" s="82">
        <v>1</v>
      </c>
      <c r="AG22" s="83"/>
      <c r="AH22" s="82">
        <v>0</v>
      </c>
      <c r="AI22" s="83"/>
      <c r="AJ22" s="82">
        <v>0</v>
      </c>
      <c r="AK22" s="83"/>
      <c r="AL22" s="82">
        <v>1</v>
      </c>
      <c r="AM22" s="83"/>
      <c r="AN22" s="82">
        <v>0</v>
      </c>
      <c r="AO22" s="83"/>
      <c r="AP22" s="82">
        <v>1</v>
      </c>
      <c r="AQ22" s="90"/>
    </row>
    <row r="23" spans="1:43">
      <c r="A23" s="10"/>
      <c r="B23" s="10"/>
      <c r="C23" s="10"/>
      <c r="D23" s="10"/>
      <c r="E23" s="24"/>
      <c r="F23" s="24"/>
      <c r="G23" s="52" t="b">
        <v>1</v>
      </c>
      <c r="H23" s="24">
        <v>3</v>
      </c>
      <c r="I23" s="24">
        <v>4</v>
      </c>
      <c r="J23" s="24">
        <v>7</v>
      </c>
      <c r="K23" s="24">
        <f>1 - MAX(H23/J23, I23/J23)</f>
        <v>0.4285714285714286</v>
      </c>
      <c r="L23" s="24">
        <v>14</v>
      </c>
      <c r="M23" s="24">
        <f>J23/L23*K23</f>
        <v>0.2142857142857143</v>
      </c>
      <c r="N23" s="24"/>
      <c r="O23" s="52" t="s">
        <v>2</v>
      </c>
      <c r="P23" s="84">
        <v>65</v>
      </c>
      <c r="Q23" s="85"/>
      <c r="R23" s="84">
        <v>70</v>
      </c>
      <c r="S23" s="85"/>
      <c r="T23" s="82">
        <v>70</v>
      </c>
      <c r="U23" s="83"/>
      <c r="V23" s="84">
        <v>70</v>
      </c>
      <c r="W23" s="85"/>
      <c r="X23" s="84">
        <v>75</v>
      </c>
      <c r="Y23" s="85"/>
      <c r="Z23" s="82">
        <v>78</v>
      </c>
      <c r="AA23" s="83"/>
      <c r="AB23" s="84">
        <v>80</v>
      </c>
      <c r="AC23" s="85"/>
      <c r="AD23" s="84">
        <v>80</v>
      </c>
      <c r="AE23" s="85"/>
      <c r="AF23" s="82">
        <v>80</v>
      </c>
      <c r="AG23" s="83"/>
      <c r="AH23" s="82">
        <v>85</v>
      </c>
      <c r="AI23" s="83"/>
      <c r="AJ23" s="82">
        <v>90</v>
      </c>
      <c r="AK23" s="83"/>
      <c r="AL23" s="82">
        <v>90</v>
      </c>
      <c r="AM23" s="83"/>
      <c r="AN23" s="82">
        <v>95</v>
      </c>
      <c r="AO23" s="83"/>
      <c r="AP23" s="82">
        <v>96</v>
      </c>
      <c r="AQ23" s="90"/>
    </row>
    <row r="24" spans="1:43" ht="17">
      <c r="A24" s="24"/>
      <c r="B24" s="24"/>
      <c r="C24" s="24"/>
      <c r="D24" s="65"/>
      <c r="E24" s="24"/>
      <c r="F24" s="24"/>
      <c r="G24" s="52" t="b">
        <v>0</v>
      </c>
      <c r="H24" s="24">
        <v>6</v>
      </c>
      <c r="I24" s="24">
        <v>1</v>
      </c>
      <c r="J24" s="24">
        <v>7</v>
      </c>
      <c r="K24" s="24">
        <f>1 - MAX(H24/J24, I24/J24)</f>
        <v>0.1428571428571429</v>
      </c>
      <c r="L24" s="24">
        <v>14</v>
      </c>
      <c r="M24" s="24">
        <f>J24/L24*K24</f>
        <v>7.1428571428571452E-2</v>
      </c>
      <c r="N24" s="24"/>
      <c r="O24" s="18" t="s">
        <v>25</v>
      </c>
      <c r="P24" s="84">
        <f xml:space="preserve"> P23</f>
        <v>65</v>
      </c>
      <c r="Q24" s="85"/>
      <c r="R24" s="82">
        <f t="shared" ref="R24" si="25" xml:space="preserve"> R23</f>
        <v>70</v>
      </c>
      <c r="S24" s="83"/>
      <c r="T24" s="82">
        <v>75</v>
      </c>
      <c r="U24" s="83"/>
      <c r="V24" s="84">
        <v>78</v>
      </c>
      <c r="W24" s="85"/>
      <c r="X24" s="84">
        <v>80</v>
      </c>
      <c r="Y24" s="85"/>
      <c r="Z24" s="82">
        <v>85</v>
      </c>
      <c r="AA24" s="83"/>
      <c r="AB24" s="82">
        <v>90</v>
      </c>
      <c r="AC24" s="83"/>
      <c r="AD24" s="84">
        <v>95</v>
      </c>
      <c r="AE24" s="85"/>
      <c r="AF24" s="82">
        <v>96</v>
      </c>
      <c r="AG24" s="83"/>
      <c r="AH24" s="82"/>
      <c r="AI24" s="83"/>
      <c r="AJ24" s="82"/>
      <c r="AK24" s="83"/>
      <c r="AL24" s="82"/>
      <c r="AM24" s="83"/>
      <c r="AN24" s="82"/>
      <c r="AO24" s="83"/>
      <c r="AP24" s="82"/>
      <c r="AQ24" s="90"/>
    </row>
    <row r="25" spans="1:43" ht="17">
      <c r="A25" s="88"/>
      <c r="B25" s="88"/>
      <c r="C25" s="88"/>
      <c r="D25" s="88"/>
      <c r="E25" s="62"/>
      <c r="F25" s="31"/>
      <c r="G25" s="73" t="s">
        <v>62</v>
      </c>
      <c r="H25" s="66"/>
      <c r="I25" s="66"/>
      <c r="J25" s="66"/>
      <c r="K25" s="66"/>
      <c r="L25" s="62"/>
      <c r="M25" s="31">
        <f>SUM(M23:M24)</f>
        <v>0.28571428571428575</v>
      </c>
      <c r="N25" s="24"/>
      <c r="O25" s="57" t="s">
        <v>21</v>
      </c>
      <c r="P25" s="84">
        <v>63</v>
      </c>
      <c r="Q25" s="85"/>
      <c r="R25" s="82">
        <f>FLOOR(SUM(P24:S24)/2, 0.1)</f>
        <v>67.5</v>
      </c>
      <c r="S25" s="82"/>
      <c r="T25" s="82">
        <f>FLOOR((R24+T24)/2, 0.1)</f>
        <v>72.5</v>
      </c>
      <c r="U25" s="82"/>
      <c r="V25" s="82">
        <f t="shared" ref="V25" si="26">FLOOR((T24+V24)/2, 0.1)</f>
        <v>76.5</v>
      </c>
      <c r="W25" s="82"/>
      <c r="X25" s="82">
        <f t="shared" ref="X25" si="27">FLOOR((V24+X24)/2, 0.1)</f>
        <v>79</v>
      </c>
      <c r="Y25" s="82"/>
      <c r="Z25" s="89">
        <f t="shared" ref="Z25" si="28">FLOOR((X24+Z24)/2, 0.1)</f>
        <v>82.5</v>
      </c>
      <c r="AA25" s="89"/>
      <c r="AB25" s="82">
        <f t="shared" ref="AB25" si="29">FLOOR((Z24+AB24)/2, 0.1)</f>
        <v>87.5</v>
      </c>
      <c r="AC25" s="82"/>
      <c r="AD25" s="82">
        <f t="shared" ref="AD25" si="30">FLOOR((AB24+AD24)/2, 0.1)</f>
        <v>92.5</v>
      </c>
      <c r="AE25" s="82"/>
      <c r="AF25" s="82">
        <f t="shared" ref="AF25" si="31">FLOOR((AD24+AF24)/2, 0.1)</f>
        <v>95.5</v>
      </c>
      <c r="AG25" s="82"/>
      <c r="AH25" s="82">
        <v>98</v>
      </c>
      <c r="AI25" s="82"/>
      <c r="AJ25" s="82"/>
      <c r="AK25" s="82"/>
      <c r="AL25" s="82"/>
      <c r="AM25" s="82"/>
      <c r="AN25" s="82"/>
      <c r="AO25" s="82"/>
      <c r="AP25" s="82"/>
      <c r="AQ25" s="90"/>
    </row>
    <row r="26" spans="1:43" ht="19">
      <c r="B26" s="7"/>
      <c r="C26" s="7"/>
      <c r="G26" s="73"/>
      <c r="M26" s="72"/>
      <c r="N26" s="72"/>
      <c r="O26" s="18"/>
      <c r="P26" s="84"/>
      <c r="Q26" s="85"/>
      <c r="R26" s="82"/>
      <c r="S26" s="82"/>
      <c r="T26" s="82"/>
      <c r="U26" s="82"/>
      <c r="V26" s="84"/>
      <c r="W26" s="84"/>
      <c r="X26" s="84"/>
      <c r="Y26" s="84"/>
      <c r="Z26" s="82"/>
      <c r="AA26" s="82"/>
      <c r="AB26" s="82"/>
      <c r="AC26" s="82"/>
      <c r="AD26" s="84"/>
      <c r="AE26" s="84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90"/>
    </row>
    <row r="27" spans="1:43" ht="19">
      <c r="B27" s="7"/>
      <c r="C27" s="7"/>
      <c r="G27" s="73"/>
      <c r="H27" s="77"/>
      <c r="I27" s="78"/>
      <c r="J27" s="78"/>
      <c r="K27" s="78"/>
      <c r="L27" s="58"/>
      <c r="M27" s="58"/>
      <c r="N27" s="72"/>
      <c r="O27" s="52"/>
      <c r="P27" s="52" t="s">
        <v>22</v>
      </c>
      <c r="Q27" s="52" t="s">
        <v>23</v>
      </c>
      <c r="R27" s="52" t="s">
        <v>22</v>
      </c>
      <c r="S27" s="52" t="s">
        <v>23</v>
      </c>
      <c r="T27" s="52" t="s">
        <v>22</v>
      </c>
      <c r="U27" s="52" t="s">
        <v>23</v>
      </c>
      <c r="V27" s="52" t="s">
        <v>22</v>
      </c>
      <c r="W27" s="52" t="s">
        <v>23</v>
      </c>
      <c r="X27" s="52" t="s">
        <v>22</v>
      </c>
      <c r="Y27" s="52" t="s">
        <v>23</v>
      </c>
      <c r="Z27" s="52" t="s">
        <v>22</v>
      </c>
      <c r="AA27" s="52" t="s">
        <v>23</v>
      </c>
      <c r="AB27" s="52" t="s">
        <v>22</v>
      </c>
      <c r="AC27" s="52" t="s">
        <v>23</v>
      </c>
      <c r="AD27" s="52" t="s">
        <v>22</v>
      </c>
      <c r="AE27" s="52" t="s">
        <v>23</v>
      </c>
      <c r="AF27" s="52" t="s">
        <v>22</v>
      </c>
      <c r="AG27" s="52" t="s">
        <v>23</v>
      </c>
      <c r="AH27" s="52" t="s">
        <v>22</v>
      </c>
      <c r="AI27" s="52" t="s">
        <v>23</v>
      </c>
      <c r="AJ27" s="52"/>
      <c r="AK27" s="52"/>
      <c r="AL27" s="52"/>
      <c r="AM27" s="52"/>
      <c r="AN27" s="52"/>
      <c r="AO27" s="52"/>
      <c r="AP27" s="6"/>
      <c r="AQ27" s="6"/>
    </row>
    <row r="28" spans="1:43" ht="19">
      <c r="B28" s="5"/>
      <c r="C28" s="5"/>
      <c r="G28" s="42"/>
      <c r="H28" s="6"/>
      <c r="I28" s="6"/>
      <c r="J28" s="6"/>
      <c r="K28" s="6"/>
      <c r="L28" s="6"/>
      <c r="M28" s="6"/>
      <c r="N28" s="72"/>
      <c r="O28" s="52" t="s">
        <v>14</v>
      </c>
      <c r="P28" s="52">
        <v>0</v>
      </c>
      <c r="Q28" s="52">
        <v>9</v>
      </c>
      <c r="R28" s="52">
        <v>1</v>
      </c>
      <c r="S28" s="52">
        <v>8</v>
      </c>
      <c r="T28" s="52">
        <v>3</v>
      </c>
      <c r="U28" s="52">
        <v>6</v>
      </c>
      <c r="V28" s="52">
        <v>4</v>
      </c>
      <c r="W28" s="52">
        <v>5</v>
      </c>
      <c r="X28" s="52">
        <v>5</v>
      </c>
      <c r="Y28" s="52">
        <v>4</v>
      </c>
      <c r="Z28" s="52">
        <v>7</v>
      </c>
      <c r="AA28" s="52">
        <v>2</v>
      </c>
      <c r="AB28" s="52">
        <v>7</v>
      </c>
      <c r="AC28" s="52">
        <v>2</v>
      </c>
      <c r="AD28" s="52">
        <v>8</v>
      </c>
      <c r="AE28" s="52">
        <v>1</v>
      </c>
      <c r="AF28" s="52">
        <v>8</v>
      </c>
      <c r="AG28" s="52">
        <v>1</v>
      </c>
      <c r="AH28" s="52">
        <v>9</v>
      </c>
      <c r="AI28" s="52">
        <v>0</v>
      </c>
      <c r="AJ28" s="52"/>
      <c r="AK28" s="52"/>
      <c r="AL28" s="52"/>
      <c r="AM28" s="52"/>
      <c r="AN28" s="52"/>
      <c r="AO28" s="52"/>
      <c r="AP28" s="6"/>
      <c r="AQ28" s="6"/>
    </row>
    <row r="29" spans="1:43" ht="19">
      <c r="B29" s="5"/>
      <c r="C29" s="5"/>
      <c r="G29" s="6"/>
      <c r="H29" s="6"/>
      <c r="I29" s="6"/>
      <c r="J29" s="6"/>
      <c r="K29" s="6"/>
      <c r="L29" s="6"/>
      <c r="M29" s="6"/>
      <c r="N29" s="6"/>
      <c r="O29" s="52" t="s">
        <v>15</v>
      </c>
      <c r="P29" s="52">
        <v>0</v>
      </c>
      <c r="Q29" s="52">
        <v>5</v>
      </c>
      <c r="R29" s="52">
        <v>0</v>
      </c>
      <c r="S29" s="52">
        <v>5</v>
      </c>
      <c r="T29" s="52">
        <v>1</v>
      </c>
      <c r="U29" s="52">
        <v>4</v>
      </c>
      <c r="V29" s="52">
        <v>1</v>
      </c>
      <c r="W29" s="52">
        <v>4</v>
      </c>
      <c r="X29" s="52">
        <v>1</v>
      </c>
      <c r="Y29" s="52">
        <v>4</v>
      </c>
      <c r="Z29" s="52">
        <v>2</v>
      </c>
      <c r="AA29" s="52">
        <v>3</v>
      </c>
      <c r="AB29" s="52">
        <v>3</v>
      </c>
      <c r="AC29" s="52">
        <v>2</v>
      </c>
      <c r="AD29" s="52">
        <v>4</v>
      </c>
      <c r="AE29" s="52">
        <v>1</v>
      </c>
      <c r="AF29" s="52">
        <v>5</v>
      </c>
      <c r="AG29" s="52">
        <v>0</v>
      </c>
      <c r="AH29" s="52">
        <v>5</v>
      </c>
      <c r="AI29" s="52">
        <v>0</v>
      </c>
      <c r="AJ29" s="52"/>
      <c r="AK29" s="52"/>
      <c r="AL29" s="52"/>
      <c r="AM29" s="52"/>
      <c r="AN29" s="52"/>
      <c r="AO29" s="52"/>
      <c r="AP29" s="6"/>
      <c r="AQ29" s="6"/>
    </row>
    <row r="30" spans="1:43">
      <c r="A30" s="96" t="s">
        <v>59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6"/>
      <c r="O30" s="6"/>
      <c r="P30" s="84"/>
      <c r="Q30" s="85"/>
      <c r="R30" s="82"/>
      <c r="S30" s="82"/>
      <c r="T30" s="82"/>
      <c r="U30" s="82"/>
      <c r="V30" s="84"/>
      <c r="W30" s="84"/>
      <c r="X30" s="84"/>
      <c r="Y30" s="84"/>
      <c r="Z30" s="82"/>
      <c r="AA30" s="82"/>
      <c r="AB30" s="82"/>
      <c r="AC30" s="82"/>
      <c r="AD30" s="84"/>
      <c r="AE30" s="84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6"/>
      <c r="AQ30" s="6"/>
    </row>
    <row r="31" spans="1:43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6"/>
      <c r="O31" s="52" t="s">
        <v>24</v>
      </c>
      <c r="P31" s="52">
        <f>SUM(P28:P29)</f>
        <v>0</v>
      </c>
      <c r="Q31" s="52">
        <f t="shared" ref="Q31:AI31" si="32">SUM(Q28:Q29)</f>
        <v>14</v>
      </c>
      <c r="R31" s="52">
        <f t="shared" si="32"/>
        <v>1</v>
      </c>
      <c r="S31" s="52">
        <f t="shared" si="32"/>
        <v>13</v>
      </c>
      <c r="T31" s="52">
        <f t="shared" si="32"/>
        <v>4</v>
      </c>
      <c r="U31" s="52">
        <f t="shared" si="32"/>
        <v>10</v>
      </c>
      <c r="V31" s="52">
        <f t="shared" si="32"/>
        <v>5</v>
      </c>
      <c r="W31" s="52">
        <f t="shared" si="32"/>
        <v>9</v>
      </c>
      <c r="X31" s="52">
        <f t="shared" si="32"/>
        <v>6</v>
      </c>
      <c r="Y31" s="52">
        <f t="shared" si="32"/>
        <v>8</v>
      </c>
      <c r="Z31" s="52">
        <f t="shared" si="32"/>
        <v>9</v>
      </c>
      <c r="AA31" s="52">
        <f t="shared" si="32"/>
        <v>5</v>
      </c>
      <c r="AB31" s="52">
        <f t="shared" si="32"/>
        <v>10</v>
      </c>
      <c r="AC31" s="52">
        <f t="shared" si="32"/>
        <v>4</v>
      </c>
      <c r="AD31" s="52">
        <f t="shared" si="32"/>
        <v>12</v>
      </c>
      <c r="AE31" s="52">
        <f t="shared" si="32"/>
        <v>2</v>
      </c>
      <c r="AF31" s="52">
        <f t="shared" si="32"/>
        <v>13</v>
      </c>
      <c r="AG31" s="52">
        <f t="shared" si="32"/>
        <v>1</v>
      </c>
      <c r="AH31" s="52">
        <f t="shared" si="32"/>
        <v>14</v>
      </c>
      <c r="AI31" s="52">
        <f t="shared" si="32"/>
        <v>0</v>
      </c>
      <c r="AJ31" s="52"/>
      <c r="AK31" s="52"/>
      <c r="AL31" s="52"/>
      <c r="AM31" s="52"/>
      <c r="AN31" s="52"/>
      <c r="AO31" s="52"/>
      <c r="AP31" s="6"/>
      <c r="AQ31" s="6"/>
    </row>
    <row r="32" spans="1:43" ht="17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8"/>
      <c r="O32" s="57" t="s">
        <v>61</v>
      </c>
      <c r="P32" s="51">
        <v>1</v>
      </c>
      <c r="Q32" s="51">
        <f>1 - MAX(Q28/Q31, Q29/Q31)</f>
        <v>0.3571428571428571</v>
      </c>
      <c r="R32" s="51">
        <f t="shared" ref="R32:AH32" si="33">1 - MAX(R28/R31, R29/R31)</f>
        <v>0</v>
      </c>
      <c r="S32" s="51">
        <f t="shared" si="33"/>
        <v>0.38461538461538458</v>
      </c>
      <c r="T32" s="51">
        <f t="shared" si="33"/>
        <v>0.25</v>
      </c>
      <c r="U32" s="51">
        <f t="shared" si="33"/>
        <v>0.4</v>
      </c>
      <c r="V32" s="51">
        <f t="shared" si="33"/>
        <v>0.19999999999999996</v>
      </c>
      <c r="W32" s="51">
        <f t="shared" si="33"/>
        <v>0.44444444444444442</v>
      </c>
      <c r="X32" s="51">
        <f t="shared" si="33"/>
        <v>0.16666666666666663</v>
      </c>
      <c r="Y32" s="51">
        <f t="shared" si="33"/>
        <v>0.5</v>
      </c>
      <c r="Z32" s="51">
        <f t="shared" si="33"/>
        <v>0.22222222222222221</v>
      </c>
      <c r="AA32" s="51">
        <f t="shared" si="33"/>
        <v>0.4</v>
      </c>
      <c r="AB32" s="51">
        <f t="shared" si="33"/>
        <v>0.30000000000000004</v>
      </c>
      <c r="AC32" s="51">
        <f t="shared" si="33"/>
        <v>0.5</v>
      </c>
      <c r="AD32" s="51">
        <f t="shared" si="33"/>
        <v>0.33333333333333337</v>
      </c>
      <c r="AE32" s="51">
        <f t="shared" si="33"/>
        <v>0.5</v>
      </c>
      <c r="AF32" s="51">
        <f t="shared" si="33"/>
        <v>0.38461538461538458</v>
      </c>
      <c r="AG32" s="51">
        <f t="shared" si="33"/>
        <v>0</v>
      </c>
      <c r="AH32" s="51">
        <f t="shared" si="33"/>
        <v>0.3571428571428571</v>
      </c>
      <c r="AI32" s="51">
        <v>1</v>
      </c>
      <c r="AJ32" s="23"/>
      <c r="AK32" s="23"/>
      <c r="AL32" s="23"/>
      <c r="AM32" s="23"/>
      <c r="AN32" s="23"/>
      <c r="AO32" s="23"/>
      <c r="AP32" s="8"/>
      <c r="AQ32" s="8"/>
    </row>
    <row r="33" spans="1:43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"/>
      <c r="O33" s="52" t="s">
        <v>17</v>
      </c>
      <c r="P33" s="52">
        <v>14</v>
      </c>
      <c r="Q33" s="52">
        <v>14</v>
      </c>
      <c r="R33" s="52">
        <v>14</v>
      </c>
      <c r="S33" s="52">
        <v>14</v>
      </c>
      <c r="T33" s="52">
        <v>14</v>
      </c>
      <c r="U33" s="52">
        <v>14</v>
      </c>
      <c r="V33" s="52">
        <v>14</v>
      </c>
      <c r="W33" s="52">
        <v>14</v>
      </c>
      <c r="X33" s="52">
        <v>14</v>
      </c>
      <c r="Y33" s="52">
        <v>14</v>
      </c>
      <c r="Z33" s="52">
        <v>14</v>
      </c>
      <c r="AA33" s="52">
        <v>14</v>
      </c>
      <c r="AB33" s="52">
        <v>14</v>
      </c>
      <c r="AC33" s="52">
        <v>14</v>
      </c>
      <c r="AD33" s="52">
        <v>14</v>
      </c>
      <c r="AE33" s="52">
        <v>14</v>
      </c>
      <c r="AF33" s="52">
        <v>14</v>
      </c>
      <c r="AG33" s="52">
        <v>14</v>
      </c>
      <c r="AH33" s="52">
        <v>14</v>
      </c>
      <c r="AI33" s="52">
        <v>14</v>
      </c>
      <c r="AJ33" s="8"/>
      <c r="AK33" s="8"/>
      <c r="AL33" s="8"/>
      <c r="AM33" s="8"/>
      <c r="AN33" s="8"/>
      <c r="AO33" s="8"/>
      <c r="AP33" s="8"/>
      <c r="AQ33" s="8"/>
    </row>
    <row r="34" spans="1:43" ht="17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"/>
      <c r="O34" s="53" t="s">
        <v>60</v>
      </c>
      <c r="P34" s="51">
        <f>(P31/P33)*P32</f>
        <v>0</v>
      </c>
      <c r="Q34" s="51">
        <f t="shared" ref="Q34:AI34" si="34">(Q31/Q33)*Q32</f>
        <v>0.3571428571428571</v>
      </c>
      <c r="R34" s="51">
        <f t="shared" si="34"/>
        <v>0</v>
      </c>
      <c r="S34" s="51">
        <f t="shared" si="34"/>
        <v>0.35714285714285715</v>
      </c>
      <c r="T34" s="51">
        <f t="shared" si="34"/>
        <v>7.1428571428571425E-2</v>
      </c>
      <c r="U34" s="51">
        <f t="shared" si="34"/>
        <v>0.28571428571428575</v>
      </c>
      <c r="V34" s="51">
        <f t="shared" si="34"/>
        <v>7.1428571428571411E-2</v>
      </c>
      <c r="W34" s="51">
        <f t="shared" si="34"/>
        <v>0.2857142857142857</v>
      </c>
      <c r="X34" s="51">
        <f t="shared" si="34"/>
        <v>7.1428571428571411E-2</v>
      </c>
      <c r="Y34" s="51">
        <f t="shared" si="34"/>
        <v>0.2857142857142857</v>
      </c>
      <c r="Z34" s="51">
        <f t="shared" si="34"/>
        <v>0.14285714285714285</v>
      </c>
      <c r="AA34" s="51">
        <f t="shared" si="34"/>
        <v>0.14285714285714288</v>
      </c>
      <c r="AB34" s="51">
        <f t="shared" si="34"/>
        <v>0.21428571428571433</v>
      </c>
      <c r="AC34" s="51">
        <f t="shared" si="34"/>
        <v>0.14285714285714285</v>
      </c>
      <c r="AD34" s="51">
        <f t="shared" si="34"/>
        <v>0.28571428571428575</v>
      </c>
      <c r="AE34" s="51">
        <f t="shared" si="34"/>
        <v>7.1428571428571425E-2</v>
      </c>
      <c r="AF34" s="51">
        <f t="shared" si="34"/>
        <v>0.35714285714285715</v>
      </c>
      <c r="AG34" s="51">
        <f t="shared" si="34"/>
        <v>0</v>
      </c>
      <c r="AH34" s="51">
        <f t="shared" si="34"/>
        <v>0.3571428571428571</v>
      </c>
      <c r="AI34" s="51">
        <f t="shared" si="34"/>
        <v>0</v>
      </c>
      <c r="AJ34" s="48"/>
      <c r="AK34" s="48"/>
      <c r="AL34" s="48"/>
      <c r="AM34" s="48"/>
      <c r="AN34" s="48"/>
      <c r="AO34" s="48"/>
      <c r="AP34" s="6"/>
      <c r="AQ34" s="6"/>
    </row>
    <row r="35" spans="1:43" ht="19">
      <c r="B35" s="5"/>
      <c r="C35" s="5"/>
      <c r="G35" s="52"/>
      <c r="H35" s="9"/>
      <c r="I35" s="9"/>
      <c r="J35" s="9"/>
      <c r="K35" s="9"/>
      <c r="L35" s="9"/>
      <c r="M35" s="9"/>
      <c r="N35" s="9"/>
      <c r="O35" s="73" t="s">
        <v>62</v>
      </c>
      <c r="P35" s="91">
        <f>SUM(P34:Q34)</f>
        <v>0.3571428571428571</v>
      </c>
      <c r="Q35" s="84"/>
      <c r="R35" s="91">
        <f t="shared" ref="R35" si="35">SUM(R34:S34)</f>
        <v>0.35714285714285715</v>
      </c>
      <c r="S35" s="84"/>
      <c r="T35" s="91">
        <f t="shared" ref="T35" si="36">SUM(T34:U34)</f>
        <v>0.35714285714285721</v>
      </c>
      <c r="U35" s="84"/>
      <c r="V35" s="91">
        <f t="shared" ref="V35" si="37">SUM(V34:W34)</f>
        <v>0.3571428571428571</v>
      </c>
      <c r="W35" s="84"/>
      <c r="X35" s="91">
        <f t="shared" ref="X35" si="38">SUM(X34:Y34)</f>
        <v>0.3571428571428571</v>
      </c>
      <c r="Y35" s="84"/>
      <c r="Z35" s="100">
        <f t="shared" ref="Z35" si="39">SUM(Z34:AA34)</f>
        <v>0.2857142857142857</v>
      </c>
      <c r="AA35" s="101"/>
      <c r="AB35" s="91">
        <f t="shared" ref="AB35" si="40">SUM(AB34:AC34)</f>
        <v>0.35714285714285721</v>
      </c>
      <c r="AC35" s="84"/>
      <c r="AD35" s="91">
        <f t="shared" ref="AD35" si="41">SUM(AD34:AE34)</f>
        <v>0.35714285714285721</v>
      </c>
      <c r="AE35" s="84"/>
      <c r="AF35" s="91">
        <f t="shared" ref="AF35" si="42">SUM(AF34:AG34)</f>
        <v>0.35714285714285715</v>
      </c>
      <c r="AG35" s="84"/>
      <c r="AH35" s="91">
        <f t="shared" ref="AH35" si="43">SUM(AH34:AI34)</f>
        <v>0.3571428571428571</v>
      </c>
      <c r="AI35" s="84"/>
      <c r="AJ35" s="94"/>
      <c r="AK35" s="95"/>
      <c r="AL35" s="94"/>
      <c r="AM35" s="95"/>
      <c r="AN35" s="94"/>
      <c r="AO35" s="95"/>
      <c r="AP35" s="6"/>
      <c r="AQ35" s="6"/>
    </row>
    <row r="36" spans="1:43" ht="19">
      <c r="B36" s="5"/>
      <c r="C36" s="5"/>
      <c r="O36" s="73"/>
      <c r="P36" s="91"/>
      <c r="Q36" s="84"/>
      <c r="R36" s="91"/>
      <c r="S36" s="84"/>
      <c r="T36" s="91"/>
      <c r="U36" s="84"/>
      <c r="V36" s="91"/>
      <c r="W36" s="84"/>
      <c r="X36" s="91"/>
      <c r="Y36" s="84"/>
      <c r="Z36" s="91"/>
      <c r="AA36" s="84"/>
      <c r="AB36" s="91"/>
      <c r="AC36" s="84"/>
      <c r="AD36" s="91"/>
      <c r="AE36" s="84"/>
      <c r="AF36" s="91"/>
      <c r="AG36" s="84"/>
      <c r="AH36" s="91"/>
      <c r="AI36" s="84"/>
      <c r="AJ36" s="91"/>
      <c r="AK36" s="84"/>
      <c r="AL36" s="91"/>
      <c r="AM36" s="84"/>
      <c r="AN36" s="91"/>
      <c r="AO36" s="84"/>
    </row>
    <row r="37" spans="1:43">
      <c r="N37" s="50"/>
      <c r="O37" s="69"/>
      <c r="P37" s="91"/>
      <c r="Q37" s="84"/>
      <c r="R37" s="91"/>
      <c r="S37" s="84"/>
      <c r="T37" s="91"/>
      <c r="U37" s="84"/>
      <c r="V37" s="91"/>
      <c r="W37" s="84"/>
      <c r="X37" s="91"/>
      <c r="Y37" s="84"/>
      <c r="Z37" s="91"/>
      <c r="AA37" s="84"/>
      <c r="AB37" s="91"/>
      <c r="AC37" s="84"/>
      <c r="AD37" s="91"/>
      <c r="AE37" s="84"/>
      <c r="AF37" s="91"/>
      <c r="AG37" s="84"/>
      <c r="AH37" s="91"/>
      <c r="AI37" s="84"/>
      <c r="AJ37" s="91"/>
      <c r="AK37" s="84"/>
      <c r="AL37" s="91"/>
      <c r="AM37" s="84"/>
      <c r="AN37" s="91"/>
      <c r="AO37" s="84"/>
    </row>
    <row r="38" spans="1:43">
      <c r="N38" s="50"/>
      <c r="O38" s="73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</row>
    <row r="39" spans="1:43">
      <c r="N39" s="50"/>
      <c r="O39" s="73"/>
      <c r="P39" s="91"/>
      <c r="Q39" s="84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2"/>
      <c r="AM39" s="92"/>
      <c r="AN39" s="91"/>
      <c r="AO39" s="91"/>
    </row>
    <row r="40" spans="1:43">
      <c r="N40" s="50"/>
      <c r="O40" s="42"/>
      <c r="P40" s="91"/>
      <c r="Q40" s="84"/>
      <c r="R40" s="91"/>
      <c r="S40" s="84"/>
      <c r="T40" s="91"/>
      <c r="U40" s="84"/>
      <c r="V40" s="91"/>
      <c r="W40" s="84"/>
      <c r="X40" s="91"/>
      <c r="Y40" s="84"/>
      <c r="Z40" s="100"/>
      <c r="AA40" s="101"/>
      <c r="AB40" s="91"/>
      <c r="AC40" s="84"/>
      <c r="AD40" s="91"/>
      <c r="AE40" s="84"/>
      <c r="AF40" s="91"/>
      <c r="AG40" s="84"/>
      <c r="AH40" s="91"/>
      <c r="AI40" s="84"/>
      <c r="AJ40" s="91"/>
      <c r="AK40" s="84"/>
      <c r="AL40" s="100"/>
      <c r="AM40" s="101"/>
      <c r="AN40" s="91"/>
      <c r="AO40" s="84"/>
    </row>
    <row r="41" spans="1:43">
      <c r="N41" s="50"/>
    </row>
  </sheetData>
  <mergeCells count="279">
    <mergeCell ref="AL40:AM40"/>
    <mergeCell ref="AN40:AO40"/>
    <mergeCell ref="Z40:AA40"/>
    <mergeCell ref="AB40:AC40"/>
    <mergeCell ref="AD40:AE40"/>
    <mergeCell ref="AF40:AG40"/>
    <mergeCell ref="AH40:AI40"/>
    <mergeCell ref="AJ40:AK40"/>
    <mergeCell ref="AF39:AG39"/>
    <mergeCell ref="AH39:AI39"/>
    <mergeCell ref="AJ39:AK39"/>
    <mergeCell ref="AL39:AM39"/>
    <mergeCell ref="AN39:AO39"/>
    <mergeCell ref="P40:Q40"/>
    <mergeCell ref="R40:S40"/>
    <mergeCell ref="T40:U40"/>
    <mergeCell ref="V40:W40"/>
    <mergeCell ref="X40:Y40"/>
    <mergeCell ref="AL37:AM37"/>
    <mergeCell ref="AN37:AO37"/>
    <mergeCell ref="P39:Q39"/>
    <mergeCell ref="R39:S39"/>
    <mergeCell ref="T39:U39"/>
    <mergeCell ref="V39:W39"/>
    <mergeCell ref="X39:Y39"/>
    <mergeCell ref="Z39:AA39"/>
    <mergeCell ref="AB39:AC39"/>
    <mergeCell ref="AD39:AE39"/>
    <mergeCell ref="Z37:AA37"/>
    <mergeCell ref="AB37:AC37"/>
    <mergeCell ref="AD37:AE37"/>
    <mergeCell ref="AF37:AG37"/>
    <mergeCell ref="AH37:AI37"/>
    <mergeCell ref="AJ37:AK37"/>
    <mergeCell ref="AH36:AI36"/>
    <mergeCell ref="AJ36:AK36"/>
    <mergeCell ref="AL36:AM36"/>
    <mergeCell ref="AN36:AO36"/>
    <mergeCell ref="A30:M34"/>
    <mergeCell ref="P37:Q37"/>
    <mergeCell ref="R37:S37"/>
    <mergeCell ref="T37:U37"/>
    <mergeCell ref="V37:W37"/>
    <mergeCell ref="X37:Y37"/>
    <mergeCell ref="AN35:AO35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D30:AE30"/>
    <mergeCell ref="AF30:AG30"/>
    <mergeCell ref="AH30:AI30"/>
    <mergeCell ref="AJ30:AK30"/>
    <mergeCell ref="AL30:AM30"/>
    <mergeCell ref="AN30:AO30"/>
    <mergeCell ref="AN26:AO26"/>
    <mergeCell ref="AP26:AQ26"/>
    <mergeCell ref="H27:K27"/>
    <mergeCell ref="P30:Q30"/>
    <mergeCell ref="R30:S30"/>
    <mergeCell ref="T30:U30"/>
    <mergeCell ref="V30:W30"/>
    <mergeCell ref="X30:Y30"/>
    <mergeCell ref="Z30:AA30"/>
    <mergeCell ref="AB30:AC30"/>
    <mergeCell ref="AB26:AC26"/>
    <mergeCell ref="AD26:AE26"/>
    <mergeCell ref="AF26:AG26"/>
    <mergeCell ref="AH26:AI26"/>
    <mergeCell ref="AJ26:AK26"/>
    <mergeCell ref="AL26:AM26"/>
    <mergeCell ref="AJ25:AK25"/>
    <mergeCell ref="AL25:AM25"/>
    <mergeCell ref="AN25:AO25"/>
    <mergeCell ref="AP25:AQ25"/>
    <mergeCell ref="P26:Q26"/>
    <mergeCell ref="R26:S26"/>
    <mergeCell ref="T26:U26"/>
    <mergeCell ref="V26:W26"/>
    <mergeCell ref="X26:Y26"/>
    <mergeCell ref="Z26:AA26"/>
    <mergeCell ref="X25:Y25"/>
    <mergeCell ref="Z25:AA25"/>
    <mergeCell ref="AB25:AC25"/>
    <mergeCell ref="AD25:AE25"/>
    <mergeCell ref="AF25:AG25"/>
    <mergeCell ref="AH25:AI25"/>
    <mergeCell ref="AH24:AI24"/>
    <mergeCell ref="AJ24:AK24"/>
    <mergeCell ref="AL24:AM24"/>
    <mergeCell ref="AN24:AO24"/>
    <mergeCell ref="AP24:AQ24"/>
    <mergeCell ref="A25:D25"/>
    <mergeCell ref="P25:Q25"/>
    <mergeCell ref="R25:S25"/>
    <mergeCell ref="T25:U25"/>
    <mergeCell ref="V25:W25"/>
    <mergeCell ref="AP23:AQ23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D23:AE23"/>
    <mergeCell ref="AF23:AG23"/>
    <mergeCell ref="AH23:AI23"/>
    <mergeCell ref="AJ23:AK23"/>
    <mergeCell ref="AL23:AM23"/>
    <mergeCell ref="AN23:AO23"/>
    <mergeCell ref="AL22:AM22"/>
    <mergeCell ref="AN22:AO22"/>
    <mergeCell ref="AP22:AQ22"/>
    <mergeCell ref="P23:Q23"/>
    <mergeCell ref="R23:S23"/>
    <mergeCell ref="T23:U23"/>
    <mergeCell ref="V23:W23"/>
    <mergeCell ref="X23:Y23"/>
    <mergeCell ref="Z23:AA23"/>
    <mergeCell ref="AB23:AC23"/>
    <mergeCell ref="Z22:AA22"/>
    <mergeCell ref="AB22:AC22"/>
    <mergeCell ref="AD22:AE22"/>
    <mergeCell ref="AF22:AG22"/>
    <mergeCell ref="AH22:AI22"/>
    <mergeCell ref="AJ22:AK22"/>
    <mergeCell ref="G21:M21"/>
    <mergeCell ref="O21:AP21"/>
    <mergeCell ref="P22:Q22"/>
    <mergeCell ref="R22:S22"/>
    <mergeCell ref="T22:U22"/>
    <mergeCell ref="V22:W22"/>
    <mergeCell ref="X22:Y22"/>
    <mergeCell ref="AL19:AM19"/>
    <mergeCell ref="AN19:AO19"/>
    <mergeCell ref="Z19:AA19"/>
    <mergeCell ref="AB19:AC19"/>
    <mergeCell ref="AD19:AE19"/>
    <mergeCell ref="AF19:AG19"/>
    <mergeCell ref="AH19:AI19"/>
    <mergeCell ref="AJ19:AK19"/>
    <mergeCell ref="AF18:AG18"/>
    <mergeCell ref="AH18:AI18"/>
    <mergeCell ref="AJ18:AK18"/>
    <mergeCell ref="AL18:AM18"/>
    <mergeCell ref="AN18:AO18"/>
    <mergeCell ref="P19:Q19"/>
    <mergeCell ref="R19:S19"/>
    <mergeCell ref="T19:U19"/>
    <mergeCell ref="V19:W19"/>
    <mergeCell ref="X19:Y19"/>
    <mergeCell ref="AL17:AM17"/>
    <mergeCell ref="AN17:AO17"/>
    <mergeCell ref="P18:Q18"/>
    <mergeCell ref="R18:S18"/>
    <mergeCell ref="T18:U18"/>
    <mergeCell ref="V18:W18"/>
    <mergeCell ref="X18:Y18"/>
    <mergeCell ref="Z18:AA18"/>
    <mergeCell ref="AB18:AC18"/>
    <mergeCell ref="AD18:AE18"/>
    <mergeCell ref="Z17:AA17"/>
    <mergeCell ref="AB17:AC17"/>
    <mergeCell ref="AD17:AE17"/>
    <mergeCell ref="AF17:AG17"/>
    <mergeCell ref="AH17:AI17"/>
    <mergeCell ref="AJ17:AK17"/>
    <mergeCell ref="AF12:AG12"/>
    <mergeCell ref="AH12:AI12"/>
    <mergeCell ref="AJ12:AK12"/>
    <mergeCell ref="AL12:AM12"/>
    <mergeCell ref="AN12:AO12"/>
    <mergeCell ref="P17:Q17"/>
    <mergeCell ref="R17:S17"/>
    <mergeCell ref="T17:U17"/>
    <mergeCell ref="V17:W17"/>
    <mergeCell ref="X17:Y17"/>
    <mergeCell ref="AN8:AO8"/>
    <mergeCell ref="AP8:AQ8"/>
    <mergeCell ref="P12:Q12"/>
    <mergeCell ref="R12:S12"/>
    <mergeCell ref="T12:U12"/>
    <mergeCell ref="V12:W12"/>
    <mergeCell ref="X12:Y12"/>
    <mergeCell ref="Z12:AA12"/>
    <mergeCell ref="AB12:AC12"/>
    <mergeCell ref="AD12:AE12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F7:AG7"/>
    <mergeCell ref="AH7:AI7"/>
    <mergeCell ref="AJ7:AK7"/>
    <mergeCell ref="AL7:AM7"/>
    <mergeCell ref="AN7:AO7"/>
    <mergeCell ref="AP7:AQ7"/>
    <mergeCell ref="AN6:AO6"/>
    <mergeCell ref="AP6:AQ6"/>
    <mergeCell ref="P7:Q7"/>
    <mergeCell ref="R7:S7"/>
    <mergeCell ref="T7:U7"/>
    <mergeCell ref="V7:W7"/>
    <mergeCell ref="X7:Y7"/>
    <mergeCell ref="Z7:AA7"/>
    <mergeCell ref="AB7:AC7"/>
    <mergeCell ref="AD7:AE7"/>
    <mergeCell ref="AB6:AC6"/>
    <mergeCell ref="AD6:AE6"/>
    <mergeCell ref="AF6:AG6"/>
    <mergeCell ref="AH6:AI6"/>
    <mergeCell ref="AJ6:AK6"/>
    <mergeCell ref="AL6:AM6"/>
    <mergeCell ref="P6:Q6"/>
    <mergeCell ref="R6:S6"/>
    <mergeCell ref="T6:U6"/>
    <mergeCell ref="V6:W6"/>
    <mergeCell ref="X6:Y6"/>
    <mergeCell ref="Z6:AA6"/>
    <mergeCell ref="AF5:AG5"/>
    <mergeCell ref="AH5:AI5"/>
    <mergeCell ref="AJ5:AK5"/>
    <mergeCell ref="AL5:AM5"/>
    <mergeCell ref="AN5:AO5"/>
    <mergeCell ref="AP5:AQ5"/>
    <mergeCell ref="AN4:AO4"/>
    <mergeCell ref="AP4:AQ4"/>
    <mergeCell ref="P5:Q5"/>
    <mergeCell ref="R5:S5"/>
    <mergeCell ref="T5:U5"/>
    <mergeCell ref="V5:W5"/>
    <mergeCell ref="X5:Y5"/>
    <mergeCell ref="Z5:AA5"/>
    <mergeCell ref="AB5:AC5"/>
    <mergeCell ref="AD5:AE5"/>
    <mergeCell ref="AB4:AC4"/>
    <mergeCell ref="AD4:AE4"/>
    <mergeCell ref="AF4:AG4"/>
    <mergeCell ref="AH4:AI4"/>
    <mergeCell ref="AJ4:AK4"/>
    <mergeCell ref="AL4:AM4"/>
    <mergeCell ref="A1:F2"/>
    <mergeCell ref="G2:M2"/>
    <mergeCell ref="G3:M3"/>
    <mergeCell ref="O3:AP3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 1_Gini1stSplit</vt:lpstr>
      <vt:lpstr>Question 1_Gini2ndSplit</vt:lpstr>
      <vt:lpstr>Question1_Gini3rdSplit</vt:lpstr>
      <vt:lpstr>GiniFinal</vt:lpstr>
      <vt:lpstr>Question 1_Entropy1stSplit</vt:lpstr>
      <vt:lpstr>Question 1_Entropy2ndSplit</vt:lpstr>
      <vt:lpstr>Question 1_Entropy3rdSplit</vt:lpstr>
      <vt:lpstr>EntropyFinal</vt:lpstr>
      <vt:lpstr>Question 1_ClassError1stSplit</vt:lpstr>
      <vt:lpstr>Question 1_ClassError2ndSplit</vt:lpstr>
      <vt:lpstr>Question 1_ClassError3rdSplit</vt:lpstr>
      <vt:lpstr>ClassErrorFinal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2019-09-23T14:01:51Z</dcterms:created>
  <dcterms:modified xsi:type="dcterms:W3CDTF">2019-09-25T15:32:49Z</dcterms:modified>
</cp:coreProperties>
</file>