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 activeTab="6"/>
  </bookViews>
  <sheets>
    <sheet name="refeence" sheetId="7" r:id="rId1"/>
    <sheet name="lx2_manual" sheetId="8" r:id="rId2"/>
    <sheet name="lx2_auto" sheetId="11" r:id="rId3"/>
    <sheet name="lx1_dump" sheetId="9" r:id="rId4"/>
    <sheet name="lx2_dump" sheetId="10" r:id="rId5"/>
    <sheet name="lx2_dump_auto" sheetId="12" r:id="rId6"/>
    <sheet name="Sheet2" sheetId="15" r:id="rId7"/>
  </sheets>
  <definedNames>
    <definedName name="_xlnm._FilterDatabase" localSheetId="1" hidden="1">lx2_manual!$A$1:$A$96</definedName>
    <definedName name="_xlnm._FilterDatabase" localSheetId="0" hidden="1">refeence!$AZ$1:$AZ$3</definedName>
  </definedNames>
  <calcPr calcId="152511"/>
</workbook>
</file>

<file path=xl/calcChain.xml><?xml version="1.0" encoding="utf-8"?>
<calcChain xmlns="http://schemas.openxmlformats.org/spreadsheetml/2006/main">
  <c r="E18" i="15" l="1"/>
  <c r="F18" i="15"/>
  <c r="G18" i="15"/>
  <c r="H18" i="15"/>
  <c r="I18" i="15"/>
  <c r="J18" i="15"/>
  <c r="K18" i="15"/>
  <c r="L18" i="15"/>
  <c r="M18" i="15"/>
  <c r="N18" i="15"/>
  <c r="O18" i="15"/>
  <c r="D18" i="15"/>
  <c r="E17" i="15"/>
  <c r="F17" i="15"/>
  <c r="G17" i="15"/>
  <c r="H17" i="15"/>
  <c r="I17" i="15"/>
  <c r="J17" i="15"/>
  <c r="K17" i="15"/>
  <c r="L17" i="15"/>
  <c r="M17" i="15"/>
  <c r="N17" i="15"/>
  <c r="O17" i="15"/>
  <c r="D17" i="15"/>
  <c r="G18" i="12"/>
  <c r="H19" i="12"/>
  <c r="I19" i="12"/>
  <c r="J19" i="12"/>
  <c r="K19" i="12"/>
  <c r="L19" i="12"/>
  <c r="M19" i="12"/>
  <c r="N19" i="12"/>
  <c r="O19" i="12"/>
  <c r="P19" i="12"/>
  <c r="G19" i="12"/>
  <c r="H18" i="12"/>
  <c r="I18" i="12"/>
  <c r="J18" i="12"/>
  <c r="K18" i="12"/>
  <c r="L18" i="12"/>
  <c r="M18" i="12"/>
  <c r="N18" i="12"/>
  <c r="O18" i="12"/>
  <c r="P18" i="12"/>
  <c r="BV94" i="7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<sst xmlns="http://schemas.openxmlformats.org/spreadsheetml/2006/main" count="3565" uniqueCount="468">
  <si>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</si>
  <si>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</si>
  <si>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</si>
  <si>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</si>
  <si>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</si>
  <si>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</si>
  <si>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</si>
  <si>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</si>
  <si>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</si>
  <si>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</si>
  <si>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</si>
  <si>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</si>
  <si>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</si>
  <si>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</si>
  <si>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</si>
  <si>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</si>
  <si>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</si>
  <si>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</si>
  <si>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</si>
  <si>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</si>
  <si>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</si>
  <si>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</si>
  <si>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</si>
  <si>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</si>
  <si>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</si>
  <si>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</si>
  <si>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</si>
  <si>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</si>
  <si>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</si>
  <si>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</si>
  <si>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</si>
  <si>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</si>
  <si>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</si>
  <si>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</si>
  <si>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</si>
  <si>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</si>
  <si>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</si>
  <si>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</si>
  <si>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</si>
  <si>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</si>
  <si>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</si>
  <si>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</si>
  <si>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</si>
  <si>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</si>
  <si>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</si>
  <si>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</si>
  <si>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</si>
  <si>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</si>
  <si>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</si>
  <si>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</si>
  <si>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</si>
  <si>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</si>
  <si>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</si>
  <si>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</si>
  <si>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</si>
  <si>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</si>
  <si>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</si>
  <si>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</si>
  <si>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</si>
  <si>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</si>
  <si>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</si>
  <si>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</si>
  <si>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</si>
  <si>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</si>
  <si>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</si>
  <si>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</si>
  <si>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</si>
  <si>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</si>
  <si>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</si>
  <si>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</si>
  <si>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</si>
  <si>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</si>
  <si>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</si>
  <si>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</si>
  <si>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</si>
  <si>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</si>
  <si>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</si>
  <si>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</si>
  <si>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</si>
  <si>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</si>
  <si>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</si>
  <si>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</si>
  <si>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</si>
  <si>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</si>
  <si>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</si>
  <si>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</si>
  <si>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</si>
  <si>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</si>
  <si>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</si>
  <si>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</si>
  <si>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</si>
  <si>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</si>
  <si>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</si>
  <si>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</si>
  <si>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</si>
  <si>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</si>
  <si>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</si>
  <si>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</si>
  <si>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</si>
  <si>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</si>
  <si>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</si>
  <si>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</si>
  <si>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</si>
  <si>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</si>
  <si>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</si>
  <si>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</si>
  <si>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</si>
  <si>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</si>
  <si>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</si>
  <si>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</si>
  <si>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</si>
  <si>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</si>
  <si>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</si>
  <si>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</si>
  <si>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</si>
  <si>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</si>
  <si>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</si>
  <si>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</si>
  <si>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</si>
  <si>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</si>
  <si>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</si>
  <si>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</si>
  <si>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</si>
  <si>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</si>
  <si>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</si>
  <si>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</si>
  <si>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</si>
  <si>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</si>
  <si>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</si>
  <si>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</si>
  <si>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</si>
  <si>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</si>
  <si>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</si>
  <si>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</si>
  <si>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</si>
  <si>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</si>
  <si>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</si>
  <si>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</si>
  <si>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</si>
  <si>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</si>
  <si>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</si>
  <si>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</si>
  <si>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</si>
  <si>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</si>
  <si>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</si>
  <si>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</si>
  <si>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</si>
  <si>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</si>
  <si>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</si>
  <si>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</si>
  <si>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</si>
  <si>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</si>
  <si>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</si>
  <si>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</si>
  <si>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</si>
  <si>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</si>
  <si>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</si>
  <si>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</si>
  <si>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</si>
  <si>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</si>
  <si>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</si>
  <si>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</si>
  <si>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</si>
  <si>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</si>
  <si>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</si>
  <si>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</si>
  <si>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</si>
  <si>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</si>
  <si>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</si>
  <si>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</si>
  <si>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</si>
  <si>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</si>
  <si>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</si>
  <si>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</si>
  <si>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</si>
  <si>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</si>
  <si>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</si>
  <si>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</si>
  <si>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</si>
  <si>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</si>
  <si>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</si>
  <si>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</si>
  <si>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</si>
  <si>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</si>
  <si>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</si>
  <si>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</si>
  <si>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</si>
  <si>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</si>
  <si>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</si>
  <si>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</si>
  <si>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</si>
  <si>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</si>
  <si>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</si>
  <si>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</si>
  <si>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</si>
  <si>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</si>
  <si>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</si>
  <si>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</si>
  <si>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</si>
  <si>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</si>
  <si>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</si>
  <si>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</si>
  <si>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</si>
  <si>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</si>
  <si>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</si>
  <si>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</si>
  <si>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</si>
  <si>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</si>
  <si>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</si>
  <si>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</si>
  <si>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</si>
  <si>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</si>
  <si>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</si>
  <si>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</si>
  <si>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</si>
  <si>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</si>
  <si>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</si>
  <si>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</si>
  <si>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 xml:space="preserve"> </t>
  </si>
  <si>
    <t>%</t>
  </si>
  <si>
    <t>/-/</t>
  </si>
  <si>
    <t>.</t>
  </si>
  <si>
    <t>|</t>
  </si>
  <si>
    <t>QP:</t>
  </si>
  <si>
    <t>Mean:</t>
  </si>
  <si>
    <t>Median:</t>
  </si>
  <si>
    <t>V(X):</t>
  </si>
  <si>
    <t>E(X):</t>
  </si>
  <si>
    <t>[]</t>
  </si>
  <si>
    <t>[PCd5_pr:792:MS1-</t>
  </si>
  <si>
    <t>[PCd5_pr:793:MS1-</t>
  </si>
  <si>
    <t>[PCd5_pr:794:MS1-</t>
  </si>
  <si>
    <t>[PCd5_pr:795:MS1-]</t>
  </si>
  <si>
    <t>pydevd</t>
  </si>
  <si>
    <t>warning:</t>
  </si>
  <si>
    <t>Computing</t>
  </si>
  <si>
    <t>repr</t>
  </si>
  <si>
    <t>of</t>
  </si>
  <si>
    <t>ms</t>
  </si>
  <si>
    <t>(MasterScan)</t>
  </si>
  <si>
    <t>was</t>
  </si>
  <si>
    <t>slow</t>
  </si>
  <si>
    <t>(took</t>
  </si>
  <si>
    <t>0.33s)</t>
  </si>
  <si>
    <t>lx2_manual</t>
  </si>
  <si>
    <t>lx2_auto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</si>
  <si>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</si>
  <si>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</si>
  <si>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</si>
  <si>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</si>
  <si>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</si>
  <si>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</si>
  <si>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</si>
  <si>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</si>
  <si>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</si>
  <si>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</si>
  <si>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</si>
  <si>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</si>
  <si>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</si>
  <si>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</si>
  <si>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</si>
  <si>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</si>
  <si>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</si>
  <si>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</si>
  <si>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</si>
  <si>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</si>
  <si>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</si>
  <si>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</si>
  <si>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</si>
  <si>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</si>
  <si>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</si>
  <si>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</si>
  <si>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</si>
  <si>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</si>
  <si>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</si>
  <si>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</si>
  <si>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</si>
  <si>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</si>
  <si>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</si>
  <si>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</si>
  <si>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</si>
  <si>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</si>
  <si>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</si>
  <si>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</si>
  <si>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</si>
  <si>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</si>
  <si>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</si>
  <si>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</si>
  <si>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</si>
  <si>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</si>
  <si>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</si>
  <si>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</si>
  <si>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</si>
  <si>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</si>
  <si>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</si>
  <si>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</si>
  <si>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</si>
  <si>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</si>
  <si>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</si>
  <si>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</si>
  <si>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</si>
  <si>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</si>
  <si>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</si>
  <si>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</si>
  <si>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</si>
  <si>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</si>
  <si>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</si>
  <si>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</si>
  <si>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</si>
  <si>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</si>
  <si>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</si>
  <si>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</si>
  <si>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</si>
  <si>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</si>
  <si>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</si>
  <si>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</si>
  <si>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</si>
  <si>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</si>
  <si>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</si>
  <si>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</si>
  <si>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</si>
  <si>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</si>
  <si>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</si>
  <si>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</si>
  <si>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</si>
  <si>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</si>
  <si>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</si>
  <si>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</si>
  <si>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</si>
  <si>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</si>
  <si>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H76 O10 N1 P1 D5 </t>
  </si>
  <si>
    <t>PCd5 36:4:0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</si>
  <si>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</si>
  <si>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</si>
  <si>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</si>
  <si>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</si>
  <si>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</si>
  <si>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</si>
  <si>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</si>
  <si>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</si>
  <si>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</si>
  <si>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</si>
  <si>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</si>
  <si>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</si>
  <si>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</si>
  <si>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</si>
  <si>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</si>
  <si>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</si>
  <si>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</si>
  <si>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</si>
  <si>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</si>
  <si>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</si>
  <si>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</si>
  <si>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</si>
  <si>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</si>
  <si>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</si>
  <si>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</si>
  <si>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</si>
  <si>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</si>
  <si>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</si>
  <si>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</si>
  <si>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</si>
  <si>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</si>
  <si>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</si>
  <si>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</si>
  <si>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</si>
  <si>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</si>
  <si>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</si>
  <si>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</si>
  <si>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</si>
  <si>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</si>
  <si>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</si>
  <si>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</si>
  <si>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</si>
  <si>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</si>
  <si>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</si>
  <si>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</si>
  <si>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</si>
  <si>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</si>
  <si>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</si>
  <si>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C44 H75 O10 P1 D5 </t>
  </si>
  <si>
    <t>PGd5 38:3:0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</si>
  <si>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</si>
  <si>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</si>
  <si>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</si>
  <si>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</si>
  <si>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</si>
  <si>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</si>
  <si>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</si>
  <si>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</si>
  <si>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</si>
  <si>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</si>
  <si>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</si>
  <si>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</si>
  <si>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</si>
  <si>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</si>
  <si>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</si>
  <si>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</si>
  <si>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</si>
  <si>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</si>
  <si>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</si>
  <si>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</si>
  <si>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</si>
  <si>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</si>
  <si>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</si>
  <si>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</si>
  <si>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</si>
  <si>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</si>
  <si>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</si>
  <si>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</si>
  <si>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</si>
  <si>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</si>
  <si>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</si>
  <si>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</si>
  <si>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</si>
  <si>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</si>
  <si>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</si>
  <si>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</si>
  <si>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</si>
  <si>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</si>
  <si>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</si>
  <si>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</si>
  <si>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</si>
  <si>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</si>
  <si>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</si>
  <si>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</si>
  <si>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</si>
  <si>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</si>
  <si>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</si>
  <si>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C44 H70 O10 N1 P1 D5 </t>
  </si>
  <si>
    <t>PSd5 38:5:0</t>
  </si>
  <si>
    <t xml:space="preserve">C45 H70 O10 N1 P1 D5 </t>
  </si>
  <si>
    <t>PSd5 39:6:0</t>
  </si>
  <si>
    <t>PSd5 39:5:0</t>
  </si>
  <si>
    <t>(C40 H69 O10 N1 P1 D5 ; 1.2419)</t>
  </si>
  <si>
    <t xml:space="preserve">PSd5_pr:764:MS1-:C40 H69 O10 N1 P1 D5 </t>
  </si>
  <si>
    <t>(C41 H72 O10 P1 D5 ; 0.6331)</t>
  </si>
  <si>
    <t xml:space="preserve">PGd5_pr:765:MS1-:C41 H72 O10 P1 D5 </t>
  </si>
  <si>
    <t>(C41 H73 O10 P1 D5 ; -0.5813)</t>
  </si>
  <si>
    <t xml:space="preserve">PGd5_pr:766:MS1-:C41 H73 O10 P1 D5 </t>
  </si>
  <si>
    <t>(C40 H72 O10 N1 P1 D5 ; 1.8024)</t>
  </si>
  <si>
    <t xml:space="preserve">PCd5_pr:767:MS1-:C40 H72 O10 N1 P1 D5 </t>
  </si>
  <si>
    <t>[PCd5_pr:767:MS1-,</t>
  </si>
  <si>
    <t>PSd5_pr:767:MS1-]</t>
  </si>
  <si>
    <t>for</t>
  </si>
  <si>
    <t>e</t>
  </si>
  <si>
    <t>in</t>
  </si>
  <si>
    <t>reference.resultSC.listSurveyEntry[15900:15950]:</t>
  </si>
  <si>
    <t>print(e)</t>
  </si>
  <si>
    <t>[PId5_pr:854:MS1-]</t>
  </si>
  <si>
    <t>[PCd5_pr:854:MS1-,</t>
  </si>
  <si>
    <t>PId5_pr:854:MS1-]</t>
  </si>
  <si>
    <t>[PCd5_pr:854:MS1-]</t>
  </si>
  <si>
    <t>print(makeResultsString(result</t>
  </si>
  <si>
    <t xml:space="preserve"> get_no_res_options))</t>
  </si>
  <si>
    <t>-/</t>
  </si>
  <si>
    <t>[PCd5_pr:767:MS1-</t>
  </si>
  <si>
    <t>lx1_out</t>
  </si>
  <si>
    <t>lx1_dump</t>
  </si>
  <si>
    <t>lx2_dump</t>
  </si>
  <si>
    <t xml:space="preserve">PSd5_pr:767:MS1-:C40 H72 O10 N1 P1 D5 </t>
  </si>
  <si>
    <t>lx1dump</t>
  </si>
  <si>
    <t>monoisotopic ratio</t>
  </si>
  <si>
    <t>lx2_out</t>
  </si>
  <si>
    <t>lx1</t>
  </si>
  <si>
    <t>lx2</t>
  </si>
  <si>
    <t>lx2 dump</t>
  </si>
  <si>
    <t>lx1 is affected by isotopic correction more times than lx2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</si>
</sst>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7" fillId="3" borderId="0" xfId="7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33" borderId="0" xfId="7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opLeftCell="A55" zoomScaleNormal="100" workbookViewId="0">
      <selection activeCell="AX73" sqref="AX73"/>
    </sheetView>
  </sheetViews>
  <sheetFormatPr defaultRowHeight="14.35" x14ac:dyDescent="0.5"/>
  <cols>
    <col min="6" max="6" width="6" customWidth="1"/>
    <col min="7" max="12" width="4.9375" customWidth="1"/>
    <col min="13" max="22" width="6" customWidth="1"/>
    <col min="24" max="48" width="0" hidden="1" customWidth="1"/>
    <col min="50" max="51" width="5.234375" customWidth="1"/>
    <col min="52" max="61" width="8.46875" customWidth="1"/>
  </cols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244</v>
      </c>
      <c r="AX3" t="s">
        <v>245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185.6</v>
      </c>
      <c r="BF5">
        <v>0</v>
      </c>
      <c r="BG5">
        <v>0</v>
      </c>
      <c r="BH5">
        <v>0</v>
      </c>
      <c r="BI5">
        <v>0</v>
      </c>
      <c r="BK5" t="e">
        <f t="shared" ref="BK5:BK8" si="3">K5/AX5</f>
        <v>#DIV/0!</v>
      </c>
      <c r="BL5" t="e">
        <f t="shared" si="1"/>
        <v>#DIV/0!</v>
      </c>
      <c r="BM5" t="e">
        <f t="shared" si="1"/>
        <v>#DIV/0!</v>
      </c>
      <c r="BN5" t="e">
        <f t="shared" si="1"/>
        <v>#DIV/0!</v>
      </c>
      <c r="BO5" t="e">
        <f t="shared" si="1"/>
        <v>#DIV/0!</v>
      </c>
      <c r="BP5" t="e">
        <f t="shared" si="1"/>
        <v>#DIV/0!</v>
      </c>
      <c r="BQ5" t="e">
        <f t="shared" si="1"/>
        <v>#DIV/0!</v>
      </c>
      <c r="BR5">
        <f t="shared" si="1"/>
        <v>558.28825431034488</v>
      </c>
      <c r="BS5" t="e">
        <f t="shared" si="1"/>
        <v>#DIV/0!</v>
      </c>
      <c r="BT5" t="e">
        <f t="shared" si="1"/>
        <v>#DIV/0!</v>
      </c>
      <c r="BU5" t="e">
        <f t="shared" si="1"/>
        <v>#DIV/0!</v>
      </c>
      <c r="BV5" t="e">
        <f t="shared" si="1"/>
        <v>#DIV/0!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 t="shared" ref="BK12:BK16" si="16">K12/AX12</f>
        <v>1</v>
      </c>
      <c r="BL12" t="e">
        <f t="shared" ref="BL12:BL16" si="17">L12/AY12</f>
        <v>#DIV/0!</v>
      </c>
      <c r="BM12">
        <f t="shared" ref="BM12:BM16" si="18">M12/AZ12</f>
        <v>1</v>
      </c>
      <c r="BN12">
        <f t="shared" ref="BN12:BN16" si="19">N12/BA12</f>
        <v>1</v>
      </c>
      <c r="BO12">
        <f t="shared" ref="BO12:BO16" si="20">O12/BB12</f>
        <v>1</v>
      </c>
      <c r="BP12">
        <f t="shared" ref="BP12:BP16" si="21">P12/BC12</f>
        <v>1</v>
      </c>
      <c r="BQ12">
        <f t="shared" ref="BQ12:BQ16" si="22">Q12/BD12</f>
        <v>1</v>
      </c>
      <c r="BR12">
        <f t="shared" ref="BR12:BR16" si="23">R12/BE12</f>
        <v>1</v>
      </c>
      <c r="BS12">
        <f t="shared" ref="BS12:BS16" si="24">S12/BF12</f>
        <v>1</v>
      </c>
      <c r="BT12">
        <f t="shared" ref="BT12:BT16" si="25">T12/BG12</f>
        <v>1</v>
      </c>
      <c r="BU12">
        <f t="shared" ref="BU12:BU16" si="26">U12/BH12</f>
        <v>1</v>
      </c>
      <c r="BV12">
        <f t="shared" ref="BV12:BV16" si="27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si="16"/>
        <v>#DIV/0!</v>
      </c>
      <c r="BL13" t="e">
        <f t="shared" si="17"/>
        <v>#DIV/0!</v>
      </c>
      <c r="BM13">
        <f t="shared" si="18"/>
        <v>0.98361720193796509</v>
      </c>
      <c r="BN13">
        <f t="shared" si="19"/>
        <v>0.98422996272536645</v>
      </c>
      <c r="BO13">
        <f t="shared" si="20"/>
        <v>0.98288599405490462</v>
      </c>
      <c r="BP13">
        <f t="shared" si="21"/>
        <v>0.98290849045336781</v>
      </c>
      <c r="BQ13">
        <f t="shared" si="22"/>
        <v>0.98440524239263527</v>
      </c>
      <c r="BR13">
        <f t="shared" si="23"/>
        <v>0.98263429765644517</v>
      </c>
      <c r="BS13">
        <f t="shared" si="24"/>
        <v>0.98255563181121841</v>
      </c>
      <c r="BT13">
        <f t="shared" si="25"/>
        <v>0.98420061576904205</v>
      </c>
      <c r="BU13">
        <f t="shared" si="26"/>
        <v>0.98466277702790961</v>
      </c>
      <c r="BV13">
        <f t="shared" si="27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45816.1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16"/>
        <v>#DIV/0!</v>
      </c>
      <c r="BL14" t="e">
        <f t="shared" si="17"/>
        <v>#DIV/0!</v>
      </c>
      <c r="BM14">
        <f t="shared" si="18"/>
        <v>0.98201069056510704</v>
      </c>
      <c r="BN14">
        <f t="shared" si="19"/>
        <v>0.98219025934358861</v>
      </c>
      <c r="BO14">
        <f t="shared" si="20"/>
        <v>0.98123764073087782</v>
      </c>
      <c r="BP14">
        <f t="shared" si="21"/>
        <v>0.98321607224479168</v>
      </c>
      <c r="BQ14">
        <f t="shared" si="22"/>
        <v>0.9814527496476092</v>
      </c>
      <c r="BR14">
        <f t="shared" si="23"/>
        <v>0.98143048583192738</v>
      </c>
      <c r="BS14">
        <f t="shared" si="24"/>
        <v>0.98267125597939409</v>
      </c>
      <c r="BT14">
        <f t="shared" si="25"/>
        <v>0.98006527895115625</v>
      </c>
      <c r="BU14">
        <f t="shared" si="26"/>
        <v>0.9816966203637405</v>
      </c>
      <c r="BV14">
        <f t="shared" si="27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16"/>
        <v>#DIV/0!</v>
      </c>
      <c r="BL15" t="e">
        <f t="shared" si="17"/>
        <v>#DIV/0!</v>
      </c>
      <c r="BM15">
        <f t="shared" si="18"/>
        <v>0.98282008233481288</v>
      </c>
      <c r="BN15">
        <f t="shared" si="19"/>
        <v>0.98326884934055658</v>
      </c>
      <c r="BO15">
        <f t="shared" si="20"/>
        <v>0.98233524333640743</v>
      </c>
      <c r="BP15">
        <f t="shared" si="21"/>
        <v>0.98142536227190758</v>
      </c>
      <c r="BQ15">
        <f t="shared" si="22"/>
        <v>0.98069476627054986</v>
      </c>
      <c r="BR15">
        <f t="shared" si="23"/>
        <v>0.97950676414976234</v>
      </c>
      <c r="BS15">
        <f t="shared" si="24"/>
        <v>0.98142390003211588</v>
      </c>
      <c r="BT15">
        <f t="shared" si="25"/>
        <v>0.98036538674890006</v>
      </c>
      <c r="BU15">
        <f t="shared" si="26"/>
        <v>0.98158471129861447</v>
      </c>
      <c r="BV15">
        <f t="shared" si="27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16"/>
        <v>#DIV/0!</v>
      </c>
      <c r="BL16" t="e">
        <f t="shared" si="17"/>
        <v>#DIV/0!</v>
      </c>
      <c r="BM16">
        <f t="shared" si="18"/>
        <v>0.9136219569106323</v>
      </c>
      <c r="BN16">
        <f t="shared" si="19"/>
        <v>0.89322463568442512</v>
      </c>
      <c r="BO16">
        <f t="shared" si="20"/>
        <v>0.91156265818208104</v>
      </c>
      <c r="BP16">
        <f t="shared" si="21"/>
        <v>0.88888477849261305</v>
      </c>
      <c r="BQ16">
        <f t="shared" si="22"/>
        <v>0.92458787292417433</v>
      </c>
      <c r="BR16">
        <f t="shared" si="23"/>
        <v>0.94770564724304995</v>
      </c>
      <c r="BS16">
        <f t="shared" si="24"/>
        <v>0.89720535662911627</v>
      </c>
      <c r="BT16">
        <f t="shared" si="25"/>
        <v>0.88202200150717114</v>
      </c>
      <c r="BU16">
        <f t="shared" si="26"/>
        <v>0.90301382412703635</v>
      </c>
      <c r="BV16">
        <f t="shared" si="27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:BK22" si="40">K20/AX20</f>
        <v>#DIV/0!</v>
      </c>
      <c r="BL20" t="e">
        <f t="shared" ref="BL20:BL22" si="41">L20/AY20</f>
        <v>#DIV/0!</v>
      </c>
      <c r="BM20">
        <f t="shared" ref="BM20:BM22" si="42">M20/AZ20</f>
        <v>0.95645256034893456</v>
      </c>
      <c r="BN20">
        <f t="shared" ref="BN20:BN22" si="43">N20/BA20</f>
        <v>0.92430302360696792</v>
      </c>
      <c r="BO20">
        <f t="shared" ref="BO20:BO22" si="44">O20/BB20</f>
        <v>1</v>
      </c>
      <c r="BP20">
        <f t="shared" ref="BP20:BP22" si="45">P20/BC20</f>
        <v>0.90720077741721983</v>
      </c>
      <c r="BQ20">
        <f t="shared" ref="BQ20:BQ22" si="46">Q20/BD20</f>
        <v>0.97734386903533532</v>
      </c>
      <c r="BR20">
        <f t="shared" ref="BR20:BR22" si="47">R20/BE20</f>
        <v>0.9857868671351907</v>
      </c>
      <c r="BS20">
        <f t="shared" ref="BS20:BS22" si="48">S20/BF20</f>
        <v>0.91205915099448887</v>
      </c>
      <c r="BT20">
        <f t="shared" ref="BT20:BT22" si="49">T20/BG20</f>
        <v>0.91868816127073505</v>
      </c>
      <c r="BU20">
        <f t="shared" ref="BU20:BU22" si="50">U20/BH20</f>
        <v>0.96816028977392843</v>
      </c>
      <c r="BV20">
        <f t="shared" ref="BV20:BV22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si="40"/>
        <v>0.66905071521456438</v>
      </c>
      <c r="BL21" t="e">
        <f t="shared" si="41"/>
        <v>#DIV/0!</v>
      </c>
      <c r="BM21">
        <f t="shared" si="42"/>
        <v>0.98885294056518147</v>
      </c>
      <c r="BN21">
        <f t="shared" si="43"/>
        <v>0.98908380837157617</v>
      </c>
      <c r="BO21">
        <f t="shared" si="44"/>
        <v>0.988354743363838</v>
      </c>
      <c r="BP21">
        <f t="shared" si="45"/>
        <v>0.98756104955146862</v>
      </c>
      <c r="BQ21">
        <f t="shared" si="46"/>
        <v>0.98714999354826816</v>
      </c>
      <c r="BR21">
        <f t="shared" si="47"/>
        <v>0.98851256442586333</v>
      </c>
      <c r="BS21">
        <f t="shared" si="48"/>
        <v>0.98765792988331547</v>
      </c>
      <c r="BT21">
        <f t="shared" si="49"/>
        <v>0.986370471943671</v>
      </c>
      <c r="BU21">
        <f t="shared" si="50"/>
        <v>0.98823593752698502</v>
      </c>
      <c r="BV21">
        <f t="shared" si="51"/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40"/>
        <v>#DIV/0!</v>
      </c>
      <c r="BL22" t="e">
        <f t="shared" si="41"/>
        <v>#DIV/0!</v>
      </c>
      <c r="BM22">
        <f t="shared" si="42"/>
        <v>1.0333487560949566</v>
      </c>
      <c r="BN22">
        <f t="shared" si="43"/>
        <v>1.1177296775638927</v>
      </c>
      <c r="BO22">
        <f t="shared" si="44"/>
        <v>0.89779928651848206</v>
      </c>
      <c r="BP22">
        <f t="shared" si="45"/>
        <v>0.88493003471538456</v>
      </c>
      <c r="BQ22">
        <f t="shared" si="46"/>
        <v>0.93509695352292799</v>
      </c>
      <c r="BR22">
        <f t="shared" si="47"/>
        <v>1.137060100568354</v>
      </c>
      <c r="BS22">
        <f t="shared" si="48"/>
        <v>0.87658159700095373</v>
      </c>
      <c r="BT22">
        <f t="shared" si="49"/>
        <v>0.86480007307358897</v>
      </c>
      <c r="BU22">
        <f t="shared" si="50"/>
        <v>0.9147581705170762</v>
      </c>
      <c r="BV22">
        <f t="shared" si="51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52">K26/X26</f>
        <v>#DIV/0!</v>
      </c>
      <c r="AL26" t="e">
        <f t="shared" ref="AL26:AL28" si="53">L26/Y26</f>
        <v>#DIV/0!</v>
      </c>
      <c r="AM26">
        <f t="shared" ref="AM26:AM28" si="54">M26/Z26</f>
        <v>1</v>
      </c>
      <c r="AN26">
        <f t="shared" ref="AN26:AN28" si="55">N26/AA26</f>
        <v>1</v>
      </c>
      <c r="AO26">
        <f t="shared" ref="AO26:AO28" si="56">O26/AB26</f>
        <v>1</v>
      </c>
      <c r="AP26">
        <f t="shared" ref="AP26:AP28" si="57">P26/AC26</f>
        <v>1</v>
      </c>
      <c r="AQ26">
        <f t="shared" ref="AQ26:AQ28" si="58">Q26/AD26</f>
        <v>1</v>
      </c>
      <c r="AR26">
        <f t="shared" ref="AR26:AR28" si="59">R26/AE26</f>
        <v>1</v>
      </c>
      <c r="AS26">
        <f t="shared" ref="AS26:AS28" si="60">S26/AF26</f>
        <v>1</v>
      </c>
      <c r="AT26">
        <f t="shared" ref="AT26:AT28" si="61">T26/AG26</f>
        <v>1</v>
      </c>
      <c r="AU26">
        <f t="shared" ref="AU26:AU28" si="62">U26/AH26</f>
        <v>1</v>
      </c>
      <c r="AV26">
        <f t="shared" ref="AV26:AV28" si="63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64">K26/AX26</f>
        <v>0</v>
      </c>
      <c r="BL26" t="e">
        <f t="shared" ref="BL26:BL28" si="65">L26/AY26</f>
        <v>#DIV/0!</v>
      </c>
      <c r="BM26">
        <f t="shared" ref="BM26:BM28" si="66">M26/AZ26</f>
        <v>1.0067341109014223</v>
      </c>
      <c r="BN26">
        <f t="shared" ref="BN26:BN28" si="67">N26/BA26</f>
        <v>1.0219007346697033</v>
      </c>
      <c r="BO26">
        <f t="shared" ref="BO26:BO28" si="68">O26/BB26</f>
        <v>0.99093673316974284</v>
      </c>
      <c r="BP26">
        <f t="shared" ref="BP26:BP28" si="69">P26/BC26</f>
        <v>0.98368960014694562</v>
      </c>
      <c r="BQ26">
        <f t="shared" ref="BQ26:BQ28" si="70">Q26/BD26</f>
        <v>1.0268983705815016</v>
      </c>
      <c r="BR26">
        <f t="shared" ref="BR26:BR28" si="71">R26/BE26</f>
        <v>0.99750018402649976</v>
      </c>
      <c r="BS26">
        <f t="shared" ref="BS26:BS28" si="72">S26/BF26</f>
        <v>1.0371906397938597</v>
      </c>
      <c r="BT26">
        <f t="shared" ref="BT26:BT28" si="73">T26/BG26</f>
        <v>1.0052893098029829</v>
      </c>
      <c r="BU26">
        <f t="shared" ref="BU26:BU28" si="74">U26/BH26</f>
        <v>1</v>
      </c>
      <c r="BV26">
        <f t="shared" ref="BV26:BV28" si="75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52"/>
        <v>#DIV/0!</v>
      </c>
      <c r="AL27" t="e">
        <f t="shared" si="53"/>
        <v>#DIV/0!</v>
      </c>
      <c r="AM27">
        <f t="shared" si="54"/>
        <v>1</v>
      </c>
      <c r="AN27">
        <f t="shared" si="55"/>
        <v>1</v>
      </c>
      <c r="AO27">
        <f t="shared" si="56"/>
        <v>1</v>
      </c>
      <c r="AP27">
        <f t="shared" si="57"/>
        <v>1</v>
      </c>
      <c r="AQ27">
        <f t="shared" si="58"/>
        <v>1</v>
      </c>
      <c r="AR27">
        <f t="shared" si="59"/>
        <v>1</v>
      </c>
      <c r="AS27">
        <f t="shared" si="60"/>
        <v>1</v>
      </c>
      <c r="AT27">
        <f t="shared" si="61"/>
        <v>1</v>
      </c>
      <c r="AU27">
        <f t="shared" si="62"/>
        <v>1</v>
      </c>
      <c r="AV27">
        <f t="shared" si="63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64"/>
        <v>0</v>
      </c>
      <c r="BL27" t="e">
        <f t="shared" si="65"/>
        <v>#DIV/0!</v>
      </c>
      <c r="BM27">
        <f t="shared" si="66"/>
        <v>0.96313093733637267</v>
      </c>
      <c r="BN27">
        <f t="shared" si="67"/>
        <v>0.9393860063595848</v>
      </c>
      <c r="BO27">
        <f t="shared" si="68"/>
        <v>0.96530779450605531</v>
      </c>
      <c r="BP27">
        <f t="shared" si="69"/>
        <v>1.1044469193747266</v>
      </c>
      <c r="BQ27">
        <f t="shared" si="70"/>
        <v>0.9587068386129538</v>
      </c>
      <c r="BR27">
        <f t="shared" si="71"/>
        <v>0.95512087532960399</v>
      </c>
      <c r="BS27">
        <f t="shared" si="72"/>
        <v>0.99009117070690622</v>
      </c>
      <c r="BT27">
        <f t="shared" si="73"/>
        <v>1.13082631081366</v>
      </c>
      <c r="BU27">
        <f t="shared" si="74"/>
        <v>1.102728771038167</v>
      </c>
      <c r="BV27">
        <f t="shared" si="75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52"/>
        <v>#DIV/0!</v>
      </c>
      <c r="AL28" t="e">
        <f t="shared" si="53"/>
        <v>#DIV/0!</v>
      </c>
      <c r="AM28">
        <f t="shared" si="54"/>
        <v>1</v>
      </c>
      <c r="AN28">
        <f t="shared" si="55"/>
        <v>1</v>
      </c>
      <c r="AO28">
        <f t="shared" si="56"/>
        <v>1</v>
      </c>
      <c r="AP28">
        <f t="shared" si="57"/>
        <v>1</v>
      </c>
      <c r="AQ28">
        <f t="shared" si="58"/>
        <v>1</v>
      </c>
      <c r="AR28">
        <f t="shared" si="59"/>
        <v>1</v>
      </c>
      <c r="AS28">
        <f t="shared" si="60"/>
        <v>1</v>
      </c>
      <c r="AT28">
        <f t="shared" si="61"/>
        <v>1</v>
      </c>
      <c r="AU28">
        <f t="shared" si="62"/>
        <v>1</v>
      </c>
      <c r="AV28">
        <f t="shared" si="63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64"/>
        <v>0</v>
      </c>
      <c r="BL28" t="e">
        <f t="shared" si="65"/>
        <v>#DIV/0!</v>
      </c>
      <c r="BM28">
        <f t="shared" si="66"/>
        <v>1</v>
      </c>
      <c r="BN28">
        <f t="shared" si="67"/>
        <v>1</v>
      </c>
      <c r="BO28">
        <f t="shared" si="68"/>
        <v>1</v>
      </c>
      <c r="BP28">
        <f t="shared" si="69"/>
        <v>1</v>
      </c>
      <c r="BQ28">
        <f t="shared" si="70"/>
        <v>1</v>
      </c>
      <c r="BR28">
        <f t="shared" si="71"/>
        <v>1</v>
      </c>
      <c r="BS28">
        <f t="shared" si="72"/>
        <v>1</v>
      </c>
      <c r="BT28">
        <f t="shared" si="73"/>
        <v>1</v>
      </c>
      <c r="BU28">
        <f t="shared" si="74"/>
        <v>1</v>
      </c>
      <c r="BV28">
        <f t="shared" si="75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76">K32/X32</f>
        <v>1</v>
      </c>
      <c r="AL32" t="e">
        <f t="shared" ref="AL32:AL34" si="77">L32/Y32</f>
        <v>#DIV/0!</v>
      </c>
      <c r="AM32">
        <f t="shared" ref="AM32:AM34" si="78">M32/Z32</f>
        <v>1</v>
      </c>
      <c r="AN32">
        <f t="shared" ref="AN32:AN34" si="79">N32/AA32</f>
        <v>1</v>
      </c>
      <c r="AO32">
        <f t="shared" ref="AO32:AO34" si="80">O32/AB32</f>
        <v>1</v>
      </c>
      <c r="AP32">
        <f t="shared" ref="AP32:AP34" si="81">P32/AC32</f>
        <v>1</v>
      </c>
      <c r="AQ32">
        <f t="shared" ref="AQ32:AQ34" si="82">Q32/AD32</f>
        <v>1</v>
      </c>
      <c r="AR32">
        <f t="shared" ref="AR32:AR34" si="83">R32/AE32</f>
        <v>1</v>
      </c>
      <c r="AS32">
        <f t="shared" ref="AS32:AS34" si="84">S32/AF32</f>
        <v>1</v>
      </c>
      <c r="AT32">
        <f t="shared" ref="AT32:AT34" si="85">T32/AG32</f>
        <v>1</v>
      </c>
      <c r="AU32">
        <f t="shared" ref="AU32:AU34" si="86">U32/AH32</f>
        <v>1</v>
      </c>
      <c r="AV32">
        <f t="shared" ref="AV32:AV34" si="87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88">K32/AX32</f>
        <v>#DIV/0!</v>
      </c>
      <c r="BL32" t="e">
        <f t="shared" ref="BL32:BL34" si="89">L32/AY32</f>
        <v>#DIV/0!</v>
      </c>
      <c r="BM32">
        <f t="shared" ref="BM32:BM34" si="90">M32/AZ32</f>
        <v>1.0620695754065197</v>
      </c>
      <c r="BN32">
        <f t="shared" ref="BN32:BN34" si="91">N32/BA32</f>
        <v>1.0877508891486556</v>
      </c>
      <c r="BO32">
        <f t="shared" ref="BO32:BO34" si="92">O32/BB32</f>
        <v>0.98479627995574048</v>
      </c>
      <c r="BP32">
        <f t="shared" ref="BP32:BP34" si="93">P32/BC32</f>
        <v>0.93799922930175694</v>
      </c>
      <c r="BQ32">
        <f t="shared" ref="BQ32:BQ34" si="94">Q32/BD32</f>
        <v>0.96265392064535615</v>
      </c>
      <c r="BR32">
        <f t="shared" ref="BR32:BR34" si="95">R32/BE32</f>
        <v>0.93843840647204402</v>
      </c>
      <c r="BS32">
        <f t="shared" ref="BS32:BS34" si="96">S32/BF32</f>
        <v>1.0115020172910663</v>
      </c>
      <c r="BT32">
        <f t="shared" ref="BT32:BT34" si="97">T32/BG32</f>
        <v>0.90886607061121116</v>
      </c>
      <c r="BU32">
        <f t="shared" ref="BU32:BU34" si="98">U32/BH32</f>
        <v>1.0951224275565754</v>
      </c>
      <c r="BV32">
        <f t="shared" ref="BV32:BV34" si="99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76"/>
        <v>#DIV/0!</v>
      </c>
      <c r="AL33" t="e">
        <f t="shared" si="77"/>
        <v>#DIV/0!</v>
      </c>
      <c r="AM33">
        <f t="shared" si="78"/>
        <v>1</v>
      </c>
      <c r="AN33">
        <f t="shared" si="79"/>
        <v>1</v>
      </c>
      <c r="AO33">
        <f t="shared" si="80"/>
        <v>1</v>
      </c>
      <c r="AP33">
        <f t="shared" si="81"/>
        <v>1</v>
      </c>
      <c r="AQ33">
        <f t="shared" si="82"/>
        <v>1</v>
      </c>
      <c r="AR33">
        <f t="shared" si="83"/>
        <v>1</v>
      </c>
      <c r="AS33">
        <f t="shared" si="84"/>
        <v>1</v>
      </c>
      <c r="AT33">
        <f t="shared" si="85"/>
        <v>1</v>
      </c>
      <c r="AU33">
        <f t="shared" si="86"/>
        <v>1</v>
      </c>
      <c r="AV33">
        <f t="shared" si="87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88"/>
        <v>#DIV/0!</v>
      </c>
      <c r="BL33" t="e">
        <f t="shared" si="89"/>
        <v>#DIV/0!</v>
      </c>
      <c r="BM33">
        <f t="shared" si="90"/>
        <v>0.98938156236321551</v>
      </c>
      <c r="BN33">
        <f t="shared" si="91"/>
        <v>0.99021803005151565</v>
      </c>
      <c r="BO33">
        <f t="shared" si="92"/>
        <v>0.98958851721559649</v>
      </c>
      <c r="BP33">
        <f t="shared" si="93"/>
        <v>0.98984298286908035</v>
      </c>
      <c r="BQ33">
        <f t="shared" si="94"/>
        <v>0.98894764592229267</v>
      </c>
      <c r="BR33">
        <f t="shared" si="95"/>
        <v>0.98981457919378935</v>
      </c>
      <c r="BS33">
        <f t="shared" si="96"/>
        <v>0.98940555836987099</v>
      </c>
      <c r="BT33">
        <f t="shared" si="97"/>
        <v>0.98896183542682237</v>
      </c>
      <c r="BU33">
        <f t="shared" si="98"/>
        <v>0.9901457495692132</v>
      </c>
      <c r="BV33">
        <f t="shared" si="99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76"/>
        <v>#DIV/0!</v>
      </c>
      <c r="AL34" t="e">
        <f t="shared" si="77"/>
        <v>#DIV/0!</v>
      </c>
      <c r="AM34">
        <f t="shared" si="78"/>
        <v>1</v>
      </c>
      <c r="AN34">
        <f t="shared" si="79"/>
        <v>1</v>
      </c>
      <c r="AO34">
        <f t="shared" si="80"/>
        <v>1</v>
      </c>
      <c r="AP34">
        <f t="shared" si="81"/>
        <v>1</v>
      </c>
      <c r="AQ34">
        <f t="shared" si="82"/>
        <v>1</v>
      </c>
      <c r="AR34">
        <f t="shared" si="83"/>
        <v>1</v>
      </c>
      <c r="AS34">
        <f t="shared" si="84"/>
        <v>1</v>
      </c>
      <c r="AT34">
        <f t="shared" si="85"/>
        <v>1</v>
      </c>
      <c r="AU34">
        <f t="shared" si="86"/>
        <v>1</v>
      </c>
      <c r="AV34">
        <f t="shared" si="87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88"/>
        <v>#DIV/0!</v>
      </c>
      <c r="BL34" t="e">
        <f t="shared" si="89"/>
        <v>#DIV/0!</v>
      </c>
      <c r="BM34">
        <f t="shared" si="90"/>
        <v>0.90379882382403998</v>
      </c>
      <c r="BN34">
        <f t="shared" si="91"/>
        <v>0.91969450036749434</v>
      </c>
      <c r="BO34">
        <f t="shared" si="92"/>
        <v>0.92783611742286265</v>
      </c>
      <c r="BP34">
        <f t="shared" si="93"/>
        <v>0.90751998062484862</v>
      </c>
      <c r="BQ34">
        <f t="shared" si="94"/>
        <v>0.93006091960364945</v>
      </c>
      <c r="BR34">
        <f t="shared" si="95"/>
        <v>0.9475154284625017</v>
      </c>
      <c r="BS34">
        <f t="shared" si="96"/>
        <v>0.90992483066248131</v>
      </c>
      <c r="BT34">
        <f t="shared" si="97"/>
        <v>0.93080121727414222</v>
      </c>
      <c r="BU34">
        <f t="shared" si="98"/>
        <v>0.90511255103187382</v>
      </c>
      <c r="BV34">
        <f t="shared" si="99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00">K38/X38</f>
        <v>#DIV/0!</v>
      </c>
      <c r="AL38" t="e">
        <f t="shared" ref="AL38:AL40" si="101">L38/Y38</f>
        <v>#DIV/0!</v>
      </c>
      <c r="AM38">
        <f t="shared" ref="AM38:AM40" si="102">M38/Z38</f>
        <v>1</v>
      </c>
      <c r="AN38">
        <f t="shared" ref="AN38:AN40" si="103">N38/AA38</f>
        <v>1</v>
      </c>
      <c r="AO38">
        <f t="shared" ref="AO38:AO40" si="104">O38/AB38</f>
        <v>1</v>
      </c>
      <c r="AP38">
        <f t="shared" ref="AP38:AP40" si="105">P38/AC38</f>
        <v>1</v>
      </c>
      <c r="AQ38">
        <f t="shared" ref="AQ38:AQ40" si="106">Q38/AD38</f>
        <v>1</v>
      </c>
      <c r="AR38">
        <f t="shared" ref="AR38:AR40" si="107">R38/AE38</f>
        <v>1</v>
      </c>
      <c r="AS38">
        <f t="shared" ref="AS38:AS40" si="108">S38/AF38</f>
        <v>1</v>
      </c>
      <c r="AT38">
        <f t="shared" ref="AT38:AT40" si="109">T38/AG38</f>
        <v>1</v>
      </c>
      <c r="AU38">
        <f t="shared" ref="AU38:AU40" si="110">U38/AH38</f>
        <v>1</v>
      </c>
      <c r="AV38">
        <f t="shared" ref="AV38:AV40" si="111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12">K38/AX38</f>
        <v>#DIV/0!</v>
      </c>
      <c r="BL38" t="e">
        <f t="shared" ref="BL38:BL40" si="113">L38/AY38</f>
        <v>#DIV/0!</v>
      </c>
      <c r="BM38">
        <f t="shared" ref="BM38:BM40" si="114">M38/AZ38</f>
        <v>1</v>
      </c>
      <c r="BN38">
        <f t="shared" ref="BN38:BN40" si="115">N38/BA38</f>
        <v>1</v>
      </c>
      <c r="BO38">
        <f t="shared" ref="BO38:BO40" si="116">O38/BB38</f>
        <v>1</v>
      </c>
      <c r="BP38">
        <f t="shared" ref="BP38:BP40" si="117">P38/BC38</f>
        <v>1</v>
      </c>
      <c r="BQ38">
        <f t="shared" ref="BQ38:BQ40" si="118">Q38/BD38</f>
        <v>1</v>
      </c>
      <c r="BR38">
        <f t="shared" ref="BR38:BR40" si="119">R38/BE38</f>
        <v>1</v>
      </c>
      <c r="BS38">
        <f t="shared" ref="BS38:BS40" si="120">S38/BF38</f>
        <v>1</v>
      </c>
      <c r="BT38">
        <f t="shared" ref="BT38:BT40" si="121">T38/BG38</f>
        <v>1</v>
      </c>
      <c r="BU38">
        <f t="shared" ref="BU38:BU40" si="122">U38/BH38</f>
        <v>1</v>
      </c>
      <c r="BV38">
        <f t="shared" ref="BV38:BV40" si="123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00"/>
        <v>#DIV/0!</v>
      </c>
      <c r="AL39" t="e">
        <f t="shared" si="101"/>
        <v>#DIV/0!</v>
      </c>
      <c r="AM39">
        <f t="shared" si="102"/>
        <v>1</v>
      </c>
      <c r="AN39">
        <f t="shared" si="103"/>
        <v>1</v>
      </c>
      <c r="AO39">
        <f t="shared" si="104"/>
        <v>1</v>
      </c>
      <c r="AP39">
        <f t="shared" si="105"/>
        <v>1</v>
      </c>
      <c r="AQ39">
        <f t="shared" si="106"/>
        <v>1</v>
      </c>
      <c r="AR39">
        <f t="shared" si="107"/>
        <v>1</v>
      </c>
      <c r="AS39">
        <f t="shared" si="108"/>
        <v>1</v>
      </c>
      <c r="AT39">
        <f t="shared" si="109"/>
        <v>1</v>
      </c>
      <c r="AU39">
        <f t="shared" si="110"/>
        <v>1</v>
      </c>
      <c r="AV39">
        <f t="shared" si="111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80093.3</v>
      </c>
      <c r="BE39">
        <v>47434.9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12"/>
        <v>#DIV/0!</v>
      </c>
      <c r="BL39" t="e">
        <f t="shared" si="113"/>
        <v>#DIV/0!</v>
      </c>
      <c r="BM39">
        <f t="shared" si="114"/>
        <v>0.94033736995095452</v>
      </c>
      <c r="BN39">
        <f t="shared" si="115"/>
        <v>0.92069063512794458</v>
      </c>
      <c r="BO39">
        <f t="shared" si="116"/>
        <v>0.94591436166273002</v>
      </c>
      <c r="BP39">
        <f t="shared" si="117"/>
        <v>0.92461424423449745</v>
      </c>
      <c r="BQ39">
        <f t="shared" si="118"/>
        <v>0.97474195719242429</v>
      </c>
      <c r="BR39">
        <f t="shared" si="119"/>
        <v>1.0114767818631429</v>
      </c>
      <c r="BS39">
        <f t="shared" si="120"/>
        <v>0.92084951543519389</v>
      </c>
      <c r="BT39">
        <f t="shared" si="121"/>
        <v>0.90708639650752498</v>
      </c>
      <c r="BU39">
        <f t="shared" si="122"/>
        <v>0.91991139953181034</v>
      </c>
      <c r="BV39">
        <f t="shared" si="123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00"/>
        <v>#DIV/0!</v>
      </c>
      <c r="AL40" t="e">
        <f t="shared" si="101"/>
        <v>#DIV/0!</v>
      </c>
      <c r="AM40">
        <f t="shared" si="102"/>
        <v>1</v>
      </c>
      <c r="AN40">
        <f t="shared" si="103"/>
        <v>1</v>
      </c>
      <c r="AO40">
        <f t="shared" si="104"/>
        <v>1</v>
      </c>
      <c r="AP40">
        <f t="shared" si="105"/>
        <v>1</v>
      </c>
      <c r="AQ40">
        <f t="shared" si="106"/>
        <v>1</v>
      </c>
      <c r="AR40">
        <f t="shared" si="107"/>
        <v>1</v>
      </c>
      <c r="AS40">
        <f t="shared" si="108"/>
        <v>1</v>
      </c>
      <c r="AT40">
        <f t="shared" si="109"/>
        <v>1</v>
      </c>
      <c r="AU40">
        <f t="shared" si="110"/>
        <v>1</v>
      </c>
      <c r="AV40">
        <f t="shared" si="111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12"/>
        <v>#DIV/0!</v>
      </c>
      <c r="BL40" t="e">
        <f t="shared" si="113"/>
        <v>#DIV/0!</v>
      </c>
      <c r="BM40">
        <f t="shared" si="114"/>
        <v>0.9902309483011682</v>
      </c>
      <c r="BN40">
        <f t="shared" si="115"/>
        <v>0.99015882902522578</v>
      </c>
      <c r="BO40">
        <f t="shared" si="116"/>
        <v>0.99016087038140388</v>
      </c>
      <c r="BP40">
        <f t="shared" si="117"/>
        <v>0.98793608174376746</v>
      </c>
      <c r="BQ40">
        <f t="shared" si="118"/>
        <v>0.98762258871690856</v>
      </c>
      <c r="BR40">
        <f t="shared" si="119"/>
        <v>0.98960799739048677</v>
      </c>
      <c r="BS40">
        <f t="shared" si="120"/>
        <v>0.98751688020816175</v>
      </c>
      <c r="BT40">
        <f t="shared" si="121"/>
        <v>0.98873508761153428</v>
      </c>
      <c r="BU40">
        <f t="shared" si="122"/>
        <v>1</v>
      </c>
      <c r="BV40">
        <f t="shared" si="123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24">K44/X44</f>
        <v>#DIV/0!</v>
      </c>
      <c r="AL44" t="e">
        <f t="shared" ref="AL44:AL46" si="125">L44/Y44</f>
        <v>#DIV/0!</v>
      </c>
      <c r="AM44">
        <f t="shared" ref="AM44:AM46" si="126">M44/Z44</f>
        <v>1</v>
      </c>
      <c r="AN44">
        <f t="shared" ref="AN44:AN46" si="127">N44/AA44</f>
        <v>1</v>
      </c>
      <c r="AO44">
        <f t="shared" ref="AO44:AO46" si="128">O44/AB44</f>
        <v>1</v>
      </c>
      <c r="AP44">
        <f t="shared" ref="AP44:AP46" si="129">P44/AC44</f>
        <v>1</v>
      </c>
      <c r="AQ44">
        <f t="shared" ref="AQ44:AQ46" si="130">Q44/AD44</f>
        <v>1</v>
      </c>
      <c r="AR44">
        <f t="shared" ref="AR44:AR46" si="131">R44/AE44</f>
        <v>1</v>
      </c>
      <c r="AS44">
        <f t="shared" ref="AS44:AS46" si="132">S44/AF44</f>
        <v>1</v>
      </c>
      <c r="AT44">
        <f t="shared" ref="AT44:AT46" si="133">T44/AG44</f>
        <v>1</v>
      </c>
      <c r="AU44">
        <f t="shared" ref="AU44:AU46" si="134">U44/AH44</f>
        <v>1</v>
      </c>
      <c r="AV44">
        <f t="shared" ref="AV44:AV46" si="135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36">K44/AX44</f>
        <v>0</v>
      </c>
      <c r="BL44" t="e">
        <f t="shared" ref="BL44:BL46" si="137">L44/AY44</f>
        <v>#DIV/0!</v>
      </c>
      <c r="BM44">
        <f t="shared" ref="BM44:BM46" si="138">M44/AZ44</f>
        <v>1</v>
      </c>
      <c r="BN44">
        <f t="shared" ref="BN44:BN46" si="139">N44/BA44</f>
        <v>1</v>
      </c>
      <c r="BO44">
        <f t="shared" ref="BO44:BO46" si="140">O44/BB44</f>
        <v>1</v>
      </c>
      <c r="BP44">
        <f t="shared" ref="BP44:BP46" si="141">P44/BC44</f>
        <v>1</v>
      </c>
      <c r="BQ44">
        <f t="shared" ref="BQ44:BQ46" si="142">Q44/BD44</f>
        <v>1</v>
      </c>
      <c r="BR44">
        <f t="shared" ref="BR44:BR46" si="143">R44/BE44</f>
        <v>1</v>
      </c>
      <c r="BS44">
        <f t="shared" ref="BS44:BS46" si="144">S44/BF44</f>
        <v>1</v>
      </c>
      <c r="BT44">
        <f t="shared" ref="BT44:BT46" si="145">T44/BG44</f>
        <v>1</v>
      </c>
      <c r="BU44">
        <f t="shared" ref="BU44:BU46" si="146">U44/BH44</f>
        <v>1</v>
      </c>
      <c r="BV44">
        <f t="shared" ref="BV44:BV46" si="147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24"/>
        <v>#DIV/0!</v>
      </c>
      <c r="AL45" t="e">
        <f t="shared" si="125"/>
        <v>#DIV/0!</v>
      </c>
      <c r="AM45">
        <f t="shared" si="126"/>
        <v>1</v>
      </c>
      <c r="AN45">
        <f t="shared" si="127"/>
        <v>1</v>
      </c>
      <c r="AO45">
        <f t="shared" si="128"/>
        <v>1</v>
      </c>
      <c r="AP45">
        <f t="shared" si="129"/>
        <v>1</v>
      </c>
      <c r="AQ45">
        <f t="shared" si="130"/>
        <v>1</v>
      </c>
      <c r="AR45">
        <f t="shared" si="131"/>
        <v>1</v>
      </c>
      <c r="AS45">
        <f t="shared" si="132"/>
        <v>1</v>
      </c>
      <c r="AT45">
        <f t="shared" si="133"/>
        <v>1</v>
      </c>
      <c r="AU45">
        <f t="shared" si="134"/>
        <v>1</v>
      </c>
      <c r="AV45">
        <f t="shared" si="135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13221.3</v>
      </c>
      <c r="BI45">
        <v>23083.599999999999</v>
      </c>
      <c r="BK45" t="e">
        <f t="shared" si="136"/>
        <v>#DIV/0!</v>
      </c>
      <c r="BL45" t="e">
        <f t="shared" si="137"/>
        <v>#DIV/0!</v>
      </c>
      <c r="BM45">
        <f t="shared" si="138"/>
        <v>0.98936393064223516</v>
      </c>
      <c r="BN45">
        <f t="shared" si="139"/>
        <v>0.98864494467569908</v>
      </c>
      <c r="BO45">
        <f t="shared" si="140"/>
        <v>0.98725124980362533</v>
      </c>
      <c r="BP45">
        <f t="shared" si="141"/>
        <v>0.98859279743573625</v>
      </c>
      <c r="BQ45">
        <f t="shared" si="142"/>
        <v>0.98812249765970639</v>
      </c>
      <c r="BR45">
        <f t="shared" si="143"/>
        <v>0.98794234529093594</v>
      </c>
      <c r="BS45">
        <f t="shared" si="144"/>
        <v>0.98835288662951948</v>
      </c>
      <c r="BT45">
        <f t="shared" si="145"/>
        <v>0.98970905754075345</v>
      </c>
      <c r="BU45">
        <f t="shared" si="146"/>
        <v>0.9985099801078563</v>
      </c>
      <c r="BV45">
        <f t="shared" si="147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24"/>
        <v>#DIV/0!</v>
      </c>
      <c r="AL46" t="e">
        <f t="shared" si="125"/>
        <v>#DIV/0!</v>
      </c>
      <c r="AM46">
        <f t="shared" si="126"/>
        <v>1</v>
      </c>
      <c r="AN46">
        <f t="shared" si="127"/>
        <v>1</v>
      </c>
      <c r="AO46">
        <f t="shared" si="128"/>
        <v>1</v>
      </c>
      <c r="AP46">
        <f t="shared" si="129"/>
        <v>1</v>
      </c>
      <c r="AQ46">
        <f t="shared" si="130"/>
        <v>1</v>
      </c>
      <c r="AR46">
        <f t="shared" si="131"/>
        <v>1</v>
      </c>
      <c r="AS46">
        <f t="shared" si="132"/>
        <v>1</v>
      </c>
      <c r="AT46">
        <f t="shared" si="133"/>
        <v>1</v>
      </c>
      <c r="AU46">
        <f t="shared" si="134"/>
        <v>1</v>
      </c>
      <c r="AV46">
        <f t="shared" si="135"/>
        <v>1</v>
      </c>
      <c r="AX46">
        <v>341.1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36"/>
        <v>0</v>
      </c>
      <c r="BL46" t="e">
        <f t="shared" si="137"/>
        <v>#DIV/0!</v>
      </c>
      <c r="BM46">
        <f t="shared" si="138"/>
        <v>0.97903715711115646</v>
      </c>
      <c r="BN46">
        <f t="shared" si="139"/>
        <v>0.98624615219734091</v>
      </c>
      <c r="BO46">
        <f t="shared" si="140"/>
        <v>0.94002221063844249</v>
      </c>
      <c r="BP46">
        <f t="shared" si="141"/>
        <v>0.93087463655911884</v>
      </c>
      <c r="BQ46">
        <f t="shared" si="142"/>
        <v>0.98584760141909611</v>
      </c>
      <c r="BR46">
        <f t="shared" si="143"/>
        <v>0.9829354359634136</v>
      </c>
      <c r="BS46">
        <f t="shared" si="144"/>
        <v>0.96483367968934397</v>
      </c>
      <c r="BT46">
        <f t="shared" si="145"/>
        <v>0.96993854567261417</v>
      </c>
      <c r="BU46">
        <f t="shared" si="146"/>
        <v>0.934441731472203</v>
      </c>
      <c r="BV46">
        <f t="shared" si="147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 s="1">
        <v>767.5618273</v>
      </c>
      <c r="B50" s="1" t="s">
        <v>84</v>
      </c>
      <c r="C50" s="1" t="s">
        <v>83</v>
      </c>
      <c r="D50" s="1">
        <v>31</v>
      </c>
      <c r="E50" s="1">
        <v>1</v>
      </c>
      <c r="F50" s="1">
        <v>0</v>
      </c>
      <c r="G50" s="1" t="s">
        <v>85</v>
      </c>
      <c r="H50" s="1" t="s">
        <v>26</v>
      </c>
      <c r="I50" s="1" t="s">
        <v>27</v>
      </c>
      <c r="J50" s="1">
        <v>1.8</v>
      </c>
      <c r="K50" s="1">
        <v>307.7</v>
      </c>
      <c r="L50" s="1">
        <v>0</v>
      </c>
      <c r="M50" s="1">
        <v>9118.2000000000007</v>
      </c>
      <c r="N50" s="1">
        <v>11218.8</v>
      </c>
      <c r="O50" s="1">
        <v>13408.6</v>
      </c>
      <c r="P50" s="1">
        <v>11565.3</v>
      </c>
      <c r="Q50" s="1">
        <v>14492.1</v>
      </c>
      <c r="R50" s="1">
        <v>9846</v>
      </c>
      <c r="S50" s="1">
        <v>13007.1</v>
      </c>
      <c r="T50" s="1">
        <v>16463.7</v>
      </c>
      <c r="U50" s="1">
        <v>8752.5</v>
      </c>
      <c r="V50" s="1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48">K50/X50</f>
        <v>1</v>
      </c>
      <c r="AL50" t="e">
        <f t="shared" ref="AL50:AL54" si="149">L50/Y50</f>
        <v>#DIV/0!</v>
      </c>
      <c r="AM50">
        <f t="shared" ref="AM50:AM54" si="150">M50/Z50</f>
        <v>1</v>
      </c>
      <c r="AN50">
        <f t="shared" ref="AN50:AN54" si="151">N50/AA50</f>
        <v>1</v>
      </c>
      <c r="AO50">
        <f t="shared" ref="AO50:AO54" si="152">O50/AB50</f>
        <v>1</v>
      </c>
      <c r="AP50">
        <f t="shared" ref="AP50:AP54" si="153">P50/AC50</f>
        <v>1</v>
      </c>
      <c r="AQ50">
        <f t="shared" ref="AQ50:AQ54" si="154">Q50/AD50</f>
        <v>1</v>
      </c>
      <c r="AR50">
        <f t="shared" ref="AR50:AR54" si="155">R50/AE50</f>
        <v>1</v>
      </c>
      <c r="AS50">
        <f t="shared" ref="AS50:AS54" si="156">S50/AF50</f>
        <v>1</v>
      </c>
      <c r="AT50">
        <f t="shared" ref="AT50:AT54" si="157">T50/AG50</f>
        <v>1</v>
      </c>
      <c r="AU50">
        <f t="shared" ref="AU50:AU54" si="158">U50/AH50</f>
        <v>1</v>
      </c>
      <c r="AV50">
        <f t="shared" ref="AV50:AV54" si="159">V50/AI50</f>
        <v>1</v>
      </c>
      <c r="AX50">
        <v>308.2</v>
      </c>
      <c r="AY50">
        <v>0</v>
      </c>
      <c r="AZ50">
        <v>37744.400000000001</v>
      </c>
      <c r="BA50">
        <v>42011.5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 t="shared" ref="BK50:BK54" si="160">K50/AX50</f>
        <v>0.9983776768332252</v>
      </c>
      <c r="BL50" t="e">
        <f t="shared" ref="BL50:BL54" si="161">L50/AY50</f>
        <v>#DIV/0!</v>
      </c>
      <c r="BM50">
        <f t="shared" ref="BM50:BM54" si="162">M50/AZ50</f>
        <v>0.24157755852523818</v>
      </c>
      <c r="BN50">
        <f t="shared" ref="BN50:BN54" si="163">N50/BA50</f>
        <v>0.26704116729942989</v>
      </c>
      <c r="BO50">
        <f t="shared" ref="BO50:BO54" si="164">O50/BB50</f>
        <v>0.25988831969794762</v>
      </c>
      <c r="BP50">
        <f t="shared" ref="BP50:BP54" si="165">P50/BC50</f>
        <v>0.27099608688520749</v>
      </c>
      <c r="BQ50">
        <f t="shared" ref="BQ50:BQ54" si="166">Q50/BD50</f>
        <v>0.19019127924144494</v>
      </c>
      <c r="BR50">
        <f t="shared" ref="BR50:BR54" si="167">R50/BE50</f>
        <v>0.19268214881887763</v>
      </c>
      <c r="BS50">
        <f t="shared" ref="BS50:BS54" si="168">S50/BF50</f>
        <v>0.21147486611192945</v>
      </c>
      <c r="BT50">
        <f t="shared" ref="BT50:BT54" si="169">T50/BG50</f>
        <v>0.18968073744569219</v>
      </c>
      <c r="BU50">
        <f t="shared" ref="BU50:BU54" si="170">U50/BH50</f>
        <v>0.26733353695784973</v>
      </c>
      <c r="BV50">
        <f t="shared" ref="BV50:BV54" si="171">V50/BI50</f>
        <v>0.29895322362511378</v>
      </c>
    </row>
    <row r="51" spans="1:74" s="1" customFormat="1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W51"/>
      <c r="X51">
        <v>246.4</v>
      </c>
      <c r="Y51">
        <v>0</v>
      </c>
      <c r="Z51">
        <v>74527.7</v>
      </c>
      <c r="AA51">
        <v>88341.4</v>
      </c>
      <c r="AB51">
        <v>99669.2</v>
      </c>
      <c r="AC51">
        <v>86494.9</v>
      </c>
      <c r="AD51">
        <v>167694.39999999999</v>
      </c>
      <c r="AE51">
        <v>109728.4</v>
      </c>
      <c r="AF51">
        <v>129338.9</v>
      </c>
      <c r="AG51">
        <v>156865.29999999999</v>
      </c>
      <c r="AH51">
        <v>61983.6</v>
      </c>
      <c r="AI51">
        <v>103756</v>
      </c>
      <c r="AJ51"/>
      <c r="AK51">
        <f t="shared" si="148"/>
        <v>1</v>
      </c>
      <c r="AL51" t="e">
        <f t="shared" si="149"/>
        <v>#DIV/0!</v>
      </c>
      <c r="AM51">
        <f t="shared" si="150"/>
        <v>1</v>
      </c>
      <c r="AN51">
        <f t="shared" si="151"/>
        <v>1</v>
      </c>
      <c r="AO51">
        <f t="shared" si="152"/>
        <v>1</v>
      </c>
      <c r="AP51">
        <f t="shared" si="153"/>
        <v>1</v>
      </c>
      <c r="AQ51">
        <f t="shared" si="154"/>
        <v>1</v>
      </c>
      <c r="AR51">
        <f t="shared" si="155"/>
        <v>1</v>
      </c>
      <c r="AS51">
        <f t="shared" si="156"/>
        <v>1</v>
      </c>
      <c r="AT51">
        <f t="shared" si="157"/>
        <v>1</v>
      </c>
      <c r="AU51">
        <f t="shared" si="158"/>
        <v>1</v>
      </c>
      <c r="AV51">
        <f t="shared" si="159"/>
        <v>1</v>
      </c>
      <c r="AW51"/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88140.9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si="160"/>
        <v>1</v>
      </c>
      <c r="BL51" t="e">
        <f t="shared" si="161"/>
        <v>#DIV/0!</v>
      </c>
      <c r="BM51">
        <f t="shared" si="162"/>
        <v>0.98323838824668663</v>
      </c>
      <c r="BN51">
        <f t="shared" si="163"/>
        <v>0.98119280677338849</v>
      </c>
      <c r="BO51">
        <f t="shared" si="164"/>
        <v>0.98236712261798453</v>
      </c>
      <c r="BP51">
        <f t="shared" si="165"/>
        <v>0.98132535519832453</v>
      </c>
      <c r="BQ51">
        <f t="shared" si="166"/>
        <v>0.98329053892805429</v>
      </c>
      <c r="BR51">
        <f t="shared" si="167"/>
        <v>0.98353872947495136</v>
      </c>
      <c r="BS51">
        <f t="shared" si="168"/>
        <v>0.98046408320446343</v>
      </c>
      <c r="BT51">
        <f t="shared" si="169"/>
        <v>0.98192274082772657</v>
      </c>
      <c r="BU51">
        <f t="shared" si="170"/>
        <v>0.98215024219578162</v>
      </c>
      <c r="BV51">
        <f t="shared" si="171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48"/>
        <v>1</v>
      </c>
      <c r="AL52" t="e">
        <f t="shared" si="149"/>
        <v>#DIV/0!</v>
      </c>
      <c r="AM52">
        <f t="shared" si="150"/>
        <v>1</v>
      </c>
      <c r="AN52">
        <f t="shared" si="151"/>
        <v>1</v>
      </c>
      <c r="AO52">
        <f t="shared" si="152"/>
        <v>1</v>
      </c>
      <c r="AP52">
        <f t="shared" si="153"/>
        <v>1</v>
      </c>
      <c r="AQ52">
        <f t="shared" si="154"/>
        <v>1</v>
      </c>
      <c r="AR52">
        <f t="shared" si="155"/>
        <v>1</v>
      </c>
      <c r="AS52">
        <f t="shared" si="156"/>
        <v>1</v>
      </c>
      <c r="AT52">
        <f t="shared" si="157"/>
        <v>1</v>
      </c>
      <c r="AU52">
        <f t="shared" si="158"/>
        <v>1</v>
      </c>
      <c r="AV52">
        <f t="shared" si="159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60"/>
        <v>1</v>
      </c>
      <c r="BL52" t="e">
        <f t="shared" si="161"/>
        <v>#DIV/0!</v>
      </c>
      <c r="BM52">
        <f t="shared" si="162"/>
        <v>0.97868297626859424</v>
      </c>
      <c r="BN52">
        <f t="shared" si="163"/>
        <v>0.98053717597669998</v>
      </c>
      <c r="BO52">
        <f t="shared" si="164"/>
        <v>0.98081399668997193</v>
      </c>
      <c r="BP52">
        <f t="shared" si="165"/>
        <v>0.98028854253223052</v>
      </c>
      <c r="BQ52">
        <f t="shared" si="166"/>
        <v>0.97974781898986618</v>
      </c>
      <c r="BR52">
        <f t="shared" si="167"/>
        <v>0.97945703349847246</v>
      </c>
      <c r="BS52">
        <f t="shared" si="168"/>
        <v>0.98129664946207962</v>
      </c>
      <c r="BT52">
        <f t="shared" si="169"/>
        <v>0.97938497674982572</v>
      </c>
      <c r="BU52">
        <f t="shared" si="170"/>
        <v>0.98045057237405797</v>
      </c>
      <c r="BV52">
        <f t="shared" si="171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48"/>
        <v>1</v>
      </c>
      <c r="AL53" t="e">
        <f t="shared" si="149"/>
        <v>#DIV/0!</v>
      </c>
      <c r="AM53">
        <f t="shared" si="150"/>
        <v>1</v>
      </c>
      <c r="AN53">
        <f t="shared" si="151"/>
        <v>1</v>
      </c>
      <c r="AO53">
        <f t="shared" si="152"/>
        <v>1</v>
      </c>
      <c r="AP53">
        <f t="shared" si="153"/>
        <v>1</v>
      </c>
      <c r="AQ53">
        <f t="shared" si="154"/>
        <v>1</v>
      </c>
      <c r="AR53">
        <f t="shared" si="155"/>
        <v>1</v>
      </c>
      <c r="AS53">
        <f t="shared" si="156"/>
        <v>1</v>
      </c>
      <c r="AT53">
        <f t="shared" si="157"/>
        <v>0.99999926912766013</v>
      </c>
      <c r="AU53">
        <f t="shared" si="158"/>
        <v>1</v>
      </c>
      <c r="AV53">
        <f t="shared" si="159"/>
        <v>1</v>
      </c>
      <c r="AX53">
        <v>178.3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60"/>
        <v>1.1570386988222097</v>
      </c>
      <c r="BL53" t="e">
        <f t="shared" si="161"/>
        <v>#DIV/0!</v>
      </c>
      <c r="BM53">
        <f t="shared" si="162"/>
        <v>0.9812508644219452</v>
      </c>
      <c r="BN53">
        <f t="shared" si="163"/>
        <v>0.97923861513470412</v>
      </c>
      <c r="BO53">
        <f t="shared" si="164"/>
        <v>0.97963058069314812</v>
      </c>
      <c r="BP53">
        <f t="shared" si="165"/>
        <v>0.97882894596160719</v>
      </c>
      <c r="BQ53">
        <f t="shared" si="166"/>
        <v>0.97799581088450072</v>
      </c>
      <c r="BR53">
        <f t="shared" si="167"/>
        <v>0.97746208111096555</v>
      </c>
      <c r="BS53">
        <f t="shared" si="168"/>
        <v>0.97805194977142174</v>
      </c>
      <c r="BT53">
        <f t="shared" si="169"/>
        <v>0.97887189422497023</v>
      </c>
      <c r="BU53">
        <f t="shared" si="170"/>
        <v>0.97889792557645072</v>
      </c>
      <c r="BV53">
        <f t="shared" si="171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48"/>
        <v>1</v>
      </c>
      <c r="AL54" t="e">
        <f t="shared" si="149"/>
        <v>#DIV/0!</v>
      </c>
      <c r="AM54">
        <f t="shared" si="150"/>
        <v>1</v>
      </c>
      <c r="AN54">
        <f t="shared" si="151"/>
        <v>1</v>
      </c>
      <c r="AO54">
        <f t="shared" si="152"/>
        <v>1</v>
      </c>
      <c r="AP54">
        <f t="shared" si="153"/>
        <v>1</v>
      </c>
      <c r="AQ54">
        <f t="shared" si="154"/>
        <v>1</v>
      </c>
      <c r="AR54">
        <f t="shared" si="155"/>
        <v>1</v>
      </c>
      <c r="AS54">
        <f t="shared" si="156"/>
        <v>1</v>
      </c>
      <c r="AT54">
        <f t="shared" si="157"/>
        <v>1</v>
      </c>
      <c r="AU54">
        <f t="shared" si="158"/>
        <v>1</v>
      </c>
      <c r="AV54">
        <f t="shared" si="159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60"/>
        <v>1</v>
      </c>
      <c r="BL54" t="e">
        <f t="shared" si="161"/>
        <v>#DIV/0!</v>
      </c>
      <c r="BM54">
        <f t="shared" si="162"/>
        <v>0.9887098360425417</v>
      </c>
      <c r="BN54">
        <f t="shared" si="163"/>
        <v>0.98617649047462519</v>
      </c>
      <c r="BO54">
        <f t="shared" si="164"/>
        <v>1.0087653046864005</v>
      </c>
      <c r="BP54">
        <f t="shared" si="165"/>
        <v>1.0086987669628711</v>
      </c>
      <c r="BQ54">
        <f t="shared" si="166"/>
        <v>0.99005841252134719</v>
      </c>
      <c r="BR54">
        <f t="shared" si="167"/>
        <v>0.98903249144961836</v>
      </c>
      <c r="BS54">
        <f t="shared" si="168"/>
        <v>0.98986410523061352</v>
      </c>
      <c r="BT54">
        <f t="shared" si="169"/>
        <v>0.99076286529958968</v>
      </c>
      <c r="BU54">
        <f t="shared" si="170"/>
        <v>0.98700939653650521</v>
      </c>
      <c r="BV54">
        <f t="shared" si="171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72">K58/X58</f>
        <v>#DIV/0!</v>
      </c>
      <c r="AL58" t="e">
        <f t="shared" ref="AL58:AL62" si="173">L58/Y58</f>
        <v>#DIV/0!</v>
      </c>
      <c r="AM58">
        <f t="shared" ref="AM58:AM62" si="174">M58/Z58</f>
        <v>1</v>
      </c>
      <c r="AN58">
        <f t="shared" ref="AN58:AN62" si="175">N58/AA58</f>
        <v>1</v>
      </c>
      <c r="AO58">
        <f t="shared" ref="AO58:AO62" si="176">O58/AB58</f>
        <v>1</v>
      </c>
      <c r="AP58">
        <f t="shared" ref="AP58:AP62" si="177">P58/AC58</f>
        <v>1</v>
      </c>
      <c r="AQ58">
        <f t="shared" ref="AQ58:AQ62" si="178">Q58/AD58</f>
        <v>1</v>
      </c>
      <c r="AR58">
        <f t="shared" ref="AR58:AR62" si="179">R58/AE58</f>
        <v>1</v>
      </c>
      <c r="AS58">
        <f t="shared" ref="AS58:AS62" si="180">S58/AF58</f>
        <v>1</v>
      </c>
      <c r="AT58">
        <f t="shared" ref="AT58:AT62" si="181">T58/AG58</f>
        <v>1</v>
      </c>
      <c r="AU58">
        <f t="shared" ref="AU58:AU62" si="182">U58/AH58</f>
        <v>1</v>
      </c>
      <c r="AV58">
        <f t="shared" ref="AV58:AV62" si="183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 t="shared" ref="BK58:BK62" si="184">K58/AX58</f>
        <v>0</v>
      </c>
      <c r="BL58" t="e">
        <f t="shared" ref="BL58:BL62" si="185">L58/AY58</f>
        <v>#DIV/0!</v>
      </c>
      <c r="BM58">
        <f t="shared" ref="BM58:BM62" si="186">M58/AZ58</f>
        <v>1</v>
      </c>
      <c r="BN58">
        <f t="shared" ref="BN58:BN62" si="187">N58/BA58</f>
        <v>1</v>
      </c>
      <c r="BO58">
        <f t="shared" ref="BO58:BO62" si="188">O58/BB58</f>
        <v>1</v>
      </c>
      <c r="BP58">
        <f t="shared" ref="BP58:BP62" si="189">P58/BC58</f>
        <v>1</v>
      </c>
      <c r="BQ58">
        <f t="shared" ref="BQ58:BQ62" si="190">Q58/BD58</f>
        <v>1</v>
      </c>
      <c r="BR58">
        <f t="shared" ref="BR58:BR62" si="191">R58/BE58</f>
        <v>1</v>
      </c>
      <c r="BS58">
        <f t="shared" ref="BS58:BS62" si="192">S58/BF58</f>
        <v>1</v>
      </c>
      <c r="BT58">
        <f t="shared" ref="BT58:BT62" si="193">T58/BG58</f>
        <v>1</v>
      </c>
      <c r="BU58">
        <f t="shared" ref="BU58:BU62" si="194">U58/BH58</f>
        <v>1</v>
      </c>
      <c r="BV58">
        <f t="shared" ref="BV58:BV62" si="195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72"/>
        <v>#DIV/0!</v>
      </c>
      <c r="AL59" t="e">
        <f t="shared" si="173"/>
        <v>#DIV/0!</v>
      </c>
      <c r="AM59">
        <f t="shared" si="174"/>
        <v>1</v>
      </c>
      <c r="AN59">
        <f t="shared" si="175"/>
        <v>1</v>
      </c>
      <c r="AO59">
        <f t="shared" si="176"/>
        <v>1</v>
      </c>
      <c r="AP59">
        <f t="shared" si="177"/>
        <v>1</v>
      </c>
      <c r="AQ59">
        <f t="shared" si="178"/>
        <v>1</v>
      </c>
      <c r="AR59">
        <f t="shared" si="179"/>
        <v>1</v>
      </c>
      <c r="AS59">
        <f t="shared" si="180"/>
        <v>1</v>
      </c>
      <c r="AT59">
        <f t="shared" si="181"/>
        <v>1</v>
      </c>
      <c r="AU59">
        <f t="shared" si="182"/>
        <v>1</v>
      </c>
      <c r="AV59">
        <f t="shared" si="183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59757.4</v>
      </c>
      <c r="BF59">
        <v>77411.3</v>
      </c>
      <c r="BG59">
        <v>100094.2</v>
      </c>
      <c r="BH59">
        <v>38024.9</v>
      </c>
      <c r="BI59">
        <v>67371.7</v>
      </c>
      <c r="BK59" t="e">
        <f t="shared" si="184"/>
        <v>#DIV/0!</v>
      </c>
      <c r="BL59" t="e">
        <f t="shared" si="185"/>
        <v>#DIV/0!</v>
      </c>
      <c r="BM59">
        <f t="shared" si="186"/>
        <v>0.87926282960022684</v>
      </c>
      <c r="BN59">
        <f t="shared" si="187"/>
        <v>0.88641925379198527</v>
      </c>
      <c r="BO59">
        <f t="shared" si="188"/>
        <v>0.89040598708185603</v>
      </c>
      <c r="BP59">
        <f t="shared" si="189"/>
        <v>0.88051927860696511</v>
      </c>
      <c r="BQ59">
        <f t="shared" si="190"/>
        <v>0.91050107332257812</v>
      </c>
      <c r="BR59">
        <f t="shared" si="191"/>
        <v>0.92757717035881748</v>
      </c>
      <c r="BS59">
        <f t="shared" si="192"/>
        <v>0.89197055210285836</v>
      </c>
      <c r="BT59">
        <f t="shared" si="193"/>
        <v>0.87110441963670227</v>
      </c>
      <c r="BU59">
        <f t="shared" si="194"/>
        <v>0.89587875313281551</v>
      </c>
      <c r="BV59">
        <f t="shared" si="195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72"/>
        <v>#DIV/0!</v>
      </c>
      <c r="AL60">
        <f t="shared" si="173"/>
        <v>1</v>
      </c>
      <c r="AM60">
        <f t="shared" si="174"/>
        <v>1</v>
      </c>
      <c r="AN60">
        <f t="shared" si="175"/>
        <v>1</v>
      </c>
      <c r="AO60">
        <f t="shared" si="176"/>
        <v>1</v>
      </c>
      <c r="AP60">
        <f t="shared" si="177"/>
        <v>1</v>
      </c>
      <c r="AQ60">
        <f t="shared" si="178"/>
        <v>1</v>
      </c>
      <c r="AR60">
        <f t="shared" si="179"/>
        <v>1</v>
      </c>
      <c r="AS60">
        <f t="shared" si="180"/>
        <v>1</v>
      </c>
      <c r="AT60">
        <f t="shared" si="181"/>
        <v>1</v>
      </c>
      <c r="AU60">
        <f t="shared" si="182"/>
        <v>1</v>
      </c>
      <c r="AV60">
        <f t="shared" si="183"/>
        <v>1</v>
      </c>
      <c r="AX60">
        <v>0</v>
      </c>
      <c r="AY60">
        <v>0</v>
      </c>
      <c r="AZ60">
        <v>67635.3</v>
      </c>
      <c r="BA60">
        <v>83781.2</v>
      </c>
      <c r="BB60">
        <v>85816.9</v>
      </c>
      <c r="BC60">
        <v>70354.5</v>
      </c>
      <c r="BD60">
        <v>147204.20000000001</v>
      </c>
      <c r="BE60">
        <v>96577.2</v>
      </c>
      <c r="BF60">
        <v>102261</v>
      </c>
      <c r="BG60">
        <v>138268.1</v>
      </c>
      <c r="BH60">
        <v>54265.9</v>
      </c>
      <c r="BI60">
        <v>96268</v>
      </c>
      <c r="BK60" t="e">
        <f t="shared" si="184"/>
        <v>#DIV/0!</v>
      </c>
      <c r="BL60" t="e">
        <f t="shared" si="185"/>
        <v>#DIV/0!</v>
      </c>
      <c r="BM60">
        <f t="shared" si="186"/>
        <v>0.98053235514590753</v>
      </c>
      <c r="BN60">
        <f t="shared" si="187"/>
        <v>0.9812798097902633</v>
      </c>
      <c r="BO60">
        <f t="shared" si="188"/>
        <v>0.99551020836222248</v>
      </c>
      <c r="BP60">
        <f t="shared" si="189"/>
        <v>0.9924724075929755</v>
      </c>
      <c r="BQ60">
        <f t="shared" si="190"/>
        <v>0.99769435926420558</v>
      </c>
      <c r="BR60">
        <f t="shared" si="191"/>
        <v>0.9796587600386012</v>
      </c>
      <c r="BS60">
        <f t="shared" si="192"/>
        <v>1.0001105015597345</v>
      </c>
      <c r="BT60">
        <f t="shared" si="193"/>
        <v>0.98162699856293678</v>
      </c>
      <c r="BU60">
        <f t="shared" si="194"/>
        <v>1.0010153706102727</v>
      </c>
      <c r="BV60">
        <f t="shared" si="195"/>
        <v>0.98040989736984263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72"/>
        <v>#DIV/0!</v>
      </c>
      <c r="AL61" t="e">
        <f t="shared" si="173"/>
        <v>#DIV/0!</v>
      </c>
      <c r="AM61">
        <f t="shared" si="174"/>
        <v>1</v>
      </c>
      <c r="AN61">
        <f t="shared" si="175"/>
        <v>1</v>
      </c>
      <c r="AO61">
        <f t="shared" si="176"/>
        <v>1</v>
      </c>
      <c r="AP61">
        <f t="shared" si="177"/>
        <v>1</v>
      </c>
      <c r="AQ61">
        <f t="shared" si="178"/>
        <v>1</v>
      </c>
      <c r="AR61">
        <f t="shared" si="179"/>
        <v>1</v>
      </c>
      <c r="AS61">
        <f t="shared" si="180"/>
        <v>1</v>
      </c>
      <c r="AT61">
        <f t="shared" si="181"/>
        <v>1</v>
      </c>
      <c r="AU61">
        <f t="shared" si="182"/>
        <v>1</v>
      </c>
      <c r="AV61">
        <f t="shared" si="183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184"/>
        <v>#DIV/0!</v>
      </c>
      <c r="BL61" t="e">
        <f t="shared" si="185"/>
        <v>#DIV/0!</v>
      </c>
      <c r="BM61">
        <f t="shared" si="186"/>
        <v>0.98243044047499162</v>
      </c>
      <c r="BN61">
        <f t="shared" si="187"/>
        <v>0.98282018603855992</v>
      </c>
      <c r="BO61">
        <f t="shared" si="188"/>
        <v>0.98217084812616295</v>
      </c>
      <c r="BP61">
        <f t="shared" si="189"/>
        <v>0.98256068158253074</v>
      </c>
      <c r="BQ61">
        <f t="shared" si="190"/>
        <v>0.97869089075735227</v>
      </c>
      <c r="BR61">
        <f t="shared" si="191"/>
        <v>0.97980280091431504</v>
      </c>
      <c r="BS61">
        <f t="shared" si="192"/>
        <v>0.98046762548507072</v>
      </c>
      <c r="BT61">
        <f t="shared" si="193"/>
        <v>0.98152296652460558</v>
      </c>
      <c r="BU61">
        <f t="shared" si="194"/>
        <v>0.97977476801480712</v>
      </c>
      <c r="BV61">
        <f t="shared" si="195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72"/>
        <v>#DIV/0!</v>
      </c>
      <c r="AL62" t="e">
        <f t="shared" si="173"/>
        <v>#DIV/0!</v>
      </c>
      <c r="AM62">
        <f t="shared" si="174"/>
        <v>1</v>
      </c>
      <c r="AN62">
        <f t="shared" si="175"/>
        <v>1</v>
      </c>
      <c r="AO62">
        <f t="shared" si="176"/>
        <v>1</v>
      </c>
      <c r="AP62">
        <f t="shared" si="177"/>
        <v>1</v>
      </c>
      <c r="AQ62">
        <f t="shared" si="178"/>
        <v>1</v>
      </c>
      <c r="AR62">
        <f t="shared" si="179"/>
        <v>1</v>
      </c>
      <c r="AS62">
        <f t="shared" si="180"/>
        <v>1</v>
      </c>
      <c r="AT62">
        <f t="shared" si="181"/>
        <v>1</v>
      </c>
      <c r="AU62">
        <f t="shared" si="182"/>
        <v>1</v>
      </c>
      <c r="AV62">
        <f t="shared" si="183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184"/>
        <v>#DIV/0!</v>
      </c>
      <c r="BL62" t="e">
        <f t="shared" si="185"/>
        <v>#DIV/0!</v>
      </c>
      <c r="BM62">
        <f t="shared" si="186"/>
        <v>0.85359627018507511</v>
      </c>
      <c r="BN62">
        <f t="shared" si="187"/>
        <v>0.8668454779085818</v>
      </c>
      <c r="BO62">
        <f t="shared" si="188"/>
        <v>0.87004355321658644</v>
      </c>
      <c r="BP62">
        <f t="shared" si="189"/>
        <v>0.88424679614658386</v>
      </c>
      <c r="BQ62">
        <f t="shared" si="190"/>
        <v>0.89370458595315261</v>
      </c>
      <c r="BR62">
        <f t="shared" si="191"/>
        <v>0.86724853921816558</v>
      </c>
      <c r="BS62">
        <f t="shared" si="192"/>
        <v>0.87976072542160899</v>
      </c>
      <c r="BT62">
        <f t="shared" si="193"/>
        <v>0.88737199016297164</v>
      </c>
      <c r="BU62">
        <f t="shared" si="194"/>
        <v>0.85995031863271587</v>
      </c>
      <c r="BV62">
        <f t="shared" si="195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196">K66/X66</f>
        <v>#DIV/0!</v>
      </c>
      <c r="AL66" t="e">
        <f t="shared" ref="AL66:AL70" si="197">L66/Y66</f>
        <v>#DIV/0!</v>
      </c>
      <c r="AM66">
        <f t="shared" ref="AM66:AM70" si="198">M66/Z66</f>
        <v>1</v>
      </c>
      <c r="AN66">
        <f t="shared" ref="AN66:AN70" si="199">N66/AA66</f>
        <v>1</v>
      </c>
      <c r="AO66">
        <f t="shared" ref="AO66:AO70" si="200">O66/AB66</f>
        <v>1</v>
      </c>
      <c r="AP66">
        <f t="shared" ref="AP66:AP70" si="201">P66/AC66</f>
        <v>1</v>
      </c>
      <c r="AQ66">
        <f t="shared" ref="AQ66:AQ70" si="202">Q66/AD66</f>
        <v>1</v>
      </c>
      <c r="AR66">
        <f t="shared" ref="AR66:AR70" si="203">R66/AE66</f>
        <v>1</v>
      </c>
      <c r="AS66">
        <f t="shared" ref="AS66:AS70" si="204">S66/AF66</f>
        <v>1</v>
      </c>
      <c r="AT66">
        <f t="shared" ref="AT66:AT70" si="205">T66/AG66</f>
        <v>1</v>
      </c>
      <c r="AU66">
        <f t="shared" ref="AU66:AU70" si="206">U66/AH66</f>
        <v>1</v>
      </c>
      <c r="AV66">
        <f t="shared" ref="AV66:AV70" si="207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 t="shared" ref="BK66:BK70" si="208">K66/AX66</f>
        <v>#DIV/0!</v>
      </c>
      <c r="BL66" t="e">
        <f t="shared" ref="BL66:BL70" si="209">L66/AY66</f>
        <v>#DIV/0!</v>
      </c>
      <c r="BM66">
        <f t="shared" ref="BM66:BM70" si="210">M66/AZ66</f>
        <v>0.93458687131173901</v>
      </c>
      <c r="BN66">
        <f t="shared" ref="BN66:BN70" si="211">N66/BA66</f>
        <v>0.94696349939177515</v>
      </c>
      <c r="BO66">
        <f t="shared" ref="BO66:BO70" si="212">O66/BB66</f>
        <v>0.94275347827329081</v>
      </c>
      <c r="BP66">
        <f t="shared" ref="BP66:BP70" si="213">P66/BC66</f>
        <v>0.95253862401530354</v>
      </c>
      <c r="BQ66">
        <f t="shared" ref="BQ66:BQ70" si="214">Q66/BD66</f>
        <v>0.97293895653826534</v>
      </c>
      <c r="BR66">
        <f t="shared" ref="BR66:BR70" si="215">R66/BE66</f>
        <v>0.96252045923220997</v>
      </c>
      <c r="BS66">
        <f t="shared" ref="BS66:BS70" si="216">S66/BF66</f>
        <v>0.94163162206133011</v>
      </c>
      <c r="BT66">
        <f t="shared" ref="BT66:BT70" si="217">T66/BG66</f>
        <v>0.91762432642962688</v>
      </c>
      <c r="BU66">
        <f t="shared" ref="BU66:BU70" si="218">U66/BH66</f>
        <v>0.95674500812076035</v>
      </c>
      <c r="BV66">
        <f t="shared" ref="BV66:BV70" si="219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196"/>
        <v>#DIV/0!</v>
      </c>
      <c r="AL67" t="e">
        <f t="shared" si="197"/>
        <v>#DIV/0!</v>
      </c>
      <c r="AM67">
        <f t="shared" si="198"/>
        <v>1</v>
      </c>
      <c r="AN67">
        <f t="shared" si="199"/>
        <v>1</v>
      </c>
      <c r="AO67">
        <f t="shared" si="200"/>
        <v>1</v>
      </c>
      <c r="AP67">
        <f t="shared" si="201"/>
        <v>1</v>
      </c>
      <c r="AQ67">
        <f t="shared" si="202"/>
        <v>1</v>
      </c>
      <c r="AR67">
        <f t="shared" si="203"/>
        <v>1</v>
      </c>
      <c r="AS67">
        <f t="shared" si="204"/>
        <v>1</v>
      </c>
      <c r="AT67">
        <f t="shared" si="205"/>
        <v>1</v>
      </c>
      <c r="AU67">
        <f t="shared" si="206"/>
        <v>1</v>
      </c>
      <c r="AV67">
        <f t="shared" si="207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si="208"/>
        <v>#DIV/0!</v>
      </c>
      <c r="BL67" t="e">
        <f t="shared" si="209"/>
        <v>#DIV/0!</v>
      </c>
      <c r="BM67">
        <f t="shared" si="210"/>
        <v>0.9835658143377487</v>
      </c>
      <c r="BN67">
        <f t="shared" si="211"/>
        <v>0.98408368814153546</v>
      </c>
      <c r="BO67">
        <f t="shared" si="212"/>
        <v>1</v>
      </c>
      <c r="BP67">
        <f t="shared" si="213"/>
        <v>0.99415862148687606</v>
      </c>
      <c r="BQ67">
        <f t="shared" si="214"/>
        <v>0.98473246154010341</v>
      </c>
      <c r="BR67">
        <f t="shared" si="215"/>
        <v>0.98360604453554679</v>
      </c>
      <c r="BS67">
        <f t="shared" si="216"/>
        <v>0.98852761307374082</v>
      </c>
      <c r="BT67">
        <f t="shared" si="217"/>
        <v>0.98940496419909074</v>
      </c>
      <c r="BU67">
        <f t="shared" si="218"/>
        <v>0.98486772950245272</v>
      </c>
      <c r="BV67">
        <f t="shared" si="219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196"/>
        <v>#DIV/0!</v>
      </c>
      <c r="AL68" t="e">
        <f t="shared" si="197"/>
        <v>#DIV/0!</v>
      </c>
      <c r="AM68">
        <f t="shared" si="198"/>
        <v>1</v>
      </c>
      <c r="AN68">
        <f t="shared" si="199"/>
        <v>1</v>
      </c>
      <c r="AO68">
        <f t="shared" si="200"/>
        <v>1</v>
      </c>
      <c r="AP68">
        <f t="shared" si="201"/>
        <v>1</v>
      </c>
      <c r="AQ68">
        <f t="shared" si="202"/>
        <v>1</v>
      </c>
      <c r="AR68">
        <f t="shared" si="203"/>
        <v>1</v>
      </c>
      <c r="AS68">
        <f t="shared" si="204"/>
        <v>1</v>
      </c>
      <c r="AT68">
        <f t="shared" si="205"/>
        <v>1</v>
      </c>
      <c r="AU68">
        <f t="shared" si="206"/>
        <v>1</v>
      </c>
      <c r="AV68">
        <f t="shared" si="207"/>
        <v>1</v>
      </c>
      <c r="AX68">
        <v>0</v>
      </c>
      <c r="AY68">
        <v>0</v>
      </c>
      <c r="AZ68">
        <v>61106.1</v>
      </c>
      <c r="BA68">
        <v>74347.399999999994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08"/>
        <v>#DIV/0!</v>
      </c>
      <c r="BL68" t="e">
        <f t="shared" si="209"/>
        <v>#DIV/0!</v>
      </c>
      <c r="BM68">
        <f t="shared" si="210"/>
        <v>0.98183978358952717</v>
      </c>
      <c r="BN68">
        <f t="shared" si="211"/>
        <v>0.99577523894581399</v>
      </c>
      <c r="BO68">
        <f t="shared" si="212"/>
        <v>0.98313766792363877</v>
      </c>
      <c r="BP68">
        <f t="shared" si="213"/>
        <v>0.98458837463913995</v>
      </c>
      <c r="BQ68">
        <f t="shared" si="214"/>
        <v>0.98098291133428495</v>
      </c>
      <c r="BR68">
        <f t="shared" si="215"/>
        <v>0.98183531869953777</v>
      </c>
      <c r="BS68">
        <f t="shared" si="216"/>
        <v>0.98250606046259525</v>
      </c>
      <c r="BT68">
        <f t="shared" si="217"/>
        <v>0.98172360079917209</v>
      </c>
      <c r="BU68">
        <f t="shared" si="218"/>
        <v>0.98105334664975119</v>
      </c>
      <c r="BV68">
        <f t="shared" si="219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196"/>
        <v>#DIV/0!</v>
      </c>
      <c r="AL69" t="e">
        <f t="shared" si="197"/>
        <v>#DIV/0!</v>
      </c>
      <c r="AM69">
        <f t="shared" si="198"/>
        <v>1</v>
      </c>
      <c r="AN69">
        <f t="shared" si="199"/>
        <v>1</v>
      </c>
      <c r="AO69">
        <f t="shared" si="200"/>
        <v>1</v>
      </c>
      <c r="AP69">
        <f t="shared" si="201"/>
        <v>1</v>
      </c>
      <c r="AQ69">
        <f t="shared" si="202"/>
        <v>1</v>
      </c>
      <c r="AR69">
        <f t="shared" si="203"/>
        <v>1</v>
      </c>
      <c r="AS69">
        <f t="shared" si="204"/>
        <v>1</v>
      </c>
      <c r="AT69">
        <f t="shared" si="205"/>
        <v>1</v>
      </c>
      <c r="AU69">
        <f t="shared" si="206"/>
        <v>1</v>
      </c>
      <c r="AV69">
        <f t="shared" si="207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08"/>
        <v>#DIV/0!</v>
      </c>
      <c r="BL69" t="e">
        <f t="shared" si="209"/>
        <v>#DIV/0!</v>
      </c>
      <c r="BM69">
        <f t="shared" si="210"/>
        <v>0.9821306457774277</v>
      </c>
      <c r="BN69">
        <f t="shared" si="211"/>
        <v>0.98223086189902531</v>
      </c>
      <c r="BO69">
        <f t="shared" si="212"/>
        <v>0.98400659605419449</v>
      </c>
      <c r="BP69">
        <f t="shared" si="213"/>
        <v>0.98332706766917288</v>
      </c>
      <c r="BQ69">
        <f t="shared" si="214"/>
        <v>0.97992156830015609</v>
      </c>
      <c r="BR69">
        <f t="shared" si="215"/>
        <v>0.98256449057763695</v>
      </c>
      <c r="BS69">
        <f t="shared" si="216"/>
        <v>0.9830526420529202</v>
      </c>
      <c r="BT69">
        <f t="shared" si="217"/>
        <v>0.98133616344989782</v>
      </c>
      <c r="BU69">
        <f t="shared" si="218"/>
        <v>0.98113122362615213</v>
      </c>
      <c r="BV69">
        <f t="shared" si="219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196"/>
        <v>#DIV/0!</v>
      </c>
      <c r="AL70" t="e">
        <f t="shared" si="197"/>
        <v>#DIV/0!</v>
      </c>
      <c r="AM70">
        <f t="shared" si="198"/>
        <v>1</v>
      </c>
      <c r="AN70">
        <f t="shared" si="199"/>
        <v>1</v>
      </c>
      <c r="AO70">
        <f t="shared" si="200"/>
        <v>1</v>
      </c>
      <c r="AP70">
        <f t="shared" si="201"/>
        <v>1</v>
      </c>
      <c r="AQ70">
        <f t="shared" si="202"/>
        <v>1</v>
      </c>
      <c r="AR70">
        <f t="shared" si="203"/>
        <v>1</v>
      </c>
      <c r="AS70">
        <f t="shared" si="204"/>
        <v>1</v>
      </c>
      <c r="AT70">
        <f t="shared" si="205"/>
        <v>1</v>
      </c>
      <c r="AU70">
        <f t="shared" si="206"/>
        <v>1</v>
      </c>
      <c r="AV70">
        <f t="shared" si="207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08"/>
        <v>#DIV/0!</v>
      </c>
      <c r="BL70" t="e">
        <f t="shared" si="209"/>
        <v>#DIV/0!</v>
      </c>
      <c r="BM70">
        <f t="shared" si="210"/>
        <v>0.98578548844159752</v>
      </c>
      <c r="BN70">
        <f t="shared" si="211"/>
        <v>0.98321034970817878</v>
      </c>
      <c r="BO70">
        <f t="shared" si="212"/>
        <v>1</v>
      </c>
      <c r="BP70">
        <f t="shared" si="213"/>
        <v>1</v>
      </c>
      <c r="BQ70">
        <f t="shared" si="214"/>
        <v>0.98521258501595743</v>
      </c>
      <c r="BR70">
        <f t="shared" si="215"/>
        <v>0.98640004029617689</v>
      </c>
      <c r="BS70">
        <f t="shared" si="216"/>
        <v>1</v>
      </c>
      <c r="BT70">
        <f t="shared" si="217"/>
        <v>1</v>
      </c>
      <c r="BU70">
        <f t="shared" si="218"/>
        <v>0.98179235986319646</v>
      </c>
      <c r="BV70">
        <f t="shared" si="219"/>
        <v>0.98186158566501414</v>
      </c>
    </row>
    <row r="73" spans="1:74" x14ac:dyDescent="0.5">
      <c r="A73" t="s">
        <v>22</v>
      </c>
      <c r="B73" t="s">
        <v>116</v>
      </c>
    </row>
    <row r="74" spans="1:74" ht="11" customHeight="1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20">K74/X74</f>
        <v>#DIV/0!</v>
      </c>
      <c r="AL74" t="e">
        <f t="shared" ref="AL74:AL78" si="221">L74/Y74</f>
        <v>#DIV/0!</v>
      </c>
      <c r="AM74">
        <f t="shared" ref="AM74:AM78" si="222">M74/Z74</f>
        <v>1</v>
      </c>
      <c r="AN74">
        <f t="shared" ref="AN74:AN78" si="223">N74/AA74</f>
        <v>1</v>
      </c>
      <c r="AO74">
        <f t="shared" ref="AO74:AO78" si="224">O74/AB74</f>
        <v>1</v>
      </c>
      <c r="AP74">
        <f t="shared" ref="AP74:AP78" si="225">P74/AC74</f>
        <v>1</v>
      </c>
      <c r="AQ74">
        <f t="shared" ref="AQ74:AQ78" si="226">Q74/AD74</f>
        <v>1</v>
      </c>
      <c r="AR74">
        <f t="shared" ref="AR74:AR78" si="227">R74/AE74</f>
        <v>1</v>
      </c>
      <c r="AS74">
        <f t="shared" ref="AS74:AS78" si="228">S74/AF74</f>
        <v>1</v>
      </c>
      <c r="AT74">
        <f t="shared" ref="AT74:AT78" si="229">T74/AG74</f>
        <v>1</v>
      </c>
      <c r="AU74">
        <f t="shared" ref="AU74:AU78" si="230">U74/AH74</f>
        <v>1</v>
      </c>
      <c r="AV74">
        <f t="shared" ref="AV74:AV78" si="231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 t="shared" ref="BK74:BK78" si="232">K74/AX74</f>
        <v>#DIV/0!</v>
      </c>
      <c r="BL74" t="e">
        <f t="shared" ref="BL74:BL78" si="233">L74/AY74</f>
        <v>#DIV/0!</v>
      </c>
      <c r="BM74">
        <f t="shared" ref="BM74:BM78" si="234">M74/AZ74</f>
        <v>0.98125326313957528</v>
      </c>
      <c r="BN74">
        <f t="shared" ref="BN74:BN78" si="235">N74/BA74</f>
        <v>0.9820019002246948</v>
      </c>
      <c r="BO74">
        <f t="shared" ref="BO74:BO78" si="236">O74/BB74</f>
        <v>0.97741663004065482</v>
      </c>
      <c r="BP74">
        <f t="shared" ref="BP74:BP78" si="237">P74/BC74</f>
        <v>0.97737458139076749</v>
      </c>
      <c r="BQ74">
        <f t="shared" ref="BQ74:BQ78" si="238">Q74/BD74</f>
        <v>0.9820958220761733</v>
      </c>
      <c r="BR74">
        <f t="shared" ref="BR74:BR78" si="239">R74/BE74</f>
        <v>0.98146124980490879</v>
      </c>
      <c r="BS74">
        <f t="shared" ref="BS74:BS78" si="240">S74/BF74</f>
        <v>0.98547618312858209</v>
      </c>
      <c r="BT74">
        <f t="shared" ref="BT74:BT78" si="241">T74/BG74</f>
        <v>0.98072580593279757</v>
      </c>
      <c r="BU74">
        <f t="shared" ref="BU74:BU78" si="242">U74/BH74</f>
        <v>0.98180009636157339</v>
      </c>
      <c r="BV74">
        <f t="shared" ref="BV74:BV78" si="243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20"/>
        <v>#DIV/0!</v>
      </c>
      <c r="AL75" t="e">
        <f t="shared" si="221"/>
        <v>#DIV/0!</v>
      </c>
      <c r="AM75">
        <f t="shared" si="222"/>
        <v>1</v>
      </c>
      <c r="AN75">
        <f t="shared" si="223"/>
        <v>1</v>
      </c>
      <c r="AO75" t="e">
        <f t="shared" si="224"/>
        <v>#DIV/0!</v>
      </c>
      <c r="AP75" t="e">
        <f t="shared" si="225"/>
        <v>#DIV/0!</v>
      </c>
      <c r="AQ75">
        <f t="shared" si="226"/>
        <v>1</v>
      </c>
      <c r="AR75">
        <f t="shared" si="227"/>
        <v>1</v>
      </c>
      <c r="AS75">
        <f t="shared" si="228"/>
        <v>1</v>
      </c>
      <c r="AT75">
        <f t="shared" si="229"/>
        <v>1</v>
      </c>
      <c r="AU75">
        <f t="shared" si="230"/>
        <v>1</v>
      </c>
      <c r="AV75">
        <f t="shared" si="231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si="232"/>
        <v>#DIV/0!</v>
      </c>
      <c r="BL75" t="e">
        <f t="shared" si="233"/>
        <v>#DIV/0!</v>
      </c>
      <c r="BM75">
        <f t="shared" si="234"/>
        <v>0.86351975371985623</v>
      </c>
      <c r="BN75">
        <f t="shared" si="235"/>
        <v>0.87794224292307732</v>
      </c>
      <c r="BO75" t="e">
        <f t="shared" si="236"/>
        <v>#DIV/0!</v>
      </c>
      <c r="BP75" t="e">
        <f t="shared" si="237"/>
        <v>#DIV/0!</v>
      </c>
      <c r="BQ75">
        <f t="shared" si="238"/>
        <v>0.87412221774374144</v>
      </c>
      <c r="BR75">
        <f t="shared" si="239"/>
        <v>0.95769285747361088</v>
      </c>
      <c r="BS75">
        <f t="shared" si="240"/>
        <v>1.1634057803550413</v>
      </c>
      <c r="BT75">
        <f t="shared" si="241"/>
        <v>0.93114725466652104</v>
      </c>
      <c r="BU75">
        <f t="shared" si="242"/>
        <v>0.97236624003754135</v>
      </c>
      <c r="BV75">
        <f t="shared" si="243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 s="12">
        <v>46972</v>
      </c>
      <c r="P76" s="12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20"/>
        <v>#DIV/0!</v>
      </c>
      <c r="AL76" t="e">
        <f t="shared" si="221"/>
        <v>#DIV/0!</v>
      </c>
      <c r="AM76">
        <f t="shared" si="222"/>
        <v>1</v>
      </c>
      <c r="AN76">
        <f t="shared" si="223"/>
        <v>1</v>
      </c>
      <c r="AO76">
        <f t="shared" si="224"/>
        <v>1</v>
      </c>
      <c r="AP76">
        <f t="shared" si="225"/>
        <v>1</v>
      </c>
      <c r="AQ76">
        <f t="shared" si="226"/>
        <v>1</v>
      </c>
      <c r="AR76">
        <f t="shared" si="227"/>
        <v>1</v>
      </c>
      <c r="AS76">
        <f t="shared" si="228"/>
        <v>1</v>
      </c>
      <c r="AT76">
        <f t="shared" si="229"/>
        <v>1</v>
      </c>
      <c r="AU76">
        <f t="shared" si="230"/>
        <v>1</v>
      </c>
      <c r="AV76">
        <f t="shared" si="231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88236.6</v>
      </c>
      <c r="BH76">
        <v>40714.300000000003</v>
      </c>
      <c r="BI76">
        <v>67513.3</v>
      </c>
      <c r="BK76" t="e">
        <f t="shared" si="232"/>
        <v>#DIV/0!</v>
      </c>
      <c r="BL76" t="e">
        <f t="shared" si="233"/>
        <v>#DIV/0!</v>
      </c>
      <c r="BM76">
        <f t="shared" si="234"/>
        <v>0.96496533937489759</v>
      </c>
      <c r="BN76">
        <f t="shared" si="235"/>
        <v>0.96373947388890646</v>
      </c>
      <c r="BO76">
        <f t="shared" si="236"/>
        <v>1.7191125555384761</v>
      </c>
      <c r="BP76">
        <f t="shared" si="237"/>
        <v>1.5000405906096059</v>
      </c>
      <c r="BQ76">
        <f t="shared" si="238"/>
        <v>0.95656238838582264</v>
      </c>
      <c r="BR76">
        <f t="shared" si="239"/>
        <v>0.94737335958872415</v>
      </c>
      <c r="BS76">
        <f t="shared" si="240"/>
        <v>1.0708231835612216</v>
      </c>
      <c r="BT76">
        <f t="shared" si="241"/>
        <v>1.0829882384407377</v>
      </c>
      <c r="BU76">
        <f t="shared" si="242"/>
        <v>0.96288282004111569</v>
      </c>
      <c r="BV76">
        <f t="shared" si="243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20"/>
        <v>#DIV/0!</v>
      </c>
      <c r="AL77" t="e">
        <f t="shared" si="221"/>
        <v>#DIV/0!</v>
      </c>
      <c r="AM77">
        <f t="shared" si="222"/>
        <v>1</v>
      </c>
      <c r="AN77">
        <f t="shared" si="223"/>
        <v>1</v>
      </c>
      <c r="AO77">
        <f t="shared" si="224"/>
        <v>1</v>
      </c>
      <c r="AP77">
        <f t="shared" si="225"/>
        <v>1</v>
      </c>
      <c r="AQ77">
        <f t="shared" si="226"/>
        <v>1</v>
      </c>
      <c r="AR77">
        <f t="shared" si="227"/>
        <v>1</v>
      </c>
      <c r="AS77">
        <f t="shared" si="228"/>
        <v>1</v>
      </c>
      <c r="AT77">
        <f t="shared" si="229"/>
        <v>1</v>
      </c>
      <c r="AU77">
        <f t="shared" si="230"/>
        <v>1</v>
      </c>
      <c r="AV77">
        <f t="shared" si="231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32"/>
        <v>#DIV/0!</v>
      </c>
      <c r="BL77" t="e">
        <f t="shared" si="233"/>
        <v>#DIV/0!</v>
      </c>
      <c r="BM77">
        <f t="shared" si="234"/>
        <v>0.97992376937934611</v>
      </c>
      <c r="BN77">
        <f t="shared" si="235"/>
        <v>0.97761244550353366</v>
      </c>
      <c r="BO77">
        <f t="shared" si="236"/>
        <v>1</v>
      </c>
      <c r="BP77">
        <f t="shared" si="237"/>
        <v>1</v>
      </c>
      <c r="BQ77">
        <f t="shared" si="238"/>
        <v>0.97786951356154861</v>
      </c>
      <c r="BR77">
        <f t="shared" si="239"/>
        <v>0.97597978179584566</v>
      </c>
      <c r="BS77">
        <f t="shared" si="240"/>
        <v>0.97192772581797837</v>
      </c>
      <c r="BT77">
        <f t="shared" si="241"/>
        <v>0.97104475642740196</v>
      </c>
      <c r="BU77">
        <f t="shared" si="242"/>
        <v>0.97956620833395802</v>
      </c>
      <c r="BV77">
        <f t="shared" si="243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20"/>
        <v>#DIV/0!</v>
      </c>
      <c r="AL78" t="e">
        <f t="shared" si="221"/>
        <v>#DIV/0!</v>
      </c>
      <c r="AM78">
        <f t="shared" si="222"/>
        <v>1</v>
      </c>
      <c r="AN78">
        <f t="shared" si="223"/>
        <v>1</v>
      </c>
      <c r="AO78">
        <f t="shared" si="224"/>
        <v>1</v>
      </c>
      <c r="AP78">
        <f t="shared" si="225"/>
        <v>1</v>
      </c>
      <c r="AQ78">
        <f t="shared" si="226"/>
        <v>1</v>
      </c>
      <c r="AR78">
        <f t="shared" si="227"/>
        <v>1</v>
      </c>
      <c r="AS78">
        <f t="shared" si="228"/>
        <v>1</v>
      </c>
      <c r="AT78">
        <f t="shared" si="229"/>
        <v>1</v>
      </c>
      <c r="AU78">
        <f t="shared" si="230"/>
        <v>1</v>
      </c>
      <c r="AV78">
        <f t="shared" si="231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32"/>
        <v>#DIV/0!</v>
      </c>
      <c r="BL78" t="e">
        <f t="shared" si="233"/>
        <v>#DIV/0!</v>
      </c>
      <c r="BM78">
        <f t="shared" si="234"/>
        <v>1</v>
      </c>
      <c r="BN78">
        <f t="shared" si="235"/>
        <v>1</v>
      </c>
      <c r="BO78">
        <f t="shared" si="236"/>
        <v>1</v>
      </c>
      <c r="BP78">
        <f t="shared" si="237"/>
        <v>1</v>
      </c>
      <c r="BQ78">
        <f t="shared" si="238"/>
        <v>1</v>
      </c>
      <c r="BR78">
        <f t="shared" si="239"/>
        <v>1</v>
      </c>
      <c r="BS78">
        <f t="shared" si="240"/>
        <v>1</v>
      </c>
      <c r="BT78">
        <f t="shared" si="241"/>
        <v>1</v>
      </c>
      <c r="BU78">
        <f t="shared" si="242"/>
        <v>1</v>
      </c>
      <c r="BV78">
        <f t="shared" si="243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44">K82/X82</f>
        <v>1</v>
      </c>
      <c r="AL82">
        <f t="shared" ref="AL82:AL86" si="245">L82/Y82</f>
        <v>1</v>
      </c>
      <c r="AM82">
        <f t="shared" ref="AM82:AM86" si="246">M82/Z82</f>
        <v>1</v>
      </c>
      <c r="AN82">
        <f t="shared" ref="AN82:AN86" si="247">N82/AA82</f>
        <v>1</v>
      </c>
      <c r="AO82">
        <f t="shared" ref="AO82:AO86" si="248">O82/AB82</f>
        <v>1</v>
      </c>
      <c r="AP82">
        <f t="shared" ref="AP82:AP86" si="249">P82/AC82</f>
        <v>1</v>
      </c>
      <c r="AQ82">
        <f t="shared" ref="AQ82:AQ86" si="250">Q82/AD82</f>
        <v>1</v>
      </c>
      <c r="AR82">
        <f t="shared" ref="AR82:AR86" si="251">R82/AE82</f>
        <v>1</v>
      </c>
      <c r="AS82">
        <f t="shared" ref="AS82:AS86" si="252">S82/AF82</f>
        <v>1</v>
      </c>
      <c r="AT82">
        <f t="shared" ref="AT82:AT86" si="253">T82/AG82</f>
        <v>1</v>
      </c>
      <c r="AU82">
        <f t="shared" ref="AU82:AU86" si="254">U82/AH82</f>
        <v>1</v>
      </c>
      <c r="AV82">
        <f t="shared" ref="AV82:AV86" si="255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 t="shared" ref="BK82:BK86" si="256">K82/AX82</f>
        <v>#DIV/0!</v>
      </c>
      <c r="BL82" t="e">
        <f t="shared" ref="BL82:BL86" si="257">L82/AY82</f>
        <v>#DIV/0!</v>
      </c>
      <c r="BM82">
        <f t="shared" ref="BM82:BM86" si="258">M82/AZ82</f>
        <v>1</v>
      </c>
      <c r="BN82">
        <f t="shared" ref="BN82:BN86" si="259">N82/BA82</f>
        <v>1</v>
      </c>
      <c r="BO82">
        <f t="shared" ref="BO82:BO86" si="260">O82/BB82</f>
        <v>1</v>
      </c>
      <c r="BP82">
        <f t="shared" ref="BP82:BP86" si="261">P82/BC82</f>
        <v>1</v>
      </c>
      <c r="BQ82">
        <f t="shared" ref="BQ82:BQ86" si="262">Q82/BD82</f>
        <v>1</v>
      </c>
      <c r="BR82">
        <f t="shared" ref="BR82:BR86" si="263">R82/BE82</f>
        <v>1</v>
      </c>
      <c r="BS82">
        <f t="shared" ref="BS82:BS86" si="264">S82/BF82</f>
        <v>1</v>
      </c>
      <c r="BT82">
        <f t="shared" ref="BT82:BT86" si="265">T82/BG82</f>
        <v>1</v>
      </c>
      <c r="BU82">
        <f t="shared" ref="BU82:BU86" si="266">U82/BH82</f>
        <v>1</v>
      </c>
      <c r="BV82">
        <f t="shared" ref="BV82:BV86" si="267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44"/>
        <v>#DIV/0!</v>
      </c>
      <c r="AL83" t="e">
        <f t="shared" si="245"/>
        <v>#DIV/0!</v>
      </c>
      <c r="AM83">
        <f t="shared" si="246"/>
        <v>1</v>
      </c>
      <c r="AN83">
        <f t="shared" si="247"/>
        <v>1</v>
      </c>
      <c r="AO83">
        <f t="shared" si="248"/>
        <v>1</v>
      </c>
      <c r="AP83">
        <f t="shared" si="249"/>
        <v>1</v>
      </c>
      <c r="AQ83">
        <f t="shared" si="250"/>
        <v>1</v>
      </c>
      <c r="AR83">
        <f t="shared" si="251"/>
        <v>1</v>
      </c>
      <c r="AS83">
        <f t="shared" si="252"/>
        <v>1</v>
      </c>
      <c r="AT83">
        <f t="shared" si="253"/>
        <v>1</v>
      </c>
      <c r="AU83">
        <f t="shared" si="254"/>
        <v>1</v>
      </c>
      <c r="AV83">
        <f t="shared" si="255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47518.3</v>
      </c>
      <c r="BD83">
        <v>96197.6</v>
      </c>
      <c r="BE83">
        <v>62013.1</v>
      </c>
      <c r="BF83">
        <v>60183.3</v>
      </c>
      <c r="BG83">
        <v>91405.7</v>
      </c>
      <c r="BH83">
        <v>29492.9</v>
      </c>
      <c r="BI83">
        <v>46356.3</v>
      </c>
      <c r="BK83" t="e">
        <f t="shared" si="256"/>
        <v>#DIV/0!</v>
      </c>
      <c r="BL83" t="e">
        <f t="shared" si="257"/>
        <v>#DIV/0!</v>
      </c>
      <c r="BM83">
        <f t="shared" si="258"/>
        <v>0.93844948352114776</v>
      </c>
      <c r="BN83">
        <f t="shared" si="259"/>
        <v>0.91481597042572271</v>
      </c>
      <c r="BO83">
        <f t="shared" si="260"/>
        <v>0.94187996109346406</v>
      </c>
      <c r="BP83">
        <f t="shared" si="261"/>
        <v>0.96398019289410597</v>
      </c>
      <c r="BQ83">
        <f t="shared" si="262"/>
        <v>0.92656469600073177</v>
      </c>
      <c r="BR83">
        <f t="shared" si="263"/>
        <v>0.91926060783931129</v>
      </c>
      <c r="BS83">
        <f t="shared" si="264"/>
        <v>0.95709274832054736</v>
      </c>
      <c r="BT83">
        <f t="shared" si="265"/>
        <v>0.93861104942033147</v>
      </c>
      <c r="BU83">
        <f t="shared" si="266"/>
        <v>0.88688803067857014</v>
      </c>
      <c r="BV83">
        <f t="shared" si="267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44"/>
        <v>#DIV/0!</v>
      </c>
      <c r="AL84" t="e">
        <f t="shared" si="245"/>
        <v>#DIV/0!</v>
      </c>
      <c r="AM84">
        <f t="shared" si="246"/>
        <v>1</v>
      </c>
      <c r="AN84">
        <f t="shared" si="247"/>
        <v>1</v>
      </c>
      <c r="AO84">
        <f t="shared" si="248"/>
        <v>0.99995965390862529</v>
      </c>
      <c r="AP84">
        <f t="shared" si="249"/>
        <v>0.99994554375988809</v>
      </c>
      <c r="AQ84">
        <f t="shared" si="250"/>
        <v>1</v>
      </c>
      <c r="AR84">
        <f t="shared" si="251"/>
        <v>1</v>
      </c>
      <c r="AS84">
        <f t="shared" si="252"/>
        <v>0.99995809655199075</v>
      </c>
      <c r="AT84">
        <f t="shared" si="253"/>
        <v>0.99995618320340751</v>
      </c>
      <c r="AU84">
        <f t="shared" si="254"/>
        <v>1</v>
      </c>
      <c r="AV84">
        <f t="shared" si="255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56"/>
        <v>#DIV/0!</v>
      </c>
      <c r="BL84" t="e">
        <f t="shared" si="257"/>
        <v>#DIV/0!</v>
      </c>
      <c r="BM84">
        <f t="shared" si="258"/>
        <v>0.98157699363948525</v>
      </c>
      <c r="BN84">
        <f t="shared" si="259"/>
        <v>0.98267166373397785</v>
      </c>
      <c r="BO84">
        <f t="shared" si="260"/>
        <v>0.9642510222061581</v>
      </c>
      <c r="BP84">
        <f t="shared" si="261"/>
        <v>0.96171843235085352</v>
      </c>
      <c r="BQ84">
        <f t="shared" si="262"/>
        <v>0.97846284592091815</v>
      </c>
      <c r="BR84">
        <f t="shared" si="263"/>
        <v>0.98222909522319879</v>
      </c>
      <c r="BS84">
        <f t="shared" si="264"/>
        <v>0.97626248162962159</v>
      </c>
      <c r="BT84">
        <f t="shared" si="265"/>
        <v>0.97958688807542005</v>
      </c>
      <c r="BU84">
        <f t="shared" si="266"/>
        <v>0.97973417245913963</v>
      </c>
      <c r="BV84">
        <f t="shared" si="267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44"/>
        <v>#DIV/0!</v>
      </c>
      <c r="AL85" t="e">
        <f t="shared" si="245"/>
        <v>#DIV/0!</v>
      </c>
      <c r="AM85">
        <f t="shared" si="246"/>
        <v>1</v>
      </c>
      <c r="AN85">
        <f t="shared" si="247"/>
        <v>1</v>
      </c>
      <c r="AO85">
        <f t="shared" si="248"/>
        <v>1</v>
      </c>
      <c r="AP85">
        <f t="shared" si="249"/>
        <v>1</v>
      </c>
      <c r="AQ85">
        <f t="shared" si="250"/>
        <v>1</v>
      </c>
      <c r="AR85">
        <f t="shared" si="251"/>
        <v>1</v>
      </c>
      <c r="AS85">
        <f t="shared" si="252"/>
        <v>1</v>
      </c>
      <c r="AT85">
        <f t="shared" si="253"/>
        <v>1</v>
      </c>
      <c r="AU85">
        <f t="shared" si="254"/>
        <v>1</v>
      </c>
      <c r="AV85">
        <f t="shared" si="255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56"/>
        <v>#DIV/0!</v>
      </c>
      <c r="BL85" t="e">
        <f t="shared" si="257"/>
        <v>#DIV/0!</v>
      </c>
      <c r="BM85">
        <f t="shared" si="258"/>
        <v>0.99721516563347334</v>
      </c>
      <c r="BN85">
        <f t="shared" si="259"/>
        <v>0.99701973018269918</v>
      </c>
      <c r="BO85">
        <f t="shared" si="260"/>
        <v>0.99583541248151786</v>
      </c>
      <c r="BP85">
        <f t="shared" si="261"/>
        <v>0.99543662237890995</v>
      </c>
      <c r="BQ85">
        <f t="shared" si="262"/>
        <v>0.99666800947705492</v>
      </c>
      <c r="BR85">
        <f t="shared" si="263"/>
        <v>0.99453766405623389</v>
      </c>
      <c r="BS85">
        <f t="shared" si="264"/>
        <v>0.99688778665533884</v>
      </c>
      <c r="BT85">
        <f t="shared" si="265"/>
        <v>0.99666505456609955</v>
      </c>
      <c r="BU85">
        <f t="shared" si="266"/>
        <v>0.99700597910441535</v>
      </c>
      <c r="BV85">
        <f t="shared" si="267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44"/>
        <v>#DIV/0!</v>
      </c>
      <c r="AL86" t="e">
        <f t="shared" si="245"/>
        <v>#DIV/0!</v>
      </c>
      <c r="AM86">
        <f t="shared" si="246"/>
        <v>1</v>
      </c>
      <c r="AN86">
        <f t="shared" si="247"/>
        <v>1</v>
      </c>
      <c r="AO86">
        <f t="shared" si="248"/>
        <v>1</v>
      </c>
      <c r="AP86">
        <f t="shared" si="249"/>
        <v>1</v>
      </c>
      <c r="AQ86">
        <f t="shared" si="250"/>
        <v>1</v>
      </c>
      <c r="AR86">
        <f t="shared" si="251"/>
        <v>1</v>
      </c>
      <c r="AS86">
        <f t="shared" si="252"/>
        <v>1</v>
      </c>
      <c r="AT86">
        <f t="shared" si="253"/>
        <v>1</v>
      </c>
      <c r="AU86">
        <f t="shared" si="254"/>
        <v>1</v>
      </c>
      <c r="AV86">
        <f t="shared" si="255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56"/>
        <v>#DIV/0!</v>
      </c>
      <c r="BL86" t="e">
        <f t="shared" si="257"/>
        <v>#DIV/0!</v>
      </c>
      <c r="BM86">
        <f t="shared" si="258"/>
        <v>1</v>
      </c>
      <c r="BN86">
        <f t="shared" si="259"/>
        <v>1</v>
      </c>
      <c r="BO86">
        <f t="shared" si="260"/>
        <v>0.90108410005668127</v>
      </c>
      <c r="BP86">
        <f t="shared" si="261"/>
        <v>1</v>
      </c>
      <c r="BQ86">
        <f t="shared" si="262"/>
        <v>0.96608793852952091</v>
      </c>
      <c r="BR86">
        <f t="shared" si="263"/>
        <v>1</v>
      </c>
      <c r="BS86">
        <f t="shared" si="264"/>
        <v>1.1481891753944498</v>
      </c>
      <c r="BT86">
        <f t="shared" si="265"/>
        <v>0.9433842935836082</v>
      </c>
      <c r="BU86">
        <f t="shared" si="266"/>
        <v>1</v>
      </c>
      <c r="BV86">
        <f t="shared" si="267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68">K90/X90</f>
        <v>#DIV/0!</v>
      </c>
      <c r="AL90" t="e">
        <f t="shared" ref="AL90:AL94" si="269">L90/Y90</f>
        <v>#DIV/0!</v>
      </c>
      <c r="AM90">
        <f t="shared" ref="AM90:AM94" si="270">M90/Z90</f>
        <v>1</v>
      </c>
      <c r="AN90">
        <f t="shared" ref="AN90:AN94" si="271">N90/AA90</f>
        <v>1</v>
      </c>
      <c r="AO90">
        <f t="shared" ref="AO90:AO94" si="272">O90/AB90</f>
        <v>1.0000010697486841</v>
      </c>
      <c r="AP90">
        <f t="shared" ref="AP90:AP94" si="273">P90/AC90</f>
        <v>1</v>
      </c>
      <c r="AQ90">
        <f t="shared" ref="AQ90:AQ94" si="274">Q90/AD90</f>
        <v>1</v>
      </c>
      <c r="AR90">
        <f t="shared" ref="AR90:AR94" si="275">R90/AE90</f>
        <v>1</v>
      </c>
      <c r="AS90">
        <f t="shared" ref="AS90:AS94" si="276">S90/AF90</f>
        <v>1</v>
      </c>
      <c r="AT90">
        <f t="shared" ref="AT90:AT94" si="277">T90/AG90</f>
        <v>1</v>
      </c>
      <c r="AU90">
        <f t="shared" ref="AU90:AU94" si="278">U90/AH90</f>
        <v>1</v>
      </c>
      <c r="AV90">
        <f t="shared" ref="AV90:AV94" si="279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 t="shared" ref="BK90:BK94" si="280">K90/AX90</f>
        <v>#DIV/0!</v>
      </c>
      <c r="BL90" t="e">
        <f t="shared" ref="BL90:BL94" si="281">L90/AY90</f>
        <v>#DIV/0!</v>
      </c>
      <c r="BM90">
        <f t="shared" ref="BM90:BM94" si="282">M90/AZ90</f>
        <v>1</v>
      </c>
      <c r="BN90">
        <f t="shared" ref="BN90:BN94" si="283">N90/BA90</f>
        <v>1</v>
      </c>
      <c r="BO90">
        <f t="shared" ref="BO90:BO94" si="284">O90/BB90</f>
        <v>1</v>
      </c>
      <c r="BP90">
        <f t="shared" ref="BP90:BP94" si="285">P90/BC90</f>
        <v>1</v>
      </c>
      <c r="BQ90">
        <f t="shared" ref="BQ90:BQ94" si="286">Q90/BD90</f>
        <v>1</v>
      </c>
      <c r="BR90">
        <f t="shared" ref="BR90:BR94" si="287">R90/BE90</f>
        <v>1</v>
      </c>
      <c r="BS90">
        <f t="shared" ref="BS90:BS94" si="288">S90/BF90</f>
        <v>1</v>
      </c>
      <c r="BT90">
        <f t="shared" ref="BT90:BT94" si="289">T90/BG90</f>
        <v>1</v>
      </c>
      <c r="BU90">
        <f t="shared" ref="BU90:BU94" si="290">U90/BH90</f>
        <v>1</v>
      </c>
      <c r="BV90">
        <f t="shared" ref="BV90:BV94" si="291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68"/>
        <v>#DIV/0!</v>
      </c>
      <c r="AL91" t="e">
        <f t="shared" si="269"/>
        <v>#DIV/0!</v>
      </c>
      <c r="AM91">
        <f t="shared" si="270"/>
        <v>1</v>
      </c>
      <c r="AN91">
        <f t="shared" si="271"/>
        <v>1</v>
      </c>
      <c r="AO91">
        <f t="shared" si="272"/>
        <v>1</v>
      </c>
      <c r="AP91">
        <f t="shared" si="273"/>
        <v>1</v>
      </c>
      <c r="AQ91">
        <f t="shared" si="274"/>
        <v>1</v>
      </c>
      <c r="AR91">
        <f t="shared" si="275"/>
        <v>1</v>
      </c>
      <c r="AS91">
        <f t="shared" si="276"/>
        <v>1</v>
      </c>
      <c r="AT91">
        <f t="shared" si="277"/>
        <v>1</v>
      </c>
      <c r="AU91">
        <f t="shared" si="278"/>
        <v>1</v>
      </c>
      <c r="AV91">
        <f t="shared" si="279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si="280"/>
        <v>#DIV/0!</v>
      </c>
      <c r="BL91" t="e">
        <f t="shared" si="281"/>
        <v>#DIV/0!</v>
      </c>
      <c r="BM91">
        <f t="shared" si="282"/>
        <v>1</v>
      </c>
      <c r="BN91">
        <f t="shared" si="283"/>
        <v>1</v>
      </c>
      <c r="BO91">
        <f t="shared" si="284"/>
        <v>1</v>
      </c>
      <c r="BP91">
        <f t="shared" si="285"/>
        <v>1</v>
      </c>
      <c r="BQ91">
        <f t="shared" si="286"/>
        <v>1</v>
      </c>
      <c r="BR91">
        <f t="shared" si="287"/>
        <v>1</v>
      </c>
      <c r="BS91">
        <f t="shared" si="288"/>
        <v>1</v>
      </c>
      <c r="BT91">
        <f t="shared" si="289"/>
        <v>1</v>
      </c>
      <c r="BU91">
        <f t="shared" si="290"/>
        <v>1</v>
      </c>
      <c r="BV91">
        <f t="shared" si="291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68"/>
        <v>#DIV/0!</v>
      </c>
      <c r="AL92" t="e">
        <f t="shared" si="269"/>
        <v>#DIV/0!</v>
      </c>
      <c r="AM92">
        <f t="shared" si="270"/>
        <v>1</v>
      </c>
      <c r="AN92">
        <f t="shared" si="271"/>
        <v>1</v>
      </c>
      <c r="AO92">
        <f t="shared" si="272"/>
        <v>1</v>
      </c>
      <c r="AP92">
        <f t="shared" si="273"/>
        <v>1</v>
      </c>
      <c r="AQ92">
        <f t="shared" si="274"/>
        <v>1</v>
      </c>
      <c r="AR92">
        <f t="shared" si="275"/>
        <v>1</v>
      </c>
      <c r="AS92">
        <f t="shared" si="276"/>
        <v>1</v>
      </c>
      <c r="AT92">
        <f t="shared" si="277"/>
        <v>1</v>
      </c>
      <c r="AU92">
        <f t="shared" si="278"/>
        <v>1</v>
      </c>
      <c r="AV92">
        <f t="shared" si="279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280"/>
        <v>#DIV/0!</v>
      </c>
      <c r="BL92" t="e">
        <f t="shared" si="281"/>
        <v>#DIV/0!</v>
      </c>
      <c r="BM92">
        <f t="shared" si="282"/>
        <v>1</v>
      </c>
      <c r="BN92">
        <f t="shared" si="283"/>
        <v>1</v>
      </c>
      <c r="BO92">
        <f t="shared" si="284"/>
        <v>1</v>
      </c>
      <c r="BP92">
        <f t="shared" si="285"/>
        <v>0.86702740882668139</v>
      </c>
      <c r="BQ92">
        <f t="shared" si="286"/>
        <v>1</v>
      </c>
      <c r="BR92">
        <f t="shared" si="287"/>
        <v>1</v>
      </c>
      <c r="BS92">
        <f t="shared" si="288"/>
        <v>1</v>
      </c>
      <c r="BT92">
        <f t="shared" si="289"/>
        <v>1</v>
      </c>
      <c r="BU92">
        <f t="shared" si="290"/>
        <v>1</v>
      </c>
      <c r="BV92">
        <f t="shared" si="291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68"/>
        <v>#DIV/0!</v>
      </c>
      <c r="AL93" t="e">
        <f t="shared" si="269"/>
        <v>#DIV/0!</v>
      </c>
      <c r="AM93">
        <f t="shared" si="270"/>
        <v>1</v>
      </c>
      <c r="AN93">
        <f t="shared" si="271"/>
        <v>1</v>
      </c>
      <c r="AO93">
        <f t="shared" si="272"/>
        <v>1</v>
      </c>
      <c r="AP93">
        <f t="shared" si="273"/>
        <v>1</v>
      </c>
      <c r="AQ93">
        <f t="shared" si="274"/>
        <v>1</v>
      </c>
      <c r="AR93">
        <f t="shared" si="275"/>
        <v>1</v>
      </c>
      <c r="AS93">
        <f t="shared" si="276"/>
        <v>1</v>
      </c>
      <c r="AT93">
        <f t="shared" si="277"/>
        <v>1</v>
      </c>
      <c r="AU93">
        <f t="shared" si="278"/>
        <v>1</v>
      </c>
      <c r="AV93">
        <f t="shared" si="279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280"/>
        <v>#DIV/0!</v>
      </c>
      <c r="BL93" t="e">
        <f t="shared" si="281"/>
        <v>#DIV/0!</v>
      </c>
      <c r="BM93">
        <f t="shared" si="282"/>
        <v>1</v>
      </c>
      <c r="BN93">
        <f t="shared" si="283"/>
        <v>1</v>
      </c>
      <c r="BO93">
        <f t="shared" si="284"/>
        <v>1</v>
      </c>
      <c r="BP93">
        <f t="shared" si="285"/>
        <v>1</v>
      </c>
      <c r="BQ93">
        <f t="shared" si="286"/>
        <v>1</v>
      </c>
      <c r="BR93">
        <f t="shared" si="287"/>
        <v>1</v>
      </c>
      <c r="BS93">
        <f t="shared" si="288"/>
        <v>1</v>
      </c>
      <c r="BT93">
        <f t="shared" si="289"/>
        <v>1</v>
      </c>
      <c r="BU93">
        <f t="shared" si="290"/>
        <v>1</v>
      </c>
      <c r="BV93">
        <f t="shared" si="291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68"/>
        <v>#DIV/0!</v>
      </c>
      <c r="AL94" t="e">
        <f t="shared" si="269"/>
        <v>#DIV/0!</v>
      </c>
      <c r="AM94">
        <f t="shared" si="270"/>
        <v>1</v>
      </c>
      <c r="AN94">
        <f t="shared" si="271"/>
        <v>1</v>
      </c>
      <c r="AO94">
        <f t="shared" si="272"/>
        <v>1</v>
      </c>
      <c r="AP94">
        <f t="shared" si="273"/>
        <v>1</v>
      </c>
      <c r="AQ94">
        <f t="shared" si="274"/>
        <v>1</v>
      </c>
      <c r="AR94">
        <f t="shared" si="275"/>
        <v>1</v>
      </c>
      <c r="AS94">
        <f t="shared" si="276"/>
        <v>1</v>
      </c>
      <c r="AT94">
        <f t="shared" si="277"/>
        <v>1</v>
      </c>
      <c r="AU94">
        <f t="shared" si="278"/>
        <v>1</v>
      </c>
      <c r="AV94">
        <f t="shared" si="279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280"/>
        <v>#DIV/0!</v>
      </c>
      <c r="BL94" t="e">
        <f t="shared" si="281"/>
        <v>#DIV/0!</v>
      </c>
      <c r="BM94">
        <f t="shared" si="282"/>
        <v>1</v>
      </c>
      <c r="BN94">
        <f t="shared" si="283"/>
        <v>1</v>
      </c>
      <c r="BO94">
        <f t="shared" si="284"/>
        <v>1</v>
      </c>
      <c r="BP94">
        <f t="shared" si="285"/>
        <v>1</v>
      </c>
      <c r="BQ94">
        <f t="shared" si="286"/>
        <v>1</v>
      </c>
      <c r="BR94">
        <f t="shared" si="287"/>
        <v>1</v>
      </c>
      <c r="BS94">
        <f t="shared" si="288"/>
        <v>1</v>
      </c>
      <c r="BT94">
        <f t="shared" si="289"/>
        <v>1</v>
      </c>
      <c r="BU94">
        <f t="shared" si="290"/>
        <v>1</v>
      </c>
      <c r="BV94">
        <f t="shared" si="291"/>
        <v>1</v>
      </c>
    </row>
  </sheetData>
  <autoFilter ref="AZ1:AZ3"/>
  <conditionalFormatting sqref="BM9:BV11 BM17:BV19 BM23:BV25 BM29:BV31 BM35:BV37 BM41:BV43 BM47:BV49 BM55:BV57 BM63:BV65 BM71:BV73 BM79:BV81 BM87:BV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4:BV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31" workbookViewId="0">
      <selection activeCell="P61" sqref="P61"/>
    </sheetView>
  </sheetViews>
  <sheetFormatPr defaultRowHeight="14.35" x14ac:dyDescent="0.5"/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</row>
    <row r="3" spans="1:22" x14ac:dyDescent="0.5">
      <c r="A3" t="s">
        <v>22</v>
      </c>
      <c r="B3" t="s">
        <v>23</v>
      </c>
    </row>
    <row r="4" spans="1:22" x14ac:dyDescent="0.5">
      <c r="A4">
        <v>587.53860087890598</v>
      </c>
      <c r="B4" t="s">
        <v>161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0.02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</row>
    <row r="5" spans="1:22" x14ac:dyDescent="0.5">
      <c r="A5">
        <v>615.56964335937505</v>
      </c>
      <c r="B5" t="s">
        <v>162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</row>
    <row r="6" spans="1:22" x14ac:dyDescent="0.5">
      <c r="A6">
        <v>643.60096660156205</v>
      </c>
      <c r="B6" t="s">
        <v>163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-0.34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</row>
    <row r="7" spans="1:22" x14ac:dyDescent="0.5">
      <c r="A7">
        <v>671.63237529296805</v>
      </c>
      <c r="B7" t="s">
        <v>164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</row>
    <row r="8" spans="1:22" x14ac:dyDescent="0.5">
      <c r="A8">
        <v>699.663503222656</v>
      </c>
      <c r="B8" t="s">
        <v>165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-0.41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</row>
    <row r="11" spans="1:22" x14ac:dyDescent="0.5">
      <c r="A11" t="s">
        <v>22</v>
      </c>
      <c r="B11" t="s">
        <v>36</v>
      </c>
    </row>
    <row r="12" spans="1:22" x14ac:dyDescent="0.5">
      <c r="A12">
        <v>602.50551316583801</v>
      </c>
      <c r="B12" t="s">
        <v>166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</row>
    <row r="13" spans="1:22" x14ac:dyDescent="0.5">
      <c r="A13">
        <v>630.53618388671805</v>
      </c>
      <c r="B13" t="s">
        <v>167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-0.13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</row>
    <row r="14" spans="1:22" x14ac:dyDescent="0.5">
      <c r="A14">
        <v>658.56770854492095</v>
      </c>
      <c r="B14" t="s">
        <v>168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</row>
    <row r="15" spans="1:22" x14ac:dyDescent="0.5">
      <c r="A15">
        <v>682.56712871093703</v>
      </c>
      <c r="B15" t="s">
        <v>169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-0.64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</row>
    <row r="16" spans="1:22" x14ac:dyDescent="0.5">
      <c r="A16">
        <v>708.58297343749996</v>
      </c>
      <c r="B16" t="s">
        <v>170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-0.34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15376.8</v>
      </c>
      <c r="V16">
        <v>28540.799999999999</v>
      </c>
    </row>
    <row r="19" spans="1:22" x14ac:dyDescent="0.5">
      <c r="A19" t="s">
        <v>22</v>
      </c>
      <c r="B19" t="s">
        <v>47</v>
      </c>
    </row>
    <row r="20" spans="1:22" x14ac:dyDescent="0.5">
      <c r="A20">
        <v>531.34602275390603</v>
      </c>
      <c r="B20" t="s">
        <v>171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-0.76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</row>
    <row r="21" spans="1:22" x14ac:dyDescent="0.5">
      <c r="A21">
        <v>559.3777</v>
      </c>
      <c r="B21" t="s">
        <v>173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</row>
    <row r="22" spans="1:22" x14ac:dyDescent="0.5">
      <c r="A22">
        <v>587.40923076171805</v>
      </c>
      <c r="B22" t="s">
        <v>174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0.35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</row>
    <row r="25" spans="1:22" x14ac:dyDescent="0.5">
      <c r="A25" t="s">
        <v>22</v>
      </c>
      <c r="B25" t="s">
        <v>54</v>
      </c>
    </row>
    <row r="26" spans="1:22" x14ac:dyDescent="0.5">
      <c r="A26">
        <v>443.29423442382802</v>
      </c>
      <c r="B26" t="s">
        <v>175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0.53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</row>
    <row r="27" spans="1:22" x14ac:dyDescent="0.5">
      <c r="A27">
        <v>471.325441699218</v>
      </c>
      <c r="B27" t="s">
        <v>176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</row>
    <row r="28" spans="1:22" x14ac:dyDescent="0.5">
      <c r="A28">
        <v>499.35692363281203</v>
      </c>
      <c r="B28" t="s">
        <v>177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0.65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</row>
    <row r="31" spans="1:22" x14ac:dyDescent="0.5">
      <c r="A31" t="s">
        <v>22</v>
      </c>
      <c r="B31" t="s">
        <v>62</v>
      </c>
    </row>
    <row r="32" spans="1:22" x14ac:dyDescent="0.5">
      <c r="A32">
        <v>474.28853318536898</v>
      </c>
      <c r="B32" t="s">
        <v>178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-0.09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</row>
    <row r="33" spans="1:22" x14ac:dyDescent="0.5">
      <c r="A33">
        <v>502.32003093261699</v>
      </c>
      <c r="B33" t="s">
        <v>179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</row>
    <row r="34" spans="1:22" x14ac:dyDescent="0.5">
      <c r="A34">
        <v>530.350917773437</v>
      </c>
      <c r="B34" t="s">
        <v>180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-0.49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</row>
    <row r="37" spans="1:22" x14ac:dyDescent="0.5">
      <c r="A37" t="s">
        <v>22</v>
      </c>
      <c r="B37" t="s">
        <v>69</v>
      </c>
    </row>
    <row r="38" spans="1:22" x14ac:dyDescent="0.5">
      <c r="A38">
        <v>562.30434794921803</v>
      </c>
      <c r="B38" t="s">
        <v>181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</row>
    <row r="39" spans="1:22" x14ac:dyDescent="0.5">
      <c r="A39">
        <v>590.33568950195297</v>
      </c>
      <c r="B39" t="s">
        <v>182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-0.39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</row>
    <row r="40" spans="1:22" x14ac:dyDescent="0.5">
      <c r="A40">
        <v>618.36681743164002</v>
      </c>
      <c r="B40" t="s">
        <v>183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</row>
    <row r="43" spans="1:22" x14ac:dyDescent="0.5">
      <c r="A43" t="s">
        <v>22</v>
      </c>
      <c r="B43" t="s">
        <v>76</v>
      </c>
    </row>
    <row r="44" spans="1:22" x14ac:dyDescent="0.5">
      <c r="A44">
        <v>487.28387675781198</v>
      </c>
      <c r="B44" t="s">
        <v>184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</row>
    <row r="45" spans="1:22" x14ac:dyDescent="0.5">
      <c r="A45">
        <v>515.31499858398399</v>
      </c>
      <c r="B45" t="s">
        <v>185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</row>
    <row r="46" spans="1:22" x14ac:dyDescent="0.5">
      <c r="A46">
        <v>543.34632792968705</v>
      </c>
      <c r="B46" t="s">
        <v>172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</row>
    <row r="49" spans="1:22" x14ac:dyDescent="0.5">
      <c r="A49" t="s">
        <v>22</v>
      </c>
      <c r="B49" t="s">
        <v>83</v>
      </c>
    </row>
    <row r="50" spans="1:22" x14ac:dyDescent="0.5">
      <c r="A50">
        <v>767.56183751775495</v>
      </c>
      <c r="B50" t="s">
        <v>186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1.82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</row>
    <row r="51" spans="1:22" x14ac:dyDescent="0.5">
      <c r="A51">
        <v>795.5</v>
      </c>
      <c r="B51" t="s">
        <v>187</v>
      </c>
      <c r="C51" t="s">
        <v>83</v>
      </c>
      <c r="D51">
        <v>32</v>
      </c>
      <c r="E51">
        <v>2</v>
      </c>
      <c r="F51">
        <v>0</v>
      </c>
      <c r="G51" t="s">
        <v>188</v>
      </c>
      <c r="H51" t="s">
        <v>26</v>
      </c>
      <c r="I51" t="s">
        <v>27</v>
      </c>
      <c r="J51">
        <v>-0.65</v>
      </c>
      <c r="K51" s="1">
        <v>246.4</v>
      </c>
      <c r="L51" s="1">
        <v>0</v>
      </c>
      <c r="M51" s="1">
        <v>74527.7</v>
      </c>
      <c r="N51" s="1">
        <v>88341.4</v>
      </c>
      <c r="O51" s="1">
        <v>99669.2</v>
      </c>
      <c r="P51" s="1">
        <v>86494.9</v>
      </c>
      <c r="Q51" s="1">
        <v>167694.39999999999</v>
      </c>
      <c r="R51" s="1">
        <v>109728.4</v>
      </c>
      <c r="S51" s="1">
        <v>129338.9</v>
      </c>
      <c r="T51" s="1">
        <v>156865.29999999999</v>
      </c>
      <c r="U51" s="1">
        <v>61983.6</v>
      </c>
      <c r="V51" s="1">
        <v>103756</v>
      </c>
    </row>
    <row r="52" spans="1:22" x14ac:dyDescent="0.5">
      <c r="A52">
        <v>823.62336650390603</v>
      </c>
      <c r="B52" t="s">
        <v>190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</row>
    <row r="53" spans="1:22" x14ac:dyDescent="0.5">
      <c r="A53">
        <v>847.62282273615006</v>
      </c>
      <c r="B53" t="s">
        <v>191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-0.26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136822.79999999999</v>
      </c>
      <c r="U53">
        <v>56353</v>
      </c>
      <c r="V53">
        <v>95648.3</v>
      </c>
    </row>
    <row r="54" spans="1:22" x14ac:dyDescent="0.5">
      <c r="A54">
        <v>873.63870297407595</v>
      </c>
      <c r="B54" t="s">
        <v>192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</row>
    <row r="57" spans="1:22" x14ac:dyDescent="0.5">
      <c r="A57" t="s">
        <v>22</v>
      </c>
      <c r="B57" t="s">
        <v>94</v>
      </c>
    </row>
    <row r="58" spans="1:22" x14ac:dyDescent="0.5">
      <c r="A58">
        <v>679.50754619140605</v>
      </c>
      <c r="B58" t="s">
        <v>193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-0.69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</row>
    <row r="59" spans="1:22" x14ac:dyDescent="0.5">
      <c r="A59">
        <v>707.538991503906</v>
      </c>
      <c r="B59" t="s">
        <v>194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-0.46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</row>
    <row r="60" spans="1:22" x14ac:dyDescent="0.5">
      <c r="A60">
        <v>735.57095263671795</v>
      </c>
      <c r="B60" t="s">
        <v>195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0.46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</row>
    <row r="61" spans="1:22" x14ac:dyDescent="0.5">
      <c r="A61">
        <v>759.56996074218705</v>
      </c>
      <c r="B61" t="s">
        <v>196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</row>
    <row r="62" spans="1:22" x14ac:dyDescent="0.5">
      <c r="A62">
        <v>785.58573222656196</v>
      </c>
      <c r="B62" t="s">
        <v>197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-0.68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710.50227275390603</v>
      </c>
      <c r="B66" t="s">
        <v>198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-0.45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738.53363872070304</v>
      </c>
      <c r="B67" t="s">
        <v>199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766.56472392578098</v>
      </c>
      <c r="B68" t="s">
        <v>200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790.56462016601495</v>
      </c>
      <c r="B69" t="s">
        <v>201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816.58018413085904</v>
      </c>
      <c r="B70" t="s">
        <v>202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798.51794658203096</v>
      </c>
      <c r="B74" t="s">
        <v>203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826.548529772949</v>
      </c>
      <c r="B75" t="s">
        <v>204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-1.7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854.58128276367097</v>
      </c>
      <c r="B76" t="s">
        <v>205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862.55246806640605</v>
      </c>
      <c r="B77" t="s">
        <v>206</v>
      </c>
      <c r="C77" t="s">
        <v>116</v>
      </c>
      <c r="D77">
        <v>36</v>
      </c>
      <c r="E77">
        <v>4</v>
      </c>
      <c r="F77">
        <v>0</v>
      </c>
      <c r="G77" t="s">
        <v>207</v>
      </c>
      <c r="H77" t="s">
        <v>26</v>
      </c>
      <c r="I77" t="s">
        <v>57</v>
      </c>
      <c r="J77">
        <v>2.93</v>
      </c>
      <c r="K77">
        <v>0</v>
      </c>
      <c r="L77">
        <v>0</v>
      </c>
      <c r="M77">
        <v>0</v>
      </c>
      <c r="N77">
        <v>0</v>
      </c>
      <c r="O77">
        <v>3148.1</v>
      </c>
      <c r="P77">
        <v>2506.3000000000002</v>
      </c>
      <c r="Q77">
        <v>0</v>
      </c>
      <c r="R77">
        <v>493.6</v>
      </c>
      <c r="S77">
        <v>1995.6</v>
      </c>
      <c r="T77">
        <v>2820.5</v>
      </c>
      <c r="U77">
        <v>0</v>
      </c>
      <c r="V77">
        <v>0</v>
      </c>
    </row>
    <row r="78" spans="1:22" x14ac:dyDescent="0.5">
      <c r="A78">
        <v>878.57994609374998</v>
      </c>
      <c r="B78" t="s">
        <v>208</v>
      </c>
      <c r="C78" t="s">
        <v>116</v>
      </c>
      <c r="D78">
        <v>37</v>
      </c>
      <c r="E78">
        <v>3</v>
      </c>
      <c r="F78">
        <v>0</v>
      </c>
      <c r="G78" t="s">
        <v>124</v>
      </c>
      <c r="H78" t="s">
        <v>26</v>
      </c>
      <c r="I78" t="s">
        <v>57</v>
      </c>
      <c r="J78">
        <v>-1.47</v>
      </c>
      <c r="K78">
        <v>0</v>
      </c>
      <c r="L78">
        <v>0</v>
      </c>
      <c r="M78">
        <v>36173.199999999997</v>
      </c>
      <c r="N78">
        <v>43322.7</v>
      </c>
      <c r="O78">
        <v>44137.4</v>
      </c>
      <c r="P78">
        <v>36815.4</v>
      </c>
      <c r="Q78">
        <v>80989.5</v>
      </c>
      <c r="R78">
        <v>52752</v>
      </c>
      <c r="S78">
        <v>62559.1</v>
      </c>
      <c r="T78">
        <v>80959.399999999994</v>
      </c>
      <c r="U78">
        <v>26131.3</v>
      </c>
      <c r="V78">
        <v>41225.800000000003</v>
      </c>
    </row>
    <row r="79" spans="1:22" x14ac:dyDescent="0.5">
      <c r="A79">
        <v>904.59583354492099</v>
      </c>
      <c r="B79" t="s">
        <v>209</v>
      </c>
      <c r="C79" t="s">
        <v>116</v>
      </c>
      <c r="D79">
        <v>39</v>
      </c>
      <c r="E79">
        <v>4</v>
      </c>
      <c r="F79">
        <v>0</v>
      </c>
      <c r="G79" t="s">
        <v>126</v>
      </c>
      <c r="H79" t="s">
        <v>26</v>
      </c>
      <c r="I79" t="s">
        <v>57</v>
      </c>
      <c r="J79">
        <v>-1.17</v>
      </c>
      <c r="K79">
        <v>0</v>
      </c>
      <c r="L79">
        <v>0</v>
      </c>
      <c r="M79">
        <v>17866.3</v>
      </c>
      <c r="N79">
        <v>20547.8</v>
      </c>
      <c r="O79">
        <v>23014.400000000001</v>
      </c>
      <c r="P79">
        <v>18657</v>
      </c>
      <c r="Q79">
        <v>38875.699999999997</v>
      </c>
      <c r="R79">
        <v>25008.9</v>
      </c>
      <c r="S79">
        <v>29157.3</v>
      </c>
      <c r="T79">
        <v>35273.1</v>
      </c>
      <c r="U79">
        <v>13247.6</v>
      </c>
      <c r="V79">
        <v>20095.7</v>
      </c>
    </row>
    <row r="82" spans="1:22" x14ac:dyDescent="0.5">
      <c r="A82" t="s">
        <v>22</v>
      </c>
      <c r="B82" t="s">
        <v>127</v>
      </c>
    </row>
    <row r="83" spans="1:22" x14ac:dyDescent="0.5">
      <c r="A83">
        <v>723.49619855143203</v>
      </c>
      <c r="B83" t="s">
        <v>210</v>
      </c>
      <c r="C83" t="s">
        <v>127</v>
      </c>
      <c r="D83">
        <v>31</v>
      </c>
      <c r="E83">
        <v>1</v>
      </c>
      <c r="F83">
        <v>0</v>
      </c>
      <c r="G83" t="s">
        <v>129</v>
      </c>
      <c r="H83" t="s">
        <v>26</v>
      </c>
      <c r="I83" t="s">
        <v>57</v>
      </c>
      <c r="J83">
        <v>-2.27</v>
      </c>
      <c r="K83">
        <v>237.2</v>
      </c>
      <c r="L83">
        <v>280.89999999999998</v>
      </c>
      <c r="M83">
        <v>17171.2</v>
      </c>
      <c r="N83">
        <v>21347.3</v>
      </c>
      <c r="O83">
        <v>27363.3</v>
      </c>
      <c r="P83">
        <v>25136.1</v>
      </c>
      <c r="Q83">
        <v>44050.8</v>
      </c>
      <c r="R83">
        <v>28844.6</v>
      </c>
      <c r="S83">
        <v>31094</v>
      </c>
      <c r="T83">
        <v>43212.2</v>
      </c>
      <c r="U83">
        <v>12567.9</v>
      </c>
      <c r="V83">
        <v>20986.799999999999</v>
      </c>
    </row>
    <row r="84" spans="1:22" x14ac:dyDescent="0.5">
      <c r="A84">
        <v>751.52859721679602</v>
      </c>
      <c r="B84" t="s">
        <v>211</v>
      </c>
      <c r="C84" t="s">
        <v>127</v>
      </c>
      <c r="D84">
        <v>33</v>
      </c>
      <c r="E84">
        <v>1</v>
      </c>
      <c r="F84">
        <v>0</v>
      </c>
      <c r="G84" t="s">
        <v>131</v>
      </c>
      <c r="H84" t="s">
        <v>26</v>
      </c>
      <c r="I84" t="s">
        <v>57</v>
      </c>
      <c r="J84">
        <v>-0.73</v>
      </c>
      <c r="K84">
        <v>0</v>
      </c>
      <c r="L84">
        <v>0</v>
      </c>
      <c r="M84">
        <v>37366.9</v>
      </c>
      <c r="N84">
        <v>46325</v>
      </c>
      <c r="O84">
        <v>55389.7</v>
      </c>
      <c r="P84">
        <v>45806.7</v>
      </c>
      <c r="Q84">
        <v>89133.3</v>
      </c>
      <c r="R84">
        <v>57006.2</v>
      </c>
      <c r="S84">
        <v>57601</v>
      </c>
      <c r="T84">
        <v>85794.4</v>
      </c>
      <c r="U84">
        <v>26156.9</v>
      </c>
      <c r="V84">
        <v>43518.400000000001</v>
      </c>
    </row>
    <row r="85" spans="1:22" x14ac:dyDescent="0.5">
      <c r="A85">
        <v>779.55993876953096</v>
      </c>
      <c r="B85" t="s">
        <v>187</v>
      </c>
      <c r="C85" t="s">
        <v>127</v>
      </c>
      <c r="D85">
        <v>35</v>
      </c>
      <c r="E85">
        <v>1</v>
      </c>
      <c r="F85">
        <v>0</v>
      </c>
      <c r="G85" t="s">
        <v>133</v>
      </c>
      <c r="H85" t="s">
        <v>26</v>
      </c>
      <c r="I85" t="s">
        <v>57</v>
      </c>
      <c r="J85">
        <v>-0.65</v>
      </c>
      <c r="K85">
        <v>0</v>
      </c>
      <c r="L85">
        <v>0</v>
      </c>
      <c r="M85">
        <v>55000.9</v>
      </c>
      <c r="N85">
        <v>72655.5</v>
      </c>
      <c r="O85">
        <v>76835.199999999997</v>
      </c>
      <c r="P85">
        <v>69780.800000000003</v>
      </c>
      <c r="Q85">
        <v>127798.5</v>
      </c>
      <c r="R85">
        <v>83206.100000000006</v>
      </c>
      <c r="S85">
        <v>93071.1</v>
      </c>
      <c r="T85">
        <v>130087.1</v>
      </c>
      <c r="U85">
        <v>41721</v>
      </c>
      <c r="V85">
        <v>76734</v>
      </c>
    </row>
    <row r="86" spans="1:22" x14ac:dyDescent="0.5">
      <c r="A86">
        <v>803.56062846679595</v>
      </c>
      <c r="B86" t="s">
        <v>189</v>
      </c>
      <c r="C86" t="s">
        <v>127</v>
      </c>
      <c r="D86">
        <v>37</v>
      </c>
      <c r="E86">
        <v>3</v>
      </c>
      <c r="F86">
        <v>0</v>
      </c>
      <c r="G86" t="s">
        <v>135</v>
      </c>
      <c r="H86" t="s">
        <v>26</v>
      </c>
      <c r="I86" t="s">
        <v>57</v>
      </c>
      <c r="J86">
        <v>0.23</v>
      </c>
      <c r="K86">
        <v>0</v>
      </c>
      <c r="L86">
        <v>0</v>
      </c>
      <c r="M86">
        <v>48950.6</v>
      </c>
      <c r="N86">
        <v>60083.4</v>
      </c>
      <c r="O86">
        <v>216331.7</v>
      </c>
      <c r="P86">
        <v>187596.9</v>
      </c>
      <c r="Q86">
        <v>131373.9</v>
      </c>
      <c r="R86">
        <v>93493.9</v>
      </c>
      <c r="S86">
        <v>159580.79999999999</v>
      </c>
      <c r="T86">
        <v>213292.79999999999</v>
      </c>
      <c r="U86">
        <v>33466.400000000001</v>
      </c>
      <c r="V86">
        <v>54620.6</v>
      </c>
    </row>
    <row r="87" spans="1:22" x14ac:dyDescent="0.5">
      <c r="A87">
        <v>829.57660747070304</v>
      </c>
      <c r="B87" t="s">
        <v>212</v>
      </c>
      <c r="C87" t="s">
        <v>127</v>
      </c>
      <c r="D87">
        <v>39</v>
      </c>
      <c r="E87">
        <v>4</v>
      </c>
      <c r="F87">
        <v>0</v>
      </c>
      <c r="G87" t="s">
        <v>137</v>
      </c>
      <c r="H87" t="s">
        <v>26</v>
      </c>
      <c r="I87" t="s">
        <v>57</v>
      </c>
      <c r="J87">
        <v>0.62</v>
      </c>
      <c r="K87">
        <v>0</v>
      </c>
      <c r="L87">
        <v>0</v>
      </c>
      <c r="M87">
        <v>18651.7</v>
      </c>
      <c r="N87">
        <v>22290.9</v>
      </c>
      <c r="O87">
        <v>62953.7</v>
      </c>
      <c r="P87">
        <v>54629.3</v>
      </c>
      <c r="Q87">
        <v>47136.3</v>
      </c>
      <c r="R87">
        <v>28413.9</v>
      </c>
      <c r="S87">
        <v>51515</v>
      </c>
      <c r="T87">
        <v>68914.600000000006</v>
      </c>
      <c r="U87">
        <v>12735.9</v>
      </c>
      <c r="V87">
        <v>20533.099999999999</v>
      </c>
    </row>
    <row r="90" spans="1:22" x14ac:dyDescent="0.5">
      <c r="A90" t="s">
        <v>22</v>
      </c>
      <c r="B90" t="s">
        <v>138</v>
      </c>
    </row>
    <row r="91" spans="1:22" x14ac:dyDescent="0.5">
      <c r="A91">
        <v>754.60591655273402</v>
      </c>
      <c r="B91" t="s">
        <v>213</v>
      </c>
      <c r="C91" t="s">
        <v>138</v>
      </c>
      <c r="D91">
        <v>34</v>
      </c>
      <c r="E91">
        <v>2</v>
      </c>
      <c r="F91">
        <v>0</v>
      </c>
      <c r="G91" t="s">
        <v>140</v>
      </c>
      <c r="H91" t="s">
        <v>26</v>
      </c>
      <c r="I91" t="s">
        <v>27</v>
      </c>
      <c r="J91">
        <v>-0.93</v>
      </c>
      <c r="K91">
        <v>0</v>
      </c>
      <c r="L91">
        <v>0</v>
      </c>
      <c r="M91">
        <v>64343.8</v>
      </c>
      <c r="N91">
        <v>75722.399999999994</v>
      </c>
      <c r="O91">
        <v>93479.9</v>
      </c>
      <c r="P91">
        <v>79600.3</v>
      </c>
      <c r="Q91">
        <v>146202</v>
      </c>
      <c r="R91">
        <v>94071.4</v>
      </c>
      <c r="S91">
        <v>106039.7</v>
      </c>
      <c r="T91">
        <v>139241.79999999999</v>
      </c>
      <c r="U91">
        <v>49016.3</v>
      </c>
      <c r="V91">
        <v>85877.7</v>
      </c>
    </row>
    <row r="92" spans="1:22" x14ac:dyDescent="0.5">
      <c r="A92">
        <v>782.63734965820299</v>
      </c>
      <c r="B92" t="s">
        <v>214</v>
      </c>
      <c r="C92" t="s">
        <v>138</v>
      </c>
      <c r="D92">
        <v>36</v>
      </c>
      <c r="E92">
        <v>2</v>
      </c>
      <c r="F92">
        <v>0</v>
      </c>
      <c r="G92" t="s">
        <v>142</v>
      </c>
      <c r="H92" t="s">
        <v>26</v>
      </c>
      <c r="I92" t="s">
        <v>27</v>
      </c>
      <c r="J92">
        <v>-0.73</v>
      </c>
      <c r="K92">
        <v>0</v>
      </c>
      <c r="L92">
        <v>0</v>
      </c>
      <c r="M92">
        <v>39752.6</v>
      </c>
      <c r="N92">
        <v>51600.4</v>
      </c>
      <c r="O92">
        <v>52284</v>
      </c>
      <c r="P92">
        <v>49057.2</v>
      </c>
      <c r="Q92">
        <v>87847.8</v>
      </c>
      <c r="R92">
        <v>58990.7</v>
      </c>
      <c r="S92">
        <v>70450.7</v>
      </c>
      <c r="T92">
        <v>89111.9</v>
      </c>
      <c r="U92">
        <v>33964.300000000003</v>
      </c>
      <c r="V92">
        <v>63236.6</v>
      </c>
    </row>
    <row r="93" spans="1:22" x14ac:dyDescent="0.5">
      <c r="A93">
        <v>810.66857524414002</v>
      </c>
      <c r="B93" t="s">
        <v>215</v>
      </c>
      <c r="C93" t="s">
        <v>138</v>
      </c>
      <c r="D93">
        <v>38</v>
      </c>
      <c r="E93">
        <v>2</v>
      </c>
      <c r="F93">
        <v>0</v>
      </c>
      <c r="G93" t="s">
        <v>144</v>
      </c>
      <c r="H93" t="s">
        <v>26</v>
      </c>
      <c r="I93" t="s">
        <v>27</v>
      </c>
      <c r="J93">
        <v>-0.8</v>
      </c>
      <c r="K93">
        <v>0</v>
      </c>
      <c r="L93">
        <v>0</v>
      </c>
      <c r="M93">
        <v>18798.400000000001</v>
      </c>
      <c r="N93">
        <v>22937.9</v>
      </c>
      <c r="O93">
        <v>24083.8</v>
      </c>
      <c r="P93">
        <v>21358.7</v>
      </c>
      <c r="Q93">
        <v>42576.2</v>
      </c>
      <c r="R93">
        <v>27586.5</v>
      </c>
      <c r="S93">
        <v>31139</v>
      </c>
      <c r="T93">
        <v>37712.9</v>
      </c>
      <c r="U93">
        <v>15773.6</v>
      </c>
      <c r="V93">
        <v>26260.9</v>
      </c>
    </row>
    <row r="94" spans="1:22" x14ac:dyDescent="0.5">
      <c r="A94">
        <v>838.69950786132802</v>
      </c>
      <c r="B94" t="s">
        <v>216</v>
      </c>
      <c r="C94" t="s">
        <v>138</v>
      </c>
      <c r="D94">
        <v>40</v>
      </c>
      <c r="E94">
        <v>2</v>
      </c>
      <c r="F94">
        <v>0</v>
      </c>
      <c r="G94" t="s">
        <v>146</v>
      </c>
      <c r="H94" t="s">
        <v>26</v>
      </c>
      <c r="I94" t="s">
        <v>27</v>
      </c>
      <c r="J94">
        <v>-1.21</v>
      </c>
      <c r="K94">
        <v>0</v>
      </c>
      <c r="L94">
        <v>0</v>
      </c>
      <c r="M94">
        <v>40100.800000000003</v>
      </c>
      <c r="N94">
        <v>44490.7</v>
      </c>
      <c r="O94">
        <v>41340.300000000003</v>
      </c>
      <c r="P94">
        <v>37994.6</v>
      </c>
      <c r="Q94">
        <v>82234.100000000006</v>
      </c>
      <c r="R94">
        <v>46502.3</v>
      </c>
      <c r="S94">
        <v>55717.8</v>
      </c>
      <c r="T94">
        <v>75959</v>
      </c>
      <c r="U94">
        <v>31641.200000000001</v>
      </c>
      <c r="V94">
        <v>50872.9</v>
      </c>
    </row>
    <row r="95" spans="1:22" x14ac:dyDescent="0.5">
      <c r="A95">
        <v>866.731203417968</v>
      </c>
      <c r="B95" t="s">
        <v>217</v>
      </c>
      <c r="C95" t="s">
        <v>138</v>
      </c>
      <c r="D95">
        <v>42</v>
      </c>
      <c r="E95">
        <v>2</v>
      </c>
      <c r="F95">
        <v>0</v>
      </c>
      <c r="G95" t="s">
        <v>148</v>
      </c>
      <c r="H95" t="s">
        <v>26</v>
      </c>
      <c r="I95" t="s">
        <v>27</v>
      </c>
      <c r="J95">
        <v>-0.71</v>
      </c>
      <c r="K95">
        <v>0</v>
      </c>
      <c r="L95">
        <v>0</v>
      </c>
      <c r="M95">
        <v>50045.4</v>
      </c>
      <c r="N95">
        <v>60275.7</v>
      </c>
      <c r="O95">
        <v>54648.6</v>
      </c>
      <c r="P95">
        <v>46918.3</v>
      </c>
      <c r="Q95">
        <v>100015.1</v>
      </c>
      <c r="R95">
        <v>65573.8</v>
      </c>
      <c r="S95">
        <v>74880.3</v>
      </c>
      <c r="T95">
        <v>94329.2</v>
      </c>
      <c r="U95">
        <v>42413.7</v>
      </c>
      <c r="V95">
        <v>68706.2</v>
      </c>
    </row>
  </sheetData>
  <autoFilter ref="A1:A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"/>
  <sheetViews>
    <sheetView topLeftCell="F255" workbookViewId="0">
      <selection activeCell="K206" sqref="K206:V296"/>
    </sheetView>
  </sheetViews>
  <sheetFormatPr defaultRowHeight="14.35" x14ac:dyDescent="0.5"/>
  <sheetData>
    <row r="1" spans="1:22" x14ac:dyDescent="0.5">
      <c r="A1" t="s">
        <v>453</v>
      </c>
      <c r="B1" t="s">
        <v>454</v>
      </c>
    </row>
    <row r="2" spans="1:22" x14ac:dyDescent="0.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154</v>
      </c>
      <c r="Q2" t="s">
        <v>155</v>
      </c>
      <c r="R2" t="s">
        <v>156</v>
      </c>
      <c r="S2" t="s">
        <v>157</v>
      </c>
      <c r="T2" t="s">
        <v>158</v>
      </c>
      <c r="U2" t="s">
        <v>159</v>
      </c>
      <c r="V2" t="s">
        <v>160</v>
      </c>
    </row>
    <row r="4" spans="1:22" x14ac:dyDescent="0.5">
      <c r="A4" t="s">
        <v>22</v>
      </c>
      <c r="B4" t="s">
        <v>23</v>
      </c>
    </row>
    <row r="5" spans="1:22" x14ac:dyDescent="0.5">
      <c r="A5">
        <v>587.53889384765603</v>
      </c>
      <c r="B5" t="s">
        <v>161</v>
      </c>
      <c r="C5" t="s">
        <v>23</v>
      </c>
      <c r="D5">
        <v>34</v>
      </c>
      <c r="E5">
        <v>2</v>
      </c>
      <c r="F5">
        <v>0</v>
      </c>
      <c r="G5" t="s">
        <v>25</v>
      </c>
      <c r="H5" t="s">
        <v>26</v>
      </c>
      <c r="I5" t="s">
        <v>27</v>
      </c>
      <c r="J5">
        <v>0.52</v>
      </c>
      <c r="K5">
        <v>0</v>
      </c>
      <c r="L5">
        <v>0</v>
      </c>
      <c r="M5">
        <v>102746</v>
      </c>
      <c r="N5">
        <v>118333.9</v>
      </c>
      <c r="O5">
        <v>225490.8</v>
      </c>
      <c r="P5">
        <v>209133.4</v>
      </c>
      <c r="Q5">
        <v>256419.7</v>
      </c>
      <c r="R5">
        <v>198510.7</v>
      </c>
      <c r="S5">
        <v>230771.5</v>
      </c>
      <c r="T5">
        <v>278439.3</v>
      </c>
      <c r="U5">
        <v>91856.5</v>
      </c>
      <c r="V5">
        <v>173728.4</v>
      </c>
    </row>
    <row r="6" spans="1:22" x14ac:dyDescent="0.5">
      <c r="A6">
        <v>611.53694072265603</v>
      </c>
      <c r="B6" t="s">
        <v>246</v>
      </c>
      <c r="C6" t="s">
        <v>23</v>
      </c>
      <c r="D6">
        <v>36</v>
      </c>
      <c r="E6">
        <v>4</v>
      </c>
      <c r="F6">
        <v>0</v>
      </c>
      <c r="G6" t="s">
        <v>247</v>
      </c>
      <c r="H6" t="s">
        <v>26</v>
      </c>
      <c r="I6" t="s">
        <v>27</v>
      </c>
      <c r="J6">
        <v>-2.69</v>
      </c>
      <c r="K6">
        <v>4500.7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">
      <c r="A7">
        <v>613.55645162760402</v>
      </c>
      <c r="B7" t="s">
        <v>248</v>
      </c>
      <c r="C7" t="s">
        <v>23</v>
      </c>
      <c r="D7">
        <v>36</v>
      </c>
      <c r="E7">
        <v>3</v>
      </c>
      <c r="F7">
        <v>0</v>
      </c>
      <c r="G7" t="s">
        <v>249</v>
      </c>
      <c r="H7" t="s">
        <v>26</v>
      </c>
      <c r="I7" t="s">
        <v>27</v>
      </c>
      <c r="J7">
        <v>3.61</v>
      </c>
      <c r="K7">
        <v>0</v>
      </c>
      <c r="L7">
        <v>0</v>
      </c>
      <c r="M7">
        <v>320.60000000000002</v>
      </c>
      <c r="N7">
        <v>279.39999999999998</v>
      </c>
      <c r="O7">
        <v>0</v>
      </c>
      <c r="P7">
        <v>235.7</v>
      </c>
      <c r="Q7">
        <v>0</v>
      </c>
      <c r="R7">
        <v>374.2</v>
      </c>
      <c r="S7">
        <v>481.1</v>
      </c>
      <c r="T7">
        <v>0</v>
      </c>
      <c r="U7">
        <v>0</v>
      </c>
      <c r="V7">
        <v>257.3</v>
      </c>
    </row>
    <row r="8" spans="1:22" x14ac:dyDescent="0.5">
      <c r="A8">
        <v>615.56964335937505</v>
      </c>
      <c r="B8" t="s">
        <v>162</v>
      </c>
      <c r="C8" t="s">
        <v>23</v>
      </c>
      <c r="D8">
        <v>36</v>
      </c>
      <c r="E8">
        <v>2</v>
      </c>
      <c r="F8">
        <v>0</v>
      </c>
      <c r="G8" t="s">
        <v>29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62382.7</v>
      </c>
      <c r="N8">
        <v>75663.3</v>
      </c>
      <c r="O8">
        <v>120896.7</v>
      </c>
      <c r="P8">
        <v>100513.4</v>
      </c>
      <c r="Q8">
        <v>150537.79999999999</v>
      </c>
      <c r="R8">
        <v>107402.7</v>
      </c>
      <c r="S8">
        <v>122469.7</v>
      </c>
      <c r="T8">
        <v>146750.5</v>
      </c>
      <c r="U8">
        <v>55465.3</v>
      </c>
      <c r="V8">
        <v>99592.8</v>
      </c>
    </row>
    <row r="9" spans="1:22" x14ac:dyDescent="0.5">
      <c r="A9">
        <v>629.58521953125</v>
      </c>
      <c r="B9" t="s">
        <v>250</v>
      </c>
      <c r="C9" t="s">
        <v>23</v>
      </c>
      <c r="D9">
        <v>37</v>
      </c>
      <c r="E9">
        <v>2</v>
      </c>
      <c r="F9">
        <v>0</v>
      </c>
      <c r="G9" t="s">
        <v>251</v>
      </c>
      <c r="H9" t="s">
        <v>26</v>
      </c>
      <c r="I9" t="s">
        <v>27</v>
      </c>
      <c r="J9">
        <v>-0.5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185.6</v>
      </c>
      <c r="S9">
        <v>0</v>
      </c>
      <c r="T9">
        <v>0</v>
      </c>
      <c r="U9">
        <v>0</v>
      </c>
      <c r="V9">
        <v>0</v>
      </c>
    </row>
    <row r="10" spans="1:22" x14ac:dyDescent="0.5">
      <c r="A10">
        <v>639.56825175781205</v>
      </c>
      <c r="B10" t="s">
        <v>252</v>
      </c>
      <c r="C10" t="s">
        <v>23</v>
      </c>
      <c r="D10">
        <v>38</v>
      </c>
      <c r="E10">
        <v>4</v>
      </c>
      <c r="F10">
        <v>0</v>
      </c>
      <c r="G10" t="s">
        <v>253</v>
      </c>
      <c r="H10" t="s">
        <v>26</v>
      </c>
      <c r="I10" t="s">
        <v>27</v>
      </c>
      <c r="J10">
        <v>-2.56</v>
      </c>
      <c r="K10">
        <v>2346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">
      <c r="A11">
        <v>641.58831197916595</v>
      </c>
      <c r="B11" t="s">
        <v>254</v>
      </c>
      <c r="C11" t="s">
        <v>23</v>
      </c>
      <c r="D11">
        <v>38</v>
      </c>
      <c r="E11">
        <v>3</v>
      </c>
      <c r="F11">
        <v>0</v>
      </c>
      <c r="G11" t="s">
        <v>255</v>
      </c>
      <c r="H11" t="s">
        <v>26</v>
      </c>
      <c r="I11" t="s">
        <v>27</v>
      </c>
      <c r="J11">
        <v>4.33</v>
      </c>
      <c r="K11">
        <v>0</v>
      </c>
      <c r="L11">
        <v>0</v>
      </c>
      <c r="M11">
        <v>0</v>
      </c>
      <c r="N11">
        <v>0</v>
      </c>
      <c r="O11">
        <v>0</v>
      </c>
      <c r="P11">
        <v>204.8</v>
      </c>
      <c r="Q11">
        <v>360.2</v>
      </c>
      <c r="R11">
        <v>0</v>
      </c>
      <c r="S11">
        <v>0</v>
      </c>
      <c r="T11">
        <v>0</v>
      </c>
      <c r="U11">
        <v>0</v>
      </c>
      <c r="V11">
        <v>214.8</v>
      </c>
    </row>
    <row r="12" spans="1:22" x14ac:dyDescent="0.5">
      <c r="A12">
        <v>643.60097270507799</v>
      </c>
      <c r="B12" t="s">
        <v>163</v>
      </c>
      <c r="C12" t="s">
        <v>23</v>
      </c>
      <c r="D12">
        <v>38</v>
      </c>
      <c r="E12">
        <v>2</v>
      </c>
      <c r="F12">
        <v>0</v>
      </c>
      <c r="G12" t="s">
        <v>31</v>
      </c>
      <c r="H12" t="s">
        <v>26</v>
      </c>
      <c r="I12" t="s">
        <v>27</v>
      </c>
      <c r="J12">
        <v>-0.33</v>
      </c>
      <c r="K12">
        <v>0</v>
      </c>
      <c r="L12">
        <v>0</v>
      </c>
      <c r="M12">
        <v>30991.4</v>
      </c>
      <c r="N12">
        <v>38730.5</v>
      </c>
      <c r="O12">
        <v>54595.9</v>
      </c>
      <c r="P12">
        <v>47467.3</v>
      </c>
      <c r="Q12">
        <v>70419.3</v>
      </c>
      <c r="R12">
        <v>52091.8</v>
      </c>
      <c r="S12">
        <v>62661</v>
      </c>
      <c r="T12">
        <v>72148.600000000006</v>
      </c>
      <c r="U12">
        <v>24878.1</v>
      </c>
      <c r="V12">
        <v>45433.2</v>
      </c>
    </row>
    <row r="13" spans="1:22" x14ac:dyDescent="0.5">
      <c r="A13">
        <v>669.62008586425702</v>
      </c>
      <c r="B13" t="s">
        <v>256</v>
      </c>
      <c r="C13" t="s">
        <v>23</v>
      </c>
      <c r="D13">
        <v>40</v>
      </c>
      <c r="E13">
        <v>3</v>
      </c>
      <c r="F13">
        <v>0</v>
      </c>
      <c r="G13" t="s">
        <v>257</v>
      </c>
      <c r="H13" t="s">
        <v>26</v>
      </c>
      <c r="I13" t="s">
        <v>27</v>
      </c>
      <c r="J13">
        <v>4.8499999999999996</v>
      </c>
      <c r="K13">
        <v>0</v>
      </c>
      <c r="L13">
        <v>0</v>
      </c>
      <c r="M13">
        <v>284.3</v>
      </c>
      <c r="N13">
        <v>345.6</v>
      </c>
      <c r="O13">
        <v>501.2</v>
      </c>
      <c r="P13">
        <v>431.6</v>
      </c>
      <c r="Q13">
        <v>483</v>
      </c>
      <c r="R13">
        <v>473</v>
      </c>
      <c r="S13">
        <v>550.1</v>
      </c>
      <c r="T13">
        <v>697.3</v>
      </c>
      <c r="U13">
        <v>209.4</v>
      </c>
      <c r="V13">
        <v>384.4</v>
      </c>
    </row>
    <row r="14" spans="1:22" x14ac:dyDescent="0.5">
      <c r="A14">
        <v>671.63255839843703</v>
      </c>
      <c r="B14" t="s">
        <v>164</v>
      </c>
      <c r="C14" t="s">
        <v>23</v>
      </c>
      <c r="D14">
        <v>40</v>
      </c>
      <c r="E14">
        <v>2</v>
      </c>
      <c r="F14">
        <v>0</v>
      </c>
      <c r="G14" t="s">
        <v>33</v>
      </c>
      <c r="H14" t="s">
        <v>26</v>
      </c>
      <c r="I14" t="s">
        <v>27</v>
      </c>
      <c r="J14">
        <v>0.11</v>
      </c>
      <c r="K14">
        <v>0</v>
      </c>
      <c r="L14">
        <v>0</v>
      </c>
      <c r="M14">
        <v>60620.9</v>
      </c>
      <c r="N14">
        <v>74058.7</v>
      </c>
      <c r="O14">
        <v>108530.8</v>
      </c>
      <c r="P14">
        <v>91414.5</v>
      </c>
      <c r="Q14">
        <v>133159.9</v>
      </c>
      <c r="R14">
        <v>99087.8</v>
      </c>
      <c r="S14">
        <v>102274.7</v>
      </c>
      <c r="T14">
        <v>135982.1</v>
      </c>
      <c r="U14">
        <v>51596.3</v>
      </c>
      <c r="V14">
        <v>93500.6</v>
      </c>
    </row>
    <row r="15" spans="1:22" x14ac:dyDescent="0.5">
      <c r="A15">
        <v>685.647475390625</v>
      </c>
      <c r="B15" t="s">
        <v>258</v>
      </c>
      <c r="C15" t="s">
        <v>23</v>
      </c>
      <c r="D15">
        <v>41</v>
      </c>
      <c r="E15">
        <v>2</v>
      </c>
      <c r="F15">
        <v>0</v>
      </c>
      <c r="G15" t="s">
        <v>259</v>
      </c>
      <c r="H15" t="s">
        <v>26</v>
      </c>
      <c r="I15" t="s">
        <v>27</v>
      </c>
      <c r="J15">
        <v>-0.96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329.7</v>
      </c>
    </row>
    <row r="16" spans="1:22" x14ac:dyDescent="0.5">
      <c r="A16">
        <v>697.65036438801997</v>
      </c>
      <c r="B16" t="s">
        <v>260</v>
      </c>
      <c r="C16" t="s">
        <v>23</v>
      </c>
      <c r="D16">
        <v>42</v>
      </c>
      <c r="E16">
        <v>3</v>
      </c>
      <c r="F16">
        <v>0</v>
      </c>
      <c r="G16" t="s">
        <v>261</v>
      </c>
      <c r="H16" t="s">
        <v>26</v>
      </c>
      <c r="I16" t="s">
        <v>27</v>
      </c>
      <c r="J16">
        <v>3.19</v>
      </c>
      <c r="K16">
        <v>0</v>
      </c>
      <c r="L16">
        <v>0</v>
      </c>
      <c r="M16">
        <v>357</v>
      </c>
      <c r="N16">
        <v>405.9</v>
      </c>
      <c r="O16">
        <v>785.6</v>
      </c>
      <c r="P16">
        <v>699.1</v>
      </c>
      <c r="Q16">
        <v>822.4</v>
      </c>
      <c r="R16">
        <v>580</v>
      </c>
      <c r="S16">
        <v>801.1</v>
      </c>
      <c r="T16">
        <v>1063.3</v>
      </c>
      <c r="U16">
        <v>0</v>
      </c>
      <c r="V16">
        <v>525.1</v>
      </c>
    </row>
    <row r="17" spans="1:22" x14ac:dyDescent="0.5">
      <c r="A17">
        <v>699.66350932617104</v>
      </c>
      <c r="B17" t="s">
        <v>165</v>
      </c>
      <c r="C17" t="s">
        <v>23</v>
      </c>
      <c r="D17">
        <v>42</v>
      </c>
      <c r="E17">
        <v>2</v>
      </c>
      <c r="F17">
        <v>0</v>
      </c>
      <c r="G17" t="s">
        <v>35</v>
      </c>
      <c r="H17" t="s">
        <v>26</v>
      </c>
      <c r="I17" t="s">
        <v>27</v>
      </c>
      <c r="J17">
        <v>-0.4</v>
      </c>
      <c r="K17">
        <v>0</v>
      </c>
      <c r="L17">
        <v>0</v>
      </c>
      <c r="M17">
        <v>92171.9</v>
      </c>
      <c r="N17">
        <v>110643.8</v>
      </c>
      <c r="O17">
        <v>157453.5</v>
      </c>
      <c r="P17">
        <v>134538.4</v>
      </c>
      <c r="Q17">
        <v>194192.6</v>
      </c>
      <c r="R17">
        <v>145726.6</v>
      </c>
      <c r="S17">
        <v>172477.7</v>
      </c>
      <c r="T17">
        <v>217805.5</v>
      </c>
      <c r="U17">
        <v>80992.100000000006</v>
      </c>
      <c r="V17">
        <v>145737.20000000001</v>
      </c>
    </row>
    <row r="20" spans="1:22" x14ac:dyDescent="0.5">
      <c r="A20" t="s">
        <v>22</v>
      </c>
      <c r="B20" t="s">
        <v>36</v>
      </c>
    </row>
    <row r="21" spans="1:22" x14ac:dyDescent="0.5">
      <c r="A21">
        <v>602.50492167968696</v>
      </c>
      <c r="B21" t="s">
        <v>166</v>
      </c>
      <c r="C21" t="s">
        <v>36</v>
      </c>
      <c r="D21">
        <v>31</v>
      </c>
      <c r="E21">
        <v>1</v>
      </c>
      <c r="F21">
        <v>0</v>
      </c>
      <c r="G21" t="s">
        <v>38</v>
      </c>
      <c r="H21" t="s">
        <v>26</v>
      </c>
      <c r="I21" t="s">
        <v>27</v>
      </c>
      <c r="J21">
        <v>-7.0000000000000007E-2</v>
      </c>
      <c r="K21">
        <v>174.9</v>
      </c>
      <c r="L21">
        <v>0</v>
      </c>
      <c r="M21">
        <v>11756.4</v>
      </c>
      <c r="N21">
        <v>13776.7</v>
      </c>
      <c r="O21">
        <v>20618.3</v>
      </c>
      <c r="P21">
        <v>19339.8</v>
      </c>
      <c r="Q21">
        <v>24680.3</v>
      </c>
      <c r="R21">
        <v>17680.8</v>
      </c>
      <c r="S21">
        <v>20591.400000000001</v>
      </c>
      <c r="T21">
        <v>27763.8</v>
      </c>
      <c r="U21">
        <v>8281.7999999999993</v>
      </c>
      <c r="V21">
        <v>16653.7</v>
      </c>
    </row>
    <row r="22" spans="1:22" x14ac:dyDescent="0.5">
      <c r="A22">
        <v>630.53642802734305</v>
      </c>
      <c r="B22" t="s">
        <v>167</v>
      </c>
      <c r="C22" t="s">
        <v>36</v>
      </c>
      <c r="D22">
        <v>33</v>
      </c>
      <c r="E22">
        <v>1</v>
      </c>
      <c r="F22">
        <v>0</v>
      </c>
      <c r="G22" t="s">
        <v>40</v>
      </c>
      <c r="H22" t="s">
        <v>26</v>
      </c>
      <c r="I22" t="s">
        <v>27</v>
      </c>
      <c r="J22">
        <v>0.26</v>
      </c>
      <c r="K22">
        <v>0</v>
      </c>
      <c r="L22">
        <v>0</v>
      </c>
      <c r="M22">
        <v>24025.200000000001</v>
      </c>
      <c r="N22">
        <v>28947.3</v>
      </c>
      <c r="O22">
        <v>41176.800000000003</v>
      </c>
      <c r="P22">
        <v>38516.199999999997</v>
      </c>
      <c r="Q22">
        <v>55127.5</v>
      </c>
      <c r="R22">
        <v>38040.5</v>
      </c>
      <c r="S22">
        <v>47063.9</v>
      </c>
      <c r="T22">
        <v>56027.5</v>
      </c>
      <c r="U22">
        <v>18373.599999999999</v>
      </c>
      <c r="V22">
        <v>35807.599999999999</v>
      </c>
    </row>
    <row r="23" spans="1:22" x14ac:dyDescent="0.5">
      <c r="A23">
        <v>656.554213671875</v>
      </c>
      <c r="B23" t="s">
        <v>262</v>
      </c>
      <c r="C23" t="s">
        <v>36</v>
      </c>
      <c r="D23">
        <v>35</v>
      </c>
      <c r="E23">
        <v>2</v>
      </c>
      <c r="F23">
        <v>0</v>
      </c>
      <c r="G23" t="s">
        <v>263</v>
      </c>
      <c r="H23" t="s">
        <v>26</v>
      </c>
      <c r="I23" t="s">
        <v>27</v>
      </c>
      <c r="J23">
        <v>3.5</v>
      </c>
      <c r="K23">
        <v>0</v>
      </c>
      <c r="L23">
        <v>0</v>
      </c>
      <c r="M23">
        <v>217.1</v>
      </c>
      <c r="N23">
        <v>0</v>
      </c>
      <c r="O23">
        <v>0</v>
      </c>
      <c r="P23">
        <v>263.8</v>
      </c>
      <c r="Q23">
        <v>0</v>
      </c>
      <c r="R23">
        <v>0</v>
      </c>
      <c r="S23">
        <v>0</v>
      </c>
      <c r="T23">
        <v>592.9</v>
      </c>
      <c r="U23">
        <v>0</v>
      </c>
      <c r="V23">
        <v>274.7</v>
      </c>
    </row>
    <row r="24" spans="1:22" x14ac:dyDescent="0.5">
      <c r="A24">
        <v>658.56770854492095</v>
      </c>
      <c r="B24" t="s">
        <v>168</v>
      </c>
      <c r="C24" t="s">
        <v>36</v>
      </c>
      <c r="D24">
        <v>35</v>
      </c>
      <c r="E24">
        <v>1</v>
      </c>
      <c r="F24">
        <v>0</v>
      </c>
      <c r="G24" t="s">
        <v>42</v>
      </c>
      <c r="H24" t="s">
        <v>26</v>
      </c>
      <c r="I24" t="s">
        <v>27</v>
      </c>
      <c r="J24">
        <v>0.22</v>
      </c>
      <c r="K24">
        <v>0</v>
      </c>
      <c r="L24">
        <v>0</v>
      </c>
      <c r="M24">
        <v>45816.1</v>
      </c>
      <c r="N24">
        <v>54021</v>
      </c>
      <c r="O24">
        <v>75854</v>
      </c>
      <c r="P24">
        <v>70227.899999999994</v>
      </c>
      <c r="Q24">
        <v>100031</v>
      </c>
      <c r="R24">
        <v>72010.5</v>
      </c>
      <c r="S24">
        <v>78268.800000000003</v>
      </c>
      <c r="T24">
        <v>102268.8</v>
      </c>
      <c r="U24">
        <v>33518.400000000001</v>
      </c>
      <c r="V24">
        <v>68756.7</v>
      </c>
    </row>
    <row r="25" spans="1:22" x14ac:dyDescent="0.5">
      <c r="A25">
        <v>682.56713481445297</v>
      </c>
      <c r="B25" t="s">
        <v>169</v>
      </c>
      <c r="C25" t="s">
        <v>36</v>
      </c>
      <c r="D25">
        <v>37</v>
      </c>
      <c r="E25">
        <v>3</v>
      </c>
      <c r="F25">
        <v>0</v>
      </c>
      <c r="G25" t="s">
        <v>44</v>
      </c>
      <c r="H25" t="s">
        <v>26</v>
      </c>
      <c r="I25" t="s">
        <v>27</v>
      </c>
      <c r="J25">
        <v>-0.63</v>
      </c>
      <c r="K25">
        <v>0</v>
      </c>
      <c r="L25">
        <v>0</v>
      </c>
      <c r="M25">
        <v>39132.9</v>
      </c>
      <c r="N25">
        <v>48048.1</v>
      </c>
      <c r="O25">
        <v>66143</v>
      </c>
      <c r="P25">
        <v>58671.4</v>
      </c>
      <c r="Q25">
        <v>84629.9</v>
      </c>
      <c r="R25">
        <v>61508.1</v>
      </c>
      <c r="S25">
        <v>68502</v>
      </c>
      <c r="T25">
        <v>88333.8</v>
      </c>
      <c r="U25">
        <v>30909.1</v>
      </c>
      <c r="V25">
        <v>62114.3</v>
      </c>
    </row>
    <row r="26" spans="1:22" x14ac:dyDescent="0.5">
      <c r="A26">
        <v>708.58299785156203</v>
      </c>
      <c r="B26" t="s">
        <v>170</v>
      </c>
      <c r="C26" t="s">
        <v>36</v>
      </c>
      <c r="D26">
        <v>39</v>
      </c>
      <c r="E26">
        <v>4</v>
      </c>
      <c r="F26">
        <v>0</v>
      </c>
      <c r="G26" t="s">
        <v>46</v>
      </c>
      <c r="H26" t="s">
        <v>26</v>
      </c>
      <c r="I26" t="s">
        <v>27</v>
      </c>
      <c r="J26">
        <v>-0.3</v>
      </c>
      <c r="K26">
        <v>0</v>
      </c>
      <c r="L26">
        <v>0</v>
      </c>
      <c r="M26">
        <v>20571.2</v>
      </c>
      <c r="N26">
        <v>25403.8</v>
      </c>
      <c r="O26">
        <v>31806.7</v>
      </c>
      <c r="P26">
        <v>29734.9</v>
      </c>
      <c r="Q26">
        <v>42790.2</v>
      </c>
      <c r="R26">
        <v>29247.9</v>
      </c>
      <c r="S26">
        <v>39972.9</v>
      </c>
      <c r="T26">
        <v>50160.2</v>
      </c>
      <c r="U26">
        <v>17028.2</v>
      </c>
      <c r="V26">
        <v>32467.9</v>
      </c>
    </row>
    <row r="29" spans="1:22" x14ac:dyDescent="0.5">
      <c r="A29" t="s">
        <v>22</v>
      </c>
      <c r="B29" t="s">
        <v>47</v>
      </c>
    </row>
    <row r="30" spans="1:22" x14ac:dyDescent="0.5">
      <c r="A30">
        <v>531.34632792968705</v>
      </c>
      <c r="B30" t="s">
        <v>171</v>
      </c>
      <c r="C30" t="s">
        <v>47</v>
      </c>
      <c r="D30">
        <v>15</v>
      </c>
      <c r="E30">
        <v>0</v>
      </c>
      <c r="F30">
        <v>0</v>
      </c>
      <c r="G30" t="s">
        <v>49</v>
      </c>
      <c r="H30" t="s">
        <v>26</v>
      </c>
      <c r="I30" t="s">
        <v>27</v>
      </c>
      <c r="J30">
        <v>-0.19</v>
      </c>
      <c r="K30">
        <v>0</v>
      </c>
      <c r="L30">
        <v>0</v>
      </c>
      <c r="M30">
        <v>21620.1</v>
      </c>
      <c r="N30">
        <v>27153</v>
      </c>
      <c r="O30">
        <v>36892.300000000003</v>
      </c>
      <c r="P30">
        <v>40338.699999999997</v>
      </c>
      <c r="Q30">
        <v>51849.1</v>
      </c>
      <c r="R30">
        <v>34306.300000000003</v>
      </c>
      <c r="S30">
        <v>43022.1</v>
      </c>
      <c r="T30">
        <v>62086.9</v>
      </c>
      <c r="U30">
        <v>17503.3</v>
      </c>
      <c r="V30">
        <v>33085.9</v>
      </c>
    </row>
    <row r="31" spans="1:22" x14ac:dyDescent="0.5">
      <c r="A31">
        <v>543.34629463778401</v>
      </c>
      <c r="B31" t="s">
        <v>172</v>
      </c>
      <c r="C31" t="s">
        <v>47</v>
      </c>
      <c r="D31">
        <v>16</v>
      </c>
      <c r="E31">
        <v>1</v>
      </c>
      <c r="F31">
        <v>0</v>
      </c>
      <c r="G31" t="s">
        <v>264</v>
      </c>
      <c r="H31" t="s">
        <v>26</v>
      </c>
      <c r="I31" t="s">
        <v>27</v>
      </c>
      <c r="J31">
        <v>-0.24</v>
      </c>
      <c r="K31">
        <v>341.1</v>
      </c>
      <c r="L31">
        <v>0</v>
      </c>
      <c r="M31">
        <v>12708.2</v>
      </c>
      <c r="N31">
        <v>16795.3</v>
      </c>
      <c r="O31">
        <v>22061.5</v>
      </c>
      <c r="P31">
        <v>20601.7</v>
      </c>
      <c r="Q31">
        <v>38898</v>
      </c>
      <c r="R31">
        <v>24172.9</v>
      </c>
      <c r="S31">
        <v>21605.9</v>
      </c>
      <c r="T31">
        <v>36352.199999999997</v>
      </c>
      <c r="U31">
        <v>7085.3</v>
      </c>
      <c r="V31">
        <v>12548.2</v>
      </c>
    </row>
    <row r="32" spans="1:22" x14ac:dyDescent="0.5">
      <c r="A32">
        <v>545.362319140625</v>
      </c>
      <c r="B32" t="s">
        <v>265</v>
      </c>
      <c r="C32" t="s">
        <v>47</v>
      </c>
      <c r="D32">
        <v>16</v>
      </c>
      <c r="E32">
        <v>0</v>
      </c>
      <c r="F32">
        <v>0</v>
      </c>
      <c r="G32" t="s">
        <v>266</v>
      </c>
      <c r="H32" t="s">
        <v>26</v>
      </c>
      <c r="I32" t="s">
        <v>27</v>
      </c>
      <c r="J32">
        <v>0.44</v>
      </c>
      <c r="K32">
        <v>138.80000000000001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5">
      <c r="A33">
        <v>557.36176982421796</v>
      </c>
      <c r="B33" t="s">
        <v>267</v>
      </c>
      <c r="C33" t="s">
        <v>47</v>
      </c>
      <c r="D33">
        <v>17</v>
      </c>
      <c r="E33">
        <v>1</v>
      </c>
      <c r="F33">
        <v>0</v>
      </c>
      <c r="G33" t="s">
        <v>268</v>
      </c>
      <c r="H33" t="s">
        <v>26</v>
      </c>
      <c r="I33" t="s">
        <v>27</v>
      </c>
      <c r="J33">
        <v>-0.55000000000000004</v>
      </c>
      <c r="K33">
        <v>327.8</v>
      </c>
      <c r="L33">
        <v>0</v>
      </c>
      <c r="M33">
        <v>0</v>
      </c>
      <c r="N33">
        <v>0</v>
      </c>
      <c r="O33">
        <v>0</v>
      </c>
      <c r="P33">
        <v>299</v>
      </c>
      <c r="Q33">
        <v>287.8</v>
      </c>
      <c r="R33">
        <v>191.2</v>
      </c>
      <c r="S33">
        <v>0</v>
      </c>
      <c r="T33">
        <v>0</v>
      </c>
      <c r="U33">
        <v>0</v>
      </c>
      <c r="V33">
        <v>0</v>
      </c>
    </row>
    <row r="34" spans="1:22" x14ac:dyDescent="0.5">
      <c r="A34">
        <v>559.3777</v>
      </c>
      <c r="B34" t="s">
        <v>173</v>
      </c>
      <c r="C34" t="s">
        <v>47</v>
      </c>
      <c r="D34">
        <v>17</v>
      </c>
      <c r="E34">
        <v>0</v>
      </c>
      <c r="F34">
        <v>0</v>
      </c>
      <c r="G34" t="s">
        <v>51</v>
      </c>
      <c r="H34" t="s">
        <v>26</v>
      </c>
      <c r="I34" t="s">
        <v>27</v>
      </c>
      <c r="J34">
        <v>-0.05</v>
      </c>
      <c r="K34">
        <v>153.80000000000001</v>
      </c>
      <c r="L34">
        <v>0</v>
      </c>
      <c r="M34">
        <v>43302.9</v>
      </c>
      <c r="N34">
        <v>50750.3</v>
      </c>
      <c r="O34">
        <v>84446.399999999994</v>
      </c>
      <c r="P34">
        <v>74877.7</v>
      </c>
      <c r="Q34">
        <v>108498</v>
      </c>
      <c r="R34">
        <v>72331.199999999997</v>
      </c>
      <c r="S34">
        <v>94416.9</v>
      </c>
      <c r="T34">
        <v>114640.8</v>
      </c>
      <c r="U34">
        <v>34741.4</v>
      </c>
      <c r="V34">
        <v>65244.7</v>
      </c>
    </row>
    <row r="35" spans="1:22" x14ac:dyDescent="0.5">
      <c r="A35">
        <v>571.37733378906205</v>
      </c>
      <c r="B35" t="s">
        <v>269</v>
      </c>
      <c r="C35" t="s">
        <v>47</v>
      </c>
      <c r="D35">
        <v>18</v>
      </c>
      <c r="E35">
        <v>1</v>
      </c>
      <c r="F35">
        <v>0</v>
      </c>
      <c r="G35" t="s">
        <v>270</v>
      </c>
      <c r="H35" t="s">
        <v>26</v>
      </c>
      <c r="I35" t="s">
        <v>27</v>
      </c>
      <c r="J35">
        <v>-0.69</v>
      </c>
      <c r="K35">
        <v>455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">
      <c r="A36">
        <v>573.39240947265603</v>
      </c>
      <c r="B36" t="s">
        <v>271</v>
      </c>
      <c r="C36" t="s">
        <v>47</v>
      </c>
      <c r="D36">
        <v>18</v>
      </c>
      <c r="E36">
        <v>0</v>
      </c>
      <c r="F36">
        <v>0</v>
      </c>
      <c r="G36" t="s">
        <v>272</v>
      </c>
      <c r="H36" t="s">
        <v>26</v>
      </c>
      <c r="I36" t="s">
        <v>27</v>
      </c>
      <c r="J36">
        <v>-1.69</v>
      </c>
      <c r="K36">
        <v>113.7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">
      <c r="A37">
        <v>585.39326396484296</v>
      </c>
      <c r="B37" t="s">
        <v>273</v>
      </c>
      <c r="C37" t="s">
        <v>47</v>
      </c>
      <c r="D37">
        <v>19</v>
      </c>
      <c r="E37">
        <v>1</v>
      </c>
      <c r="F37">
        <v>0</v>
      </c>
      <c r="G37" t="s">
        <v>274</v>
      </c>
      <c r="H37" t="s">
        <v>26</v>
      </c>
      <c r="I37" t="s">
        <v>27</v>
      </c>
      <c r="J37">
        <v>-0.19</v>
      </c>
      <c r="K37">
        <v>386.3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5">
      <c r="A38">
        <v>587.40924296875005</v>
      </c>
      <c r="B38" t="s">
        <v>174</v>
      </c>
      <c r="C38" t="s">
        <v>47</v>
      </c>
      <c r="D38">
        <v>19</v>
      </c>
      <c r="E38">
        <v>0</v>
      </c>
      <c r="F38">
        <v>0</v>
      </c>
      <c r="G38" t="s">
        <v>53</v>
      </c>
      <c r="H38" t="s">
        <v>26</v>
      </c>
      <c r="I38" t="s">
        <v>27</v>
      </c>
      <c r="J38">
        <v>0.37</v>
      </c>
      <c r="K38">
        <v>0</v>
      </c>
      <c r="L38">
        <v>0</v>
      </c>
      <c r="M38">
        <v>19667.900000000001</v>
      </c>
      <c r="N38">
        <v>23210.799999999999</v>
      </c>
      <c r="O38">
        <v>38991.9</v>
      </c>
      <c r="P38">
        <v>35546.199999999997</v>
      </c>
      <c r="Q38">
        <v>54108.4</v>
      </c>
      <c r="R38">
        <v>28696.9</v>
      </c>
      <c r="S38">
        <v>45507.8</v>
      </c>
      <c r="T38">
        <v>58023.7</v>
      </c>
      <c r="U38">
        <v>17954.8</v>
      </c>
      <c r="V38">
        <v>27969.5</v>
      </c>
    </row>
    <row r="41" spans="1:22" x14ac:dyDescent="0.5">
      <c r="A41" t="s">
        <v>22</v>
      </c>
      <c r="B41" t="s">
        <v>54</v>
      </c>
    </row>
    <row r="42" spans="1:22" x14ac:dyDescent="0.5">
      <c r="A42">
        <v>443.29422832031202</v>
      </c>
      <c r="B42" t="s">
        <v>175</v>
      </c>
      <c r="C42" t="s">
        <v>54</v>
      </c>
      <c r="D42">
        <v>15</v>
      </c>
      <c r="E42">
        <v>0</v>
      </c>
      <c r="F42">
        <v>0</v>
      </c>
      <c r="G42" t="s">
        <v>56</v>
      </c>
      <c r="H42" t="s">
        <v>26</v>
      </c>
      <c r="I42" t="s">
        <v>57</v>
      </c>
      <c r="J42">
        <v>0.52</v>
      </c>
      <c r="K42">
        <v>3976.9</v>
      </c>
      <c r="L42">
        <v>0</v>
      </c>
      <c r="M42">
        <v>19393.8</v>
      </c>
      <c r="N42">
        <v>22962.7</v>
      </c>
      <c r="O42">
        <v>37492</v>
      </c>
      <c r="P42">
        <v>34842.800000000003</v>
      </c>
      <c r="Q42">
        <v>47434.1</v>
      </c>
      <c r="R42">
        <v>33962.5</v>
      </c>
      <c r="S42">
        <v>40050.400000000001</v>
      </c>
      <c r="T42">
        <v>51802.6</v>
      </c>
      <c r="U42">
        <v>16139.7</v>
      </c>
      <c r="V42">
        <v>29709.9</v>
      </c>
    </row>
    <row r="43" spans="1:22" x14ac:dyDescent="0.5">
      <c r="A43">
        <v>457.309722094726</v>
      </c>
      <c r="B43" t="s">
        <v>275</v>
      </c>
      <c r="C43" t="s">
        <v>54</v>
      </c>
      <c r="D43">
        <v>16</v>
      </c>
      <c r="E43">
        <v>0</v>
      </c>
      <c r="F43">
        <v>0</v>
      </c>
      <c r="G43" t="s">
        <v>276</v>
      </c>
      <c r="H43" t="s">
        <v>26</v>
      </c>
      <c r="I43" t="s">
        <v>57</v>
      </c>
      <c r="J43">
        <v>0.16</v>
      </c>
      <c r="K43">
        <v>6003.4</v>
      </c>
      <c r="L43">
        <v>0</v>
      </c>
      <c r="M43">
        <v>0</v>
      </c>
      <c r="N43">
        <v>122.2</v>
      </c>
      <c r="O43">
        <v>0</v>
      </c>
      <c r="P43">
        <v>0</v>
      </c>
      <c r="Q43">
        <v>102.5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5">
      <c r="A44">
        <v>471.32543501441597</v>
      </c>
      <c r="B44" t="s">
        <v>176</v>
      </c>
      <c r="C44" t="s">
        <v>54</v>
      </c>
      <c r="D44">
        <v>17</v>
      </c>
      <c r="E44">
        <v>0</v>
      </c>
      <c r="F44">
        <v>0</v>
      </c>
      <c r="G44" t="s">
        <v>59</v>
      </c>
      <c r="H44" t="s">
        <v>26</v>
      </c>
      <c r="I44" t="s">
        <v>57</v>
      </c>
      <c r="J44">
        <v>0.28999999999999998</v>
      </c>
      <c r="K44">
        <v>3115.2</v>
      </c>
      <c r="L44">
        <v>0</v>
      </c>
      <c r="M44">
        <v>50801.4</v>
      </c>
      <c r="N44">
        <v>62645.599999999999</v>
      </c>
      <c r="O44">
        <v>93859.7</v>
      </c>
      <c r="P44">
        <v>75423</v>
      </c>
      <c r="Q44">
        <v>125132.1</v>
      </c>
      <c r="R44">
        <v>81158</v>
      </c>
      <c r="S44">
        <v>101293.5</v>
      </c>
      <c r="T44">
        <v>117621.6</v>
      </c>
      <c r="U44">
        <v>36950.699999999997</v>
      </c>
      <c r="V44">
        <v>73635.8</v>
      </c>
    </row>
    <row r="45" spans="1:22" x14ac:dyDescent="0.5">
      <c r="A45">
        <v>485.34074321289</v>
      </c>
      <c r="B45" t="s">
        <v>277</v>
      </c>
      <c r="C45" t="s">
        <v>54</v>
      </c>
      <c r="D45">
        <v>18</v>
      </c>
      <c r="E45">
        <v>0</v>
      </c>
      <c r="F45">
        <v>0</v>
      </c>
      <c r="G45" t="s">
        <v>278</v>
      </c>
      <c r="H45" t="s">
        <v>26</v>
      </c>
      <c r="I45" t="s">
        <v>57</v>
      </c>
      <c r="J45">
        <v>-0.42</v>
      </c>
      <c r="K45">
        <v>3095.6</v>
      </c>
      <c r="L45">
        <v>0</v>
      </c>
      <c r="M45">
        <v>162.19999999999999</v>
      </c>
      <c r="N45">
        <v>268.2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153.6</v>
      </c>
      <c r="V45">
        <v>146.4</v>
      </c>
    </row>
    <row r="46" spans="1:22" x14ac:dyDescent="0.5">
      <c r="A46">
        <v>499.35688146306802</v>
      </c>
      <c r="B46" t="s">
        <v>177</v>
      </c>
      <c r="C46" t="s">
        <v>54</v>
      </c>
      <c r="D46">
        <v>19</v>
      </c>
      <c r="E46">
        <v>0</v>
      </c>
      <c r="F46">
        <v>0</v>
      </c>
      <c r="G46" t="s">
        <v>61</v>
      </c>
      <c r="H46" t="s">
        <v>26</v>
      </c>
      <c r="I46" t="s">
        <v>57</v>
      </c>
      <c r="J46">
        <v>0.56999999999999995</v>
      </c>
      <c r="K46">
        <v>3096.1</v>
      </c>
      <c r="L46">
        <v>0</v>
      </c>
      <c r="M46">
        <v>24039.8</v>
      </c>
      <c r="N46">
        <v>29065.5</v>
      </c>
      <c r="O46">
        <v>43004.3</v>
      </c>
      <c r="P46">
        <v>40003.4</v>
      </c>
      <c r="Q46">
        <v>60940.6</v>
      </c>
      <c r="R46">
        <v>41000.6</v>
      </c>
      <c r="S46">
        <v>49184.4</v>
      </c>
      <c r="T46">
        <v>63982.6</v>
      </c>
      <c r="U46">
        <v>20003.3</v>
      </c>
      <c r="V46">
        <v>37735.5</v>
      </c>
    </row>
    <row r="49" spans="1:22" x14ac:dyDescent="0.5">
      <c r="A49" t="s">
        <v>22</v>
      </c>
      <c r="B49" t="s">
        <v>62</v>
      </c>
    </row>
    <row r="50" spans="1:22" x14ac:dyDescent="0.5">
      <c r="A50">
        <v>474.288672595214</v>
      </c>
      <c r="B50" t="s">
        <v>178</v>
      </c>
      <c r="C50" t="s">
        <v>62</v>
      </c>
      <c r="D50">
        <v>15</v>
      </c>
      <c r="E50">
        <v>0</v>
      </c>
      <c r="F50">
        <v>0</v>
      </c>
      <c r="G50" t="s">
        <v>64</v>
      </c>
      <c r="H50" t="s">
        <v>26</v>
      </c>
      <c r="I50" t="s">
        <v>57</v>
      </c>
      <c r="J50">
        <v>0.2</v>
      </c>
      <c r="K50">
        <v>0</v>
      </c>
      <c r="L50">
        <v>0</v>
      </c>
      <c r="M50">
        <v>18092.599999999999</v>
      </c>
      <c r="N50">
        <v>20103.5</v>
      </c>
      <c r="O50">
        <v>42838.2</v>
      </c>
      <c r="P50">
        <v>42039.8</v>
      </c>
      <c r="Q50">
        <v>56279</v>
      </c>
      <c r="R50">
        <v>37577</v>
      </c>
      <c r="S50">
        <v>43375</v>
      </c>
      <c r="T50">
        <v>65542</v>
      </c>
      <c r="U50">
        <v>8192.6</v>
      </c>
      <c r="V50">
        <v>18195.099999999999</v>
      </c>
    </row>
    <row r="51" spans="1:22" x14ac:dyDescent="0.5">
      <c r="A51">
        <v>486.28640157877601</v>
      </c>
      <c r="B51" t="s">
        <v>279</v>
      </c>
      <c r="C51" t="s">
        <v>62</v>
      </c>
      <c r="D51">
        <v>16</v>
      </c>
      <c r="E51">
        <v>1</v>
      </c>
      <c r="F51">
        <v>0</v>
      </c>
      <c r="G51" t="s">
        <v>280</v>
      </c>
      <c r="H51" t="s">
        <v>26</v>
      </c>
      <c r="I51" t="s">
        <v>57</v>
      </c>
      <c r="J51">
        <v>-4.4800000000000004</v>
      </c>
      <c r="K51">
        <v>0</v>
      </c>
      <c r="L51">
        <v>0</v>
      </c>
      <c r="M51">
        <v>112.1</v>
      </c>
      <c r="N51">
        <v>162.5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137.9</v>
      </c>
      <c r="V51">
        <v>0</v>
      </c>
    </row>
    <row r="52" spans="1:22" x14ac:dyDescent="0.5">
      <c r="A52">
        <v>502.32003398437502</v>
      </c>
      <c r="B52" t="s">
        <v>179</v>
      </c>
      <c r="C52" t="s">
        <v>62</v>
      </c>
      <c r="D52">
        <v>17</v>
      </c>
      <c r="E52">
        <v>0</v>
      </c>
      <c r="F52">
        <v>0</v>
      </c>
      <c r="G52" t="s">
        <v>66</v>
      </c>
      <c r="H52" t="s">
        <v>26</v>
      </c>
      <c r="I52" t="s">
        <v>57</v>
      </c>
      <c r="J52">
        <v>0.31</v>
      </c>
      <c r="K52">
        <v>0</v>
      </c>
      <c r="L52">
        <v>0</v>
      </c>
      <c r="M52">
        <v>37924.6</v>
      </c>
      <c r="N52">
        <v>46626.6</v>
      </c>
      <c r="O52">
        <v>81583</v>
      </c>
      <c r="P52">
        <v>76685.899999999994</v>
      </c>
      <c r="Q52">
        <v>115314.8</v>
      </c>
      <c r="R52">
        <v>75843.7</v>
      </c>
      <c r="S52">
        <v>91595.199999999997</v>
      </c>
      <c r="T52">
        <v>117483.3</v>
      </c>
      <c r="U52">
        <v>22284.799999999999</v>
      </c>
      <c r="V52">
        <v>41972.800000000003</v>
      </c>
    </row>
    <row r="53" spans="1:22" x14ac:dyDescent="0.5">
      <c r="A53">
        <v>530.35092998046798</v>
      </c>
      <c r="B53" t="s">
        <v>180</v>
      </c>
      <c r="C53" t="s">
        <v>62</v>
      </c>
      <c r="D53">
        <v>19</v>
      </c>
      <c r="E53">
        <v>0</v>
      </c>
      <c r="F53">
        <v>0</v>
      </c>
      <c r="G53" t="s">
        <v>68</v>
      </c>
      <c r="H53" t="s">
        <v>26</v>
      </c>
      <c r="I53" t="s">
        <v>57</v>
      </c>
      <c r="J53">
        <v>-0.47</v>
      </c>
      <c r="K53">
        <v>0</v>
      </c>
      <c r="L53">
        <v>0</v>
      </c>
      <c r="M53">
        <v>23159.8</v>
      </c>
      <c r="N53">
        <v>28163.7</v>
      </c>
      <c r="O53">
        <v>42557.3</v>
      </c>
      <c r="P53">
        <v>41290</v>
      </c>
      <c r="Q53">
        <v>61622.2</v>
      </c>
      <c r="R53">
        <v>37771.1</v>
      </c>
      <c r="S53">
        <v>48424</v>
      </c>
      <c r="T53">
        <v>64570.5</v>
      </c>
      <c r="U53">
        <v>13349.5</v>
      </c>
      <c r="V53">
        <v>23337.1</v>
      </c>
    </row>
    <row r="56" spans="1:22" x14ac:dyDescent="0.5">
      <c r="A56" t="s">
        <v>22</v>
      </c>
      <c r="B56" t="s">
        <v>69</v>
      </c>
    </row>
    <row r="57" spans="1:22" x14ac:dyDescent="0.5">
      <c r="A57">
        <v>562.30434794921803</v>
      </c>
      <c r="B57" t="s">
        <v>181</v>
      </c>
      <c r="C57" t="s">
        <v>69</v>
      </c>
      <c r="D57">
        <v>15</v>
      </c>
      <c r="E57">
        <v>0</v>
      </c>
      <c r="F57">
        <v>0</v>
      </c>
      <c r="G57" t="s">
        <v>71</v>
      </c>
      <c r="H57" t="s">
        <v>26</v>
      </c>
      <c r="I57" t="s">
        <v>57</v>
      </c>
      <c r="J57">
        <v>-0.49</v>
      </c>
      <c r="K57">
        <v>0</v>
      </c>
      <c r="L57">
        <v>0</v>
      </c>
      <c r="M57">
        <v>10732.6</v>
      </c>
      <c r="N57">
        <v>12643.6</v>
      </c>
      <c r="O57">
        <v>21392.400000000001</v>
      </c>
      <c r="P57">
        <v>19251.8</v>
      </c>
      <c r="Q57">
        <v>33253.599999999999</v>
      </c>
      <c r="R57">
        <v>21228.799999999999</v>
      </c>
      <c r="S57">
        <v>26065.4</v>
      </c>
      <c r="T57">
        <v>31765.200000000001</v>
      </c>
      <c r="U57">
        <v>5147.7</v>
      </c>
      <c r="V57">
        <v>9055.5</v>
      </c>
    </row>
    <row r="58" spans="1:22" x14ac:dyDescent="0.5">
      <c r="A58">
        <v>590.335730299136</v>
      </c>
      <c r="B58" t="s">
        <v>182</v>
      </c>
      <c r="C58" t="s">
        <v>69</v>
      </c>
      <c r="D58">
        <v>17</v>
      </c>
      <c r="E58">
        <v>0</v>
      </c>
      <c r="F58">
        <v>0</v>
      </c>
      <c r="G58" t="s">
        <v>73</v>
      </c>
      <c r="H58" t="s">
        <v>26</v>
      </c>
      <c r="I58" t="s">
        <v>57</v>
      </c>
      <c r="J58">
        <v>-0.33</v>
      </c>
      <c r="K58">
        <v>0</v>
      </c>
      <c r="L58">
        <v>0</v>
      </c>
      <c r="M58">
        <v>26730.3</v>
      </c>
      <c r="N58">
        <v>33076.800000000003</v>
      </c>
      <c r="O58">
        <v>48604.4</v>
      </c>
      <c r="P58">
        <v>45598.8</v>
      </c>
      <c r="Q58">
        <v>80093.3</v>
      </c>
      <c r="R58">
        <v>47434.9</v>
      </c>
      <c r="S58">
        <v>61230.2</v>
      </c>
      <c r="T58">
        <v>76690.600000000006</v>
      </c>
      <c r="U58">
        <v>13498.8</v>
      </c>
      <c r="V58">
        <v>25649.7</v>
      </c>
    </row>
    <row r="59" spans="1:22" x14ac:dyDescent="0.5">
      <c r="A59">
        <v>618.36681743164002</v>
      </c>
      <c r="B59" t="s">
        <v>183</v>
      </c>
      <c r="C59" t="s">
        <v>69</v>
      </c>
      <c r="D59">
        <v>19</v>
      </c>
      <c r="E59">
        <v>0</v>
      </c>
      <c r="F59">
        <v>0</v>
      </c>
      <c r="G59" t="s">
        <v>75</v>
      </c>
      <c r="H59" t="s">
        <v>26</v>
      </c>
      <c r="I59" t="s">
        <v>57</v>
      </c>
      <c r="J59">
        <v>-0.65</v>
      </c>
      <c r="K59">
        <v>0</v>
      </c>
      <c r="L59">
        <v>0</v>
      </c>
      <c r="M59">
        <v>14648.3</v>
      </c>
      <c r="N59">
        <v>17660.5</v>
      </c>
      <c r="O59">
        <v>24504.2</v>
      </c>
      <c r="P59">
        <v>21452.400000000001</v>
      </c>
      <c r="Q59">
        <v>42601.8</v>
      </c>
      <c r="R59">
        <v>26058.5</v>
      </c>
      <c r="S59">
        <v>30361</v>
      </c>
      <c r="T59">
        <v>37443.699999999997</v>
      </c>
      <c r="U59">
        <v>8235.6</v>
      </c>
      <c r="V59">
        <v>13381.3</v>
      </c>
    </row>
    <row r="62" spans="1:22" x14ac:dyDescent="0.5">
      <c r="A62" t="s">
        <v>22</v>
      </c>
      <c r="B62" t="s">
        <v>76</v>
      </c>
    </row>
    <row r="63" spans="1:22" x14ac:dyDescent="0.5">
      <c r="A63">
        <v>487.28403850097601</v>
      </c>
      <c r="B63" t="s">
        <v>184</v>
      </c>
      <c r="C63" t="s">
        <v>76</v>
      </c>
      <c r="D63">
        <v>15</v>
      </c>
      <c r="E63">
        <v>0</v>
      </c>
      <c r="F63">
        <v>0</v>
      </c>
      <c r="G63" t="s">
        <v>78</v>
      </c>
      <c r="H63" t="s">
        <v>26</v>
      </c>
      <c r="I63" t="s">
        <v>57</v>
      </c>
      <c r="J63">
        <v>0.43</v>
      </c>
      <c r="K63">
        <v>344.1</v>
      </c>
      <c r="L63">
        <v>0</v>
      </c>
      <c r="M63">
        <v>9915</v>
      </c>
      <c r="N63">
        <v>12436</v>
      </c>
      <c r="O63">
        <v>20587.400000000001</v>
      </c>
      <c r="P63">
        <v>17838.400000000001</v>
      </c>
      <c r="Q63">
        <v>32827.1</v>
      </c>
      <c r="R63">
        <v>21171.8</v>
      </c>
      <c r="S63">
        <v>21586.9</v>
      </c>
      <c r="T63">
        <v>30376.5</v>
      </c>
      <c r="U63">
        <v>4830.3</v>
      </c>
      <c r="V63">
        <v>9602.7999999999993</v>
      </c>
    </row>
    <row r="64" spans="1:22" x14ac:dyDescent="0.5">
      <c r="A64">
        <v>499.28395</v>
      </c>
      <c r="B64" t="s">
        <v>281</v>
      </c>
      <c r="C64" t="s">
        <v>76</v>
      </c>
      <c r="D64">
        <v>16</v>
      </c>
      <c r="E64">
        <v>1</v>
      </c>
      <c r="F64">
        <v>0</v>
      </c>
      <c r="G64" t="s">
        <v>282</v>
      </c>
      <c r="H64" t="s">
        <v>26</v>
      </c>
      <c r="I64" t="s">
        <v>57</v>
      </c>
      <c r="J64">
        <v>0.25</v>
      </c>
      <c r="K64">
        <v>250.5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">
      <c r="A65">
        <v>501.29875102539</v>
      </c>
      <c r="B65" t="s">
        <v>283</v>
      </c>
      <c r="C65" t="s">
        <v>76</v>
      </c>
      <c r="D65">
        <v>16</v>
      </c>
      <c r="E65">
        <v>0</v>
      </c>
      <c r="F65">
        <v>0</v>
      </c>
      <c r="G65" t="s">
        <v>284</v>
      </c>
      <c r="H65" t="s">
        <v>26</v>
      </c>
      <c r="I65" t="s">
        <v>57</v>
      </c>
      <c r="J65">
        <v>-1.45</v>
      </c>
      <c r="K65">
        <v>426.4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5">
      <c r="A66">
        <v>511.28214946289</v>
      </c>
      <c r="B66" t="s">
        <v>285</v>
      </c>
      <c r="C66" t="s">
        <v>76</v>
      </c>
      <c r="D66">
        <v>17</v>
      </c>
      <c r="E66">
        <v>2</v>
      </c>
      <c r="F66">
        <v>0</v>
      </c>
      <c r="G66" t="s">
        <v>286</v>
      </c>
      <c r="H66" t="s">
        <v>26</v>
      </c>
      <c r="I66" t="s">
        <v>57</v>
      </c>
      <c r="J66">
        <v>-3.28</v>
      </c>
      <c r="K66">
        <v>510.3</v>
      </c>
      <c r="L66">
        <v>0</v>
      </c>
      <c r="M66">
        <v>1332.8</v>
      </c>
      <c r="N66">
        <v>1703.2</v>
      </c>
      <c r="O66">
        <v>5190.3</v>
      </c>
      <c r="P66">
        <v>5430.8</v>
      </c>
      <c r="Q66">
        <v>3632.8</v>
      </c>
      <c r="R66">
        <v>3971.4</v>
      </c>
      <c r="S66">
        <v>3191.4</v>
      </c>
      <c r="T66">
        <v>4333</v>
      </c>
      <c r="U66">
        <v>893</v>
      </c>
      <c r="V66">
        <v>2829.6</v>
      </c>
    </row>
    <row r="67" spans="1:22" x14ac:dyDescent="0.5">
      <c r="A67">
        <v>513.29920878906205</v>
      </c>
      <c r="B67" t="s">
        <v>287</v>
      </c>
      <c r="C67" t="s">
        <v>76</v>
      </c>
      <c r="D67">
        <v>17</v>
      </c>
      <c r="E67">
        <v>1</v>
      </c>
      <c r="F67">
        <v>0</v>
      </c>
      <c r="G67" t="s">
        <v>288</v>
      </c>
      <c r="H67" t="s">
        <v>26</v>
      </c>
      <c r="I67" t="s">
        <v>57</v>
      </c>
      <c r="J67">
        <v>-0.52</v>
      </c>
      <c r="K67">
        <v>293.10000000000002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5">
      <c r="A68">
        <v>515.31499858398399</v>
      </c>
      <c r="B68" t="s">
        <v>185</v>
      </c>
      <c r="C68" t="s">
        <v>76</v>
      </c>
      <c r="D68">
        <v>17</v>
      </c>
      <c r="E68">
        <v>0</v>
      </c>
      <c r="F68">
        <v>0</v>
      </c>
      <c r="G68" t="s">
        <v>80</v>
      </c>
      <c r="H68" t="s">
        <v>26</v>
      </c>
      <c r="I68" t="s">
        <v>57</v>
      </c>
      <c r="J68">
        <v>-0.25</v>
      </c>
      <c r="K68">
        <v>0</v>
      </c>
      <c r="L68">
        <v>0</v>
      </c>
      <c r="M68">
        <v>25300.7</v>
      </c>
      <c r="N68">
        <v>32047.4</v>
      </c>
      <c r="O68">
        <v>46467.3</v>
      </c>
      <c r="P68">
        <v>47733</v>
      </c>
      <c r="Q68">
        <v>73281.399999999994</v>
      </c>
      <c r="R68">
        <v>48641.3</v>
      </c>
      <c r="S68">
        <v>48312.4</v>
      </c>
      <c r="T68">
        <v>74104</v>
      </c>
      <c r="U68">
        <v>13221.3</v>
      </c>
      <c r="V68">
        <v>23083.599999999999</v>
      </c>
    </row>
    <row r="69" spans="1:22" x14ac:dyDescent="0.5">
      <c r="A69">
        <v>525.29716411132802</v>
      </c>
      <c r="B69" t="s">
        <v>289</v>
      </c>
      <c r="C69" t="s">
        <v>76</v>
      </c>
      <c r="D69">
        <v>18</v>
      </c>
      <c r="E69">
        <v>2</v>
      </c>
      <c r="F69">
        <v>0</v>
      </c>
      <c r="G69" t="s">
        <v>290</v>
      </c>
      <c r="H69" t="s">
        <v>26</v>
      </c>
      <c r="I69" t="s">
        <v>57</v>
      </c>
      <c r="J69">
        <v>-4.4000000000000004</v>
      </c>
      <c r="K69">
        <v>766.6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">
      <c r="A70">
        <v>529.330092578125</v>
      </c>
      <c r="B70" t="s">
        <v>291</v>
      </c>
      <c r="C70" t="s">
        <v>76</v>
      </c>
      <c r="D70">
        <v>18</v>
      </c>
      <c r="E70">
        <v>0</v>
      </c>
      <c r="F70">
        <v>0</v>
      </c>
      <c r="G70" t="s">
        <v>292</v>
      </c>
      <c r="H70" t="s">
        <v>26</v>
      </c>
      <c r="I70" t="s">
        <v>57</v>
      </c>
      <c r="J70">
        <v>-1.29</v>
      </c>
      <c r="K70">
        <v>461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5">
      <c r="A71">
        <v>537.30067363281205</v>
      </c>
      <c r="B71" t="s">
        <v>293</v>
      </c>
      <c r="C71" t="s">
        <v>76</v>
      </c>
      <c r="D71">
        <v>19</v>
      </c>
      <c r="E71">
        <v>3</v>
      </c>
      <c r="F71">
        <v>0</v>
      </c>
      <c r="G71" t="s">
        <v>294</v>
      </c>
      <c r="H71" t="s">
        <v>26</v>
      </c>
      <c r="I71" t="s">
        <v>57</v>
      </c>
      <c r="J71">
        <v>2.23</v>
      </c>
      <c r="K71">
        <v>391</v>
      </c>
      <c r="L71">
        <v>0</v>
      </c>
      <c r="M71">
        <v>705.7</v>
      </c>
      <c r="N71">
        <v>1090.0999999999999</v>
      </c>
      <c r="O71">
        <v>2565.5</v>
      </c>
      <c r="P71">
        <v>2330</v>
      </c>
      <c r="Q71">
        <v>1798.3</v>
      </c>
      <c r="R71">
        <v>2276</v>
      </c>
      <c r="S71">
        <v>1443.9</v>
      </c>
      <c r="T71">
        <v>1913.2</v>
      </c>
      <c r="U71">
        <v>0</v>
      </c>
      <c r="V71">
        <v>762.4</v>
      </c>
    </row>
    <row r="72" spans="1:22" x14ac:dyDescent="0.5">
      <c r="A72">
        <v>539.31298053977196</v>
      </c>
      <c r="B72" t="s">
        <v>295</v>
      </c>
      <c r="C72" t="s">
        <v>76</v>
      </c>
      <c r="D72">
        <v>19</v>
      </c>
      <c r="E72">
        <v>2</v>
      </c>
      <c r="F72">
        <v>0</v>
      </c>
      <c r="G72" t="s">
        <v>296</v>
      </c>
      <c r="H72" t="s">
        <v>26</v>
      </c>
      <c r="I72" t="s">
        <v>57</v>
      </c>
      <c r="J72">
        <v>-3.98</v>
      </c>
      <c r="K72">
        <v>330.9</v>
      </c>
      <c r="L72">
        <v>0</v>
      </c>
      <c r="M72">
        <v>2034</v>
      </c>
      <c r="N72">
        <v>4317.3999999999996</v>
      </c>
      <c r="O72">
        <v>11345.5</v>
      </c>
      <c r="P72">
        <v>11486</v>
      </c>
      <c r="Q72">
        <v>8117.1</v>
      </c>
      <c r="R72">
        <v>9865.6</v>
      </c>
      <c r="S72">
        <v>6279.7</v>
      </c>
      <c r="T72">
        <v>9850.4</v>
      </c>
      <c r="U72">
        <v>1873.9</v>
      </c>
      <c r="V72">
        <v>5785.2</v>
      </c>
    </row>
    <row r="73" spans="1:22" x14ac:dyDescent="0.5">
      <c r="A73">
        <v>541.32997050781205</v>
      </c>
      <c r="B73" t="s">
        <v>297</v>
      </c>
      <c r="C73" t="s">
        <v>76</v>
      </c>
      <c r="D73">
        <v>19</v>
      </c>
      <c r="E73">
        <v>1</v>
      </c>
      <c r="F73">
        <v>0</v>
      </c>
      <c r="G73" t="s">
        <v>298</v>
      </c>
      <c r="H73" t="s">
        <v>26</v>
      </c>
      <c r="I73" t="s">
        <v>57</v>
      </c>
      <c r="J73">
        <v>-1.49</v>
      </c>
      <c r="K73">
        <v>370.7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5">
      <c r="A74">
        <v>543.34629463778401</v>
      </c>
      <c r="B74" t="s">
        <v>172</v>
      </c>
      <c r="C74" t="s">
        <v>76</v>
      </c>
      <c r="D74">
        <v>19</v>
      </c>
      <c r="E74">
        <v>0</v>
      </c>
      <c r="F74">
        <v>0</v>
      </c>
      <c r="G74" t="s">
        <v>82</v>
      </c>
      <c r="H74" t="s">
        <v>26</v>
      </c>
      <c r="I74" t="s">
        <v>57</v>
      </c>
      <c r="J74">
        <v>-0.24</v>
      </c>
      <c r="K74">
        <v>341.1</v>
      </c>
      <c r="L74">
        <v>0</v>
      </c>
      <c r="M74">
        <v>12708.2</v>
      </c>
      <c r="N74">
        <v>16795.3</v>
      </c>
      <c r="O74">
        <v>22061.5</v>
      </c>
      <c r="P74">
        <v>20601.7</v>
      </c>
      <c r="Q74">
        <v>38898</v>
      </c>
      <c r="R74">
        <v>24172.9</v>
      </c>
      <c r="S74">
        <v>21605.9</v>
      </c>
      <c r="T74">
        <v>36352.199999999997</v>
      </c>
      <c r="U74">
        <v>7085.3</v>
      </c>
      <c r="V74">
        <v>12548.2</v>
      </c>
    </row>
    <row r="77" spans="1:22" x14ac:dyDescent="0.5">
      <c r="A77" t="s">
        <v>22</v>
      </c>
      <c r="B77" t="s">
        <v>83</v>
      </c>
    </row>
    <row r="78" spans="1:22" x14ac:dyDescent="0.5">
      <c r="A78">
        <v>767.56220927734296</v>
      </c>
      <c r="B78" t="s">
        <v>186</v>
      </c>
      <c r="C78" t="s">
        <v>83</v>
      </c>
      <c r="D78">
        <v>31</v>
      </c>
      <c r="E78">
        <v>1</v>
      </c>
      <c r="F78">
        <v>0</v>
      </c>
      <c r="G78" t="s">
        <v>85</v>
      </c>
      <c r="H78" t="s">
        <v>26</v>
      </c>
      <c r="I78" t="s">
        <v>27</v>
      </c>
      <c r="J78">
        <v>2.2999999999999998</v>
      </c>
      <c r="K78">
        <v>308.2</v>
      </c>
      <c r="L78">
        <v>0</v>
      </c>
      <c r="M78">
        <v>37744.400000000001</v>
      </c>
      <c r="N78">
        <v>42011.5</v>
      </c>
      <c r="O78">
        <v>51593.7</v>
      </c>
      <c r="P78">
        <v>42677</v>
      </c>
      <c r="Q78">
        <v>76197.5</v>
      </c>
      <c r="R78">
        <v>51099.7</v>
      </c>
      <c r="S78">
        <v>61506.6</v>
      </c>
      <c r="T78">
        <v>86796.9</v>
      </c>
      <c r="U78">
        <v>32740</v>
      </c>
      <c r="V78">
        <v>49762.3</v>
      </c>
    </row>
    <row r="79" spans="1:22" x14ac:dyDescent="0.5">
      <c r="A79">
        <v>769.57563701171796</v>
      </c>
      <c r="B79" t="s">
        <v>299</v>
      </c>
      <c r="C79" t="s">
        <v>83</v>
      </c>
      <c r="D79">
        <v>31</v>
      </c>
      <c r="E79">
        <v>0</v>
      </c>
      <c r="F79">
        <v>0</v>
      </c>
      <c r="G79" t="s">
        <v>300</v>
      </c>
      <c r="H79" t="s">
        <v>26</v>
      </c>
      <c r="I79" t="s">
        <v>27</v>
      </c>
      <c r="J79">
        <v>-0.59</v>
      </c>
      <c r="K79">
        <v>722.1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5">
      <c r="A80">
        <v>779.55995708007799</v>
      </c>
      <c r="B80" t="s">
        <v>187</v>
      </c>
      <c r="C80" t="s">
        <v>83</v>
      </c>
      <c r="D80">
        <v>32</v>
      </c>
      <c r="E80">
        <v>2</v>
      </c>
      <c r="F80">
        <v>0</v>
      </c>
      <c r="G80" t="s">
        <v>188</v>
      </c>
      <c r="H80" t="s">
        <v>26</v>
      </c>
      <c r="I80" t="s">
        <v>27</v>
      </c>
      <c r="J80">
        <v>-0.62</v>
      </c>
      <c r="K80">
        <v>0</v>
      </c>
      <c r="L80">
        <v>0</v>
      </c>
      <c r="M80">
        <v>56033.2</v>
      </c>
      <c r="N80">
        <v>73936.7</v>
      </c>
      <c r="O80">
        <v>79680.600000000006</v>
      </c>
      <c r="P80">
        <v>72554.5</v>
      </c>
      <c r="Q80">
        <v>130611.5</v>
      </c>
      <c r="R80">
        <v>84711.5</v>
      </c>
      <c r="S80">
        <v>95330.1</v>
      </c>
      <c r="T80">
        <v>132792.1</v>
      </c>
      <c r="U80">
        <v>42584</v>
      </c>
      <c r="V80">
        <v>78429.5</v>
      </c>
    </row>
    <row r="81" spans="1:22" x14ac:dyDescent="0.5">
      <c r="A81">
        <v>781.57459941406205</v>
      </c>
      <c r="B81" t="s">
        <v>301</v>
      </c>
      <c r="C81" t="s">
        <v>83</v>
      </c>
      <c r="D81">
        <v>32</v>
      </c>
      <c r="E81">
        <v>1</v>
      </c>
      <c r="F81">
        <v>0</v>
      </c>
      <c r="G81" t="s">
        <v>302</v>
      </c>
      <c r="H81" t="s">
        <v>26</v>
      </c>
      <c r="I81" t="s">
        <v>27</v>
      </c>
      <c r="J81">
        <v>-1.91</v>
      </c>
      <c r="K81">
        <v>298.60000000000002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5">
      <c r="A82">
        <v>783.590834765625</v>
      </c>
      <c r="B82" t="s">
        <v>303</v>
      </c>
      <c r="C82" t="s">
        <v>83</v>
      </c>
      <c r="D82">
        <v>32</v>
      </c>
      <c r="E82">
        <v>0</v>
      </c>
      <c r="F82">
        <v>0</v>
      </c>
      <c r="G82" t="s">
        <v>304</v>
      </c>
      <c r="H82" t="s">
        <v>26</v>
      </c>
      <c r="I82" t="s">
        <v>27</v>
      </c>
      <c r="J82">
        <v>-1.1599999999999999</v>
      </c>
      <c r="K82">
        <v>658.5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5">
      <c r="A83">
        <v>791.55757060546796</v>
      </c>
      <c r="B83" t="s">
        <v>305</v>
      </c>
      <c r="C83" t="s">
        <v>83</v>
      </c>
      <c r="D83">
        <v>33</v>
      </c>
      <c r="E83">
        <v>3</v>
      </c>
      <c r="F83">
        <v>0</v>
      </c>
      <c r="G83" t="s">
        <v>306</v>
      </c>
      <c r="H83" t="s">
        <v>26</v>
      </c>
      <c r="I83" t="s">
        <v>27</v>
      </c>
      <c r="J83">
        <v>-3.63</v>
      </c>
      <c r="K83">
        <v>396.2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5">
      <c r="A84">
        <v>793.574965625</v>
      </c>
      <c r="B84" t="s">
        <v>307</v>
      </c>
      <c r="C84" t="s">
        <v>83</v>
      </c>
      <c r="D84">
        <v>33</v>
      </c>
      <c r="E84">
        <v>2</v>
      </c>
      <c r="F84">
        <v>0</v>
      </c>
      <c r="G84" t="s">
        <v>308</v>
      </c>
      <c r="H84" t="s">
        <v>26</v>
      </c>
      <c r="I84" t="s">
        <v>27</v>
      </c>
      <c r="J84">
        <v>-1.42</v>
      </c>
      <c r="K84">
        <v>0</v>
      </c>
      <c r="L84">
        <v>0</v>
      </c>
      <c r="M84">
        <v>546.1</v>
      </c>
      <c r="N84">
        <v>629</v>
      </c>
      <c r="O84">
        <v>-1.7</v>
      </c>
      <c r="P84">
        <v>-1.7</v>
      </c>
      <c r="Q84">
        <v>-1.7</v>
      </c>
      <c r="R84">
        <v>879.2</v>
      </c>
      <c r="S84">
        <v>-1.7</v>
      </c>
      <c r="T84">
        <v>-1.7</v>
      </c>
      <c r="U84">
        <v>816.2</v>
      </c>
      <c r="V84">
        <v>-1.7</v>
      </c>
    </row>
    <row r="85" spans="1:22" x14ac:dyDescent="0.5">
      <c r="A85">
        <v>795.59137797851497</v>
      </c>
      <c r="B85" t="s">
        <v>309</v>
      </c>
      <c r="C85" t="s">
        <v>83</v>
      </c>
      <c r="D85">
        <v>33</v>
      </c>
      <c r="E85">
        <v>1</v>
      </c>
      <c r="F85">
        <v>0</v>
      </c>
      <c r="G85" t="s">
        <v>87</v>
      </c>
      <c r="H85" t="s">
        <v>26</v>
      </c>
      <c r="I85" t="s">
        <v>27</v>
      </c>
      <c r="J85">
        <v>-0.46</v>
      </c>
      <c r="K85">
        <v>246.4</v>
      </c>
      <c r="L85">
        <v>0</v>
      </c>
      <c r="M85">
        <v>75798.2</v>
      </c>
      <c r="N85">
        <v>90034.7</v>
      </c>
      <c r="O85">
        <v>101458.2</v>
      </c>
      <c r="P85">
        <v>88140.9</v>
      </c>
      <c r="Q85">
        <v>170544.1</v>
      </c>
      <c r="R85">
        <v>111564.9</v>
      </c>
      <c r="S85">
        <v>131916</v>
      </c>
      <c r="T85">
        <v>159753.20000000001</v>
      </c>
      <c r="U85">
        <v>63110.1</v>
      </c>
      <c r="V85">
        <v>105827.4</v>
      </c>
    </row>
    <row r="86" spans="1:22" x14ac:dyDescent="0.5">
      <c r="A86">
        <v>797.6071921875</v>
      </c>
      <c r="B86" t="s">
        <v>310</v>
      </c>
      <c r="C86" t="s">
        <v>83</v>
      </c>
      <c r="D86">
        <v>33</v>
      </c>
      <c r="E86">
        <v>0</v>
      </c>
      <c r="F86">
        <v>0</v>
      </c>
      <c r="G86" t="s">
        <v>311</v>
      </c>
      <c r="H86" t="s">
        <v>26</v>
      </c>
      <c r="I86" t="s">
        <v>27</v>
      </c>
      <c r="J86">
        <v>-0.25</v>
      </c>
      <c r="K86">
        <v>368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5">
      <c r="A87">
        <v>803.56185832519498</v>
      </c>
      <c r="B87" t="s">
        <v>189</v>
      </c>
      <c r="C87" t="s">
        <v>83</v>
      </c>
      <c r="D87">
        <v>34</v>
      </c>
      <c r="E87">
        <v>4</v>
      </c>
      <c r="F87">
        <v>0</v>
      </c>
      <c r="G87" t="s">
        <v>312</v>
      </c>
      <c r="H87" t="s">
        <v>26</v>
      </c>
      <c r="I87" t="s">
        <v>27</v>
      </c>
      <c r="J87">
        <v>1.76</v>
      </c>
      <c r="K87">
        <v>0</v>
      </c>
      <c r="L87">
        <v>0</v>
      </c>
      <c r="M87">
        <v>49087.3</v>
      </c>
      <c r="N87">
        <v>60263</v>
      </c>
      <c r="O87">
        <v>217236.4</v>
      </c>
      <c r="P87">
        <v>188456.9</v>
      </c>
      <c r="Q87">
        <v>131813.1</v>
      </c>
      <c r="R87">
        <v>94007.4</v>
      </c>
      <c r="S87">
        <v>160079</v>
      </c>
      <c r="T87">
        <v>214006.5</v>
      </c>
      <c r="U87">
        <v>33566.9</v>
      </c>
      <c r="V87">
        <v>54887.199999999997</v>
      </c>
    </row>
    <row r="88" spans="1:22" x14ac:dyDescent="0.5">
      <c r="A88">
        <v>805.57978740234296</v>
      </c>
      <c r="B88" t="s">
        <v>313</v>
      </c>
      <c r="C88" t="s">
        <v>83</v>
      </c>
      <c r="D88">
        <v>34</v>
      </c>
      <c r="E88">
        <v>3</v>
      </c>
      <c r="F88">
        <v>0</v>
      </c>
      <c r="G88" t="s">
        <v>314</v>
      </c>
      <c r="H88" t="s">
        <v>26</v>
      </c>
      <c r="I88" t="s">
        <v>27</v>
      </c>
      <c r="J88">
        <v>4.59</v>
      </c>
      <c r="K88">
        <v>231.8</v>
      </c>
      <c r="L88">
        <v>0</v>
      </c>
      <c r="M88">
        <v>1995</v>
      </c>
      <c r="N88">
        <v>1962.6</v>
      </c>
      <c r="O88">
        <v>59531.9</v>
      </c>
      <c r="P88">
        <v>54761.3</v>
      </c>
      <c r="Q88">
        <v>-1.7</v>
      </c>
      <c r="R88">
        <v>3906</v>
      </c>
      <c r="S88">
        <v>0</v>
      </c>
      <c r="T88">
        <v>0</v>
      </c>
      <c r="U88">
        <v>0</v>
      </c>
      <c r="V88">
        <v>0</v>
      </c>
    </row>
    <row r="89" spans="1:22" x14ac:dyDescent="0.5">
      <c r="A89">
        <v>807.59017863769498</v>
      </c>
      <c r="B89" t="s">
        <v>315</v>
      </c>
      <c r="C89" t="s">
        <v>83</v>
      </c>
      <c r="D89">
        <v>34</v>
      </c>
      <c r="E89">
        <v>2</v>
      </c>
      <c r="F89">
        <v>0</v>
      </c>
      <c r="G89" t="s">
        <v>316</v>
      </c>
      <c r="H89" t="s">
        <v>26</v>
      </c>
      <c r="I89" t="s">
        <v>27</v>
      </c>
      <c r="J89">
        <v>-1.94</v>
      </c>
      <c r="K89">
        <v>0</v>
      </c>
      <c r="L89">
        <v>0</v>
      </c>
      <c r="M89">
        <v>297.5</v>
      </c>
      <c r="N89">
        <v>346.9</v>
      </c>
      <c r="O89">
        <v>0</v>
      </c>
      <c r="P89">
        <v>0</v>
      </c>
      <c r="Q89">
        <v>-1.7</v>
      </c>
      <c r="R89">
        <v>-1.7</v>
      </c>
      <c r="S89">
        <v>0</v>
      </c>
      <c r="T89">
        <v>0</v>
      </c>
      <c r="U89">
        <v>251.6</v>
      </c>
      <c r="V89">
        <v>0</v>
      </c>
    </row>
    <row r="90" spans="1:22" x14ac:dyDescent="0.5">
      <c r="A90">
        <v>809.61006083984296</v>
      </c>
      <c r="B90" t="s">
        <v>317</v>
      </c>
      <c r="C90" t="s">
        <v>83</v>
      </c>
      <c r="D90">
        <v>34</v>
      </c>
      <c r="E90">
        <v>1</v>
      </c>
      <c r="F90">
        <v>0</v>
      </c>
      <c r="G90" t="s">
        <v>318</v>
      </c>
      <c r="H90" t="s">
        <v>26</v>
      </c>
      <c r="I90" t="s">
        <v>27</v>
      </c>
      <c r="J90">
        <v>3.3</v>
      </c>
      <c r="K90">
        <v>267.39999999999998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274.89999999999998</v>
      </c>
      <c r="S90">
        <v>0</v>
      </c>
      <c r="T90">
        <v>0</v>
      </c>
      <c r="U90">
        <v>0</v>
      </c>
      <c r="V90">
        <v>0</v>
      </c>
    </row>
    <row r="91" spans="1:22" x14ac:dyDescent="0.5">
      <c r="A91">
        <v>811.62302063801997</v>
      </c>
      <c r="B91" t="s">
        <v>319</v>
      </c>
      <c r="C91" t="s">
        <v>83</v>
      </c>
      <c r="D91">
        <v>34</v>
      </c>
      <c r="E91">
        <v>0</v>
      </c>
      <c r="F91">
        <v>0</v>
      </c>
      <c r="G91" t="s">
        <v>320</v>
      </c>
      <c r="H91" t="s">
        <v>26</v>
      </c>
      <c r="I91" t="s">
        <v>27</v>
      </c>
      <c r="J91">
        <v>-0.03</v>
      </c>
      <c r="K91">
        <v>257.10000000000002</v>
      </c>
      <c r="L91">
        <v>0</v>
      </c>
      <c r="M91">
        <v>0</v>
      </c>
      <c r="N91">
        <v>677.8</v>
      </c>
      <c r="O91">
        <v>0</v>
      </c>
      <c r="P91">
        <v>984.6</v>
      </c>
      <c r="Q91">
        <v>1334.8</v>
      </c>
      <c r="R91">
        <v>808.4</v>
      </c>
      <c r="S91">
        <v>1283.9000000000001</v>
      </c>
      <c r="T91">
        <v>1265.3</v>
      </c>
      <c r="U91">
        <v>444.3</v>
      </c>
      <c r="V91">
        <v>848.2</v>
      </c>
    </row>
    <row r="92" spans="1:22" x14ac:dyDescent="0.5">
      <c r="A92">
        <v>819.59038717447902</v>
      </c>
      <c r="B92" t="s">
        <v>321</v>
      </c>
      <c r="C92" t="s">
        <v>83</v>
      </c>
      <c r="D92">
        <v>35</v>
      </c>
      <c r="E92">
        <v>3</v>
      </c>
      <c r="F92">
        <v>0</v>
      </c>
      <c r="G92" t="s">
        <v>322</v>
      </c>
      <c r="H92" t="s">
        <v>26</v>
      </c>
      <c r="I92" t="s">
        <v>27</v>
      </c>
      <c r="J92">
        <v>-1.65</v>
      </c>
      <c r="K92">
        <v>190</v>
      </c>
      <c r="L92">
        <v>0</v>
      </c>
      <c r="M92">
        <v>-1.7</v>
      </c>
      <c r="N92">
        <v>-1.7</v>
      </c>
      <c r="O92">
        <v>0</v>
      </c>
      <c r="P92">
        <v>0</v>
      </c>
      <c r="Q92">
        <v>716</v>
      </c>
      <c r="R92">
        <v>23.5</v>
      </c>
      <c r="S92">
        <v>0</v>
      </c>
      <c r="T92">
        <v>0</v>
      </c>
      <c r="U92">
        <v>-1.7</v>
      </c>
      <c r="V92">
        <v>-1.7</v>
      </c>
    </row>
    <row r="93" spans="1:22" x14ac:dyDescent="0.5">
      <c r="A93">
        <v>821.60777202148404</v>
      </c>
      <c r="B93" t="s">
        <v>323</v>
      </c>
      <c r="C93" t="s">
        <v>83</v>
      </c>
      <c r="D93">
        <v>35</v>
      </c>
      <c r="E93">
        <v>2</v>
      </c>
      <c r="F93">
        <v>0</v>
      </c>
      <c r="G93" t="s">
        <v>324</v>
      </c>
      <c r="H93" t="s">
        <v>26</v>
      </c>
      <c r="I93" t="s">
        <v>27</v>
      </c>
      <c r="J93">
        <v>0.46</v>
      </c>
      <c r="K93">
        <v>0</v>
      </c>
      <c r="L93">
        <v>0</v>
      </c>
      <c r="M93">
        <v>258.5</v>
      </c>
      <c r="N93">
        <v>0</v>
      </c>
      <c r="O93">
        <v>0</v>
      </c>
      <c r="P93">
        <v>0</v>
      </c>
      <c r="Q93">
        <v>0</v>
      </c>
      <c r="R93">
        <v>480.3</v>
      </c>
      <c r="S93">
        <v>0</v>
      </c>
      <c r="T93">
        <v>0</v>
      </c>
      <c r="U93">
        <v>0</v>
      </c>
      <c r="V93">
        <v>0</v>
      </c>
    </row>
    <row r="94" spans="1:22" x14ac:dyDescent="0.5">
      <c r="A94">
        <v>823.62255640092303</v>
      </c>
      <c r="B94" t="s">
        <v>190</v>
      </c>
      <c r="C94" t="s">
        <v>83</v>
      </c>
      <c r="D94">
        <v>35</v>
      </c>
      <c r="E94">
        <v>1</v>
      </c>
      <c r="F94">
        <v>0</v>
      </c>
      <c r="G94" t="s">
        <v>89</v>
      </c>
      <c r="H94" t="s">
        <v>26</v>
      </c>
      <c r="I94" t="s">
        <v>27</v>
      </c>
      <c r="J94">
        <v>-0.59</v>
      </c>
      <c r="K94">
        <v>287.89999999999998</v>
      </c>
      <c r="L94">
        <v>0</v>
      </c>
      <c r="M94">
        <v>119782.2</v>
      </c>
      <c r="N94">
        <v>137683</v>
      </c>
      <c r="O94">
        <v>148035</v>
      </c>
      <c r="P94">
        <v>122872.7</v>
      </c>
      <c r="Q94">
        <v>255340.4</v>
      </c>
      <c r="R94">
        <v>162610.4</v>
      </c>
      <c r="S94">
        <v>193959.9</v>
      </c>
      <c r="T94">
        <v>228449.9</v>
      </c>
      <c r="U94">
        <v>99087.3</v>
      </c>
      <c r="V94">
        <v>167205.1</v>
      </c>
    </row>
    <row r="95" spans="1:22" x14ac:dyDescent="0.5">
      <c r="A95">
        <v>825.63801494140603</v>
      </c>
      <c r="B95" t="s">
        <v>325</v>
      </c>
      <c r="C95" t="s">
        <v>83</v>
      </c>
      <c r="D95">
        <v>35</v>
      </c>
      <c r="E95">
        <v>0</v>
      </c>
      <c r="F95">
        <v>0</v>
      </c>
      <c r="G95" t="s">
        <v>326</v>
      </c>
      <c r="H95" t="s">
        <v>26</v>
      </c>
      <c r="I95" t="s">
        <v>27</v>
      </c>
      <c r="J95">
        <v>-0.82</v>
      </c>
      <c r="K95">
        <v>212.4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5">
      <c r="A96">
        <v>827.56388774413995</v>
      </c>
      <c r="B96" t="s">
        <v>327</v>
      </c>
      <c r="C96" t="s">
        <v>83</v>
      </c>
      <c r="D96">
        <v>36</v>
      </c>
      <c r="E96">
        <v>6</v>
      </c>
      <c r="F96">
        <v>0</v>
      </c>
      <c r="G96" t="s">
        <v>328</v>
      </c>
      <c r="H96" t="s">
        <v>26</v>
      </c>
      <c r="I96" t="s">
        <v>27</v>
      </c>
      <c r="J96">
        <v>4.16</v>
      </c>
      <c r="K96">
        <v>124.3</v>
      </c>
      <c r="L96">
        <v>0</v>
      </c>
      <c r="M96">
        <v>0</v>
      </c>
      <c r="N96">
        <v>0</v>
      </c>
      <c r="O96">
        <v>69720.600000000006</v>
      </c>
      <c r="P96">
        <v>52715</v>
      </c>
      <c r="Q96">
        <v>0</v>
      </c>
      <c r="R96">
        <v>0</v>
      </c>
      <c r="S96">
        <v>31487</v>
      </c>
      <c r="T96">
        <v>39613.4</v>
      </c>
      <c r="U96">
        <v>0</v>
      </c>
      <c r="V96">
        <v>0</v>
      </c>
    </row>
    <row r="97" spans="1:22" x14ac:dyDescent="0.5">
      <c r="A97">
        <v>829.57832255859296</v>
      </c>
      <c r="B97" t="s">
        <v>212</v>
      </c>
      <c r="C97" t="s">
        <v>83</v>
      </c>
      <c r="D97">
        <v>36</v>
      </c>
      <c r="E97">
        <v>5</v>
      </c>
      <c r="F97">
        <v>0</v>
      </c>
      <c r="G97" t="s">
        <v>329</v>
      </c>
      <c r="H97" t="s">
        <v>26</v>
      </c>
      <c r="I97" t="s">
        <v>27</v>
      </c>
      <c r="J97">
        <v>2.69</v>
      </c>
      <c r="K97">
        <v>0</v>
      </c>
      <c r="L97">
        <v>0</v>
      </c>
      <c r="M97">
        <v>18651.7</v>
      </c>
      <c r="N97">
        <v>22290.9</v>
      </c>
      <c r="O97">
        <v>69864.399999999994</v>
      </c>
      <c r="P97">
        <v>54629.3</v>
      </c>
      <c r="Q97">
        <v>48790.9</v>
      </c>
      <c r="R97">
        <v>28413.9</v>
      </c>
      <c r="S97">
        <v>44866.3</v>
      </c>
      <c r="T97">
        <v>73050.399999999994</v>
      </c>
      <c r="U97">
        <v>12735.9</v>
      </c>
      <c r="V97">
        <v>20533.099999999999</v>
      </c>
    </row>
    <row r="98" spans="1:22" x14ac:dyDescent="0.5">
      <c r="A98">
        <v>831.59529930013002</v>
      </c>
      <c r="B98" t="s">
        <v>330</v>
      </c>
      <c r="C98" t="s">
        <v>83</v>
      </c>
      <c r="D98">
        <v>36</v>
      </c>
      <c r="E98">
        <v>4</v>
      </c>
      <c r="F98">
        <v>0</v>
      </c>
      <c r="G98" t="s">
        <v>331</v>
      </c>
      <c r="H98" t="s">
        <v>26</v>
      </c>
      <c r="I98" t="s">
        <v>27</v>
      </c>
      <c r="J98">
        <v>4.28</v>
      </c>
      <c r="K98">
        <v>0</v>
      </c>
      <c r="L98">
        <v>438.8</v>
      </c>
      <c r="M98">
        <v>0</v>
      </c>
      <c r="N98">
        <v>0</v>
      </c>
      <c r="O98">
        <v>85773.8</v>
      </c>
      <c r="P98">
        <v>68493.399999999994</v>
      </c>
      <c r="Q98">
        <v>19143.900000000001</v>
      </c>
      <c r="R98">
        <v>11950.3</v>
      </c>
      <c r="S98">
        <v>57317.9</v>
      </c>
      <c r="T98">
        <v>64025.8</v>
      </c>
      <c r="U98">
        <v>0</v>
      </c>
      <c r="V98">
        <v>0</v>
      </c>
    </row>
    <row r="99" spans="1:22" x14ac:dyDescent="0.5">
      <c r="A99">
        <v>833.61137309570302</v>
      </c>
      <c r="B99" t="s">
        <v>332</v>
      </c>
      <c r="C99" t="s">
        <v>83</v>
      </c>
      <c r="D99">
        <v>36</v>
      </c>
      <c r="E99">
        <v>3</v>
      </c>
      <c r="F99">
        <v>0</v>
      </c>
      <c r="G99" t="s">
        <v>333</v>
      </c>
      <c r="H99" t="s">
        <v>26</v>
      </c>
      <c r="I99" t="s">
        <v>27</v>
      </c>
      <c r="J99">
        <v>4.7699999999999996</v>
      </c>
      <c r="K99">
        <v>185.6</v>
      </c>
      <c r="L99">
        <v>0</v>
      </c>
      <c r="M99">
        <v>869.6</v>
      </c>
      <c r="N99">
        <v>545</v>
      </c>
      <c r="O99">
        <v>9372.6</v>
      </c>
      <c r="P99">
        <v>8691</v>
      </c>
      <c r="Q99">
        <v>2949.9</v>
      </c>
      <c r="R99">
        <v>1331.5</v>
      </c>
      <c r="S99">
        <v>6880.7</v>
      </c>
      <c r="T99">
        <v>8156.8</v>
      </c>
      <c r="U99">
        <v>0</v>
      </c>
      <c r="V99">
        <v>0</v>
      </c>
    </row>
    <row r="100" spans="1:22" x14ac:dyDescent="0.5">
      <c r="A100">
        <v>841.57874980468705</v>
      </c>
      <c r="B100" t="s">
        <v>334</v>
      </c>
      <c r="C100" t="s">
        <v>83</v>
      </c>
      <c r="D100">
        <v>37</v>
      </c>
      <c r="E100">
        <v>6</v>
      </c>
      <c r="F100">
        <v>0</v>
      </c>
      <c r="G100" t="s">
        <v>335</v>
      </c>
      <c r="H100" t="s">
        <v>26</v>
      </c>
      <c r="I100" t="s">
        <v>27</v>
      </c>
      <c r="J100">
        <v>3.16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1225</v>
      </c>
      <c r="T100">
        <v>0</v>
      </c>
      <c r="U100">
        <v>0</v>
      </c>
      <c r="V100">
        <v>0</v>
      </c>
    </row>
    <row r="101" spans="1:22" x14ac:dyDescent="0.5">
      <c r="A101">
        <v>845.608901171875</v>
      </c>
      <c r="B101" t="s">
        <v>336</v>
      </c>
      <c r="C101" t="s">
        <v>83</v>
      </c>
      <c r="D101">
        <v>37</v>
      </c>
      <c r="E101">
        <v>4</v>
      </c>
      <c r="F101">
        <v>0</v>
      </c>
      <c r="G101" t="s">
        <v>337</v>
      </c>
      <c r="H101" t="s">
        <v>26</v>
      </c>
      <c r="I101" t="s">
        <v>27</v>
      </c>
      <c r="J101">
        <v>1.78</v>
      </c>
      <c r="K101">
        <v>173.6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5">
      <c r="A102">
        <v>847.62259746093696</v>
      </c>
      <c r="B102" t="s">
        <v>191</v>
      </c>
      <c r="C102" t="s">
        <v>83</v>
      </c>
      <c r="D102">
        <v>37</v>
      </c>
      <c r="E102">
        <v>3</v>
      </c>
      <c r="F102">
        <v>0</v>
      </c>
      <c r="G102" t="s">
        <v>91</v>
      </c>
      <c r="H102" t="s">
        <v>26</v>
      </c>
      <c r="I102" t="s">
        <v>27</v>
      </c>
      <c r="J102">
        <v>-0.53</v>
      </c>
      <c r="K102">
        <v>178.3</v>
      </c>
      <c r="L102">
        <v>0</v>
      </c>
      <c r="M102">
        <v>70856.600000000006</v>
      </c>
      <c r="N102">
        <v>84522.3</v>
      </c>
      <c r="O102">
        <v>84700.5</v>
      </c>
      <c r="P102">
        <v>75759.100000000006</v>
      </c>
      <c r="Q102">
        <v>150007.79999999999</v>
      </c>
      <c r="R102">
        <v>89262.9</v>
      </c>
      <c r="S102">
        <v>105740.6</v>
      </c>
      <c r="T102">
        <v>139775.9</v>
      </c>
      <c r="U102">
        <v>57567.8</v>
      </c>
      <c r="V102">
        <v>97902.3</v>
      </c>
    </row>
    <row r="103" spans="1:22" x14ac:dyDescent="0.5">
      <c r="A103">
        <v>851.56317566731695</v>
      </c>
      <c r="B103" t="s">
        <v>338</v>
      </c>
      <c r="C103" t="s">
        <v>83</v>
      </c>
      <c r="D103">
        <v>38</v>
      </c>
      <c r="E103">
        <v>8</v>
      </c>
      <c r="F103">
        <v>0</v>
      </c>
      <c r="G103" t="s">
        <v>339</v>
      </c>
      <c r="H103" t="s">
        <v>26</v>
      </c>
      <c r="I103" t="s">
        <v>27</v>
      </c>
      <c r="J103">
        <v>3.21</v>
      </c>
      <c r="K103">
        <v>0</v>
      </c>
      <c r="L103">
        <v>0</v>
      </c>
      <c r="M103">
        <v>989.5</v>
      </c>
      <c r="N103">
        <v>1256.5</v>
      </c>
      <c r="O103">
        <v>19993</v>
      </c>
      <c r="P103">
        <v>18830.2</v>
      </c>
      <c r="Q103">
        <v>5055.7</v>
      </c>
      <c r="R103">
        <v>2330.3000000000002</v>
      </c>
      <c r="S103">
        <v>11322.7</v>
      </c>
      <c r="T103">
        <v>16910</v>
      </c>
      <c r="U103">
        <v>284.7</v>
      </c>
      <c r="V103">
        <v>652.9</v>
      </c>
    </row>
    <row r="104" spans="1:22" x14ac:dyDescent="0.5">
      <c r="A104">
        <v>853.57685771484296</v>
      </c>
      <c r="B104" t="s">
        <v>340</v>
      </c>
      <c r="C104" t="s">
        <v>83</v>
      </c>
      <c r="D104">
        <v>38</v>
      </c>
      <c r="E104">
        <v>7</v>
      </c>
      <c r="F104">
        <v>0</v>
      </c>
      <c r="G104" t="s">
        <v>341</v>
      </c>
      <c r="H104" t="s">
        <v>26</v>
      </c>
      <c r="I104" t="s">
        <v>27</v>
      </c>
      <c r="J104">
        <v>0.9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23547.200000000001</v>
      </c>
      <c r="U104">
        <v>0</v>
      </c>
      <c r="V104">
        <v>0</v>
      </c>
    </row>
    <row r="105" spans="1:22" x14ac:dyDescent="0.5">
      <c r="A105">
        <v>855.59348979492097</v>
      </c>
      <c r="B105" t="s">
        <v>342</v>
      </c>
      <c r="C105" t="s">
        <v>83</v>
      </c>
      <c r="D105">
        <v>38</v>
      </c>
      <c r="E105">
        <v>6</v>
      </c>
      <c r="F105">
        <v>0</v>
      </c>
      <c r="G105" t="s">
        <v>343</v>
      </c>
      <c r="H105" t="s">
        <v>26</v>
      </c>
      <c r="I105" t="s">
        <v>27</v>
      </c>
      <c r="J105">
        <v>2.04</v>
      </c>
      <c r="K105">
        <v>0</v>
      </c>
      <c r="L105">
        <v>0</v>
      </c>
      <c r="M105">
        <v>0</v>
      </c>
      <c r="N105">
        <v>0</v>
      </c>
      <c r="O105">
        <v>31119.7</v>
      </c>
      <c r="P105">
        <v>26747.4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5">
      <c r="A106">
        <v>857.60973277000005</v>
      </c>
    </row>
    <row r="108" spans="1:22" x14ac:dyDescent="0.5">
      <c r="A108">
        <v>58789</v>
      </c>
      <c r="B108" t="s">
        <v>344</v>
      </c>
      <c r="C108" t="s">
        <v>83</v>
      </c>
      <c r="D108">
        <v>38</v>
      </c>
      <c r="E108">
        <v>5</v>
      </c>
      <c r="F108">
        <v>0</v>
      </c>
      <c r="G108" t="s">
        <v>345</v>
      </c>
      <c r="H108" t="s">
        <v>26</v>
      </c>
      <c r="I108" t="s">
        <v>27</v>
      </c>
      <c r="J108">
        <v>2.73</v>
      </c>
      <c r="K108">
        <v>0</v>
      </c>
      <c r="L108">
        <v>0</v>
      </c>
      <c r="M108">
        <v>446.4</v>
      </c>
      <c r="N108">
        <v>529.20000000000005</v>
      </c>
      <c r="O108">
        <v>12058.5</v>
      </c>
      <c r="P108">
        <v>10434</v>
      </c>
      <c r="Q108">
        <v>2621.6</v>
      </c>
      <c r="R108">
        <v>1975.2</v>
      </c>
      <c r="S108">
        <v>7214.3</v>
      </c>
      <c r="T108">
        <v>8934.7000000000007</v>
      </c>
      <c r="U108">
        <v>0</v>
      </c>
      <c r="V108">
        <v>0</v>
      </c>
    </row>
    <row r="109" spans="1:22" x14ac:dyDescent="0.5">
      <c r="A109">
        <v>859.62523824869697</v>
      </c>
      <c r="B109" t="s">
        <v>346</v>
      </c>
      <c r="C109" t="s">
        <v>83</v>
      </c>
      <c r="D109">
        <v>38</v>
      </c>
      <c r="E109">
        <v>4</v>
      </c>
      <c r="F109">
        <v>0</v>
      </c>
      <c r="G109" t="s">
        <v>347</v>
      </c>
      <c r="H109" t="s">
        <v>26</v>
      </c>
      <c r="I109" t="s">
        <v>27</v>
      </c>
      <c r="J109">
        <v>2.5499999999999998</v>
      </c>
      <c r="K109">
        <v>0</v>
      </c>
      <c r="L109">
        <v>0</v>
      </c>
      <c r="M109">
        <v>0</v>
      </c>
      <c r="N109">
        <v>0</v>
      </c>
      <c r="O109">
        <v>1077.4000000000001</v>
      </c>
      <c r="P109">
        <v>960</v>
      </c>
      <c r="Q109">
        <v>0</v>
      </c>
      <c r="R109">
        <v>0</v>
      </c>
      <c r="S109">
        <v>642.6</v>
      </c>
      <c r="T109">
        <v>0</v>
      </c>
      <c r="U109">
        <v>0</v>
      </c>
      <c r="V109">
        <v>0</v>
      </c>
    </row>
    <row r="110" spans="1:22" x14ac:dyDescent="0.5">
      <c r="A110">
        <v>861.63514628906205</v>
      </c>
      <c r="B110" t="s">
        <v>348</v>
      </c>
      <c r="C110" t="s">
        <v>83</v>
      </c>
      <c r="D110">
        <v>38</v>
      </c>
      <c r="E110">
        <v>3</v>
      </c>
      <c r="F110">
        <v>0</v>
      </c>
      <c r="G110" t="s">
        <v>349</v>
      </c>
      <c r="H110" t="s">
        <v>26</v>
      </c>
      <c r="I110" t="s">
        <v>27</v>
      </c>
      <c r="J110">
        <v>-4.12</v>
      </c>
      <c r="K110">
        <v>197.1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5">
      <c r="A111">
        <v>873.64002910156205</v>
      </c>
      <c r="B111" t="s">
        <v>192</v>
      </c>
      <c r="C111" t="s">
        <v>83</v>
      </c>
      <c r="D111">
        <v>39</v>
      </c>
      <c r="E111">
        <v>4</v>
      </c>
      <c r="F111">
        <v>0</v>
      </c>
      <c r="G111" t="s">
        <v>93</v>
      </c>
      <c r="H111" t="s">
        <v>26</v>
      </c>
      <c r="I111" t="s">
        <v>27</v>
      </c>
      <c r="J111">
        <v>1.53</v>
      </c>
      <c r="K111">
        <v>212.6</v>
      </c>
      <c r="L111">
        <v>0</v>
      </c>
      <c r="M111">
        <v>35588.5</v>
      </c>
      <c r="N111">
        <v>42890.7</v>
      </c>
      <c r="O111">
        <v>42634</v>
      </c>
      <c r="P111">
        <v>36292.5</v>
      </c>
      <c r="Q111">
        <v>72433.100000000006</v>
      </c>
      <c r="R111">
        <v>48652.800000000003</v>
      </c>
      <c r="S111">
        <v>56926.400000000001</v>
      </c>
      <c r="T111">
        <v>70476.399999999994</v>
      </c>
      <c r="U111">
        <v>30021.7</v>
      </c>
      <c r="V111">
        <v>50583.199999999997</v>
      </c>
    </row>
    <row r="114" spans="1:22" x14ac:dyDescent="0.5">
      <c r="A114" t="s">
        <v>22</v>
      </c>
      <c r="B114" t="s">
        <v>94</v>
      </c>
    </row>
    <row r="115" spans="1:22" x14ac:dyDescent="0.5">
      <c r="A115">
        <v>679.50753287464397</v>
      </c>
      <c r="B115" t="s">
        <v>193</v>
      </c>
      <c r="C115" t="s">
        <v>94</v>
      </c>
      <c r="D115">
        <v>31</v>
      </c>
      <c r="E115">
        <v>1</v>
      </c>
      <c r="F115">
        <v>0</v>
      </c>
      <c r="G115" t="s">
        <v>96</v>
      </c>
      <c r="H115" t="s">
        <v>26</v>
      </c>
      <c r="I115" t="s">
        <v>57</v>
      </c>
      <c r="J115">
        <v>-0.71</v>
      </c>
      <c r="K115">
        <v>153.19999999999999</v>
      </c>
      <c r="L115">
        <v>0</v>
      </c>
      <c r="M115">
        <v>22359.4</v>
      </c>
      <c r="N115">
        <v>26848.7</v>
      </c>
      <c r="O115">
        <v>32770.6</v>
      </c>
      <c r="P115">
        <v>27807.1</v>
      </c>
      <c r="Q115">
        <v>49358</v>
      </c>
      <c r="R115">
        <v>31779.9</v>
      </c>
      <c r="S115">
        <v>37002.699999999997</v>
      </c>
      <c r="T115">
        <v>49730.2</v>
      </c>
      <c r="U115">
        <v>18816.8</v>
      </c>
      <c r="V115">
        <v>33086.5</v>
      </c>
    </row>
    <row r="116" spans="1:22" x14ac:dyDescent="0.5">
      <c r="A116">
        <v>681.52265849609296</v>
      </c>
      <c r="B116" t="s">
        <v>350</v>
      </c>
      <c r="C116" t="s">
        <v>94</v>
      </c>
      <c r="D116">
        <v>31</v>
      </c>
      <c r="E116">
        <v>0</v>
      </c>
      <c r="F116">
        <v>0</v>
      </c>
      <c r="G116" t="s">
        <v>351</v>
      </c>
      <c r="H116" t="s">
        <v>26</v>
      </c>
      <c r="I116" t="s">
        <v>57</v>
      </c>
      <c r="J116">
        <v>-1.47</v>
      </c>
      <c r="K116">
        <v>3221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5">
      <c r="A117">
        <v>695.538588671875</v>
      </c>
      <c r="B117" t="s">
        <v>352</v>
      </c>
      <c r="C117" t="s">
        <v>94</v>
      </c>
      <c r="D117">
        <v>32</v>
      </c>
      <c r="E117">
        <v>0</v>
      </c>
      <c r="F117">
        <v>0</v>
      </c>
      <c r="G117" t="s">
        <v>353</v>
      </c>
      <c r="H117" t="s">
        <v>26</v>
      </c>
      <c r="I117" t="s">
        <v>57</v>
      </c>
      <c r="J117">
        <v>-1.04</v>
      </c>
      <c r="K117">
        <v>4057.3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5">
      <c r="A118">
        <v>703.51014628906205</v>
      </c>
      <c r="B118" t="s">
        <v>354</v>
      </c>
      <c r="C118" t="s">
        <v>94</v>
      </c>
      <c r="D118">
        <v>33</v>
      </c>
      <c r="E118">
        <v>3</v>
      </c>
      <c r="F118">
        <v>0</v>
      </c>
      <c r="G118" t="s">
        <v>355</v>
      </c>
      <c r="H118" t="s">
        <v>26</v>
      </c>
      <c r="I118" t="s">
        <v>57</v>
      </c>
      <c r="J118">
        <v>3.03</v>
      </c>
      <c r="K118">
        <v>214.9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5">
      <c r="A119">
        <v>705.52192607421796</v>
      </c>
      <c r="B119" t="s">
        <v>356</v>
      </c>
      <c r="C119" t="s">
        <v>94</v>
      </c>
      <c r="D119">
        <v>33</v>
      </c>
      <c r="E119">
        <v>2</v>
      </c>
      <c r="F119">
        <v>0</v>
      </c>
      <c r="G119" t="s">
        <v>357</v>
      </c>
      <c r="H119" t="s">
        <v>26</v>
      </c>
      <c r="I119" t="s">
        <v>57</v>
      </c>
      <c r="J119">
        <v>-2.46</v>
      </c>
      <c r="K119">
        <v>137.30000000000001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5">
      <c r="A120">
        <v>707.53898845214803</v>
      </c>
      <c r="B120" t="s">
        <v>194</v>
      </c>
      <c r="C120" t="s">
        <v>94</v>
      </c>
      <c r="D120">
        <v>33</v>
      </c>
      <c r="E120">
        <v>1</v>
      </c>
      <c r="F120">
        <v>0</v>
      </c>
      <c r="G120" t="s">
        <v>98</v>
      </c>
      <c r="H120" t="s">
        <v>26</v>
      </c>
      <c r="I120" t="s">
        <v>57</v>
      </c>
      <c r="J120">
        <v>-0.46</v>
      </c>
      <c r="K120">
        <v>0</v>
      </c>
      <c r="L120">
        <v>0</v>
      </c>
      <c r="M120">
        <v>44087.5</v>
      </c>
      <c r="N120">
        <v>53408.7</v>
      </c>
      <c r="O120">
        <v>60891.1</v>
      </c>
      <c r="P120">
        <v>52742.400000000001</v>
      </c>
      <c r="Q120">
        <v>91491.6</v>
      </c>
      <c r="R120">
        <v>59757.4</v>
      </c>
      <c r="S120">
        <v>77411.3</v>
      </c>
      <c r="T120">
        <v>100094.2</v>
      </c>
      <c r="U120">
        <v>38024.9</v>
      </c>
      <c r="V120">
        <v>67371.7</v>
      </c>
    </row>
    <row r="121" spans="1:22" x14ac:dyDescent="0.5">
      <c r="A121">
        <v>709.55433574218705</v>
      </c>
      <c r="B121" t="s">
        <v>358</v>
      </c>
      <c r="C121" t="s">
        <v>94</v>
      </c>
      <c r="D121">
        <v>33</v>
      </c>
      <c r="E121">
        <v>0</v>
      </c>
      <c r="F121">
        <v>0</v>
      </c>
      <c r="G121" t="s">
        <v>359</v>
      </c>
      <c r="H121" t="s">
        <v>26</v>
      </c>
      <c r="I121" t="s">
        <v>57</v>
      </c>
      <c r="J121">
        <v>-0.88</v>
      </c>
      <c r="K121">
        <v>2609.1999999999998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5">
      <c r="A122">
        <v>715.51155009765603</v>
      </c>
      <c r="B122" t="s">
        <v>360</v>
      </c>
      <c r="C122" t="s">
        <v>94</v>
      </c>
      <c r="D122">
        <v>34</v>
      </c>
      <c r="E122">
        <v>4</v>
      </c>
      <c r="F122">
        <v>0</v>
      </c>
      <c r="G122" t="s">
        <v>361</v>
      </c>
      <c r="H122" t="s">
        <v>26</v>
      </c>
      <c r="I122" t="s">
        <v>57</v>
      </c>
      <c r="J122">
        <v>4.9400000000000004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658.2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5">
      <c r="A123">
        <v>717.52448955078103</v>
      </c>
      <c r="B123" t="s">
        <v>362</v>
      </c>
      <c r="C123" t="s">
        <v>94</v>
      </c>
      <c r="D123">
        <v>34</v>
      </c>
      <c r="E123">
        <v>3</v>
      </c>
      <c r="F123">
        <v>0</v>
      </c>
      <c r="G123" t="s">
        <v>363</v>
      </c>
      <c r="H123" t="s">
        <v>26</v>
      </c>
      <c r="I123" t="s">
        <v>57</v>
      </c>
      <c r="J123">
        <v>1.1499999999999999</v>
      </c>
      <c r="K123">
        <v>156.6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5">
      <c r="A124">
        <v>719.53852763671796</v>
      </c>
      <c r="B124" t="s">
        <v>364</v>
      </c>
      <c r="C124" t="s">
        <v>94</v>
      </c>
      <c r="D124">
        <v>34</v>
      </c>
      <c r="E124">
        <v>2</v>
      </c>
      <c r="F124">
        <v>0</v>
      </c>
      <c r="G124" t="s">
        <v>365</v>
      </c>
      <c r="H124" t="s">
        <v>26</v>
      </c>
      <c r="I124" t="s">
        <v>57</v>
      </c>
      <c r="J124">
        <v>-1.0900000000000001</v>
      </c>
      <c r="K124">
        <v>154.6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5">
      <c r="A125">
        <v>723.56971660156205</v>
      </c>
      <c r="B125" t="s">
        <v>366</v>
      </c>
      <c r="C125" t="s">
        <v>94</v>
      </c>
      <c r="D125">
        <v>34</v>
      </c>
      <c r="E125">
        <v>0</v>
      </c>
      <c r="F125">
        <v>0</v>
      </c>
      <c r="G125" t="s">
        <v>367</v>
      </c>
      <c r="H125" t="s">
        <v>26</v>
      </c>
      <c r="I125" t="s">
        <v>57</v>
      </c>
      <c r="J125">
        <v>-1.24</v>
      </c>
      <c r="K125">
        <v>2419.1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5">
      <c r="A126">
        <v>733.55750957031205</v>
      </c>
      <c r="B126" t="s">
        <v>368</v>
      </c>
      <c r="C126" t="s">
        <v>94</v>
      </c>
      <c r="D126">
        <v>35</v>
      </c>
      <c r="E126">
        <v>2</v>
      </c>
      <c r="F126">
        <v>0</v>
      </c>
      <c r="G126" t="s">
        <v>369</v>
      </c>
      <c r="H126" t="s">
        <v>26</v>
      </c>
      <c r="I126" t="s">
        <v>57</v>
      </c>
      <c r="J126">
        <v>3.47</v>
      </c>
      <c r="K126">
        <v>0</v>
      </c>
      <c r="L126">
        <v>0</v>
      </c>
      <c r="M126">
        <v>197.8</v>
      </c>
      <c r="N126">
        <v>256.60000000000002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366</v>
      </c>
    </row>
    <row r="127" spans="1:22" x14ac:dyDescent="0.5">
      <c r="A127">
        <v>735.57043071289002</v>
      </c>
      <c r="B127" t="s">
        <v>195</v>
      </c>
      <c r="C127" t="s">
        <v>94</v>
      </c>
      <c r="D127">
        <v>35</v>
      </c>
      <c r="E127">
        <v>1</v>
      </c>
      <c r="F127">
        <v>0</v>
      </c>
      <c r="G127" t="s">
        <v>100</v>
      </c>
      <c r="H127" t="s">
        <v>26</v>
      </c>
      <c r="I127" t="s">
        <v>57</v>
      </c>
      <c r="J127">
        <v>-0.25</v>
      </c>
      <c r="K127">
        <v>0</v>
      </c>
      <c r="L127">
        <v>0</v>
      </c>
      <c r="M127">
        <v>67635.3</v>
      </c>
      <c r="N127">
        <v>83781.2</v>
      </c>
      <c r="O127">
        <v>85816.9</v>
      </c>
      <c r="P127">
        <v>70354.5</v>
      </c>
      <c r="Q127">
        <v>147204.20000000001</v>
      </c>
      <c r="R127">
        <v>96577.2</v>
      </c>
      <c r="S127">
        <v>102261</v>
      </c>
      <c r="T127">
        <v>138268.1</v>
      </c>
      <c r="U127">
        <v>54265.9</v>
      </c>
      <c r="V127">
        <v>96268</v>
      </c>
    </row>
    <row r="128" spans="1:22" x14ac:dyDescent="0.5">
      <c r="A128">
        <v>737.58558574218705</v>
      </c>
      <c r="B128" t="s">
        <v>370</v>
      </c>
      <c r="C128" t="s">
        <v>94</v>
      </c>
      <c r="D128">
        <v>35</v>
      </c>
      <c r="E128">
        <v>0</v>
      </c>
      <c r="F128">
        <v>0</v>
      </c>
      <c r="G128" t="s">
        <v>371</v>
      </c>
      <c r="H128" t="s">
        <v>26</v>
      </c>
      <c r="I128" t="s">
        <v>57</v>
      </c>
      <c r="J128">
        <v>-0.92</v>
      </c>
      <c r="K128">
        <v>1944.5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5">
      <c r="A129">
        <v>743.54295268554597</v>
      </c>
      <c r="B129" t="s">
        <v>372</v>
      </c>
      <c r="C129" t="s">
        <v>94</v>
      </c>
      <c r="D129">
        <v>36</v>
      </c>
      <c r="E129">
        <v>4</v>
      </c>
      <c r="F129">
        <v>0</v>
      </c>
      <c r="G129" t="s">
        <v>373</v>
      </c>
      <c r="H129" t="s">
        <v>26</v>
      </c>
      <c r="I129" t="s">
        <v>57</v>
      </c>
      <c r="J129">
        <v>4.8899999999999997</v>
      </c>
      <c r="K129">
        <v>0</v>
      </c>
      <c r="L129">
        <v>0</v>
      </c>
      <c r="M129">
        <v>0</v>
      </c>
      <c r="N129">
        <v>0</v>
      </c>
      <c r="O129">
        <v>1803.4</v>
      </c>
      <c r="P129">
        <v>1255.2</v>
      </c>
      <c r="Q129">
        <v>0</v>
      </c>
      <c r="R129">
        <v>0</v>
      </c>
      <c r="S129">
        <v>1055.9000000000001</v>
      </c>
      <c r="T129">
        <v>1180.3</v>
      </c>
      <c r="U129">
        <v>0</v>
      </c>
      <c r="V129">
        <v>0</v>
      </c>
    </row>
    <row r="130" spans="1:22" x14ac:dyDescent="0.5">
      <c r="A130">
        <v>759.56996074218705</v>
      </c>
      <c r="B130" t="s">
        <v>196</v>
      </c>
      <c r="C130" t="s">
        <v>94</v>
      </c>
      <c r="D130">
        <v>37</v>
      </c>
      <c r="E130">
        <v>3</v>
      </c>
      <c r="F130">
        <v>0</v>
      </c>
      <c r="G130" t="s">
        <v>102</v>
      </c>
      <c r="H130" t="s">
        <v>26</v>
      </c>
      <c r="I130" t="s">
        <v>57</v>
      </c>
      <c r="J130">
        <v>-0.86</v>
      </c>
      <c r="K130">
        <v>0</v>
      </c>
      <c r="L130">
        <v>0</v>
      </c>
      <c r="M130">
        <v>43689.2</v>
      </c>
      <c r="N130">
        <v>51473.2</v>
      </c>
      <c r="O130">
        <v>56587.1</v>
      </c>
      <c r="P130">
        <v>48029.4</v>
      </c>
      <c r="Q130">
        <v>89651.8</v>
      </c>
      <c r="R130">
        <v>57616.9</v>
      </c>
      <c r="S130">
        <v>69474.399999999994</v>
      </c>
      <c r="T130">
        <v>87849.600000000006</v>
      </c>
      <c r="U130">
        <v>31984.799999999999</v>
      </c>
      <c r="V130">
        <v>59673.1</v>
      </c>
    </row>
    <row r="131" spans="1:22" x14ac:dyDescent="0.5">
      <c r="A131">
        <v>771.57319560546796</v>
      </c>
      <c r="B131" t="s">
        <v>374</v>
      </c>
      <c r="C131" t="s">
        <v>94</v>
      </c>
      <c r="D131">
        <v>38</v>
      </c>
      <c r="E131">
        <v>4</v>
      </c>
      <c r="F131">
        <v>0</v>
      </c>
      <c r="G131" t="s">
        <v>375</v>
      </c>
      <c r="H131" t="s">
        <v>26</v>
      </c>
      <c r="I131" t="s">
        <v>57</v>
      </c>
      <c r="J131">
        <v>3.35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45.9</v>
      </c>
      <c r="V131">
        <v>0</v>
      </c>
    </row>
    <row r="132" spans="1:22" x14ac:dyDescent="0.5">
      <c r="A132">
        <v>785.58576884765603</v>
      </c>
      <c r="B132" t="s">
        <v>197</v>
      </c>
      <c r="C132" t="s">
        <v>94</v>
      </c>
      <c r="D132">
        <v>39</v>
      </c>
      <c r="E132">
        <v>4</v>
      </c>
      <c r="F132">
        <v>0</v>
      </c>
      <c r="G132" t="s">
        <v>104</v>
      </c>
      <c r="H132" t="s">
        <v>26</v>
      </c>
      <c r="I132" t="s">
        <v>57</v>
      </c>
      <c r="J132">
        <v>-0.63</v>
      </c>
      <c r="K132">
        <v>0</v>
      </c>
      <c r="L132">
        <v>0</v>
      </c>
      <c r="M132">
        <v>21191.4</v>
      </c>
      <c r="N132">
        <v>26732.1</v>
      </c>
      <c r="O132">
        <v>26450.400000000001</v>
      </c>
      <c r="P132">
        <v>23885.3</v>
      </c>
      <c r="Q132">
        <v>43323.6</v>
      </c>
      <c r="R132">
        <v>30052.400000000001</v>
      </c>
      <c r="S132">
        <v>34220.1</v>
      </c>
      <c r="T132">
        <v>43590.400000000001</v>
      </c>
      <c r="U132">
        <v>18155.7</v>
      </c>
      <c r="V132">
        <v>33338.800000000003</v>
      </c>
    </row>
    <row r="135" spans="1:22" x14ac:dyDescent="0.5">
      <c r="A135" t="s">
        <v>22</v>
      </c>
      <c r="B135" t="s">
        <v>105</v>
      </c>
    </row>
    <row r="136" spans="1:22" x14ac:dyDescent="0.5">
      <c r="A136">
        <v>710.50225444335899</v>
      </c>
      <c r="B136" t="s">
        <v>198</v>
      </c>
      <c r="C136" t="s">
        <v>105</v>
      </c>
      <c r="D136">
        <v>31</v>
      </c>
      <c r="E136">
        <v>1</v>
      </c>
      <c r="F136">
        <v>0</v>
      </c>
      <c r="G136" t="s">
        <v>107</v>
      </c>
      <c r="H136" t="s">
        <v>26</v>
      </c>
      <c r="I136" t="s">
        <v>57</v>
      </c>
      <c r="J136">
        <v>-0.48</v>
      </c>
      <c r="K136">
        <v>0</v>
      </c>
      <c r="L136">
        <v>0</v>
      </c>
      <c r="M136">
        <v>23012.2</v>
      </c>
      <c r="N136">
        <v>28114.6</v>
      </c>
      <c r="O136">
        <v>35003</v>
      </c>
      <c r="P136">
        <v>30110.799999999999</v>
      </c>
      <c r="Q136">
        <v>51564.9</v>
      </c>
      <c r="R136">
        <v>33847.800000000003</v>
      </c>
      <c r="S136">
        <v>43825.1</v>
      </c>
      <c r="T136">
        <v>56100.3</v>
      </c>
      <c r="U136">
        <v>16747.2</v>
      </c>
      <c r="V136">
        <v>29840.400000000001</v>
      </c>
    </row>
    <row r="137" spans="1:22" x14ac:dyDescent="0.5">
      <c r="A137">
        <v>724.51606669921796</v>
      </c>
      <c r="B137" t="s">
        <v>376</v>
      </c>
      <c r="C137" t="s">
        <v>105</v>
      </c>
      <c r="D137">
        <v>32</v>
      </c>
      <c r="E137">
        <v>1</v>
      </c>
      <c r="F137">
        <v>0</v>
      </c>
      <c r="G137" t="s">
        <v>377</v>
      </c>
      <c r="H137" t="s">
        <v>26</v>
      </c>
      <c r="I137" t="s">
        <v>57</v>
      </c>
      <c r="J137">
        <v>-3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591.1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5">
      <c r="A138">
        <v>738.53363261718698</v>
      </c>
      <c r="B138" t="s">
        <v>199</v>
      </c>
      <c r="C138" t="s">
        <v>105</v>
      </c>
      <c r="D138">
        <v>33</v>
      </c>
      <c r="E138">
        <v>1</v>
      </c>
      <c r="F138">
        <v>0</v>
      </c>
      <c r="G138" t="s">
        <v>109</v>
      </c>
      <c r="H138" t="s">
        <v>26</v>
      </c>
      <c r="I138" t="s">
        <v>57</v>
      </c>
      <c r="J138">
        <v>-0.35</v>
      </c>
      <c r="K138">
        <v>0</v>
      </c>
      <c r="L138">
        <v>0</v>
      </c>
      <c r="M138">
        <v>43817.2</v>
      </c>
      <c r="N138">
        <v>52939.4</v>
      </c>
      <c r="O138">
        <v>61852.800000000003</v>
      </c>
      <c r="P138">
        <v>53634.6</v>
      </c>
      <c r="Q138">
        <v>103074.9</v>
      </c>
      <c r="R138">
        <v>67128.399999999994</v>
      </c>
      <c r="S138">
        <v>71964.100000000006</v>
      </c>
      <c r="T138">
        <v>96394.2</v>
      </c>
      <c r="U138">
        <v>31964.799999999999</v>
      </c>
      <c r="V138">
        <v>53692.9</v>
      </c>
    </row>
    <row r="139" spans="1:22" x14ac:dyDescent="0.5">
      <c r="A139">
        <v>752.54862895507802</v>
      </c>
      <c r="B139" t="s">
        <v>378</v>
      </c>
      <c r="C139" t="s">
        <v>105</v>
      </c>
      <c r="D139">
        <v>34</v>
      </c>
      <c r="E139">
        <v>1</v>
      </c>
      <c r="F139">
        <v>0</v>
      </c>
      <c r="G139" t="s">
        <v>379</v>
      </c>
      <c r="H139" t="s">
        <v>26</v>
      </c>
      <c r="I139" t="s">
        <v>57</v>
      </c>
      <c r="J139">
        <v>-1.22</v>
      </c>
      <c r="K139">
        <v>0</v>
      </c>
      <c r="L139">
        <v>0</v>
      </c>
      <c r="M139">
        <v>0</v>
      </c>
      <c r="N139">
        <v>0</v>
      </c>
      <c r="O139">
        <v>-1.6</v>
      </c>
      <c r="P139">
        <v>-1.6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5">
      <c r="A140">
        <v>766.564955859375</v>
      </c>
      <c r="B140" t="s">
        <v>200</v>
      </c>
      <c r="C140" t="s">
        <v>105</v>
      </c>
      <c r="D140">
        <v>35</v>
      </c>
      <c r="E140">
        <v>1</v>
      </c>
      <c r="F140">
        <v>0</v>
      </c>
      <c r="G140" t="s">
        <v>111</v>
      </c>
      <c r="H140" t="s">
        <v>26</v>
      </c>
      <c r="I140" t="s">
        <v>57</v>
      </c>
      <c r="J140">
        <v>-0.31</v>
      </c>
      <c r="K140">
        <v>0</v>
      </c>
      <c r="L140">
        <v>0</v>
      </c>
      <c r="M140">
        <v>61106.1</v>
      </c>
      <c r="N140">
        <v>74347.399999999994</v>
      </c>
      <c r="O140">
        <v>81465.600000000006</v>
      </c>
      <c r="P140">
        <v>71426.600000000006</v>
      </c>
      <c r="Q140">
        <v>131765.70000000001</v>
      </c>
      <c r="R140">
        <v>88061</v>
      </c>
      <c r="S140">
        <v>103498.7</v>
      </c>
      <c r="T140">
        <v>130835.4</v>
      </c>
      <c r="U140">
        <v>44456.4</v>
      </c>
      <c r="V140">
        <v>79558</v>
      </c>
    </row>
    <row r="141" spans="1:22" x14ac:dyDescent="0.5">
      <c r="A141">
        <v>790.56485209960897</v>
      </c>
      <c r="B141" t="s">
        <v>201</v>
      </c>
      <c r="C141" t="s">
        <v>105</v>
      </c>
      <c r="D141">
        <v>37</v>
      </c>
      <c r="E141">
        <v>3</v>
      </c>
      <c r="F141">
        <v>0</v>
      </c>
      <c r="G141" t="s">
        <v>113</v>
      </c>
      <c r="H141" t="s">
        <v>26</v>
      </c>
      <c r="I141" t="s">
        <v>57</v>
      </c>
      <c r="J141">
        <v>-0.43</v>
      </c>
      <c r="K141">
        <v>0</v>
      </c>
      <c r="L141">
        <v>0</v>
      </c>
      <c r="M141">
        <v>42407.8</v>
      </c>
      <c r="N141">
        <v>54786</v>
      </c>
      <c r="O141">
        <v>59186.9</v>
      </c>
      <c r="P141">
        <v>53200</v>
      </c>
      <c r="Q141">
        <v>95854.1</v>
      </c>
      <c r="R141">
        <v>63439.5</v>
      </c>
      <c r="S141">
        <v>78389.8</v>
      </c>
      <c r="T141">
        <v>93753.5</v>
      </c>
      <c r="U141">
        <v>33224.199999999997</v>
      </c>
      <c r="V141">
        <v>58193.599999999999</v>
      </c>
    </row>
    <row r="142" spans="1:22" x14ac:dyDescent="0.5">
      <c r="A142">
        <v>804.57731547851495</v>
      </c>
      <c r="B142" t="s">
        <v>380</v>
      </c>
      <c r="C142" t="s">
        <v>105</v>
      </c>
      <c r="D142">
        <v>38</v>
      </c>
      <c r="E142">
        <v>3</v>
      </c>
      <c r="F142">
        <v>0</v>
      </c>
      <c r="G142" t="s">
        <v>381</v>
      </c>
      <c r="H142" t="s">
        <v>26</v>
      </c>
      <c r="I142" t="s">
        <v>57</v>
      </c>
      <c r="J142">
        <v>-4.3899999999999997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15062.3</v>
      </c>
      <c r="R142">
        <v>9647.5</v>
      </c>
      <c r="S142">
        <v>0</v>
      </c>
      <c r="T142">
        <v>0</v>
      </c>
      <c r="U142">
        <v>0</v>
      </c>
      <c r="V142">
        <v>0</v>
      </c>
    </row>
    <row r="143" spans="1:22" x14ac:dyDescent="0.5">
      <c r="A143">
        <v>816.58018413085904</v>
      </c>
      <c r="B143" t="s">
        <v>202</v>
      </c>
      <c r="C143" t="s">
        <v>105</v>
      </c>
      <c r="D143">
        <v>39</v>
      </c>
      <c r="E143">
        <v>4</v>
      </c>
      <c r="F143">
        <v>0</v>
      </c>
      <c r="G143" t="s">
        <v>115</v>
      </c>
      <c r="H143" t="s">
        <v>26</v>
      </c>
      <c r="I143" t="s">
        <v>57</v>
      </c>
      <c r="J143">
        <v>-0.81</v>
      </c>
      <c r="K143">
        <v>0</v>
      </c>
      <c r="L143">
        <v>0</v>
      </c>
      <c r="M143">
        <v>21949.4</v>
      </c>
      <c r="N143">
        <v>25152.400000000001</v>
      </c>
      <c r="O143">
        <v>30899.200000000001</v>
      </c>
      <c r="P143">
        <v>24464.1</v>
      </c>
      <c r="Q143">
        <v>47094.1</v>
      </c>
      <c r="R143">
        <v>29779.5</v>
      </c>
      <c r="S143">
        <v>35775.9</v>
      </c>
      <c r="T143">
        <v>44783.1</v>
      </c>
      <c r="U143">
        <v>17251</v>
      </c>
      <c r="V143">
        <v>27312.2</v>
      </c>
    </row>
    <row r="146" spans="1:22" x14ac:dyDescent="0.5">
      <c r="A146" t="s">
        <v>22</v>
      </c>
      <c r="B146" t="s">
        <v>116</v>
      </c>
    </row>
    <row r="147" spans="1:22" x14ac:dyDescent="0.5">
      <c r="A147">
        <v>798.51794658203096</v>
      </c>
      <c r="B147" t="s">
        <v>203</v>
      </c>
      <c r="C147" t="s">
        <v>116</v>
      </c>
      <c r="D147">
        <v>31</v>
      </c>
      <c r="E147">
        <v>1</v>
      </c>
      <c r="F147">
        <v>0</v>
      </c>
      <c r="G147" t="s">
        <v>118</v>
      </c>
      <c r="H147" t="s">
        <v>26</v>
      </c>
      <c r="I147" t="s">
        <v>57</v>
      </c>
      <c r="J147">
        <v>-0.87</v>
      </c>
      <c r="K147">
        <v>0</v>
      </c>
      <c r="L147">
        <v>0</v>
      </c>
      <c r="M147">
        <v>18387.2</v>
      </c>
      <c r="N147">
        <v>22207.9</v>
      </c>
      <c r="O147">
        <v>29123.200000000001</v>
      </c>
      <c r="P147">
        <v>24366.400000000001</v>
      </c>
      <c r="Q147">
        <v>47229.2</v>
      </c>
      <c r="R147">
        <v>29473.4</v>
      </c>
      <c r="S147">
        <v>35644.9</v>
      </c>
      <c r="T147">
        <v>46632.3</v>
      </c>
      <c r="U147">
        <v>12868.2</v>
      </c>
      <c r="V147">
        <v>21066.3</v>
      </c>
    </row>
    <row r="148" spans="1:22" x14ac:dyDescent="0.5">
      <c r="A148">
        <v>826.54948344726495</v>
      </c>
      <c r="B148" t="s">
        <v>204</v>
      </c>
      <c r="C148" t="s">
        <v>116</v>
      </c>
      <c r="D148">
        <v>33</v>
      </c>
      <c r="E148">
        <v>1</v>
      </c>
      <c r="F148">
        <v>0</v>
      </c>
      <c r="G148" t="s">
        <v>120</v>
      </c>
      <c r="H148" t="s">
        <v>26</v>
      </c>
      <c r="I148" t="s">
        <v>57</v>
      </c>
      <c r="J148">
        <v>-0.55000000000000004</v>
      </c>
      <c r="K148">
        <v>0</v>
      </c>
      <c r="L148">
        <v>0</v>
      </c>
      <c r="M148">
        <v>40344.300000000003</v>
      </c>
      <c r="N148">
        <v>47298.1</v>
      </c>
      <c r="O148">
        <v>0</v>
      </c>
      <c r="P148">
        <v>0</v>
      </c>
      <c r="Q148">
        <v>89316</v>
      </c>
      <c r="R148">
        <v>49670.1</v>
      </c>
      <c r="S148">
        <v>28126.3</v>
      </c>
      <c r="T148">
        <v>45805</v>
      </c>
      <c r="U148">
        <v>26424.2</v>
      </c>
      <c r="V148">
        <v>44388.6</v>
      </c>
    </row>
    <row r="149" spans="1:22" x14ac:dyDescent="0.5">
      <c r="A149">
        <v>834.52253642578103</v>
      </c>
      <c r="B149" t="s">
        <v>382</v>
      </c>
      <c r="C149" t="s">
        <v>116</v>
      </c>
      <c r="D149">
        <v>34</v>
      </c>
      <c r="E149">
        <v>4</v>
      </c>
      <c r="F149">
        <v>0</v>
      </c>
      <c r="G149" t="s">
        <v>383</v>
      </c>
      <c r="H149" t="s">
        <v>26</v>
      </c>
      <c r="I149" t="s">
        <v>57</v>
      </c>
      <c r="J149">
        <v>4.67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1256.5999999999999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5">
      <c r="A150">
        <v>852.56388774413995</v>
      </c>
      <c r="B150" t="s">
        <v>384</v>
      </c>
      <c r="C150" t="s">
        <v>116</v>
      </c>
      <c r="D150">
        <v>35</v>
      </c>
      <c r="E150">
        <v>2</v>
      </c>
      <c r="F150">
        <v>0</v>
      </c>
      <c r="G150" t="s">
        <v>385</v>
      </c>
      <c r="H150" t="s">
        <v>26</v>
      </c>
      <c r="I150" t="s">
        <v>57</v>
      </c>
      <c r="J150">
        <v>-1.99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251</v>
      </c>
      <c r="V150">
        <v>538.79999999999995</v>
      </c>
    </row>
    <row r="151" spans="1:22" x14ac:dyDescent="0.5">
      <c r="A151">
        <v>854.58167949218705</v>
      </c>
      <c r="B151" t="s">
        <v>205</v>
      </c>
      <c r="C151" t="s">
        <v>116</v>
      </c>
      <c r="D151">
        <v>35</v>
      </c>
      <c r="E151">
        <v>1</v>
      </c>
      <c r="F151">
        <v>0</v>
      </c>
      <c r="G151" t="s">
        <v>122</v>
      </c>
      <c r="H151" t="s">
        <v>26</v>
      </c>
      <c r="I151" t="s">
        <v>57</v>
      </c>
      <c r="J151">
        <v>0.52</v>
      </c>
      <c r="K151">
        <v>0</v>
      </c>
      <c r="L151">
        <v>0</v>
      </c>
      <c r="M151">
        <v>56144.4</v>
      </c>
      <c r="N151">
        <v>69422.600000000006</v>
      </c>
      <c r="O151">
        <v>27323.4</v>
      </c>
      <c r="P151">
        <v>30795.3</v>
      </c>
      <c r="Q151">
        <v>123752.2</v>
      </c>
      <c r="R151">
        <v>75667</v>
      </c>
      <c r="S151">
        <v>67489.2</v>
      </c>
      <c r="T151">
        <v>88236.6</v>
      </c>
      <c r="U151">
        <v>40714.300000000003</v>
      </c>
      <c r="V151">
        <v>67513.3</v>
      </c>
    </row>
    <row r="152" spans="1:22" x14ac:dyDescent="0.5">
      <c r="A152">
        <v>862.55246806640605</v>
      </c>
      <c r="B152" t="s">
        <v>206</v>
      </c>
      <c r="C152" t="s">
        <v>116</v>
      </c>
      <c r="D152">
        <v>36</v>
      </c>
      <c r="E152">
        <v>4</v>
      </c>
      <c r="F152">
        <v>0</v>
      </c>
      <c r="G152" t="s">
        <v>207</v>
      </c>
      <c r="H152" t="s">
        <v>26</v>
      </c>
      <c r="I152" t="s">
        <v>57</v>
      </c>
      <c r="J152">
        <v>2.93</v>
      </c>
      <c r="K152">
        <v>0</v>
      </c>
      <c r="L152">
        <v>0</v>
      </c>
      <c r="M152">
        <v>0</v>
      </c>
      <c r="N152">
        <v>0</v>
      </c>
      <c r="O152">
        <v>3148.1</v>
      </c>
      <c r="P152">
        <v>2506.3000000000002</v>
      </c>
      <c r="Q152">
        <v>0</v>
      </c>
      <c r="R152">
        <v>493.6</v>
      </c>
      <c r="S152">
        <v>1995.6</v>
      </c>
      <c r="T152">
        <v>2820.5</v>
      </c>
      <c r="U152">
        <v>0</v>
      </c>
      <c r="V152">
        <v>0</v>
      </c>
    </row>
    <row r="153" spans="1:22" x14ac:dyDescent="0.5">
      <c r="A153">
        <v>878.57993999023404</v>
      </c>
      <c r="B153" t="s">
        <v>208</v>
      </c>
      <c r="C153" t="s">
        <v>116</v>
      </c>
      <c r="D153">
        <v>37</v>
      </c>
      <c r="E153">
        <v>3</v>
      </c>
      <c r="F153">
        <v>0</v>
      </c>
      <c r="G153" t="s">
        <v>124</v>
      </c>
      <c r="H153" t="s">
        <v>26</v>
      </c>
      <c r="I153" t="s">
        <v>57</v>
      </c>
      <c r="J153">
        <v>-1.48</v>
      </c>
      <c r="K153">
        <v>0</v>
      </c>
      <c r="L153">
        <v>0</v>
      </c>
      <c r="M153">
        <v>36914.300000000003</v>
      </c>
      <c r="N153">
        <v>44314.8</v>
      </c>
      <c r="O153">
        <v>44137.4</v>
      </c>
      <c r="P153">
        <v>36815.4</v>
      </c>
      <c r="Q153">
        <v>82822.399999999994</v>
      </c>
      <c r="R153">
        <v>54050.3</v>
      </c>
      <c r="S153">
        <v>64366</v>
      </c>
      <c r="T153">
        <v>83373.5</v>
      </c>
      <c r="U153">
        <v>26676.400000000001</v>
      </c>
      <c r="V153">
        <v>42174.3</v>
      </c>
    </row>
    <row r="154" spans="1:22" x14ac:dyDescent="0.5">
      <c r="A154">
        <v>890.58122935791005</v>
      </c>
      <c r="B154" t="s">
        <v>386</v>
      </c>
      <c r="C154" t="s">
        <v>116</v>
      </c>
      <c r="D154">
        <v>38</v>
      </c>
      <c r="E154">
        <v>4</v>
      </c>
      <c r="F154">
        <v>0</v>
      </c>
      <c r="G154" t="s">
        <v>387</v>
      </c>
      <c r="H154" t="s">
        <v>26</v>
      </c>
      <c r="I154" t="s">
        <v>57</v>
      </c>
      <c r="J154">
        <v>-0.01</v>
      </c>
      <c r="K154">
        <v>0</v>
      </c>
      <c r="L154">
        <v>0</v>
      </c>
      <c r="M154">
        <v>797</v>
      </c>
      <c r="N154">
        <v>1038.0999999999999</v>
      </c>
      <c r="O154">
        <v>3640.5</v>
      </c>
      <c r="P154">
        <v>3725</v>
      </c>
      <c r="Q154">
        <v>2397.5</v>
      </c>
      <c r="R154">
        <v>3330.4</v>
      </c>
      <c r="S154">
        <v>1564.4</v>
      </c>
      <c r="T154">
        <v>2302.3000000000002</v>
      </c>
      <c r="U154">
        <v>561.9</v>
      </c>
      <c r="V154">
        <v>1969.2</v>
      </c>
    </row>
    <row r="155" spans="1:22" x14ac:dyDescent="0.5">
      <c r="A155">
        <v>904.59583964843705</v>
      </c>
      <c r="B155" t="s">
        <v>209</v>
      </c>
      <c r="C155" t="s">
        <v>116</v>
      </c>
      <c r="D155">
        <v>39</v>
      </c>
      <c r="E155">
        <v>4</v>
      </c>
      <c r="F155">
        <v>0</v>
      </c>
      <c r="G155" t="s">
        <v>126</v>
      </c>
      <c r="H155" t="s">
        <v>26</v>
      </c>
      <c r="I155" t="s">
        <v>57</v>
      </c>
      <c r="J155">
        <v>-1.1599999999999999</v>
      </c>
      <c r="K155">
        <v>0</v>
      </c>
      <c r="L155">
        <v>0</v>
      </c>
      <c r="M155">
        <v>17866.3</v>
      </c>
      <c r="N155">
        <v>20547.8</v>
      </c>
      <c r="O155">
        <v>23014.400000000001</v>
      </c>
      <c r="P155">
        <v>18657</v>
      </c>
      <c r="Q155">
        <v>38875.699999999997</v>
      </c>
      <c r="R155">
        <v>25008.9</v>
      </c>
      <c r="S155">
        <v>29157.3</v>
      </c>
      <c r="T155">
        <v>35273.1</v>
      </c>
      <c r="U155">
        <v>13247.6</v>
      </c>
      <c r="V155">
        <v>20095.7</v>
      </c>
    </row>
    <row r="158" spans="1:22" x14ac:dyDescent="0.5">
      <c r="A158" t="s">
        <v>22</v>
      </c>
      <c r="B158" t="s">
        <v>127</v>
      </c>
    </row>
    <row r="159" spans="1:22" x14ac:dyDescent="0.5">
      <c r="A159">
        <v>723.49751811523402</v>
      </c>
      <c r="B159" t="s">
        <v>210</v>
      </c>
      <c r="C159" t="s">
        <v>127</v>
      </c>
      <c r="D159">
        <v>31</v>
      </c>
      <c r="E159">
        <v>1</v>
      </c>
      <c r="F159">
        <v>0</v>
      </c>
      <c r="G159" t="s">
        <v>129</v>
      </c>
      <c r="H159" t="s">
        <v>26</v>
      </c>
      <c r="I159" t="s">
        <v>57</v>
      </c>
      <c r="J159">
        <v>-0.45</v>
      </c>
      <c r="K159">
        <v>0</v>
      </c>
      <c r="L159">
        <v>0</v>
      </c>
      <c r="M159">
        <v>17171.2</v>
      </c>
      <c r="N159">
        <v>21347.3</v>
      </c>
      <c r="O159">
        <v>27363.3</v>
      </c>
      <c r="P159">
        <v>25136.1</v>
      </c>
      <c r="Q159">
        <v>44050.8</v>
      </c>
      <c r="R159">
        <v>28844.6</v>
      </c>
      <c r="S159">
        <v>31094</v>
      </c>
      <c r="T159">
        <v>43212.2</v>
      </c>
      <c r="U159">
        <v>12567.9</v>
      </c>
      <c r="V159">
        <v>20986.799999999999</v>
      </c>
    </row>
    <row r="160" spans="1:22" x14ac:dyDescent="0.5">
      <c r="A160">
        <v>725.51283183593705</v>
      </c>
      <c r="B160" t="s">
        <v>388</v>
      </c>
      <c r="C160" t="s">
        <v>127</v>
      </c>
      <c r="D160">
        <v>31</v>
      </c>
      <c r="E160">
        <v>0</v>
      </c>
      <c r="F160">
        <v>0</v>
      </c>
      <c r="G160" t="s">
        <v>389</v>
      </c>
      <c r="H160" t="s">
        <v>26</v>
      </c>
      <c r="I160" t="s">
        <v>57</v>
      </c>
      <c r="J160">
        <v>-0.91</v>
      </c>
      <c r="K160">
        <v>835.1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5">
      <c r="A161">
        <v>735.495131640625</v>
      </c>
      <c r="B161" t="s">
        <v>390</v>
      </c>
      <c r="C161" t="s">
        <v>127</v>
      </c>
      <c r="D161">
        <v>32</v>
      </c>
      <c r="E161">
        <v>2</v>
      </c>
      <c r="F161">
        <v>0</v>
      </c>
      <c r="G161" t="s">
        <v>391</v>
      </c>
      <c r="H161" t="s">
        <v>26</v>
      </c>
      <c r="I161" t="s">
        <v>57</v>
      </c>
      <c r="J161">
        <v>-3.69</v>
      </c>
      <c r="K161">
        <v>661.3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5">
      <c r="A162">
        <v>739.52790751953103</v>
      </c>
      <c r="B162" t="s">
        <v>392</v>
      </c>
      <c r="C162" t="s">
        <v>127</v>
      </c>
      <c r="D162">
        <v>32</v>
      </c>
      <c r="E162">
        <v>0</v>
      </c>
      <c r="F162">
        <v>0</v>
      </c>
      <c r="G162" t="s">
        <v>393</v>
      </c>
      <c r="H162" t="s">
        <v>26</v>
      </c>
      <c r="I162" t="s">
        <v>57</v>
      </c>
      <c r="J162">
        <v>-1.67</v>
      </c>
      <c r="K162">
        <v>630.4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5">
      <c r="A163">
        <v>747.49897685546796</v>
      </c>
      <c r="B163" t="s">
        <v>394</v>
      </c>
      <c r="C163" t="s">
        <v>127</v>
      </c>
      <c r="D163">
        <v>33</v>
      </c>
      <c r="E163">
        <v>3</v>
      </c>
      <c r="F163">
        <v>0</v>
      </c>
      <c r="G163" t="s">
        <v>395</v>
      </c>
      <c r="H163" t="s">
        <v>26</v>
      </c>
      <c r="I163" t="s">
        <v>57</v>
      </c>
      <c r="J163">
        <v>1.52</v>
      </c>
      <c r="K163">
        <v>166</v>
      </c>
      <c r="L163">
        <v>0</v>
      </c>
      <c r="M163">
        <v>1430.2</v>
      </c>
      <c r="N163">
        <v>2199.5</v>
      </c>
      <c r="O163">
        <v>4521.1000000000004</v>
      </c>
      <c r="P163">
        <v>4476.3</v>
      </c>
      <c r="Q163">
        <v>4512.1000000000004</v>
      </c>
      <c r="R163">
        <v>4356.6000000000004</v>
      </c>
      <c r="S163">
        <v>2991.6</v>
      </c>
      <c r="T163">
        <v>4289.1000000000004</v>
      </c>
      <c r="U163">
        <v>1346.2</v>
      </c>
      <c r="V163">
        <v>2814.1</v>
      </c>
    </row>
    <row r="164" spans="1:22" x14ac:dyDescent="0.5">
      <c r="A164">
        <v>749.51722636718705</v>
      </c>
      <c r="B164" t="s">
        <v>396</v>
      </c>
      <c r="C164" t="s">
        <v>127</v>
      </c>
      <c r="D164">
        <v>33</v>
      </c>
      <c r="E164">
        <v>2</v>
      </c>
      <c r="F164">
        <v>0</v>
      </c>
      <c r="G164" t="s">
        <v>397</v>
      </c>
      <c r="H164" t="s">
        <v>26</v>
      </c>
      <c r="I164" t="s">
        <v>57</v>
      </c>
      <c r="J164">
        <v>4.9800000000000004</v>
      </c>
      <c r="K164">
        <v>599.6</v>
      </c>
      <c r="L164">
        <v>0</v>
      </c>
      <c r="M164">
        <v>0</v>
      </c>
      <c r="N164">
        <v>0</v>
      </c>
      <c r="O164">
        <v>0</v>
      </c>
      <c r="P164">
        <v>259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5">
      <c r="A165">
        <v>751.52861247558599</v>
      </c>
      <c r="B165" t="s">
        <v>211</v>
      </c>
      <c r="C165" t="s">
        <v>127</v>
      </c>
      <c r="D165">
        <v>33</v>
      </c>
      <c r="E165">
        <v>1</v>
      </c>
      <c r="F165">
        <v>0</v>
      </c>
      <c r="G165" t="s">
        <v>131</v>
      </c>
      <c r="H165" t="s">
        <v>26</v>
      </c>
      <c r="I165" t="s">
        <v>57</v>
      </c>
      <c r="J165">
        <v>-0.71</v>
      </c>
      <c r="K165">
        <v>0</v>
      </c>
      <c r="L165">
        <v>0</v>
      </c>
      <c r="M165">
        <v>39817.699999999997</v>
      </c>
      <c r="N165">
        <v>50638.6</v>
      </c>
      <c r="O165">
        <v>58807.6</v>
      </c>
      <c r="P165">
        <v>47518.3</v>
      </c>
      <c r="Q165">
        <v>96197.6</v>
      </c>
      <c r="R165">
        <v>62013.1</v>
      </c>
      <c r="S165">
        <v>60183.3</v>
      </c>
      <c r="T165">
        <v>91405.7</v>
      </c>
      <c r="U165">
        <v>29492.9</v>
      </c>
      <c r="V165">
        <v>46356.3</v>
      </c>
    </row>
    <row r="166" spans="1:22" x14ac:dyDescent="0.5">
      <c r="A166">
        <v>753.54389873046796</v>
      </c>
      <c r="B166" t="s">
        <v>398</v>
      </c>
      <c r="C166" t="s">
        <v>127</v>
      </c>
      <c r="D166">
        <v>33</v>
      </c>
      <c r="E166">
        <v>0</v>
      </c>
      <c r="F166">
        <v>0</v>
      </c>
      <c r="G166" t="s">
        <v>399</v>
      </c>
      <c r="H166" t="s">
        <v>26</v>
      </c>
      <c r="I166" t="s">
        <v>57</v>
      </c>
      <c r="J166">
        <v>-1.19</v>
      </c>
      <c r="K166">
        <v>594.20000000000005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5">
      <c r="A167">
        <v>761.5134421875</v>
      </c>
      <c r="B167" t="s">
        <v>400</v>
      </c>
      <c r="C167" t="s">
        <v>127</v>
      </c>
      <c r="D167">
        <v>34</v>
      </c>
      <c r="E167">
        <v>3</v>
      </c>
      <c r="F167">
        <v>0</v>
      </c>
      <c r="G167" t="s">
        <v>401</v>
      </c>
      <c r="H167" t="s">
        <v>26</v>
      </c>
      <c r="I167" t="s">
        <v>57</v>
      </c>
      <c r="J167">
        <v>-7.0000000000000007E-2</v>
      </c>
      <c r="K167">
        <v>176.6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5">
      <c r="A168">
        <v>763.52601542968705</v>
      </c>
      <c r="B168" t="s">
        <v>402</v>
      </c>
      <c r="C168" t="s">
        <v>127</v>
      </c>
      <c r="D168">
        <v>34</v>
      </c>
      <c r="E168">
        <v>2</v>
      </c>
      <c r="F168">
        <v>0</v>
      </c>
      <c r="G168" t="s">
        <v>403</v>
      </c>
      <c r="H168" t="s">
        <v>26</v>
      </c>
      <c r="I168" t="s">
        <v>57</v>
      </c>
      <c r="J168">
        <v>-4.0999999999999996</v>
      </c>
      <c r="K168">
        <v>792.5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5">
      <c r="A169">
        <v>765.544936328125</v>
      </c>
      <c r="B169" t="s">
        <v>404</v>
      </c>
      <c r="C169" t="s">
        <v>127</v>
      </c>
      <c r="D169">
        <v>34</v>
      </c>
      <c r="E169">
        <v>1</v>
      </c>
      <c r="F169">
        <v>0</v>
      </c>
      <c r="G169" t="s">
        <v>405</v>
      </c>
      <c r="H169" t="s">
        <v>26</v>
      </c>
      <c r="I169" t="s">
        <v>57</v>
      </c>
      <c r="J169">
        <v>0.19</v>
      </c>
      <c r="K169">
        <v>146.4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5">
      <c r="A170">
        <v>767.56220927734296</v>
      </c>
      <c r="B170" t="s">
        <v>186</v>
      </c>
      <c r="C170" t="s">
        <v>127</v>
      </c>
      <c r="D170">
        <v>34</v>
      </c>
      <c r="E170">
        <v>0</v>
      </c>
      <c r="F170">
        <v>0</v>
      </c>
      <c r="G170" t="s">
        <v>406</v>
      </c>
      <c r="H170" t="s">
        <v>26</v>
      </c>
      <c r="I170" t="s">
        <v>57</v>
      </c>
      <c r="J170">
        <v>2.2999999999999998</v>
      </c>
      <c r="K170">
        <v>308.2</v>
      </c>
      <c r="L170">
        <v>0</v>
      </c>
      <c r="M170">
        <v>37744.400000000001</v>
      </c>
      <c r="N170">
        <v>42011.5</v>
      </c>
      <c r="O170">
        <v>51593.7</v>
      </c>
      <c r="P170">
        <v>42677</v>
      </c>
      <c r="Q170">
        <v>76197.5</v>
      </c>
      <c r="R170">
        <v>51099.7</v>
      </c>
      <c r="S170">
        <v>61506.6</v>
      </c>
      <c r="T170">
        <v>86796.9</v>
      </c>
      <c r="U170">
        <v>32740</v>
      </c>
      <c r="V170">
        <v>49762.3</v>
      </c>
    </row>
    <row r="171" spans="1:22" x14ac:dyDescent="0.5">
      <c r="A171">
        <v>773.51089091796803</v>
      </c>
      <c r="B171" t="s">
        <v>407</v>
      </c>
      <c r="C171" t="s">
        <v>127</v>
      </c>
      <c r="D171">
        <v>35</v>
      </c>
      <c r="E171">
        <v>4</v>
      </c>
      <c r="F171">
        <v>0</v>
      </c>
      <c r="G171" t="s">
        <v>408</v>
      </c>
      <c r="H171" t="s">
        <v>26</v>
      </c>
      <c r="I171" t="s">
        <v>57</v>
      </c>
      <c r="J171">
        <v>-3.36</v>
      </c>
      <c r="K171">
        <v>0</v>
      </c>
      <c r="L171">
        <v>0</v>
      </c>
      <c r="M171">
        <v>695.2</v>
      </c>
      <c r="N171">
        <v>860</v>
      </c>
      <c r="O171">
        <v>2531</v>
      </c>
      <c r="P171">
        <v>2415.8000000000002</v>
      </c>
      <c r="Q171">
        <v>2022</v>
      </c>
      <c r="R171">
        <v>1946.6</v>
      </c>
      <c r="S171">
        <v>1198</v>
      </c>
      <c r="T171">
        <v>2214.1</v>
      </c>
      <c r="U171">
        <v>498.2</v>
      </c>
      <c r="V171">
        <v>990.9</v>
      </c>
    </row>
    <row r="172" spans="1:22" x14ac:dyDescent="0.5">
      <c r="A172">
        <v>775.52986064453103</v>
      </c>
      <c r="B172" t="s">
        <v>409</v>
      </c>
      <c r="C172" t="s">
        <v>127</v>
      </c>
      <c r="D172">
        <v>35</v>
      </c>
      <c r="E172">
        <v>3</v>
      </c>
      <c r="F172">
        <v>0</v>
      </c>
      <c r="G172" t="s">
        <v>410</v>
      </c>
      <c r="H172" t="s">
        <v>26</v>
      </c>
      <c r="I172" t="s">
        <v>57</v>
      </c>
      <c r="J172">
        <v>0.93</v>
      </c>
      <c r="K172">
        <v>165.1</v>
      </c>
      <c r="L172">
        <v>0</v>
      </c>
      <c r="M172">
        <v>2675.8</v>
      </c>
      <c r="N172">
        <v>4545.3999999999996</v>
      </c>
      <c r="O172">
        <v>9014.9</v>
      </c>
      <c r="P172">
        <v>8892.5</v>
      </c>
      <c r="Q172">
        <v>7091.9</v>
      </c>
      <c r="R172">
        <v>7921</v>
      </c>
      <c r="S172">
        <v>6859.9</v>
      </c>
      <c r="T172">
        <v>8652.7999999999993</v>
      </c>
      <c r="U172">
        <v>2565.3000000000002</v>
      </c>
      <c r="V172">
        <v>6699.9</v>
      </c>
    </row>
    <row r="173" spans="1:22" x14ac:dyDescent="0.5">
      <c r="A173">
        <v>777.54803168247702</v>
      </c>
      <c r="B173" t="s">
        <v>411</v>
      </c>
      <c r="C173" t="s">
        <v>127</v>
      </c>
      <c r="D173">
        <v>35</v>
      </c>
      <c r="E173">
        <v>2</v>
      </c>
      <c r="F173">
        <v>0</v>
      </c>
      <c r="G173" t="s">
        <v>412</v>
      </c>
      <c r="H173" t="s">
        <v>26</v>
      </c>
      <c r="I173" t="s">
        <v>57</v>
      </c>
      <c r="J173">
        <v>4.17</v>
      </c>
      <c r="K173">
        <v>462.2</v>
      </c>
      <c r="L173">
        <v>0</v>
      </c>
      <c r="M173">
        <v>404.6</v>
      </c>
      <c r="N173">
        <v>380.8</v>
      </c>
      <c r="O173">
        <v>5040.1000000000004</v>
      </c>
      <c r="P173">
        <v>4850.5</v>
      </c>
      <c r="Q173">
        <v>0</v>
      </c>
      <c r="R173">
        <v>625.6</v>
      </c>
      <c r="S173">
        <v>3164.8</v>
      </c>
      <c r="T173">
        <v>3773.4</v>
      </c>
      <c r="U173">
        <v>0</v>
      </c>
      <c r="V173">
        <v>0</v>
      </c>
    </row>
    <row r="174" spans="1:22" x14ac:dyDescent="0.5">
      <c r="A174">
        <v>779.55995708007799</v>
      </c>
      <c r="B174" t="s">
        <v>187</v>
      </c>
      <c r="C174" t="s">
        <v>127</v>
      </c>
      <c r="D174">
        <v>35</v>
      </c>
      <c r="E174">
        <v>1</v>
      </c>
      <c r="F174">
        <v>0</v>
      </c>
      <c r="G174" t="s">
        <v>133</v>
      </c>
      <c r="H174" t="s">
        <v>26</v>
      </c>
      <c r="I174" t="s">
        <v>57</v>
      </c>
      <c r="J174">
        <v>-0.62</v>
      </c>
      <c r="K174">
        <v>0</v>
      </c>
      <c r="L174">
        <v>0</v>
      </c>
      <c r="M174">
        <v>56033.2</v>
      </c>
      <c r="N174">
        <v>73936.7</v>
      </c>
      <c r="O174">
        <v>79680.600000000006</v>
      </c>
      <c r="P174">
        <v>72554.5</v>
      </c>
      <c r="Q174">
        <v>130611.5</v>
      </c>
      <c r="R174">
        <v>84711.5</v>
      </c>
      <c r="S174">
        <v>95330.1</v>
      </c>
      <c r="T174">
        <v>132792.1</v>
      </c>
      <c r="U174">
        <v>42584</v>
      </c>
      <c r="V174">
        <v>78429.5</v>
      </c>
    </row>
    <row r="175" spans="1:22" x14ac:dyDescent="0.5">
      <c r="A175">
        <v>781.57459941406205</v>
      </c>
      <c r="B175" t="s">
        <v>301</v>
      </c>
      <c r="C175" t="s">
        <v>127</v>
      </c>
      <c r="D175">
        <v>35</v>
      </c>
      <c r="E175">
        <v>0</v>
      </c>
      <c r="F175">
        <v>0</v>
      </c>
      <c r="G175" t="s">
        <v>413</v>
      </c>
      <c r="H175" t="s">
        <v>26</v>
      </c>
      <c r="I175" t="s">
        <v>57</v>
      </c>
      <c r="J175">
        <v>-1.91</v>
      </c>
      <c r="K175">
        <v>298.60000000000002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5">
      <c r="A176">
        <v>783.49915996093705</v>
      </c>
      <c r="B176" t="s">
        <v>414</v>
      </c>
      <c r="C176" t="s">
        <v>127</v>
      </c>
      <c r="D176">
        <v>36</v>
      </c>
      <c r="E176">
        <v>6</v>
      </c>
      <c r="F176">
        <v>0</v>
      </c>
      <c r="G176" t="s">
        <v>415</v>
      </c>
      <c r="H176" t="s">
        <v>26</v>
      </c>
      <c r="I176" t="s">
        <v>57</v>
      </c>
      <c r="J176">
        <v>1.68</v>
      </c>
      <c r="K176">
        <v>218.9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5">
      <c r="A177">
        <v>791.55757060546796</v>
      </c>
      <c r="B177" t="s">
        <v>305</v>
      </c>
      <c r="C177" t="s">
        <v>127</v>
      </c>
      <c r="D177">
        <v>36</v>
      </c>
      <c r="E177">
        <v>2</v>
      </c>
      <c r="F177">
        <v>0</v>
      </c>
      <c r="G177" t="s">
        <v>416</v>
      </c>
      <c r="H177" t="s">
        <v>26</v>
      </c>
      <c r="I177" t="s">
        <v>57</v>
      </c>
      <c r="J177">
        <v>-3.63</v>
      </c>
      <c r="K177">
        <v>396.2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5">
      <c r="A178">
        <v>793.574965625</v>
      </c>
      <c r="B178" t="s">
        <v>307</v>
      </c>
      <c r="C178" t="s">
        <v>127</v>
      </c>
      <c r="D178">
        <v>36</v>
      </c>
      <c r="E178">
        <v>1</v>
      </c>
      <c r="F178">
        <v>0</v>
      </c>
      <c r="G178" t="s">
        <v>417</v>
      </c>
      <c r="H178" t="s">
        <v>26</v>
      </c>
      <c r="I178" t="s">
        <v>57</v>
      </c>
      <c r="J178">
        <v>-1.42</v>
      </c>
      <c r="K178">
        <v>0</v>
      </c>
      <c r="L178">
        <v>0</v>
      </c>
      <c r="M178">
        <v>546.1</v>
      </c>
      <c r="N178">
        <v>629</v>
      </c>
      <c r="O178">
        <v>-1.7</v>
      </c>
      <c r="P178">
        <v>-1.7</v>
      </c>
      <c r="Q178">
        <v>-1.7</v>
      </c>
      <c r="R178">
        <v>879.2</v>
      </c>
      <c r="S178">
        <v>-1.7</v>
      </c>
      <c r="T178">
        <v>-1.7</v>
      </c>
      <c r="U178">
        <v>816.2</v>
      </c>
      <c r="V178">
        <v>-1.7</v>
      </c>
    </row>
    <row r="179" spans="1:22" x14ac:dyDescent="0.5">
      <c r="A179">
        <v>797.51429667968705</v>
      </c>
      <c r="B179" t="s">
        <v>418</v>
      </c>
      <c r="C179" t="s">
        <v>127</v>
      </c>
      <c r="D179">
        <v>37</v>
      </c>
      <c r="E179">
        <v>6</v>
      </c>
      <c r="F179">
        <v>0</v>
      </c>
      <c r="G179" t="s">
        <v>419</v>
      </c>
      <c r="H179" t="s">
        <v>26</v>
      </c>
      <c r="I179" t="s">
        <v>57</v>
      </c>
      <c r="J179">
        <v>1.01</v>
      </c>
      <c r="K179">
        <v>175.7</v>
      </c>
      <c r="L179">
        <v>0</v>
      </c>
      <c r="M179">
        <v>704.6</v>
      </c>
      <c r="N179">
        <v>817</v>
      </c>
      <c r="O179">
        <v>1344.3</v>
      </c>
      <c r="P179">
        <v>1126.7</v>
      </c>
      <c r="Q179">
        <v>1728.6</v>
      </c>
      <c r="R179">
        <v>1116.8</v>
      </c>
      <c r="S179">
        <v>1058.2</v>
      </c>
      <c r="T179">
        <v>1837.1</v>
      </c>
      <c r="U179">
        <v>478.7</v>
      </c>
      <c r="V179">
        <v>915</v>
      </c>
    </row>
    <row r="180" spans="1:22" x14ac:dyDescent="0.5">
      <c r="A180">
        <v>799.53150859375</v>
      </c>
      <c r="B180" t="s">
        <v>420</v>
      </c>
      <c r="C180" t="s">
        <v>127</v>
      </c>
      <c r="D180">
        <v>37</v>
      </c>
      <c r="E180">
        <v>5</v>
      </c>
      <c r="F180">
        <v>0</v>
      </c>
      <c r="G180" t="s">
        <v>421</v>
      </c>
      <c r="H180" t="s">
        <v>26</v>
      </c>
      <c r="I180" t="s">
        <v>57</v>
      </c>
      <c r="J180">
        <v>2.96</v>
      </c>
      <c r="K180">
        <v>181.2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5">
      <c r="A181">
        <v>801.54534831542901</v>
      </c>
      <c r="B181" t="s">
        <v>422</v>
      </c>
      <c r="C181" t="s">
        <v>127</v>
      </c>
      <c r="D181">
        <v>37</v>
      </c>
      <c r="E181">
        <v>4</v>
      </c>
      <c r="F181">
        <v>0</v>
      </c>
      <c r="G181" t="s">
        <v>423</v>
      </c>
      <c r="H181" t="s">
        <v>26</v>
      </c>
      <c r="I181" t="s">
        <v>57</v>
      </c>
      <c r="J181">
        <v>0.69</v>
      </c>
      <c r="K181">
        <v>0</v>
      </c>
      <c r="L181">
        <v>0</v>
      </c>
      <c r="M181">
        <v>955.7</v>
      </c>
      <c r="N181">
        <v>1255.7</v>
      </c>
      <c r="O181">
        <v>6323.5</v>
      </c>
      <c r="P181">
        <v>6011.2</v>
      </c>
      <c r="Q181">
        <v>3069.4</v>
      </c>
      <c r="R181">
        <v>3589.2</v>
      </c>
      <c r="S181">
        <v>3482.5</v>
      </c>
      <c r="T181">
        <v>4988</v>
      </c>
      <c r="U181">
        <v>702.5</v>
      </c>
      <c r="V181">
        <v>1863.3</v>
      </c>
    </row>
    <row r="182" spans="1:22" x14ac:dyDescent="0.5">
      <c r="A182">
        <v>803.56185832519498</v>
      </c>
      <c r="B182" t="s">
        <v>189</v>
      </c>
      <c r="C182" t="s">
        <v>127</v>
      </c>
      <c r="D182">
        <v>37</v>
      </c>
      <c r="E182">
        <v>3</v>
      </c>
      <c r="F182">
        <v>0</v>
      </c>
      <c r="G182" t="s">
        <v>135</v>
      </c>
      <c r="H182" t="s">
        <v>26</v>
      </c>
      <c r="I182" t="s">
        <v>57</v>
      </c>
      <c r="J182">
        <v>1.76</v>
      </c>
      <c r="K182">
        <v>0</v>
      </c>
      <c r="L182">
        <v>0</v>
      </c>
      <c r="M182">
        <v>49087.3</v>
      </c>
      <c r="N182">
        <v>60263</v>
      </c>
      <c r="O182">
        <v>217236.4</v>
      </c>
      <c r="P182">
        <v>188456.9</v>
      </c>
      <c r="Q182">
        <v>131813.1</v>
      </c>
      <c r="R182">
        <v>94007.4</v>
      </c>
      <c r="S182">
        <v>160079</v>
      </c>
      <c r="T182">
        <v>214006.5</v>
      </c>
      <c r="U182">
        <v>33566.9</v>
      </c>
      <c r="V182">
        <v>54887.199999999997</v>
      </c>
    </row>
    <row r="183" spans="1:22" x14ac:dyDescent="0.5">
      <c r="A183">
        <v>805.57978740234296</v>
      </c>
      <c r="B183" t="s">
        <v>313</v>
      </c>
      <c r="C183" t="s">
        <v>127</v>
      </c>
      <c r="D183">
        <v>37</v>
      </c>
      <c r="E183">
        <v>2</v>
      </c>
      <c r="F183">
        <v>0</v>
      </c>
      <c r="G183" t="s">
        <v>424</v>
      </c>
      <c r="H183" t="s">
        <v>26</v>
      </c>
      <c r="I183" t="s">
        <v>57</v>
      </c>
      <c r="J183">
        <v>4.59</v>
      </c>
      <c r="K183">
        <v>231.8</v>
      </c>
      <c r="L183">
        <v>0</v>
      </c>
      <c r="M183">
        <v>1995</v>
      </c>
      <c r="N183">
        <v>1962.6</v>
      </c>
      <c r="O183">
        <v>59531.9</v>
      </c>
      <c r="P183">
        <v>54761.3</v>
      </c>
      <c r="Q183">
        <v>-1.7</v>
      </c>
      <c r="R183">
        <v>3906</v>
      </c>
      <c r="S183">
        <v>0</v>
      </c>
      <c r="T183">
        <v>0</v>
      </c>
      <c r="U183">
        <v>0</v>
      </c>
      <c r="V183">
        <v>0</v>
      </c>
    </row>
    <row r="184" spans="1:22" x14ac:dyDescent="0.5">
      <c r="A184">
        <v>807.500502734375</v>
      </c>
      <c r="B184" t="s">
        <v>425</v>
      </c>
      <c r="C184" t="s">
        <v>127</v>
      </c>
      <c r="D184">
        <v>38</v>
      </c>
      <c r="E184">
        <v>8</v>
      </c>
      <c r="F184">
        <v>0</v>
      </c>
      <c r="G184" t="s">
        <v>426</v>
      </c>
      <c r="H184" t="s">
        <v>26</v>
      </c>
      <c r="I184" t="s">
        <v>57</v>
      </c>
      <c r="J184">
        <v>3.29</v>
      </c>
      <c r="K184">
        <v>198.8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5">
      <c r="A185">
        <v>811.531996875</v>
      </c>
      <c r="B185" t="s">
        <v>427</v>
      </c>
      <c r="C185" t="s">
        <v>127</v>
      </c>
      <c r="D185">
        <v>38</v>
      </c>
      <c r="E185">
        <v>6</v>
      </c>
      <c r="F185">
        <v>0</v>
      </c>
      <c r="G185" t="s">
        <v>428</v>
      </c>
      <c r="H185" t="s">
        <v>26</v>
      </c>
      <c r="I185" t="s">
        <v>57</v>
      </c>
      <c r="J185">
        <v>3.52</v>
      </c>
      <c r="K185">
        <v>237.4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5">
      <c r="A186">
        <v>813.5485984375</v>
      </c>
      <c r="B186" t="s">
        <v>429</v>
      </c>
      <c r="C186" t="s">
        <v>127</v>
      </c>
      <c r="D186">
        <v>38</v>
      </c>
      <c r="E186">
        <v>5</v>
      </c>
      <c r="F186">
        <v>0</v>
      </c>
      <c r="G186" t="s">
        <v>430</v>
      </c>
      <c r="H186" t="s">
        <v>26</v>
      </c>
      <c r="I186" t="s">
        <v>57</v>
      </c>
      <c r="J186">
        <v>4.68</v>
      </c>
      <c r="K186">
        <v>335.3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5">
      <c r="A187">
        <v>825.54530253906205</v>
      </c>
      <c r="B187" t="s">
        <v>431</v>
      </c>
      <c r="C187" t="s">
        <v>127</v>
      </c>
      <c r="D187">
        <v>39</v>
      </c>
      <c r="E187">
        <v>6</v>
      </c>
      <c r="F187">
        <v>0</v>
      </c>
      <c r="G187" t="s">
        <v>432</v>
      </c>
      <c r="H187" t="s">
        <v>26</v>
      </c>
      <c r="I187" t="s">
        <v>57</v>
      </c>
      <c r="J187">
        <v>0.62</v>
      </c>
      <c r="K187">
        <v>0</v>
      </c>
      <c r="L187">
        <v>0</v>
      </c>
      <c r="M187">
        <v>2028.4</v>
      </c>
      <c r="N187">
        <v>2512.3000000000002</v>
      </c>
      <c r="O187">
        <v>6934.4</v>
      </c>
      <c r="P187">
        <v>5077.2</v>
      </c>
      <c r="Q187">
        <v>5385.4</v>
      </c>
      <c r="R187">
        <v>4216.8999999999996</v>
      </c>
      <c r="S187">
        <v>4999.3999999999996</v>
      </c>
      <c r="T187">
        <v>6981.2</v>
      </c>
      <c r="U187">
        <v>1762</v>
      </c>
      <c r="V187">
        <v>3033.2</v>
      </c>
    </row>
    <row r="188" spans="1:22" x14ac:dyDescent="0.5">
      <c r="A188">
        <v>827.56388774413995</v>
      </c>
      <c r="B188" t="s">
        <v>327</v>
      </c>
      <c r="C188" t="s">
        <v>127</v>
      </c>
      <c r="D188">
        <v>39</v>
      </c>
      <c r="E188">
        <v>5</v>
      </c>
      <c r="F188">
        <v>0</v>
      </c>
      <c r="G188" t="s">
        <v>433</v>
      </c>
      <c r="H188" t="s">
        <v>26</v>
      </c>
      <c r="I188" t="s">
        <v>57</v>
      </c>
      <c r="J188">
        <v>4.16</v>
      </c>
      <c r="K188">
        <v>124.3</v>
      </c>
      <c r="L188">
        <v>0</v>
      </c>
      <c r="M188">
        <v>0</v>
      </c>
      <c r="N188">
        <v>0</v>
      </c>
      <c r="O188">
        <v>69720.600000000006</v>
      </c>
      <c r="P188">
        <v>52715</v>
      </c>
      <c r="Q188">
        <v>0</v>
      </c>
      <c r="R188">
        <v>0</v>
      </c>
      <c r="S188">
        <v>31487</v>
      </c>
      <c r="T188">
        <v>39613.4</v>
      </c>
      <c r="U188">
        <v>0</v>
      </c>
      <c r="V188">
        <v>0</v>
      </c>
    </row>
    <row r="189" spans="1:22" x14ac:dyDescent="0.5">
      <c r="A189">
        <v>829.57832255859296</v>
      </c>
      <c r="B189" t="s">
        <v>212</v>
      </c>
      <c r="C189" t="s">
        <v>127</v>
      </c>
      <c r="D189">
        <v>39</v>
      </c>
      <c r="E189">
        <v>4</v>
      </c>
      <c r="F189">
        <v>0</v>
      </c>
      <c r="G189" t="s">
        <v>137</v>
      </c>
      <c r="H189" t="s">
        <v>26</v>
      </c>
      <c r="I189" t="s">
        <v>57</v>
      </c>
      <c r="J189">
        <v>2.69</v>
      </c>
      <c r="K189">
        <v>0</v>
      </c>
      <c r="L189">
        <v>0</v>
      </c>
      <c r="M189">
        <v>18651.7</v>
      </c>
      <c r="N189">
        <v>22290.9</v>
      </c>
      <c r="O189">
        <v>69864.399999999994</v>
      </c>
      <c r="P189">
        <v>54629.3</v>
      </c>
      <c r="Q189">
        <v>48790.9</v>
      </c>
      <c r="R189">
        <v>28413.9</v>
      </c>
      <c r="S189">
        <v>44866.3</v>
      </c>
      <c r="T189">
        <v>73050.399999999994</v>
      </c>
      <c r="U189">
        <v>12735.9</v>
      </c>
      <c r="V189">
        <v>20533.099999999999</v>
      </c>
    </row>
    <row r="192" spans="1:22" x14ac:dyDescent="0.5">
      <c r="A192" t="s">
        <v>22</v>
      </c>
      <c r="B192" t="s">
        <v>138</v>
      </c>
    </row>
    <row r="193" spans="1:22" x14ac:dyDescent="0.5">
      <c r="A193">
        <v>754.60615458984296</v>
      </c>
      <c r="B193" t="s">
        <v>213</v>
      </c>
      <c r="C193" t="s">
        <v>138</v>
      </c>
      <c r="D193">
        <v>34</v>
      </c>
      <c r="E193">
        <v>2</v>
      </c>
      <c r="F193">
        <v>0</v>
      </c>
      <c r="G193" t="s">
        <v>140</v>
      </c>
      <c r="H193" t="s">
        <v>26</v>
      </c>
      <c r="I193" t="s">
        <v>27</v>
      </c>
      <c r="J193">
        <v>-0.62</v>
      </c>
      <c r="K193">
        <v>0</v>
      </c>
      <c r="L193">
        <v>0</v>
      </c>
      <c r="M193">
        <v>64343.8</v>
      </c>
      <c r="N193">
        <v>75722.399999999994</v>
      </c>
      <c r="O193">
        <v>93480</v>
      </c>
      <c r="P193">
        <v>79600.3</v>
      </c>
      <c r="Q193">
        <v>146202</v>
      </c>
      <c r="R193">
        <v>94071.4</v>
      </c>
      <c r="S193">
        <v>106039.7</v>
      </c>
      <c r="T193">
        <v>139241.79999999999</v>
      </c>
      <c r="U193">
        <v>49016.3</v>
      </c>
      <c r="V193">
        <v>85877.7</v>
      </c>
    </row>
    <row r="194" spans="1:22" x14ac:dyDescent="0.5">
      <c r="A194">
        <v>782.63734355468705</v>
      </c>
      <c r="B194" t="s">
        <v>214</v>
      </c>
      <c r="C194" t="s">
        <v>138</v>
      </c>
      <c r="D194">
        <v>36</v>
      </c>
      <c r="E194">
        <v>2</v>
      </c>
      <c r="F194">
        <v>0</v>
      </c>
      <c r="G194" t="s">
        <v>142</v>
      </c>
      <c r="H194" t="s">
        <v>26</v>
      </c>
      <c r="I194" t="s">
        <v>27</v>
      </c>
      <c r="J194">
        <v>-0.74</v>
      </c>
      <c r="K194">
        <v>0</v>
      </c>
      <c r="L194">
        <v>0</v>
      </c>
      <c r="M194">
        <v>39752.6</v>
      </c>
      <c r="N194">
        <v>51600.4</v>
      </c>
      <c r="O194">
        <v>52284</v>
      </c>
      <c r="P194">
        <v>49057.2</v>
      </c>
      <c r="Q194">
        <v>87847.8</v>
      </c>
      <c r="R194">
        <v>58990.7</v>
      </c>
      <c r="S194">
        <v>70450.7</v>
      </c>
      <c r="T194">
        <v>89111.9</v>
      </c>
      <c r="U194">
        <v>33964.300000000003</v>
      </c>
      <c r="V194">
        <v>63236.6</v>
      </c>
    </row>
    <row r="195" spans="1:22" x14ac:dyDescent="0.5">
      <c r="A195">
        <v>810.66889873046796</v>
      </c>
      <c r="B195" t="s">
        <v>215</v>
      </c>
      <c r="C195" t="s">
        <v>138</v>
      </c>
      <c r="D195">
        <v>38</v>
      </c>
      <c r="E195">
        <v>2</v>
      </c>
      <c r="F195">
        <v>0</v>
      </c>
      <c r="G195" t="s">
        <v>144</v>
      </c>
      <c r="H195" t="s">
        <v>26</v>
      </c>
      <c r="I195" t="s">
        <v>27</v>
      </c>
      <c r="J195">
        <v>-0.4</v>
      </c>
      <c r="K195">
        <v>0</v>
      </c>
      <c r="L195">
        <v>0</v>
      </c>
      <c r="M195">
        <v>18798.400000000001</v>
      </c>
      <c r="N195">
        <v>22937.9</v>
      </c>
      <c r="O195">
        <v>24083.8</v>
      </c>
      <c r="P195">
        <v>24634.400000000001</v>
      </c>
      <c r="Q195">
        <v>42576.2</v>
      </c>
      <c r="R195">
        <v>27586.5</v>
      </c>
      <c r="S195">
        <v>31139</v>
      </c>
      <c r="T195">
        <v>37712.9</v>
      </c>
      <c r="U195">
        <v>15773.6</v>
      </c>
      <c r="V195">
        <v>26260.9</v>
      </c>
    </row>
    <row r="196" spans="1:22" x14ac:dyDescent="0.5">
      <c r="A196">
        <v>838.69952006835899</v>
      </c>
      <c r="B196" t="s">
        <v>216</v>
      </c>
      <c r="C196" t="s">
        <v>138</v>
      </c>
      <c r="D196">
        <v>40</v>
      </c>
      <c r="E196">
        <v>2</v>
      </c>
      <c r="F196">
        <v>0</v>
      </c>
      <c r="G196" t="s">
        <v>146</v>
      </c>
      <c r="H196" t="s">
        <v>26</v>
      </c>
      <c r="I196" t="s">
        <v>27</v>
      </c>
      <c r="J196">
        <v>-1.19</v>
      </c>
      <c r="K196">
        <v>0</v>
      </c>
      <c r="L196">
        <v>0</v>
      </c>
      <c r="M196">
        <v>40100.800000000003</v>
      </c>
      <c r="N196">
        <v>44490.7</v>
      </c>
      <c r="O196">
        <v>41340.300000000003</v>
      </c>
      <c r="P196">
        <v>37994.6</v>
      </c>
      <c r="Q196">
        <v>82234.100000000006</v>
      </c>
      <c r="R196">
        <v>46502.3</v>
      </c>
      <c r="S196">
        <v>55717.8</v>
      </c>
      <c r="T196">
        <v>75959</v>
      </c>
      <c r="U196">
        <v>31641.200000000001</v>
      </c>
      <c r="V196">
        <v>50872.9</v>
      </c>
    </row>
    <row r="197" spans="1:22" x14ac:dyDescent="0.5">
      <c r="A197">
        <v>866.73160014648397</v>
      </c>
      <c r="B197" t="s">
        <v>217</v>
      </c>
      <c r="C197" t="s">
        <v>138</v>
      </c>
      <c r="D197">
        <v>42</v>
      </c>
      <c r="E197">
        <v>2</v>
      </c>
      <c r="F197">
        <v>0</v>
      </c>
      <c r="G197" t="s">
        <v>148</v>
      </c>
      <c r="H197" t="s">
        <v>26</v>
      </c>
      <c r="I197" t="s">
        <v>27</v>
      </c>
      <c r="J197">
        <v>-0.25</v>
      </c>
      <c r="K197">
        <v>0</v>
      </c>
      <c r="L197">
        <v>0</v>
      </c>
      <c r="M197">
        <v>50045.4</v>
      </c>
      <c r="N197">
        <v>60275.7</v>
      </c>
      <c r="O197">
        <v>54648.6</v>
      </c>
      <c r="P197">
        <v>46918.3</v>
      </c>
      <c r="Q197">
        <v>100015.1</v>
      </c>
      <c r="R197">
        <v>65573.8</v>
      </c>
      <c r="S197">
        <v>74880.3</v>
      </c>
      <c r="T197">
        <v>94329.2</v>
      </c>
      <c r="U197">
        <v>42413.7</v>
      </c>
      <c r="V197">
        <v>68706.2</v>
      </c>
    </row>
    <row r="203" spans="1:22" x14ac:dyDescent="0.5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149</v>
      </c>
      <c r="L203" t="s">
        <v>150</v>
      </c>
      <c r="M203" t="s">
        <v>151</v>
      </c>
      <c r="N203" t="s">
        <v>152</v>
      </c>
      <c r="O203" t="s">
        <v>153</v>
      </c>
      <c r="P203" t="s">
        <v>154</v>
      </c>
      <c r="Q203" t="s">
        <v>155</v>
      </c>
      <c r="R203" t="s">
        <v>156</v>
      </c>
      <c r="S203" t="s">
        <v>157</v>
      </c>
      <c r="T203" t="s">
        <v>158</v>
      </c>
      <c r="U203" t="s">
        <v>159</v>
      </c>
      <c r="V203" t="s">
        <v>160</v>
      </c>
    </row>
    <row r="205" spans="1:22" x14ac:dyDescent="0.5">
      <c r="A205" t="s">
        <v>22</v>
      </c>
      <c r="B205" t="s">
        <v>23</v>
      </c>
    </row>
    <row r="206" spans="1:22" x14ac:dyDescent="0.5">
      <c r="A206">
        <v>587.53889384765603</v>
      </c>
      <c r="B206" t="s">
        <v>161</v>
      </c>
      <c r="C206" t="s">
        <v>23</v>
      </c>
      <c r="D206">
        <v>34</v>
      </c>
      <c r="E206">
        <v>2</v>
      </c>
      <c r="F206">
        <v>0</v>
      </c>
      <c r="G206" t="s">
        <v>25</v>
      </c>
      <c r="H206" t="s">
        <v>26</v>
      </c>
      <c r="I206" t="s">
        <v>27</v>
      </c>
      <c r="J206">
        <v>0.52</v>
      </c>
      <c r="K206">
        <v>0</v>
      </c>
      <c r="L206">
        <v>0</v>
      </c>
      <c r="M206">
        <v>102746</v>
      </c>
      <c r="N206">
        <v>118333.9</v>
      </c>
      <c r="O206">
        <v>225490.8</v>
      </c>
      <c r="P206">
        <v>209133.4</v>
      </c>
      <c r="Q206">
        <v>256419.7</v>
      </c>
      <c r="R206">
        <v>198510.7</v>
      </c>
      <c r="S206">
        <v>230771.5</v>
      </c>
      <c r="T206">
        <v>278439.3</v>
      </c>
      <c r="U206">
        <v>91856.5</v>
      </c>
      <c r="V206">
        <v>173728.4</v>
      </c>
    </row>
    <row r="207" spans="1:22" x14ac:dyDescent="0.5">
      <c r="A207">
        <v>629.58521953125</v>
      </c>
      <c r="B207" t="s">
        <v>250</v>
      </c>
      <c r="C207" t="s">
        <v>23</v>
      </c>
      <c r="D207">
        <v>37</v>
      </c>
      <c r="E207">
        <v>2</v>
      </c>
      <c r="F207">
        <v>0</v>
      </c>
      <c r="G207" t="s">
        <v>251</v>
      </c>
      <c r="H207" t="s">
        <v>26</v>
      </c>
      <c r="I207" t="s">
        <v>27</v>
      </c>
      <c r="J207">
        <v>-0.5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185.6</v>
      </c>
      <c r="S207">
        <v>0</v>
      </c>
      <c r="T207">
        <v>0</v>
      </c>
      <c r="U207">
        <v>0</v>
      </c>
      <c r="V207">
        <v>0</v>
      </c>
    </row>
    <row r="208" spans="1:22" x14ac:dyDescent="0.5">
      <c r="A208">
        <v>643.60097270507799</v>
      </c>
      <c r="B208" t="s">
        <v>163</v>
      </c>
      <c r="C208" t="s">
        <v>23</v>
      </c>
      <c r="D208">
        <v>38</v>
      </c>
      <c r="E208">
        <v>2</v>
      </c>
      <c r="F208">
        <v>0</v>
      </c>
      <c r="G208" t="s">
        <v>31</v>
      </c>
      <c r="H208" t="s">
        <v>26</v>
      </c>
      <c r="I208" t="s">
        <v>27</v>
      </c>
      <c r="J208">
        <v>-0.33</v>
      </c>
      <c r="K208">
        <v>0</v>
      </c>
      <c r="L208">
        <v>0</v>
      </c>
      <c r="M208">
        <v>30991.4</v>
      </c>
      <c r="N208">
        <v>38730.5</v>
      </c>
      <c r="O208">
        <v>54595.9</v>
      </c>
      <c r="P208">
        <v>47467.3</v>
      </c>
      <c r="Q208">
        <v>70419.3</v>
      </c>
      <c r="R208">
        <v>52091.8</v>
      </c>
      <c r="S208">
        <v>62661</v>
      </c>
      <c r="T208">
        <v>72148.600000000006</v>
      </c>
      <c r="U208">
        <v>24878.1</v>
      </c>
      <c r="V208">
        <v>45433.2</v>
      </c>
    </row>
    <row r="209" spans="1:22" x14ac:dyDescent="0.5">
      <c r="A209">
        <v>671.63255839843703</v>
      </c>
      <c r="B209" t="s">
        <v>164</v>
      </c>
      <c r="C209" t="s">
        <v>23</v>
      </c>
      <c r="D209">
        <v>40</v>
      </c>
      <c r="E209">
        <v>2</v>
      </c>
      <c r="F209">
        <v>0</v>
      </c>
      <c r="G209" t="s">
        <v>33</v>
      </c>
      <c r="H209" t="s">
        <v>26</v>
      </c>
      <c r="I209" t="s">
        <v>27</v>
      </c>
      <c r="J209">
        <v>0.11</v>
      </c>
      <c r="K209">
        <v>0</v>
      </c>
      <c r="L209">
        <v>0</v>
      </c>
      <c r="M209">
        <v>60620.9</v>
      </c>
      <c r="N209">
        <v>74058.7</v>
      </c>
      <c r="O209">
        <v>108530.8</v>
      </c>
      <c r="P209">
        <v>91414.5</v>
      </c>
      <c r="Q209">
        <v>133159.9</v>
      </c>
      <c r="R209">
        <v>99087.8</v>
      </c>
      <c r="S209">
        <v>102274.7</v>
      </c>
      <c r="T209">
        <v>135982.1</v>
      </c>
      <c r="U209">
        <v>51596.3</v>
      </c>
      <c r="V209">
        <v>93500.6</v>
      </c>
    </row>
    <row r="210" spans="1:22" x14ac:dyDescent="0.5">
      <c r="A210">
        <v>699.66350932617104</v>
      </c>
      <c r="B210" t="s">
        <v>165</v>
      </c>
      <c r="C210" t="s">
        <v>23</v>
      </c>
      <c r="D210">
        <v>42</v>
      </c>
      <c r="E210">
        <v>2</v>
      </c>
      <c r="F210">
        <v>0</v>
      </c>
      <c r="G210" t="s">
        <v>35</v>
      </c>
      <c r="H210" t="s">
        <v>26</v>
      </c>
      <c r="I210" t="s">
        <v>27</v>
      </c>
      <c r="J210">
        <v>-0.4</v>
      </c>
      <c r="K210">
        <v>0</v>
      </c>
      <c r="L210">
        <v>0</v>
      </c>
      <c r="M210">
        <v>92171.9</v>
      </c>
      <c r="N210">
        <v>110643.8</v>
      </c>
      <c r="O210">
        <v>157453.5</v>
      </c>
      <c r="P210">
        <v>134538.4</v>
      </c>
      <c r="Q210">
        <v>194192.6</v>
      </c>
      <c r="R210">
        <v>145726.6</v>
      </c>
      <c r="S210">
        <v>172477.7</v>
      </c>
      <c r="T210">
        <v>217805.5</v>
      </c>
      <c r="U210">
        <v>80992.100000000006</v>
      </c>
      <c r="V210">
        <v>145737.20000000001</v>
      </c>
    </row>
    <row r="213" spans="1:22" x14ac:dyDescent="0.5">
      <c r="A213" t="s">
        <v>22</v>
      </c>
      <c r="B213" t="s">
        <v>36</v>
      </c>
    </row>
    <row r="214" spans="1:22" x14ac:dyDescent="0.5">
      <c r="A214">
        <v>602.50492167968696</v>
      </c>
      <c r="B214" t="s">
        <v>166</v>
      </c>
      <c r="C214" t="s">
        <v>36</v>
      </c>
      <c r="D214">
        <v>31</v>
      </c>
      <c r="E214">
        <v>1</v>
      </c>
      <c r="F214">
        <v>0</v>
      </c>
      <c r="G214" t="s">
        <v>38</v>
      </c>
      <c r="H214" t="s">
        <v>26</v>
      </c>
      <c r="I214" t="s">
        <v>27</v>
      </c>
      <c r="J214">
        <v>-7.0000000000000007E-2</v>
      </c>
      <c r="K214">
        <v>174.9</v>
      </c>
      <c r="L214">
        <v>0</v>
      </c>
      <c r="M214">
        <v>11756.4</v>
      </c>
      <c r="N214">
        <v>13776.7</v>
      </c>
      <c r="O214">
        <v>20618.3</v>
      </c>
      <c r="P214">
        <v>19339.8</v>
      </c>
      <c r="Q214">
        <v>24680.3</v>
      </c>
      <c r="R214">
        <v>17680.8</v>
      </c>
      <c r="S214">
        <v>20591.400000000001</v>
      </c>
      <c r="T214">
        <v>27763.8</v>
      </c>
      <c r="U214">
        <v>8281.7999999999993</v>
      </c>
      <c r="V214">
        <v>16653.7</v>
      </c>
    </row>
    <row r="215" spans="1:22" x14ac:dyDescent="0.5">
      <c r="A215">
        <v>630.53642802734305</v>
      </c>
      <c r="B215" t="s">
        <v>167</v>
      </c>
      <c r="C215" t="s">
        <v>36</v>
      </c>
      <c r="D215">
        <v>33</v>
      </c>
      <c r="E215">
        <v>1</v>
      </c>
      <c r="F215">
        <v>0</v>
      </c>
      <c r="G215" t="s">
        <v>40</v>
      </c>
      <c r="H215" t="s">
        <v>26</v>
      </c>
      <c r="I215" t="s">
        <v>27</v>
      </c>
      <c r="J215">
        <v>0.26</v>
      </c>
      <c r="K215">
        <v>0</v>
      </c>
      <c r="L215">
        <v>0</v>
      </c>
      <c r="M215">
        <v>24025.200000000001</v>
      </c>
      <c r="N215">
        <v>28947.3</v>
      </c>
      <c r="O215">
        <v>41176.800000000003</v>
      </c>
      <c r="P215">
        <v>38516.199999999997</v>
      </c>
      <c r="Q215">
        <v>55127.5</v>
      </c>
      <c r="R215">
        <v>38040.5</v>
      </c>
      <c r="S215">
        <v>47063.9</v>
      </c>
      <c r="T215">
        <v>56027.5</v>
      </c>
      <c r="U215">
        <v>18373.599999999999</v>
      </c>
      <c r="V215">
        <v>35807.599999999999</v>
      </c>
    </row>
    <row r="216" spans="1:22" x14ac:dyDescent="0.5">
      <c r="A216">
        <v>658.56770854492095</v>
      </c>
      <c r="B216" t="s">
        <v>168</v>
      </c>
      <c r="C216" t="s">
        <v>36</v>
      </c>
      <c r="D216">
        <v>35</v>
      </c>
      <c r="E216">
        <v>1</v>
      </c>
      <c r="F216">
        <v>0</v>
      </c>
      <c r="G216" t="s">
        <v>42</v>
      </c>
      <c r="H216" t="s">
        <v>26</v>
      </c>
      <c r="I216" t="s">
        <v>27</v>
      </c>
      <c r="J216">
        <v>0.22</v>
      </c>
      <c r="K216">
        <v>0</v>
      </c>
      <c r="L216">
        <v>0</v>
      </c>
      <c r="M216">
        <v>45816.1</v>
      </c>
      <c r="N216">
        <v>54021</v>
      </c>
      <c r="O216">
        <v>75854</v>
      </c>
      <c r="P216">
        <v>70227.899999999994</v>
      </c>
      <c r="Q216">
        <v>100031</v>
      </c>
      <c r="R216">
        <v>72010.5</v>
      </c>
      <c r="S216">
        <v>78268.800000000003</v>
      </c>
      <c r="T216">
        <v>102268.8</v>
      </c>
      <c r="U216">
        <v>33518.400000000001</v>
      </c>
      <c r="V216">
        <v>68756.7</v>
      </c>
    </row>
    <row r="217" spans="1:22" x14ac:dyDescent="0.5">
      <c r="A217">
        <v>682.56713481445297</v>
      </c>
      <c r="B217" t="s">
        <v>169</v>
      </c>
      <c r="C217" t="s">
        <v>36</v>
      </c>
      <c r="D217">
        <v>37</v>
      </c>
      <c r="E217">
        <v>3</v>
      </c>
      <c r="F217">
        <v>0</v>
      </c>
      <c r="G217" t="s">
        <v>44</v>
      </c>
      <c r="H217" t="s">
        <v>26</v>
      </c>
      <c r="I217" t="s">
        <v>27</v>
      </c>
      <c r="J217">
        <v>-0.63</v>
      </c>
      <c r="K217">
        <v>0</v>
      </c>
      <c r="L217">
        <v>0</v>
      </c>
      <c r="M217">
        <v>39132.9</v>
      </c>
      <c r="N217">
        <v>48048.1</v>
      </c>
      <c r="O217">
        <v>66143</v>
      </c>
      <c r="P217">
        <v>58671.4</v>
      </c>
      <c r="Q217">
        <v>84629.9</v>
      </c>
      <c r="R217">
        <v>61508.1</v>
      </c>
      <c r="S217">
        <v>68502</v>
      </c>
      <c r="T217">
        <v>88333.8</v>
      </c>
      <c r="U217">
        <v>30909.1</v>
      </c>
      <c r="V217">
        <v>62114.3</v>
      </c>
    </row>
    <row r="218" spans="1:22" x14ac:dyDescent="0.5">
      <c r="A218">
        <v>708.58299785156203</v>
      </c>
      <c r="B218" t="s">
        <v>170</v>
      </c>
      <c r="C218" t="s">
        <v>36</v>
      </c>
      <c r="D218">
        <v>39</v>
      </c>
      <c r="E218">
        <v>4</v>
      </c>
      <c r="F218">
        <v>0</v>
      </c>
      <c r="G218" t="s">
        <v>46</v>
      </c>
      <c r="H218" t="s">
        <v>26</v>
      </c>
      <c r="I218" t="s">
        <v>27</v>
      </c>
      <c r="J218">
        <v>-0.3</v>
      </c>
      <c r="K218">
        <v>0</v>
      </c>
      <c r="L218">
        <v>0</v>
      </c>
      <c r="M218">
        <v>20571.2</v>
      </c>
      <c r="N218">
        <v>25403.8</v>
      </c>
      <c r="O218">
        <v>31806.7</v>
      </c>
      <c r="P218">
        <v>29734.9</v>
      </c>
      <c r="Q218">
        <v>42790.2</v>
      </c>
      <c r="R218">
        <v>29247.9</v>
      </c>
      <c r="S218">
        <v>39972.9</v>
      </c>
      <c r="T218">
        <v>50160.2</v>
      </c>
      <c r="U218">
        <v>17028.2</v>
      </c>
      <c r="V218">
        <v>32467.9</v>
      </c>
    </row>
    <row r="221" spans="1:22" x14ac:dyDescent="0.5">
      <c r="A221" t="s">
        <v>22</v>
      </c>
      <c r="B221" t="s">
        <v>47</v>
      </c>
    </row>
    <row r="222" spans="1:22" x14ac:dyDescent="0.5">
      <c r="A222">
        <v>531.34632792968705</v>
      </c>
      <c r="B222" t="s">
        <v>171</v>
      </c>
      <c r="C222" t="s">
        <v>47</v>
      </c>
      <c r="D222">
        <v>15</v>
      </c>
      <c r="E222">
        <v>0</v>
      </c>
      <c r="F222">
        <v>0</v>
      </c>
      <c r="G222" t="s">
        <v>49</v>
      </c>
      <c r="H222" t="s">
        <v>26</v>
      </c>
      <c r="I222" t="s">
        <v>27</v>
      </c>
      <c r="J222">
        <v>-0.19</v>
      </c>
      <c r="K222">
        <v>0</v>
      </c>
      <c r="L222">
        <v>0</v>
      </c>
      <c r="M222">
        <v>21620.1</v>
      </c>
      <c r="N222">
        <v>27153</v>
      </c>
      <c r="O222">
        <v>36892.300000000003</v>
      </c>
      <c r="P222">
        <v>40338.699999999997</v>
      </c>
      <c r="Q222">
        <v>51849.1</v>
      </c>
      <c r="R222">
        <v>34306.300000000003</v>
      </c>
      <c r="S222">
        <v>43022.1</v>
      </c>
      <c r="T222">
        <v>62086.9</v>
      </c>
      <c r="U222">
        <v>17503.3</v>
      </c>
      <c r="V222">
        <v>33085.9</v>
      </c>
    </row>
    <row r="223" spans="1:22" x14ac:dyDescent="0.5">
      <c r="A223">
        <v>559.3777</v>
      </c>
      <c r="B223" t="s">
        <v>173</v>
      </c>
      <c r="C223" t="s">
        <v>47</v>
      </c>
      <c r="D223">
        <v>17</v>
      </c>
      <c r="E223">
        <v>0</v>
      </c>
      <c r="F223">
        <v>0</v>
      </c>
      <c r="G223" t="s">
        <v>51</v>
      </c>
      <c r="H223" t="s">
        <v>26</v>
      </c>
      <c r="I223" t="s">
        <v>27</v>
      </c>
      <c r="J223">
        <v>-0.05</v>
      </c>
      <c r="K223">
        <v>153.80000000000001</v>
      </c>
      <c r="L223">
        <v>0</v>
      </c>
      <c r="M223">
        <v>43302.9</v>
      </c>
      <c r="N223">
        <v>50750.3</v>
      </c>
      <c r="O223">
        <v>84446.399999999994</v>
      </c>
      <c r="P223">
        <v>74877.7</v>
      </c>
      <c r="Q223">
        <v>108498</v>
      </c>
      <c r="R223">
        <v>72331.199999999997</v>
      </c>
      <c r="S223">
        <v>94416.9</v>
      </c>
      <c r="T223">
        <v>114640.8</v>
      </c>
      <c r="U223">
        <v>34741.4</v>
      </c>
      <c r="V223">
        <v>65244.7</v>
      </c>
    </row>
    <row r="224" spans="1:22" x14ac:dyDescent="0.5">
      <c r="A224">
        <v>587.40924296875005</v>
      </c>
      <c r="B224" t="s">
        <v>174</v>
      </c>
      <c r="C224" t="s">
        <v>47</v>
      </c>
      <c r="D224">
        <v>19</v>
      </c>
      <c r="E224">
        <v>0</v>
      </c>
      <c r="F224">
        <v>0</v>
      </c>
      <c r="G224" t="s">
        <v>53</v>
      </c>
      <c r="H224" t="s">
        <v>26</v>
      </c>
      <c r="I224" t="s">
        <v>27</v>
      </c>
      <c r="J224">
        <v>0.37</v>
      </c>
      <c r="K224">
        <v>0</v>
      </c>
      <c r="L224">
        <v>0</v>
      </c>
      <c r="M224">
        <v>19667.900000000001</v>
      </c>
      <c r="N224">
        <v>23210.799999999999</v>
      </c>
      <c r="O224">
        <v>38991.9</v>
      </c>
      <c r="P224">
        <v>35546.199999999997</v>
      </c>
      <c r="Q224">
        <v>54108.4</v>
      </c>
      <c r="R224">
        <v>28696.9</v>
      </c>
      <c r="S224">
        <v>45507.8</v>
      </c>
      <c r="T224">
        <v>58023.7</v>
      </c>
      <c r="U224">
        <v>17954.8</v>
      </c>
      <c r="V224">
        <v>27969.5</v>
      </c>
    </row>
    <row r="227" spans="1:22" x14ac:dyDescent="0.5">
      <c r="A227" t="s">
        <v>22</v>
      </c>
      <c r="B227" t="s">
        <v>54</v>
      </c>
    </row>
    <row r="228" spans="1:22" x14ac:dyDescent="0.5">
      <c r="A228">
        <v>443.29422832031202</v>
      </c>
      <c r="B228" t="s">
        <v>175</v>
      </c>
      <c r="C228" t="s">
        <v>54</v>
      </c>
      <c r="D228">
        <v>15</v>
      </c>
      <c r="E228">
        <v>0</v>
      </c>
      <c r="F228">
        <v>0</v>
      </c>
      <c r="G228" t="s">
        <v>56</v>
      </c>
      <c r="H228" t="s">
        <v>26</v>
      </c>
      <c r="I228" t="s">
        <v>57</v>
      </c>
      <c r="J228">
        <v>0.52</v>
      </c>
      <c r="K228">
        <v>3976.9</v>
      </c>
      <c r="L228">
        <v>0</v>
      </c>
      <c r="M228">
        <v>19393.8</v>
      </c>
      <c r="N228">
        <v>22962.7</v>
      </c>
      <c r="O228">
        <v>37492</v>
      </c>
      <c r="P228">
        <v>34842.800000000003</v>
      </c>
      <c r="Q228">
        <v>47434.1</v>
      </c>
      <c r="R228">
        <v>33962.5</v>
      </c>
      <c r="S228">
        <v>40050.400000000001</v>
      </c>
      <c r="T228">
        <v>51802.6</v>
      </c>
      <c r="U228">
        <v>16139.7</v>
      </c>
      <c r="V228">
        <v>29709.9</v>
      </c>
    </row>
    <row r="229" spans="1:22" x14ac:dyDescent="0.5">
      <c r="A229">
        <v>471.32543501441597</v>
      </c>
      <c r="B229" t="s">
        <v>176</v>
      </c>
      <c r="C229" t="s">
        <v>54</v>
      </c>
      <c r="D229">
        <v>17</v>
      </c>
      <c r="E229">
        <v>0</v>
      </c>
      <c r="F229">
        <v>0</v>
      </c>
      <c r="G229" t="s">
        <v>59</v>
      </c>
      <c r="H229" t="s">
        <v>26</v>
      </c>
      <c r="I229" t="s">
        <v>57</v>
      </c>
      <c r="J229">
        <v>0.28999999999999998</v>
      </c>
      <c r="K229">
        <v>3115.2</v>
      </c>
      <c r="L229">
        <v>0</v>
      </c>
      <c r="M229">
        <v>50801.4</v>
      </c>
      <c r="N229">
        <v>62645.599999999999</v>
      </c>
      <c r="O229">
        <v>93859.7</v>
      </c>
      <c r="P229">
        <v>75423</v>
      </c>
      <c r="Q229">
        <v>125132.1</v>
      </c>
      <c r="R229">
        <v>81158</v>
      </c>
      <c r="S229">
        <v>101293.5</v>
      </c>
      <c r="T229">
        <v>117621.6</v>
      </c>
      <c r="U229">
        <v>36950.699999999997</v>
      </c>
      <c r="V229">
        <v>73635.8</v>
      </c>
    </row>
    <row r="230" spans="1:22" x14ac:dyDescent="0.5">
      <c r="A230">
        <v>499.35688146306802</v>
      </c>
      <c r="B230" t="s">
        <v>177</v>
      </c>
      <c r="C230" t="s">
        <v>54</v>
      </c>
      <c r="D230">
        <v>19</v>
      </c>
      <c r="E230">
        <v>0</v>
      </c>
      <c r="F230">
        <v>0</v>
      </c>
      <c r="G230" t="s">
        <v>61</v>
      </c>
      <c r="H230" t="s">
        <v>26</v>
      </c>
      <c r="I230" t="s">
        <v>57</v>
      </c>
      <c r="J230">
        <v>0.56999999999999995</v>
      </c>
      <c r="K230">
        <v>3096.1</v>
      </c>
      <c r="L230">
        <v>0</v>
      </c>
      <c r="M230">
        <v>24039.8</v>
      </c>
      <c r="N230">
        <v>29065.5</v>
      </c>
      <c r="O230">
        <v>43004.3</v>
      </c>
      <c r="P230">
        <v>40003.4</v>
      </c>
      <c r="Q230">
        <v>60940.6</v>
      </c>
      <c r="R230">
        <v>41000.6</v>
      </c>
      <c r="S230">
        <v>49184.4</v>
      </c>
      <c r="T230">
        <v>63982.6</v>
      </c>
      <c r="U230">
        <v>20003.3</v>
      </c>
      <c r="V230">
        <v>37735.5</v>
      </c>
    </row>
    <row r="233" spans="1:22" x14ac:dyDescent="0.5">
      <c r="A233" t="s">
        <v>22</v>
      </c>
      <c r="B233" t="s">
        <v>62</v>
      </c>
    </row>
    <row r="234" spans="1:22" x14ac:dyDescent="0.5">
      <c r="A234">
        <v>474.288672595214</v>
      </c>
      <c r="B234" t="s">
        <v>178</v>
      </c>
      <c r="C234" t="s">
        <v>62</v>
      </c>
      <c r="D234">
        <v>15</v>
      </c>
      <c r="E234">
        <v>0</v>
      </c>
      <c r="F234">
        <v>0</v>
      </c>
      <c r="G234" t="s">
        <v>64</v>
      </c>
      <c r="H234" t="s">
        <v>26</v>
      </c>
      <c r="I234" t="s">
        <v>57</v>
      </c>
      <c r="J234">
        <v>0.2</v>
      </c>
      <c r="K234">
        <v>0</v>
      </c>
      <c r="L234">
        <v>0</v>
      </c>
      <c r="M234">
        <v>18092.599999999999</v>
      </c>
      <c r="N234">
        <v>20103.5</v>
      </c>
      <c r="O234">
        <v>42838.2</v>
      </c>
      <c r="P234">
        <v>42039.8</v>
      </c>
      <c r="Q234">
        <v>56279</v>
      </c>
      <c r="R234">
        <v>37577</v>
      </c>
      <c r="S234">
        <v>43375</v>
      </c>
      <c r="T234">
        <v>65542</v>
      </c>
      <c r="U234">
        <v>8192.6</v>
      </c>
      <c r="V234">
        <v>18195.099999999999</v>
      </c>
    </row>
    <row r="235" spans="1:22" x14ac:dyDescent="0.5">
      <c r="A235">
        <v>502.32003398437502</v>
      </c>
      <c r="B235" t="s">
        <v>179</v>
      </c>
      <c r="C235" t="s">
        <v>62</v>
      </c>
      <c r="D235">
        <v>17</v>
      </c>
      <c r="E235">
        <v>0</v>
      </c>
      <c r="F235">
        <v>0</v>
      </c>
      <c r="G235" t="s">
        <v>66</v>
      </c>
      <c r="H235" t="s">
        <v>26</v>
      </c>
      <c r="I235" t="s">
        <v>57</v>
      </c>
      <c r="J235">
        <v>0.31</v>
      </c>
      <c r="K235">
        <v>0</v>
      </c>
      <c r="L235">
        <v>0</v>
      </c>
      <c r="M235">
        <v>37924.6</v>
      </c>
      <c r="N235">
        <v>46626.6</v>
      </c>
      <c r="O235">
        <v>81583</v>
      </c>
      <c r="P235">
        <v>76685.899999999994</v>
      </c>
      <c r="Q235">
        <v>115314.8</v>
      </c>
      <c r="R235">
        <v>75843.7</v>
      </c>
      <c r="S235">
        <v>91595.199999999997</v>
      </c>
      <c r="T235">
        <v>117483.3</v>
      </c>
      <c r="U235">
        <v>22284.799999999999</v>
      </c>
      <c r="V235">
        <v>41972.800000000003</v>
      </c>
    </row>
    <row r="236" spans="1:22" x14ac:dyDescent="0.5">
      <c r="A236">
        <v>530.35092998046798</v>
      </c>
      <c r="B236" t="s">
        <v>180</v>
      </c>
      <c r="C236" t="s">
        <v>62</v>
      </c>
      <c r="D236">
        <v>19</v>
      </c>
      <c r="E236">
        <v>0</v>
      </c>
      <c r="F236">
        <v>0</v>
      </c>
      <c r="G236" t="s">
        <v>68</v>
      </c>
      <c r="H236" t="s">
        <v>26</v>
      </c>
      <c r="I236" t="s">
        <v>57</v>
      </c>
      <c r="J236">
        <v>-0.47</v>
      </c>
      <c r="K236">
        <v>0</v>
      </c>
      <c r="L236">
        <v>0</v>
      </c>
      <c r="M236">
        <v>23159.8</v>
      </c>
      <c r="N236">
        <v>28163.7</v>
      </c>
      <c r="O236">
        <v>42557.3</v>
      </c>
      <c r="P236">
        <v>41290</v>
      </c>
      <c r="Q236">
        <v>61622.2</v>
      </c>
      <c r="R236">
        <v>37771.1</v>
      </c>
      <c r="S236">
        <v>48424</v>
      </c>
      <c r="T236">
        <v>64570.5</v>
      </c>
      <c r="U236">
        <v>13349.5</v>
      </c>
      <c r="V236">
        <v>23337.1</v>
      </c>
    </row>
    <row r="239" spans="1:22" x14ac:dyDescent="0.5">
      <c r="A239" t="s">
        <v>22</v>
      </c>
      <c r="B239" t="s">
        <v>69</v>
      </c>
    </row>
    <row r="240" spans="1:22" x14ac:dyDescent="0.5">
      <c r="A240">
        <v>562.30434794921803</v>
      </c>
      <c r="B240" t="s">
        <v>181</v>
      </c>
      <c r="C240" t="s">
        <v>69</v>
      </c>
      <c r="D240">
        <v>15</v>
      </c>
      <c r="E240">
        <v>0</v>
      </c>
      <c r="F240">
        <v>0</v>
      </c>
      <c r="G240" t="s">
        <v>71</v>
      </c>
      <c r="H240" t="s">
        <v>26</v>
      </c>
      <c r="I240" t="s">
        <v>57</v>
      </c>
      <c r="J240">
        <v>-0.49</v>
      </c>
      <c r="K240">
        <v>0</v>
      </c>
      <c r="L240">
        <v>0</v>
      </c>
      <c r="M240">
        <v>10732.6</v>
      </c>
      <c r="N240">
        <v>12643.6</v>
      </c>
      <c r="O240">
        <v>21392.400000000001</v>
      </c>
      <c r="P240">
        <v>19251.8</v>
      </c>
      <c r="Q240">
        <v>33253.599999999999</v>
      </c>
      <c r="R240">
        <v>21228.799999999999</v>
      </c>
      <c r="S240">
        <v>26065.4</v>
      </c>
      <c r="T240">
        <v>31765.200000000001</v>
      </c>
      <c r="U240">
        <v>5147.7</v>
      </c>
      <c r="V240">
        <v>9055.5</v>
      </c>
    </row>
    <row r="241" spans="1:22" x14ac:dyDescent="0.5">
      <c r="A241">
        <v>590.335730299136</v>
      </c>
      <c r="B241" t="s">
        <v>182</v>
      </c>
      <c r="C241" t="s">
        <v>69</v>
      </c>
      <c r="D241">
        <v>17</v>
      </c>
      <c r="E241">
        <v>0</v>
      </c>
      <c r="F241">
        <v>0</v>
      </c>
      <c r="G241" t="s">
        <v>73</v>
      </c>
      <c r="H241" t="s">
        <v>26</v>
      </c>
      <c r="I241" t="s">
        <v>57</v>
      </c>
      <c r="J241">
        <v>-0.33</v>
      </c>
      <c r="K241">
        <v>0</v>
      </c>
      <c r="L241">
        <v>0</v>
      </c>
      <c r="M241">
        <v>26730.3</v>
      </c>
      <c r="N241">
        <v>33076.800000000003</v>
      </c>
      <c r="O241">
        <v>48604.4</v>
      </c>
      <c r="P241">
        <v>45598.8</v>
      </c>
      <c r="Q241">
        <v>80093.3</v>
      </c>
      <c r="R241">
        <v>47434.9</v>
      </c>
      <c r="S241">
        <v>61230.2</v>
      </c>
      <c r="T241">
        <v>76690.600000000006</v>
      </c>
      <c r="U241">
        <v>13498.8</v>
      </c>
      <c r="V241">
        <v>25649.7</v>
      </c>
    </row>
    <row r="242" spans="1:22" x14ac:dyDescent="0.5">
      <c r="A242">
        <v>618.36681743164002</v>
      </c>
      <c r="B242" t="s">
        <v>183</v>
      </c>
      <c r="C242" t="s">
        <v>69</v>
      </c>
      <c r="D242">
        <v>19</v>
      </c>
      <c r="E242">
        <v>0</v>
      </c>
      <c r="F242">
        <v>0</v>
      </c>
      <c r="G242" t="s">
        <v>75</v>
      </c>
      <c r="H242" t="s">
        <v>26</v>
      </c>
      <c r="I242" t="s">
        <v>57</v>
      </c>
      <c r="J242">
        <v>-0.65</v>
      </c>
      <c r="K242">
        <v>0</v>
      </c>
      <c r="L242">
        <v>0</v>
      </c>
      <c r="M242">
        <v>14648.3</v>
      </c>
      <c r="N242">
        <v>17660.5</v>
      </c>
      <c r="O242">
        <v>24504.2</v>
      </c>
      <c r="P242">
        <v>21452.400000000001</v>
      </c>
      <c r="Q242">
        <v>42601.8</v>
      </c>
      <c r="R242">
        <v>26058.5</v>
      </c>
      <c r="S242">
        <v>30361</v>
      </c>
      <c r="T242">
        <v>37443.699999999997</v>
      </c>
      <c r="U242">
        <v>8235.6</v>
      </c>
      <c r="V242">
        <v>13381.3</v>
      </c>
    </row>
    <row r="245" spans="1:22" x14ac:dyDescent="0.5">
      <c r="A245" t="s">
        <v>22</v>
      </c>
      <c r="B245" t="s">
        <v>76</v>
      </c>
    </row>
    <row r="246" spans="1:22" x14ac:dyDescent="0.5">
      <c r="A246">
        <v>487.28403850097601</v>
      </c>
      <c r="B246" t="s">
        <v>184</v>
      </c>
      <c r="C246" t="s">
        <v>76</v>
      </c>
      <c r="D246">
        <v>15</v>
      </c>
      <c r="E246">
        <v>0</v>
      </c>
      <c r="F246">
        <v>0</v>
      </c>
      <c r="G246" t="s">
        <v>78</v>
      </c>
      <c r="H246" t="s">
        <v>26</v>
      </c>
      <c r="I246" t="s">
        <v>57</v>
      </c>
      <c r="J246">
        <v>0.43</v>
      </c>
      <c r="K246">
        <v>344.1</v>
      </c>
      <c r="L246">
        <v>0</v>
      </c>
      <c r="M246">
        <v>9915</v>
      </c>
      <c r="N246">
        <v>12436</v>
      </c>
      <c r="O246">
        <v>20587.400000000001</v>
      </c>
      <c r="P246">
        <v>17838.400000000001</v>
      </c>
      <c r="Q246">
        <v>32827.1</v>
      </c>
      <c r="R246">
        <v>21171.8</v>
      </c>
      <c r="S246">
        <v>21586.9</v>
      </c>
      <c r="T246">
        <v>30376.5</v>
      </c>
      <c r="U246">
        <v>4830.3</v>
      </c>
      <c r="V246">
        <v>9602.7999999999993</v>
      </c>
    </row>
    <row r="247" spans="1:22" x14ac:dyDescent="0.5">
      <c r="A247">
        <v>515.31499858398399</v>
      </c>
      <c r="B247" t="s">
        <v>185</v>
      </c>
      <c r="C247" t="s">
        <v>76</v>
      </c>
      <c r="D247">
        <v>17</v>
      </c>
      <c r="E247">
        <v>0</v>
      </c>
      <c r="F247">
        <v>0</v>
      </c>
      <c r="G247" t="s">
        <v>80</v>
      </c>
      <c r="H247" t="s">
        <v>26</v>
      </c>
      <c r="I247" t="s">
        <v>57</v>
      </c>
      <c r="J247">
        <v>-0.25</v>
      </c>
      <c r="K247">
        <v>0</v>
      </c>
      <c r="L247">
        <v>0</v>
      </c>
      <c r="M247">
        <v>25300.7</v>
      </c>
      <c r="N247">
        <v>32047.4</v>
      </c>
      <c r="O247">
        <v>46467.3</v>
      </c>
      <c r="P247">
        <v>47733</v>
      </c>
      <c r="Q247">
        <v>73281.399999999994</v>
      </c>
      <c r="R247">
        <v>48641.3</v>
      </c>
      <c r="S247">
        <v>48312.4</v>
      </c>
      <c r="T247">
        <v>74104</v>
      </c>
      <c r="U247">
        <v>13221.3</v>
      </c>
      <c r="V247">
        <v>23083.599999999999</v>
      </c>
    </row>
    <row r="248" spans="1:22" x14ac:dyDescent="0.5">
      <c r="A248">
        <v>543.34629463778401</v>
      </c>
      <c r="B248" t="s">
        <v>172</v>
      </c>
      <c r="C248" t="s">
        <v>76</v>
      </c>
      <c r="D248">
        <v>19</v>
      </c>
      <c r="E248">
        <v>0</v>
      </c>
      <c r="F248">
        <v>0</v>
      </c>
      <c r="G248" t="s">
        <v>82</v>
      </c>
      <c r="H248" t="s">
        <v>26</v>
      </c>
      <c r="I248" t="s">
        <v>57</v>
      </c>
      <c r="J248">
        <v>-0.24</v>
      </c>
      <c r="K248">
        <v>341.1</v>
      </c>
      <c r="L248">
        <v>0</v>
      </c>
      <c r="M248">
        <v>12708.2</v>
      </c>
      <c r="N248">
        <v>16795.3</v>
      </c>
      <c r="O248">
        <v>22061.5</v>
      </c>
      <c r="P248">
        <v>20601.7</v>
      </c>
      <c r="Q248">
        <v>38898</v>
      </c>
      <c r="R248">
        <v>24172.9</v>
      </c>
      <c r="S248">
        <v>21605.9</v>
      </c>
      <c r="T248">
        <v>36352.199999999997</v>
      </c>
      <c r="U248">
        <v>7085.3</v>
      </c>
      <c r="V248">
        <v>12548.2</v>
      </c>
    </row>
    <row r="251" spans="1:22" x14ac:dyDescent="0.5">
      <c r="A251" t="s">
        <v>22</v>
      </c>
      <c r="B251" t="s">
        <v>83</v>
      </c>
    </row>
    <row r="252" spans="1:22" x14ac:dyDescent="0.5">
      <c r="A252">
        <v>767.56220927734296</v>
      </c>
      <c r="B252" t="s">
        <v>186</v>
      </c>
      <c r="C252" t="s">
        <v>83</v>
      </c>
      <c r="D252">
        <v>31</v>
      </c>
      <c r="E252">
        <v>1</v>
      </c>
      <c r="F252">
        <v>0</v>
      </c>
      <c r="G252" t="s">
        <v>85</v>
      </c>
      <c r="H252" t="s">
        <v>26</v>
      </c>
      <c r="I252" t="s">
        <v>27</v>
      </c>
      <c r="J252">
        <v>2.2999999999999998</v>
      </c>
      <c r="K252">
        <v>308.2</v>
      </c>
      <c r="L252">
        <v>0</v>
      </c>
      <c r="M252">
        <v>37744.400000000001</v>
      </c>
      <c r="N252">
        <v>42011.5</v>
      </c>
      <c r="O252">
        <v>51593.7</v>
      </c>
      <c r="P252">
        <v>42677</v>
      </c>
      <c r="Q252">
        <v>76197.5</v>
      </c>
      <c r="R252">
        <v>51099.7</v>
      </c>
      <c r="S252">
        <v>61506.6</v>
      </c>
      <c r="T252">
        <v>86796.9</v>
      </c>
      <c r="U252">
        <v>32740</v>
      </c>
      <c r="V252">
        <v>49762.3</v>
      </c>
    </row>
    <row r="253" spans="1:22" x14ac:dyDescent="0.5">
      <c r="A253">
        <v>795.59137797851497</v>
      </c>
      <c r="B253" t="s">
        <v>309</v>
      </c>
      <c r="C253" t="s">
        <v>83</v>
      </c>
      <c r="D253">
        <v>33</v>
      </c>
      <c r="E253">
        <v>1</v>
      </c>
      <c r="F253">
        <v>0</v>
      </c>
      <c r="G253" t="s">
        <v>87</v>
      </c>
      <c r="H253" t="s">
        <v>26</v>
      </c>
      <c r="I253" t="s">
        <v>27</v>
      </c>
      <c r="J253">
        <v>-0.46</v>
      </c>
      <c r="K253">
        <v>246.4</v>
      </c>
      <c r="L253">
        <v>0</v>
      </c>
      <c r="M253">
        <v>75798.2</v>
      </c>
      <c r="N253">
        <v>90034.7</v>
      </c>
      <c r="O253">
        <v>101458.2</v>
      </c>
      <c r="P253">
        <v>88140.9</v>
      </c>
      <c r="Q253">
        <v>170544.1</v>
      </c>
      <c r="R253">
        <v>111564.9</v>
      </c>
      <c r="S253">
        <v>131916</v>
      </c>
      <c r="T253">
        <v>159753.20000000001</v>
      </c>
      <c r="U253">
        <v>63110.1</v>
      </c>
      <c r="V253">
        <v>105827.4</v>
      </c>
    </row>
    <row r="254" spans="1:22" x14ac:dyDescent="0.5">
      <c r="A254">
        <v>823.62255640092303</v>
      </c>
      <c r="B254" t="s">
        <v>190</v>
      </c>
      <c r="C254" t="s">
        <v>83</v>
      </c>
      <c r="D254">
        <v>35</v>
      </c>
      <c r="E254">
        <v>1</v>
      </c>
      <c r="F254">
        <v>0</v>
      </c>
      <c r="G254" t="s">
        <v>89</v>
      </c>
      <c r="H254" t="s">
        <v>26</v>
      </c>
      <c r="I254" t="s">
        <v>27</v>
      </c>
      <c r="J254">
        <v>-0.59</v>
      </c>
      <c r="K254">
        <v>287.89999999999998</v>
      </c>
      <c r="L254">
        <v>0</v>
      </c>
      <c r="M254">
        <v>119782.2</v>
      </c>
      <c r="N254">
        <v>137683</v>
      </c>
      <c r="O254">
        <v>148035</v>
      </c>
      <c r="P254">
        <v>122872.7</v>
      </c>
      <c r="Q254">
        <v>255340.4</v>
      </c>
      <c r="R254">
        <v>162610.4</v>
      </c>
      <c r="S254">
        <v>193959.9</v>
      </c>
      <c r="T254">
        <v>228449.9</v>
      </c>
      <c r="U254">
        <v>99087.3</v>
      </c>
      <c r="V254">
        <v>167205.1</v>
      </c>
    </row>
    <row r="255" spans="1:22" x14ac:dyDescent="0.5">
      <c r="A255">
        <v>847.62259746093696</v>
      </c>
      <c r="B255" t="s">
        <v>191</v>
      </c>
      <c r="C255" t="s">
        <v>83</v>
      </c>
      <c r="D255">
        <v>37</v>
      </c>
      <c r="E255">
        <v>3</v>
      </c>
      <c r="F255">
        <v>0</v>
      </c>
      <c r="G255" t="s">
        <v>91</v>
      </c>
      <c r="H255" t="s">
        <v>26</v>
      </c>
      <c r="I255" t="s">
        <v>27</v>
      </c>
      <c r="J255">
        <v>-0.53</v>
      </c>
      <c r="K255">
        <v>178.3</v>
      </c>
      <c r="L255">
        <v>0</v>
      </c>
      <c r="M255">
        <v>70856.600000000006</v>
      </c>
      <c r="N255">
        <v>84522.3</v>
      </c>
      <c r="O255">
        <v>84700.5</v>
      </c>
      <c r="P255">
        <v>75759.100000000006</v>
      </c>
      <c r="Q255">
        <v>150007.79999999999</v>
      </c>
      <c r="R255">
        <v>89262.9</v>
      </c>
      <c r="S255">
        <v>105740.6</v>
      </c>
      <c r="T255">
        <v>139775.9</v>
      </c>
      <c r="U255">
        <v>57567.8</v>
      </c>
      <c r="V255">
        <v>97902.3</v>
      </c>
    </row>
    <row r="256" spans="1:22" x14ac:dyDescent="0.5">
      <c r="A256">
        <v>873.64002910156205</v>
      </c>
      <c r="B256" t="s">
        <v>192</v>
      </c>
      <c r="C256" t="s">
        <v>83</v>
      </c>
      <c r="D256">
        <v>39</v>
      </c>
      <c r="E256">
        <v>4</v>
      </c>
      <c r="F256">
        <v>0</v>
      </c>
      <c r="G256" t="s">
        <v>93</v>
      </c>
      <c r="H256" t="s">
        <v>26</v>
      </c>
      <c r="I256" t="s">
        <v>27</v>
      </c>
      <c r="J256">
        <v>1.53</v>
      </c>
      <c r="K256">
        <v>212.6</v>
      </c>
      <c r="L256">
        <v>0</v>
      </c>
      <c r="M256">
        <v>35588.5</v>
      </c>
      <c r="N256">
        <v>42890.7</v>
      </c>
      <c r="O256">
        <v>42634</v>
      </c>
      <c r="P256">
        <v>36292.5</v>
      </c>
      <c r="Q256">
        <v>72433.100000000006</v>
      </c>
      <c r="R256">
        <v>48652.800000000003</v>
      </c>
      <c r="S256">
        <v>56926.400000000001</v>
      </c>
      <c r="T256">
        <v>70476.399999999994</v>
      </c>
      <c r="U256">
        <v>30021.7</v>
      </c>
      <c r="V256">
        <v>50583.199999999997</v>
      </c>
    </row>
    <row r="259" spans="1:22" x14ac:dyDescent="0.5">
      <c r="A259" t="s">
        <v>22</v>
      </c>
      <c r="B259" t="s">
        <v>94</v>
      </c>
    </row>
    <row r="260" spans="1:22" x14ac:dyDescent="0.5">
      <c r="A260">
        <v>679.50753287464397</v>
      </c>
      <c r="B260" t="s">
        <v>193</v>
      </c>
      <c r="C260" t="s">
        <v>94</v>
      </c>
      <c r="D260">
        <v>31</v>
      </c>
      <c r="E260">
        <v>1</v>
      </c>
      <c r="F260">
        <v>0</v>
      </c>
      <c r="G260" t="s">
        <v>96</v>
      </c>
      <c r="H260" t="s">
        <v>26</v>
      </c>
      <c r="I260" t="s">
        <v>57</v>
      </c>
      <c r="J260">
        <v>-0.71</v>
      </c>
      <c r="K260">
        <v>153.19999999999999</v>
      </c>
      <c r="L260">
        <v>0</v>
      </c>
      <c r="M260">
        <v>22359.4</v>
      </c>
      <c r="N260">
        <v>26848.7</v>
      </c>
      <c r="O260">
        <v>32770.6</v>
      </c>
      <c r="P260">
        <v>27807.1</v>
      </c>
      <c r="Q260">
        <v>49358</v>
      </c>
      <c r="R260">
        <v>31779.9</v>
      </c>
      <c r="S260">
        <v>37002.699999999997</v>
      </c>
      <c r="T260">
        <v>49730.2</v>
      </c>
      <c r="U260">
        <v>18816.8</v>
      </c>
      <c r="V260">
        <v>33086.5</v>
      </c>
    </row>
    <row r="261" spans="1:22" x14ac:dyDescent="0.5">
      <c r="A261">
        <v>707.53898845214803</v>
      </c>
      <c r="B261" t="s">
        <v>194</v>
      </c>
      <c r="C261" t="s">
        <v>94</v>
      </c>
      <c r="D261">
        <v>33</v>
      </c>
      <c r="E261">
        <v>1</v>
      </c>
      <c r="F261">
        <v>0</v>
      </c>
      <c r="G261" t="s">
        <v>98</v>
      </c>
      <c r="H261" t="s">
        <v>26</v>
      </c>
      <c r="I261" t="s">
        <v>57</v>
      </c>
      <c r="J261">
        <v>-0.46</v>
      </c>
      <c r="K261">
        <v>0</v>
      </c>
      <c r="L261">
        <v>0</v>
      </c>
      <c r="M261">
        <v>44087.5</v>
      </c>
      <c r="N261">
        <v>53408.7</v>
      </c>
      <c r="O261">
        <v>60891.1</v>
      </c>
      <c r="P261">
        <v>52742.400000000001</v>
      </c>
      <c r="Q261">
        <v>91491.6</v>
      </c>
      <c r="R261">
        <v>59757.4</v>
      </c>
      <c r="S261">
        <v>77411.3</v>
      </c>
      <c r="T261">
        <v>100094.2</v>
      </c>
      <c r="U261">
        <v>38024.9</v>
      </c>
      <c r="V261">
        <v>67371.7</v>
      </c>
    </row>
    <row r="262" spans="1:22" x14ac:dyDescent="0.5">
      <c r="A262">
        <v>735.57043071289002</v>
      </c>
      <c r="B262" t="s">
        <v>195</v>
      </c>
      <c r="C262" t="s">
        <v>94</v>
      </c>
      <c r="D262">
        <v>35</v>
      </c>
      <c r="E262">
        <v>1</v>
      </c>
      <c r="F262">
        <v>0</v>
      </c>
      <c r="G262" t="s">
        <v>100</v>
      </c>
      <c r="H262" t="s">
        <v>26</v>
      </c>
      <c r="I262" t="s">
        <v>57</v>
      </c>
      <c r="J262">
        <v>-0.25</v>
      </c>
      <c r="K262">
        <v>0</v>
      </c>
      <c r="L262">
        <v>0</v>
      </c>
      <c r="M262">
        <v>67635.3</v>
      </c>
      <c r="N262">
        <v>83781.2</v>
      </c>
      <c r="O262">
        <v>85816.9</v>
      </c>
      <c r="P262">
        <v>70354.5</v>
      </c>
      <c r="Q262">
        <v>147204.20000000001</v>
      </c>
      <c r="R262">
        <v>96577.2</v>
      </c>
      <c r="S262">
        <v>102261</v>
      </c>
      <c r="T262">
        <v>138268.1</v>
      </c>
      <c r="U262">
        <v>54265.9</v>
      </c>
      <c r="V262">
        <v>96268</v>
      </c>
    </row>
    <row r="263" spans="1:22" x14ac:dyDescent="0.5">
      <c r="A263">
        <v>759.56996074218705</v>
      </c>
      <c r="B263" t="s">
        <v>196</v>
      </c>
      <c r="C263" t="s">
        <v>94</v>
      </c>
      <c r="D263">
        <v>37</v>
      </c>
      <c r="E263">
        <v>3</v>
      </c>
      <c r="F263">
        <v>0</v>
      </c>
      <c r="G263" t="s">
        <v>102</v>
      </c>
      <c r="H263" t="s">
        <v>26</v>
      </c>
      <c r="I263" t="s">
        <v>57</v>
      </c>
      <c r="J263">
        <v>-0.86</v>
      </c>
      <c r="K263">
        <v>0</v>
      </c>
      <c r="L263">
        <v>0</v>
      </c>
      <c r="M263">
        <v>43689.2</v>
      </c>
      <c r="N263">
        <v>51473.2</v>
      </c>
      <c r="O263">
        <v>56587.1</v>
      </c>
      <c r="P263">
        <v>48029.4</v>
      </c>
      <c r="Q263">
        <v>89651.8</v>
      </c>
      <c r="R263">
        <v>57616.9</v>
      </c>
      <c r="S263">
        <v>69474.399999999994</v>
      </c>
      <c r="T263">
        <v>87849.600000000006</v>
      </c>
      <c r="U263">
        <v>31984.799999999999</v>
      </c>
      <c r="V263">
        <v>59673.1</v>
      </c>
    </row>
    <row r="264" spans="1:22" x14ac:dyDescent="0.5">
      <c r="A264">
        <v>785.58576884765603</v>
      </c>
      <c r="B264" t="s">
        <v>197</v>
      </c>
      <c r="C264" t="s">
        <v>94</v>
      </c>
      <c r="D264">
        <v>39</v>
      </c>
      <c r="E264">
        <v>4</v>
      </c>
      <c r="F264">
        <v>0</v>
      </c>
      <c r="G264" t="s">
        <v>104</v>
      </c>
      <c r="H264" t="s">
        <v>26</v>
      </c>
      <c r="I264" t="s">
        <v>57</v>
      </c>
      <c r="J264">
        <v>-0.63</v>
      </c>
      <c r="K264">
        <v>0</v>
      </c>
      <c r="L264">
        <v>0</v>
      </c>
      <c r="M264">
        <v>21191.4</v>
      </c>
      <c r="N264">
        <v>26732.1</v>
      </c>
      <c r="O264">
        <v>26450.400000000001</v>
      </c>
      <c r="P264">
        <v>23885.3</v>
      </c>
      <c r="Q264">
        <v>43323.6</v>
      </c>
      <c r="R264">
        <v>30052.400000000001</v>
      </c>
      <c r="S264">
        <v>34220.1</v>
      </c>
      <c r="T264">
        <v>43590.400000000001</v>
      </c>
      <c r="U264">
        <v>18155.7</v>
      </c>
      <c r="V264">
        <v>33338.800000000003</v>
      </c>
    </row>
    <row r="267" spans="1:22" x14ac:dyDescent="0.5">
      <c r="A267" t="s">
        <v>22</v>
      </c>
      <c r="B267" t="s">
        <v>105</v>
      </c>
    </row>
    <row r="268" spans="1:22" x14ac:dyDescent="0.5">
      <c r="A268">
        <v>710.50225444335899</v>
      </c>
      <c r="B268" t="s">
        <v>198</v>
      </c>
      <c r="C268" t="s">
        <v>105</v>
      </c>
      <c r="D268">
        <v>31</v>
      </c>
      <c r="E268">
        <v>1</v>
      </c>
      <c r="F268">
        <v>0</v>
      </c>
      <c r="G268" t="s">
        <v>107</v>
      </c>
      <c r="H268" t="s">
        <v>26</v>
      </c>
      <c r="I268" t="s">
        <v>57</v>
      </c>
      <c r="J268">
        <v>-0.48</v>
      </c>
      <c r="K268">
        <v>0</v>
      </c>
      <c r="L268">
        <v>0</v>
      </c>
      <c r="M268">
        <v>23012.2</v>
      </c>
      <c r="N268">
        <v>28114.6</v>
      </c>
      <c r="O268">
        <v>35003</v>
      </c>
      <c r="P268">
        <v>30110.799999999999</v>
      </c>
      <c r="Q268">
        <v>51564.9</v>
      </c>
      <c r="R268">
        <v>33847.800000000003</v>
      </c>
      <c r="S268">
        <v>43825.1</v>
      </c>
      <c r="T268">
        <v>56100.3</v>
      </c>
      <c r="U268">
        <v>16747.2</v>
      </c>
      <c r="V268">
        <v>29840.400000000001</v>
      </c>
    </row>
    <row r="269" spans="1:22" x14ac:dyDescent="0.5">
      <c r="A269">
        <v>738.53363261718698</v>
      </c>
      <c r="B269" t="s">
        <v>199</v>
      </c>
      <c r="C269" t="s">
        <v>105</v>
      </c>
      <c r="D269">
        <v>33</v>
      </c>
      <c r="E269">
        <v>1</v>
      </c>
      <c r="F269">
        <v>0</v>
      </c>
      <c r="G269" t="s">
        <v>109</v>
      </c>
      <c r="H269" t="s">
        <v>26</v>
      </c>
      <c r="I269" t="s">
        <v>57</v>
      </c>
      <c r="J269">
        <v>-0.35</v>
      </c>
      <c r="K269">
        <v>0</v>
      </c>
      <c r="L269">
        <v>0</v>
      </c>
      <c r="M269">
        <v>43817.2</v>
      </c>
      <c r="N269">
        <v>52939.4</v>
      </c>
      <c r="O269">
        <v>61852.800000000003</v>
      </c>
      <c r="P269">
        <v>53634.6</v>
      </c>
      <c r="Q269">
        <v>103074.9</v>
      </c>
      <c r="R269">
        <v>67128.399999999994</v>
      </c>
      <c r="S269">
        <v>71964.100000000006</v>
      </c>
      <c r="T269">
        <v>96394.2</v>
      </c>
      <c r="U269">
        <v>31964.799999999999</v>
      </c>
      <c r="V269">
        <v>53692.9</v>
      </c>
    </row>
    <row r="270" spans="1:22" x14ac:dyDescent="0.5">
      <c r="A270">
        <v>766.564955859375</v>
      </c>
      <c r="B270" t="s">
        <v>200</v>
      </c>
      <c r="C270" t="s">
        <v>105</v>
      </c>
      <c r="D270">
        <v>35</v>
      </c>
      <c r="E270">
        <v>1</v>
      </c>
      <c r="F270">
        <v>0</v>
      </c>
      <c r="G270" t="s">
        <v>111</v>
      </c>
      <c r="H270" t="s">
        <v>26</v>
      </c>
      <c r="I270" t="s">
        <v>57</v>
      </c>
      <c r="J270">
        <v>-0.31</v>
      </c>
      <c r="K270">
        <v>0</v>
      </c>
      <c r="L270">
        <v>0</v>
      </c>
      <c r="M270">
        <v>61106.1</v>
      </c>
      <c r="N270">
        <v>74347.399999999994</v>
      </c>
      <c r="O270">
        <v>81465.600000000006</v>
      </c>
      <c r="P270">
        <v>71426.600000000006</v>
      </c>
      <c r="Q270">
        <v>131765.70000000001</v>
      </c>
      <c r="R270">
        <v>88061</v>
      </c>
      <c r="S270">
        <v>103498.7</v>
      </c>
      <c r="T270">
        <v>130835.4</v>
      </c>
      <c r="U270">
        <v>44456.4</v>
      </c>
      <c r="V270">
        <v>79558</v>
      </c>
    </row>
    <row r="271" spans="1:22" x14ac:dyDescent="0.5">
      <c r="A271">
        <v>790.56485209960897</v>
      </c>
      <c r="B271" t="s">
        <v>201</v>
      </c>
      <c r="C271" t="s">
        <v>105</v>
      </c>
      <c r="D271">
        <v>37</v>
      </c>
      <c r="E271">
        <v>3</v>
      </c>
      <c r="F271">
        <v>0</v>
      </c>
      <c r="G271" t="s">
        <v>113</v>
      </c>
      <c r="H271" t="s">
        <v>26</v>
      </c>
      <c r="I271" t="s">
        <v>57</v>
      </c>
      <c r="J271">
        <v>-0.43</v>
      </c>
      <c r="K271">
        <v>0</v>
      </c>
      <c r="L271">
        <v>0</v>
      </c>
      <c r="M271">
        <v>42407.8</v>
      </c>
      <c r="N271">
        <v>54786</v>
      </c>
      <c r="O271">
        <v>59186.9</v>
      </c>
      <c r="P271">
        <v>53200</v>
      </c>
      <c r="Q271">
        <v>95854.1</v>
      </c>
      <c r="R271">
        <v>63439.5</v>
      </c>
      <c r="S271">
        <v>78389.8</v>
      </c>
      <c r="T271">
        <v>93753.5</v>
      </c>
      <c r="U271">
        <v>33224.199999999997</v>
      </c>
      <c r="V271">
        <v>58193.599999999999</v>
      </c>
    </row>
    <row r="272" spans="1:22" x14ac:dyDescent="0.5">
      <c r="A272">
        <v>816.58018413085904</v>
      </c>
      <c r="B272" t="s">
        <v>202</v>
      </c>
      <c r="C272" t="s">
        <v>105</v>
      </c>
      <c r="D272">
        <v>39</v>
      </c>
      <c r="E272">
        <v>4</v>
      </c>
      <c r="F272">
        <v>0</v>
      </c>
      <c r="G272" t="s">
        <v>115</v>
      </c>
      <c r="H272" t="s">
        <v>26</v>
      </c>
      <c r="I272" t="s">
        <v>57</v>
      </c>
      <c r="J272">
        <v>-0.81</v>
      </c>
      <c r="K272">
        <v>0</v>
      </c>
      <c r="L272">
        <v>0</v>
      </c>
      <c r="M272">
        <v>21949.4</v>
      </c>
      <c r="N272">
        <v>25152.400000000001</v>
      </c>
      <c r="O272">
        <v>30899.200000000001</v>
      </c>
      <c r="P272">
        <v>24464.1</v>
      </c>
      <c r="Q272">
        <v>47094.1</v>
      </c>
      <c r="R272">
        <v>29779.5</v>
      </c>
      <c r="S272">
        <v>35775.9</v>
      </c>
      <c r="T272">
        <v>44783.1</v>
      </c>
      <c r="U272">
        <v>17251</v>
      </c>
      <c r="V272">
        <v>27312.2</v>
      </c>
    </row>
    <row r="275" spans="1:22" x14ac:dyDescent="0.5">
      <c r="A275" t="s">
        <v>22</v>
      </c>
      <c r="B275" t="s">
        <v>116</v>
      </c>
    </row>
    <row r="276" spans="1:22" x14ac:dyDescent="0.5">
      <c r="A276">
        <v>798.51794658203096</v>
      </c>
      <c r="B276" t="s">
        <v>203</v>
      </c>
      <c r="C276" t="s">
        <v>116</v>
      </c>
      <c r="D276">
        <v>31</v>
      </c>
      <c r="E276">
        <v>1</v>
      </c>
      <c r="F276">
        <v>0</v>
      </c>
      <c r="G276" t="s">
        <v>118</v>
      </c>
      <c r="H276" t="s">
        <v>26</v>
      </c>
      <c r="I276" t="s">
        <v>57</v>
      </c>
      <c r="J276">
        <v>-0.87</v>
      </c>
      <c r="K276">
        <v>0</v>
      </c>
      <c r="L276">
        <v>0</v>
      </c>
      <c r="M276">
        <v>18387.2</v>
      </c>
      <c r="N276">
        <v>22207.9</v>
      </c>
      <c r="O276">
        <v>29123.200000000001</v>
      </c>
      <c r="P276">
        <v>24366.400000000001</v>
      </c>
      <c r="Q276">
        <v>47229.2</v>
      </c>
      <c r="R276">
        <v>29473.4</v>
      </c>
      <c r="S276">
        <v>35644.9</v>
      </c>
      <c r="T276">
        <v>46632.3</v>
      </c>
      <c r="U276">
        <v>12868.2</v>
      </c>
      <c r="V276">
        <v>21066.3</v>
      </c>
    </row>
    <row r="277" spans="1:22" x14ac:dyDescent="0.5">
      <c r="A277">
        <v>826.54948344726495</v>
      </c>
      <c r="B277" t="s">
        <v>204</v>
      </c>
      <c r="C277" t="s">
        <v>116</v>
      </c>
      <c r="D277">
        <v>33</v>
      </c>
      <c r="E277">
        <v>1</v>
      </c>
      <c r="F277">
        <v>0</v>
      </c>
      <c r="G277" t="s">
        <v>120</v>
      </c>
      <c r="H277" t="s">
        <v>26</v>
      </c>
      <c r="I277" t="s">
        <v>57</v>
      </c>
      <c r="J277">
        <v>-0.55000000000000004</v>
      </c>
      <c r="K277">
        <v>0</v>
      </c>
      <c r="L277">
        <v>0</v>
      </c>
      <c r="M277">
        <v>40344.300000000003</v>
      </c>
      <c r="N277">
        <v>47298.1</v>
      </c>
      <c r="O277">
        <v>0</v>
      </c>
      <c r="P277">
        <v>0</v>
      </c>
      <c r="Q277">
        <v>89316</v>
      </c>
      <c r="R277">
        <v>49670.1</v>
      </c>
      <c r="S277">
        <v>28126.3</v>
      </c>
      <c r="T277">
        <v>45805</v>
      </c>
      <c r="U277">
        <v>26424.2</v>
      </c>
      <c r="V277">
        <v>44388.6</v>
      </c>
    </row>
    <row r="278" spans="1:22" x14ac:dyDescent="0.5">
      <c r="A278">
        <v>854.58167949218705</v>
      </c>
      <c r="B278" t="s">
        <v>205</v>
      </c>
      <c r="C278" t="s">
        <v>116</v>
      </c>
      <c r="D278">
        <v>35</v>
      </c>
      <c r="E278">
        <v>1</v>
      </c>
      <c r="F278">
        <v>0</v>
      </c>
      <c r="G278" t="s">
        <v>122</v>
      </c>
      <c r="H278" t="s">
        <v>26</v>
      </c>
      <c r="I278" t="s">
        <v>57</v>
      </c>
      <c r="J278">
        <v>0.52</v>
      </c>
      <c r="K278">
        <v>0</v>
      </c>
      <c r="L278">
        <v>0</v>
      </c>
      <c r="M278">
        <v>56144.4</v>
      </c>
      <c r="N278">
        <v>69422.600000000006</v>
      </c>
      <c r="O278">
        <v>27323.4</v>
      </c>
      <c r="P278">
        <v>30795.3</v>
      </c>
      <c r="Q278">
        <v>123752.2</v>
      </c>
      <c r="R278">
        <v>75667</v>
      </c>
      <c r="S278">
        <v>67489.2</v>
      </c>
      <c r="T278">
        <v>88236.6</v>
      </c>
      <c r="U278">
        <v>40714.300000000003</v>
      </c>
      <c r="V278">
        <v>67513.3</v>
      </c>
    </row>
    <row r="279" spans="1:22" x14ac:dyDescent="0.5">
      <c r="A279">
        <v>878.57993999023404</v>
      </c>
      <c r="B279" t="s">
        <v>208</v>
      </c>
      <c r="C279" t="s">
        <v>116</v>
      </c>
      <c r="D279">
        <v>37</v>
      </c>
      <c r="E279">
        <v>3</v>
      </c>
      <c r="F279">
        <v>0</v>
      </c>
      <c r="G279" t="s">
        <v>124</v>
      </c>
      <c r="H279" t="s">
        <v>26</v>
      </c>
      <c r="I279" t="s">
        <v>57</v>
      </c>
      <c r="J279">
        <v>-1.48</v>
      </c>
      <c r="K279">
        <v>0</v>
      </c>
      <c r="L279">
        <v>0</v>
      </c>
      <c r="M279">
        <v>36914.300000000003</v>
      </c>
      <c r="N279">
        <v>44314.8</v>
      </c>
      <c r="O279">
        <v>44137.4</v>
      </c>
      <c r="P279">
        <v>36815.4</v>
      </c>
      <c r="Q279">
        <v>82822.399999999994</v>
      </c>
      <c r="R279">
        <v>54050.3</v>
      </c>
      <c r="S279">
        <v>64366</v>
      </c>
      <c r="T279">
        <v>83373.5</v>
      </c>
      <c r="U279">
        <v>26676.400000000001</v>
      </c>
      <c r="V279">
        <v>42174.3</v>
      </c>
    </row>
    <row r="280" spans="1:22" x14ac:dyDescent="0.5">
      <c r="A280">
        <v>904.59583964843705</v>
      </c>
      <c r="B280" t="s">
        <v>209</v>
      </c>
      <c r="C280" t="s">
        <v>116</v>
      </c>
      <c r="D280">
        <v>39</v>
      </c>
      <c r="E280">
        <v>4</v>
      </c>
      <c r="F280">
        <v>0</v>
      </c>
      <c r="G280" t="s">
        <v>126</v>
      </c>
      <c r="H280" t="s">
        <v>26</v>
      </c>
      <c r="I280" t="s">
        <v>57</v>
      </c>
      <c r="J280">
        <v>-1.1599999999999999</v>
      </c>
      <c r="K280">
        <v>0</v>
      </c>
      <c r="L280">
        <v>0</v>
      </c>
      <c r="M280">
        <v>17866.3</v>
      </c>
      <c r="N280">
        <v>20547.8</v>
      </c>
      <c r="O280">
        <v>23014.400000000001</v>
      </c>
      <c r="P280">
        <v>18657</v>
      </c>
      <c r="Q280">
        <v>38875.699999999997</v>
      </c>
      <c r="R280">
        <v>25008.9</v>
      </c>
      <c r="S280">
        <v>29157.3</v>
      </c>
      <c r="T280">
        <v>35273.1</v>
      </c>
      <c r="U280">
        <v>13247.6</v>
      </c>
      <c r="V280">
        <v>20095.7</v>
      </c>
    </row>
    <row r="283" spans="1:22" x14ac:dyDescent="0.5">
      <c r="A283" t="s">
        <v>22</v>
      </c>
      <c r="B283" t="s">
        <v>127</v>
      </c>
    </row>
    <row r="284" spans="1:22" x14ac:dyDescent="0.5">
      <c r="A284">
        <v>723.49751811523402</v>
      </c>
      <c r="B284" t="s">
        <v>210</v>
      </c>
      <c r="C284" t="s">
        <v>127</v>
      </c>
      <c r="D284">
        <v>31</v>
      </c>
      <c r="E284">
        <v>1</v>
      </c>
      <c r="F284">
        <v>0</v>
      </c>
      <c r="G284" t="s">
        <v>129</v>
      </c>
      <c r="H284" t="s">
        <v>26</v>
      </c>
      <c r="I284" t="s">
        <v>57</v>
      </c>
      <c r="J284">
        <v>-0.45</v>
      </c>
      <c r="K284">
        <v>0</v>
      </c>
      <c r="L284">
        <v>0</v>
      </c>
      <c r="M284">
        <v>17171.2</v>
      </c>
      <c r="N284">
        <v>21347.3</v>
      </c>
      <c r="O284">
        <v>27363.3</v>
      </c>
      <c r="P284">
        <v>25136.1</v>
      </c>
      <c r="Q284">
        <v>44050.8</v>
      </c>
      <c r="R284">
        <v>28844.6</v>
      </c>
      <c r="S284">
        <v>31094</v>
      </c>
      <c r="T284">
        <v>43212.2</v>
      </c>
      <c r="U284">
        <v>12567.9</v>
      </c>
      <c r="V284">
        <v>20986.799999999999</v>
      </c>
    </row>
    <row r="285" spans="1:22" x14ac:dyDescent="0.5">
      <c r="A285">
        <v>751.52861247558599</v>
      </c>
      <c r="B285" t="s">
        <v>211</v>
      </c>
      <c r="C285" t="s">
        <v>127</v>
      </c>
      <c r="D285">
        <v>33</v>
      </c>
      <c r="E285">
        <v>1</v>
      </c>
      <c r="F285">
        <v>0</v>
      </c>
      <c r="G285" t="s">
        <v>131</v>
      </c>
      <c r="H285" t="s">
        <v>26</v>
      </c>
      <c r="I285" t="s">
        <v>57</v>
      </c>
      <c r="J285">
        <v>-0.71</v>
      </c>
      <c r="K285">
        <v>0</v>
      </c>
      <c r="L285">
        <v>0</v>
      </c>
      <c r="M285">
        <v>39817.699999999997</v>
      </c>
      <c r="N285">
        <v>50638.6</v>
      </c>
      <c r="O285">
        <v>58807.6</v>
      </c>
      <c r="P285">
        <v>47518.3</v>
      </c>
      <c r="Q285">
        <v>96197.6</v>
      </c>
      <c r="R285">
        <v>62013.1</v>
      </c>
      <c r="S285">
        <v>60183.3</v>
      </c>
      <c r="T285">
        <v>91405.7</v>
      </c>
      <c r="U285">
        <v>29492.9</v>
      </c>
      <c r="V285">
        <v>46356.3</v>
      </c>
    </row>
    <row r="286" spans="1:22" x14ac:dyDescent="0.5">
      <c r="A286">
        <v>779.55995708007799</v>
      </c>
      <c r="B286" t="s">
        <v>187</v>
      </c>
      <c r="C286" t="s">
        <v>127</v>
      </c>
      <c r="D286">
        <v>35</v>
      </c>
      <c r="E286">
        <v>1</v>
      </c>
      <c r="F286">
        <v>0</v>
      </c>
      <c r="G286" t="s">
        <v>133</v>
      </c>
      <c r="H286" t="s">
        <v>26</v>
      </c>
      <c r="I286" t="s">
        <v>57</v>
      </c>
      <c r="J286">
        <v>-0.62</v>
      </c>
      <c r="K286">
        <v>0</v>
      </c>
      <c r="L286">
        <v>0</v>
      </c>
      <c r="M286">
        <v>56033.2</v>
      </c>
      <c r="N286">
        <v>73936.7</v>
      </c>
      <c r="O286">
        <v>79680.600000000006</v>
      </c>
      <c r="P286">
        <v>72554.5</v>
      </c>
      <c r="Q286">
        <v>130611.5</v>
      </c>
      <c r="R286">
        <v>84711.5</v>
      </c>
      <c r="S286">
        <v>95330.1</v>
      </c>
      <c r="T286">
        <v>132792.1</v>
      </c>
      <c r="U286">
        <v>42584</v>
      </c>
      <c r="V286">
        <v>78429.5</v>
      </c>
    </row>
    <row r="287" spans="1:22" x14ac:dyDescent="0.5">
      <c r="A287">
        <v>803.56185832519498</v>
      </c>
      <c r="B287" t="s">
        <v>189</v>
      </c>
      <c r="C287" t="s">
        <v>127</v>
      </c>
      <c r="D287">
        <v>37</v>
      </c>
      <c r="E287">
        <v>3</v>
      </c>
      <c r="F287">
        <v>0</v>
      </c>
      <c r="G287" t="s">
        <v>135</v>
      </c>
      <c r="H287" t="s">
        <v>26</v>
      </c>
      <c r="I287" t="s">
        <v>57</v>
      </c>
      <c r="J287">
        <v>1.76</v>
      </c>
      <c r="K287">
        <v>0</v>
      </c>
      <c r="L287">
        <v>0</v>
      </c>
      <c r="M287">
        <v>49087.3</v>
      </c>
      <c r="N287">
        <v>60263</v>
      </c>
      <c r="O287">
        <v>217236.4</v>
      </c>
      <c r="P287">
        <v>188456.9</v>
      </c>
      <c r="Q287">
        <v>131813.1</v>
      </c>
      <c r="R287">
        <v>94007.4</v>
      </c>
      <c r="S287">
        <v>160079</v>
      </c>
      <c r="T287">
        <v>214006.5</v>
      </c>
      <c r="U287">
        <v>33566.9</v>
      </c>
      <c r="V287">
        <v>54887.199999999997</v>
      </c>
    </row>
    <row r="288" spans="1:22" x14ac:dyDescent="0.5">
      <c r="A288">
        <v>829.57832255859296</v>
      </c>
      <c r="B288" t="s">
        <v>212</v>
      </c>
      <c r="C288" t="s">
        <v>127</v>
      </c>
      <c r="D288">
        <v>39</v>
      </c>
      <c r="E288">
        <v>4</v>
      </c>
      <c r="F288">
        <v>0</v>
      </c>
      <c r="G288" t="s">
        <v>137</v>
      </c>
      <c r="H288" t="s">
        <v>26</v>
      </c>
      <c r="I288" t="s">
        <v>57</v>
      </c>
      <c r="J288">
        <v>2.69</v>
      </c>
      <c r="K288">
        <v>0</v>
      </c>
      <c r="L288">
        <v>0</v>
      </c>
      <c r="M288">
        <v>18651.7</v>
      </c>
      <c r="N288">
        <v>22290.9</v>
      </c>
      <c r="O288">
        <v>69864.399999999994</v>
      </c>
      <c r="P288">
        <v>54629.3</v>
      </c>
      <c r="Q288">
        <v>48790.9</v>
      </c>
      <c r="R288">
        <v>28413.9</v>
      </c>
      <c r="S288">
        <v>44866.3</v>
      </c>
      <c r="T288">
        <v>73050.399999999994</v>
      </c>
      <c r="U288">
        <v>12735.9</v>
      </c>
      <c r="V288">
        <v>20533.099999999999</v>
      </c>
    </row>
    <row r="291" spans="1:22" x14ac:dyDescent="0.5">
      <c r="A291" t="s">
        <v>22</v>
      </c>
      <c r="B291" t="s">
        <v>138</v>
      </c>
    </row>
    <row r="292" spans="1:22" x14ac:dyDescent="0.5">
      <c r="A292">
        <v>754.60615458984296</v>
      </c>
      <c r="B292" t="s">
        <v>213</v>
      </c>
      <c r="C292" t="s">
        <v>138</v>
      </c>
      <c r="D292">
        <v>34</v>
      </c>
      <c r="E292">
        <v>2</v>
      </c>
      <c r="F292">
        <v>0</v>
      </c>
      <c r="G292" t="s">
        <v>140</v>
      </c>
      <c r="H292" t="s">
        <v>26</v>
      </c>
      <c r="I292" t="s">
        <v>27</v>
      </c>
      <c r="J292">
        <v>-0.62</v>
      </c>
      <c r="K292">
        <v>0</v>
      </c>
      <c r="L292">
        <v>0</v>
      </c>
      <c r="M292">
        <v>64343.8</v>
      </c>
      <c r="N292">
        <v>75722.399999999994</v>
      </c>
      <c r="O292">
        <v>93480</v>
      </c>
      <c r="P292">
        <v>79600.3</v>
      </c>
      <c r="Q292">
        <v>146202</v>
      </c>
      <c r="R292">
        <v>94071.4</v>
      </c>
      <c r="S292">
        <v>106039.7</v>
      </c>
      <c r="T292">
        <v>139241.79999999999</v>
      </c>
      <c r="U292">
        <v>49016.3</v>
      </c>
      <c r="V292">
        <v>85877.7</v>
      </c>
    </row>
    <row r="293" spans="1:22" x14ac:dyDescent="0.5">
      <c r="A293">
        <v>782.63734355468705</v>
      </c>
      <c r="B293" t="s">
        <v>214</v>
      </c>
      <c r="C293" t="s">
        <v>138</v>
      </c>
      <c r="D293">
        <v>36</v>
      </c>
      <c r="E293">
        <v>2</v>
      </c>
      <c r="F293">
        <v>0</v>
      </c>
      <c r="G293" t="s">
        <v>142</v>
      </c>
      <c r="H293" t="s">
        <v>26</v>
      </c>
      <c r="I293" t="s">
        <v>27</v>
      </c>
      <c r="J293">
        <v>-0.74</v>
      </c>
      <c r="K293">
        <v>0</v>
      </c>
      <c r="L293">
        <v>0</v>
      </c>
      <c r="M293">
        <v>39752.6</v>
      </c>
      <c r="N293">
        <v>51600.4</v>
      </c>
      <c r="O293">
        <v>52284</v>
      </c>
      <c r="P293">
        <v>49057.2</v>
      </c>
      <c r="Q293">
        <v>87847.8</v>
      </c>
      <c r="R293">
        <v>58990.7</v>
      </c>
      <c r="S293">
        <v>70450.7</v>
      </c>
      <c r="T293">
        <v>89111.9</v>
      </c>
      <c r="U293">
        <v>33964.300000000003</v>
      </c>
      <c r="V293">
        <v>63236.6</v>
      </c>
    </row>
    <row r="294" spans="1:22" x14ac:dyDescent="0.5">
      <c r="A294">
        <v>810.66889873046796</v>
      </c>
      <c r="B294" t="s">
        <v>215</v>
      </c>
      <c r="C294" t="s">
        <v>138</v>
      </c>
      <c r="D294">
        <v>38</v>
      </c>
      <c r="E294">
        <v>2</v>
      </c>
      <c r="F294">
        <v>0</v>
      </c>
      <c r="G294" t="s">
        <v>144</v>
      </c>
      <c r="H294" t="s">
        <v>26</v>
      </c>
      <c r="I294" t="s">
        <v>27</v>
      </c>
      <c r="J294">
        <v>-0.4</v>
      </c>
      <c r="K294">
        <v>0</v>
      </c>
      <c r="L294">
        <v>0</v>
      </c>
      <c r="M294">
        <v>18798.400000000001</v>
      </c>
      <c r="N294">
        <v>22937.9</v>
      </c>
      <c r="O294">
        <v>24083.8</v>
      </c>
      <c r="P294">
        <v>24634.400000000001</v>
      </c>
      <c r="Q294">
        <v>42576.2</v>
      </c>
      <c r="R294">
        <v>27586.5</v>
      </c>
      <c r="S294">
        <v>31139</v>
      </c>
      <c r="T294">
        <v>37712.9</v>
      </c>
      <c r="U294">
        <v>15773.6</v>
      </c>
      <c r="V294">
        <v>26260.9</v>
      </c>
    </row>
    <row r="295" spans="1:22" x14ac:dyDescent="0.5">
      <c r="A295">
        <v>838.69952006835899</v>
      </c>
      <c r="B295" t="s">
        <v>216</v>
      </c>
      <c r="C295" t="s">
        <v>138</v>
      </c>
      <c r="D295">
        <v>40</v>
      </c>
      <c r="E295">
        <v>2</v>
      </c>
      <c r="F295">
        <v>0</v>
      </c>
      <c r="G295" t="s">
        <v>146</v>
      </c>
      <c r="H295" t="s">
        <v>26</v>
      </c>
      <c r="I295" t="s">
        <v>27</v>
      </c>
      <c r="J295">
        <v>-1.19</v>
      </c>
      <c r="K295">
        <v>0</v>
      </c>
      <c r="L295">
        <v>0</v>
      </c>
      <c r="M295">
        <v>40100.800000000003</v>
      </c>
      <c r="N295">
        <v>44490.7</v>
      </c>
      <c r="O295">
        <v>41340.300000000003</v>
      </c>
      <c r="P295">
        <v>37994.6</v>
      </c>
      <c r="Q295">
        <v>82234.100000000006</v>
      </c>
      <c r="R295">
        <v>46502.3</v>
      </c>
      <c r="S295">
        <v>55717.8</v>
      </c>
      <c r="T295">
        <v>75959</v>
      </c>
      <c r="U295">
        <v>31641.200000000001</v>
      </c>
      <c r="V295">
        <v>50872.9</v>
      </c>
    </row>
    <row r="296" spans="1:22" x14ac:dyDescent="0.5">
      <c r="A296">
        <v>866.73160014648397</v>
      </c>
      <c r="B296" t="s">
        <v>217</v>
      </c>
      <c r="C296" t="s">
        <v>138</v>
      </c>
      <c r="D296">
        <v>42</v>
      </c>
      <c r="E296">
        <v>2</v>
      </c>
      <c r="F296">
        <v>0</v>
      </c>
      <c r="G296" t="s">
        <v>148</v>
      </c>
      <c r="H296" t="s">
        <v>26</v>
      </c>
      <c r="I296" t="s">
        <v>27</v>
      </c>
      <c r="J296">
        <v>-0.25</v>
      </c>
      <c r="K296">
        <v>0</v>
      </c>
      <c r="L296">
        <v>0</v>
      </c>
      <c r="M296">
        <v>50045.4</v>
      </c>
      <c r="N296">
        <v>60275.7</v>
      </c>
      <c r="O296">
        <v>54648.6</v>
      </c>
      <c r="P296">
        <v>46918.3</v>
      </c>
      <c r="Q296">
        <v>100015.1</v>
      </c>
      <c r="R296">
        <v>65573.8</v>
      </c>
      <c r="S296">
        <v>74880.3</v>
      </c>
      <c r="T296">
        <v>94329.2</v>
      </c>
      <c r="U296">
        <v>42413.7</v>
      </c>
      <c r="V296">
        <v>68706.2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B15" workbookViewId="0">
      <selection activeCell="Q31" sqref="F31:Q31"/>
    </sheetView>
  </sheetViews>
  <sheetFormatPr defaultRowHeight="14.35" x14ac:dyDescent="0.5"/>
  <cols>
    <col min="4" max="4" width="8.76171875" bestFit="1" customWidth="1"/>
  </cols>
  <sheetData>
    <row r="1" spans="1:23" x14ac:dyDescent="0.5">
      <c r="A1" t="s">
        <v>26</v>
      </c>
      <c r="B1" t="s">
        <v>26</v>
      </c>
      <c r="C1" t="s">
        <v>218</v>
      </c>
      <c r="D1">
        <v>763.57010000000002</v>
      </c>
      <c r="E1" t="s">
        <v>219</v>
      </c>
      <c r="F1">
        <v>75.7</v>
      </c>
      <c r="G1">
        <v>0</v>
      </c>
      <c r="H1">
        <v>0</v>
      </c>
      <c r="I1">
        <v>0</v>
      </c>
      <c r="J1">
        <v>358.8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-1</v>
      </c>
      <c r="S1">
        <v>-1</v>
      </c>
      <c r="T1">
        <v>-1</v>
      </c>
      <c r="U1">
        <v>-1</v>
      </c>
      <c r="V1">
        <v>-1</v>
      </c>
    </row>
    <row r="2" spans="1:23" x14ac:dyDescent="0.5">
      <c r="A2" t="s">
        <v>26</v>
      </c>
      <c r="B2" t="s">
        <v>26</v>
      </c>
      <c r="C2" t="s">
        <v>218</v>
      </c>
      <c r="D2">
        <v>763.60170000000005</v>
      </c>
      <c r="E2" t="s">
        <v>219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143.1</v>
      </c>
      <c r="Q2">
        <v>346.6</v>
      </c>
      <c r="R2">
        <v>-1</v>
      </c>
      <c r="S2">
        <v>-1</v>
      </c>
      <c r="T2">
        <v>-1</v>
      </c>
      <c r="U2">
        <v>-1</v>
      </c>
      <c r="V2">
        <v>-1</v>
      </c>
    </row>
    <row r="3" spans="1:23" x14ac:dyDescent="0.5">
      <c r="A3" t="s">
        <v>26</v>
      </c>
      <c r="B3" t="s">
        <v>26</v>
      </c>
      <c r="C3" t="s">
        <v>218</v>
      </c>
      <c r="D3">
        <v>763.96190000000001</v>
      </c>
      <c r="E3" t="s">
        <v>219</v>
      </c>
      <c r="F3">
        <v>83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</row>
    <row r="4" spans="1:23" x14ac:dyDescent="0.5">
      <c r="A4" t="s">
        <v>26</v>
      </c>
      <c r="B4" t="s">
        <v>26</v>
      </c>
      <c r="C4" t="s">
        <v>218</v>
      </c>
      <c r="D4">
        <v>764.10979999999995</v>
      </c>
      <c r="E4" t="s">
        <v>219</v>
      </c>
      <c r="F4">
        <v>198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-1</v>
      </c>
      <c r="S4">
        <v>-1</v>
      </c>
      <c r="T4">
        <v>-1</v>
      </c>
      <c r="U4">
        <v>-1</v>
      </c>
      <c r="V4">
        <v>-1</v>
      </c>
    </row>
    <row r="5" spans="1:23" x14ac:dyDescent="0.5">
      <c r="A5" t="s">
        <v>26</v>
      </c>
      <c r="B5" t="s">
        <v>26</v>
      </c>
      <c r="C5" t="s">
        <v>218</v>
      </c>
      <c r="D5">
        <v>764.35619999999994</v>
      </c>
      <c r="E5" t="s">
        <v>219</v>
      </c>
      <c r="F5">
        <v>0</v>
      </c>
      <c r="G5">
        <v>0</v>
      </c>
      <c r="H5">
        <v>302.5</v>
      </c>
      <c r="I5">
        <v>0</v>
      </c>
      <c r="J5">
        <v>761.3</v>
      </c>
      <c r="K5">
        <v>419.3</v>
      </c>
      <c r="L5">
        <v>0</v>
      </c>
      <c r="M5">
        <v>0</v>
      </c>
      <c r="N5">
        <v>0</v>
      </c>
      <c r="O5">
        <v>0</v>
      </c>
      <c r="P5">
        <v>2767.9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</row>
    <row r="6" spans="1:23" x14ac:dyDescent="0.5">
      <c r="A6" t="s">
        <v>26</v>
      </c>
      <c r="B6" t="s">
        <v>26</v>
      </c>
      <c r="C6" t="s">
        <v>218</v>
      </c>
      <c r="D6">
        <v>764.39980000000003</v>
      </c>
      <c r="E6" t="s">
        <v>219</v>
      </c>
      <c r="F6">
        <v>2047.8</v>
      </c>
      <c r="G6">
        <v>2500.6</v>
      </c>
      <c r="H6">
        <v>2051</v>
      </c>
      <c r="I6">
        <v>1822.5</v>
      </c>
      <c r="J6">
        <v>0</v>
      </c>
      <c r="K6">
        <v>2046.8</v>
      </c>
      <c r="L6">
        <v>2633.1</v>
      </c>
      <c r="M6">
        <v>939.1</v>
      </c>
      <c r="N6">
        <v>0</v>
      </c>
      <c r="O6">
        <v>0</v>
      </c>
      <c r="P6">
        <v>658.8</v>
      </c>
      <c r="Q6">
        <v>1733</v>
      </c>
      <c r="R6">
        <v>-1</v>
      </c>
      <c r="S6">
        <v>-1</v>
      </c>
      <c r="T6">
        <v>-1</v>
      </c>
      <c r="U6">
        <v>-1</v>
      </c>
      <c r="V6">
        <v>-1</v>
      </c>
    </row>
    <row r="7" spans="1:23" x14ac:dyDescent="0.5">
      <c r="A7" t="s">
        <v>26</v>
      </c>
      <c r="B7" t="s">
        <v>26</v>
      </c>
      <c r="C7" t="s">
        <v>218</v>
      </c>
      <c r="D7">
        <v>764.52359999999999</v>
      </c>
      <c r="E7" t="s">
        <v>219</v>
      </c>
      <c r="F7">
        <v>0</v>
      </c>
      <c r="G7">
        <v>0</v>
      </c>
      <c r="H7">
        <v>0</v>
      </c>
      <c r="I7">
        <v>0</v>
      </c>
      <c r="J7">
        <v>1161</v>
      </c>
      <c r="K7">
        <v>936.1</v>
      </c>
      <c r="L7">
        <v>0</v>
      </c>
      <c r="M7">
        <v>0</v>
      </c>
      <c r="N7">
        <v>534.5</v>
      </c>
      <c r="O7">
        <v>885.5</v>
      </c>
      <c r="P7">
        <v>0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</row>
    <row r="8" spans="1:23" x14ac:dyDescent="0.5">
      <c r="A8" t="s">
        <v>26</v>
      </c>
      <c r="B8" t="s">
        <v>26</v>
      </c>
      <c r="C8" t="s">
        <v>218</v>
      </c>
      <c r="D8">
        <v>764.53790000000004</v>
      </c>
      <c r="E8" t="s">
        <v>434</v>
      </c>
      <c r="F8">
        <v>236.1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-1</v>
      </c>
      <c r="S8">
        <v>-1</v>
      </c>
      <c r="T8">
        <v>-1</v>
      </c>
      <c r="U8">
        <v>-1</v>
      </c>
      <c r="V8">
        <v>-1</v>
      </c>
      <c r="W8" t="s">
        <v>435</v>
      </c>
    </row>
    <row r="9" spans="1:23" x14ac:dyDescent="0.5">
      <c r="A9" t="s">
        <v>26</v>
      </c>
      <c r="B9" t="s">
        <v>26</v>
      </c>
      <c r="C9" t="s">
        <v>218</v>
      </c>
      <c r="D9">
        <v>764.58050000000003</v>
      </c>
      <c r="E9" t="s">
        <v>219</v>
      </c>
      <c r="F9">
        <v>0</v>
      </c>
      <c r="G9">
        <v>0</v>
      </c>
      <c r="H9">
        <v>0</v>
      </c>
      <c r="I9">
        <v>0</v>
      </c>
      <c r="J9">
        <v>669.1</v>
      </c>
      <c r="K9">
        <v>723.9</v>
      </c>
      <c r="L9">
        <v>0</v>
      </c>
      <c r="M9">
        <v>0</v>
      </c>
      <c r="N9">
        <v>483.4</v>
      </c>
      <c r="O9">
        <v>593.20000000000005</v>
      </c>
      <c r="P9">
        <v>0</v>
      </c>
      <c r="Q9">
        <v>0</v>
      </c>
      <c r="R9">
        <v>-1</v>
      </c>
      <c r="S9">
        <v>-1</v>
      </c>
      <c r="T9">
        <v>-1</v>
      </c>
      <c r="U9">
        <v>-1</v>
      </c>
      <c r="V9">
        <v>-1</v>
      </c>
    </row>
    <row r="10" spans="1:23" x14ac:dyDescent="0.5">
      <c r="A10" t="s">
        <v>26</v>
      </c>
      <c r="B10" t="s">
        <v>26</v>
      </c>
      <c r="C10" t="s">
        <v>218</v>
      </c>
      <c r="D10">
        <v>764.77</v>
      </c>
      <c r="E10" t="s">
        <v>219</v>
      </c>
      <c r="F10">
        <v>0</v>
      </c>
      <c r="G10">
        <v>0</v>
      </c>
      <c r="H10">
        <v>0</v>
      </c>
      <c r="I10">
        <v>0</v>
      </c>
      <c r="J10">
        <v>557.70000000000005</v>
      </c>
      <c r="K10">
        <v>945.3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-1</v>
      </c>
      <c r="S10">
        <v>-1</v>
      </c>
      <c r="T10">
        <v>-1</v>
      </c>
      <c r="U10">
        <v>-1</v>
      </c>
      <c r="V10">
        <v>-1</v>
      </c>
    </row>
    <row r="11" spans="1:23" x14ac:dyDescent="0.5">
      <c r="A11" t="s">
        <v>26</v>
      </c>
      <c r="B11" t="s">
        <v>26</v>
      </c>
      <c r="C11" t="s">
        <v>218</v>
      </c>
      <c r="D11">
        <v>764.79840000000002</v>
      </c>
      <c r="E11" t="s">
        <v>219</v>
      </c>
      <c r="F11">
        <v>240.3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</row>
    <row r="12" spans="1:23" x14ac:dyDescent="0.5">
      <c r="A12" t="s">
        <v>26</v>
      </c>
      <c r="B12" t="s">
        <v>26</v>
      </c>
      <c r="C12" t="s">
        <v>218</v>
      </c>
      <c r="D12">
        <v>765.12199999999996</v>
      </c>
      <c r="E12" t="s">
        <v>219</v>
      </c>
      <c r="F12">
        <v>192.5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260.5</v>
      </c>
      <c r="Q12">
        <v>0</v>
      </c>
      <c r="R12">
        <v>-1</v>
      </c>
      <c r="S12">
        <v>-1</v>
      </c>
      <c r="T12">
        <v>-1</v>
      </c>
      <c r="U12">
        <v>-1</v>
      </c>
      <c r="V12">
        <v>-1</v>
      </c>
    </row>
    <row r="13" spans="1:23" x14ac:dyDescent="0.5">
      <c r="A13" t="s">
        <v>26</v>
      </c>
      <c r="B13" t="s">
        <v>26</v>
      </c>
      <c r="C13" t="s">
        <v>218</v>
      </c>
      <c r="D13">
        <v>765.34119999999996</v>
      </c>
      <c r="E13" t="s">
        <v>219</v>
      </c>
      <c r="F13">
        <v>0</v>
      </c>
      <c r="G13">
        <v>75.099999999999994</v>
      </c>
      <c r="H13">
        <v>412.1</v>
      </c>
      <c r="I13">
        <v>332</v>
      </c>
      <c r="J13">
        <v>1639.6</v>
      </c>
      <c r="K13">
        <v>845.4</v>
      </c>
      <c r="L13">
        <v>0</v>
      </c>
      <c r="M13">
        <v>445.9</v>
      </c>
      <c r="N13">
        <v>1257.2</v>
      </c>
      <c r="O13">
        <v>1199.3</v>
      </c>
      <c r="P13">
        <v>1749.9</v>
      </c>
      <c r="Q13">
        <v>315.89999999999998</v>
      </c>
      <c r="R13">
        <v>-1</v>
      </c>
      <c r="S13">
        <v>-1</v>
      </c>
      <c r="T13">
        <v>-1</v>
      </c>
      <c r="U13">
        <v>-1</v>
      </c>
      <c r="V13">
        <v>-1</v>
      </c>
    </row>
    <row r="14" spans="1:23" x14ac:dyDescent="0.5">
      <c r="A14" t="s">
        <v>26</v>
      </c>
      <c r="B14" t="s">
        <v>26</v>
      </c>
      <c r="C14" t="s">
        <v>218</v>
      </c>
      <c r="D14">
        <v>765.35929999999996</v>
      </c>
      <c r="E14" t="s">
        <v>219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361.4</v>
      </c>
      <c r="Q14">
        <v>0</v>
      </c>
      <c r="R14">
        <v>-1</v>
      </c>
      <c r="S14">
        <v>-1</v>
      </c>
      <c r="T14">
        <v>-1</v>
      </c>
      <c r="U14">
        <v>-1</v>
      </c>
      <c r="V14">
        <v>-1</v>
      </c>
    </row>
    <row r="15" spans="1:23" x14ac:dyDescent="0.5">
      <c r="A15" t="s">
        <v>26</v>
      </c>
      <c r="B15" t="s">
        <v>26</v>
      </c>
      <c r="C15" t="s">
        <v>218</v>
      </c>
      <c r="D15">
        <v>765.37580000000003</v>
      </c>
      <c r="E15" t="s">
        <v>219</v>
      </c>
      <c r="F15">
        <v>115.4</v>
      </c>
      <c r="G15">
        <v>139.4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</v>
      </c>
      <c r="S15">
        <v>-1</v>
      </c>
      <c r="T15">
        <v>-1</v>
      </c>
      <c r="U15">
        <v>-1</v>
      </c>
      <c r="V15">
        <v>-1</v>
      </c>
    </row>
    <row r="16" spans="1:23" x14ac:dyDescent="0.5">
      <c r="A16" t="s">
        <v>26</v>
      </c>
      <c r="B16" t="s">
        <v>26</v>
      </c>
      <c r="C16" t="s">
        <v>218</v>
      </c>
      <c r="D16">
        <v>765.40179999999998</v>
      </c>
      <c r="E16" t="s">
        <v>219</v>
      </c>
      <c r="F16">
        <v>349.6</v>
      </c>
      <c r="G16">
        <v>445.9</v>
      </c>
      <c r="H16">
        <v>355.2</v>
      </c>
      <c r="I16">
        <v>385.6</v>
      </c>
      <c r="J16">
        <v>0</v>
      </c>
      <c r="K16">
        <v>436.8</v>
      </c>
      <c r="L16">
        <v>0</v>
      </c>
      <c r="M16">
        <v>0</v>
      </c>
      <c r="N16">
        <v>0</v>
      </c>
      <c r="O16">
        <v>0</v>
      </c>
      <c r="P16">
        <v>147.5</v>
      </c>
      <c r="Q16">
        <v>435.5</v>
      </c>
      <c r="R16">
        <v>-1</v>
      </c>
      <c r="S16">
        <v>-1</v>
      </c>
      <c r="T16">
        <v>-1</v>
      </c>
      <c r="U16">
        <v>-1</v>
      </c>
      <c r="V16">
        <v>-1</v>
      </c>
    </row>
    <row r="17" spans="1:23" x14ac:dyDescent="0.5">
      <c r="A17" t="s">
        <v>26</v>
      </c>
      <c r="B17" t="s">
        <v>26</v>
      </c>
      <c r="C17" t="s">
        <v>218</v>
      </c>
      <c r="D17">
        <v>765.47799999999995</v>
      </c>
      <c r="E17" t="s">
        <v>219</v>
      </c>
      <c r="F17">
        <v>92.3</v>
      </c>
      <c r="G17">
        <v>80.3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</v>
      </c>
      <c r="S17">
        <v>-1</v>
      </c>
      <c r="T17">
        <v>-1</v>
      </c>
      <c r="U17">
        <v>-1</v>
      </c>
      <c r="V17">
        <v>-1</v>
      </c>
    </row>
    <row r="18" spans="1:23" x14ac:dyDescent="0.5">
      <c r="A18" t="s">
        <v>26</v>
      </c>
      <c r="B18" t="s">
        <v>26</v>
      </c>
      <c r="C18" t="s">
        <v>218</v>
      </c>
      <c r="D18">
        <v>765.49770000000001</v>
      </c>
      <c r="E18" t="s">
        <v>219</v>
      </c>
      <c r="F18">
        <v>93.7</v>
      </c>
      <c r="G18">
        <v>0</v>
      </c>
      <c r="H18">
        <v>254</v>
      </c>
      <c r="I18">
        <v>236.5</v>
      </c>
      <c r="J18">
        <v>1170.5</v>
      </c>
      <c r="K18">
        <v>1036.8</v>
      </c>
      <c r="L18">
        <v>702.7</v>
      </c>
      <c r="M18">
        <v>270</v>
      </c>
      <c r="N18">
        <v>754.7</v>
      </c>
      <c r="O18">
        <v>1101</v>
      </c>
      <c r="P18">
        <v>178.8</v>
      </c>
      <c r="Q18">
        <v>402.8</v>
      </c>
      <c r="R18">
        <v>-1</v>
      </c>
      <c r="S18">
        <v>-1</v>
      </c>
      <c r="T18">
        <v>-1</v>
      </c>
      <c r="U18">
        <v>-1</v>
      </c>
      <c r="V18">
        <v>-1</v>
      </c>
    </row>
    <row r="19" spans="1:23" x14ac:dyDescent="0.5">
      <c r="A19" t="s">
        <v>26</v>
      </c>
      <c r="B19" t="s">
        <v>26</v>
      </c>
      <c r="C19" t="s">
        <v>218</v>
      </c>
      <c r="D19">
        <v>765.51580000000001</v>
      </c>
      <c r="E19" t="s">
        <v>219</v>
      </c>
      <c r="F19">
        <v>98.1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</row>
    <row r="20" spans="1:23" x14ac:dyDescent="0.5">
      <c r="A20" t="s">
        <v>26</v>
      </c>
      <c r="B20" t="s">
        <v>26</v>
      </c>
      <c r="C20" t="s">
        <v>218</v>
      </c>
      <c r="D20">
        <v>765.52670000000001</v>
      </c>
      <c r="E20" t="s">
        <v>219</v>
      </c>
      <c r="F20">
        <v>0</v>
      </c>
      <c r="G20">
        <v>0</v>
      </c>
      <c r="H20">
        <v>0</v>
      </c>
      <c r="I20">
        <v>0</v>
      </c>
      <c r="J20">
        <v>378.6</v>
      </c>
      <c r="K20">
        <v>337</v>
      </c>
      <c r="L20">
        <v>0</v>
      </c>
      <c r="M20">
        <v>0</v>
      </c>
      <c r="N20">
        <v>602.20000000000005</v>
      </c>
      <c r="O20">
        <v>440.7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</row>
    <row r="21" spans="1:23" x14ac:dyDescent="0.5">
      <c r="A21" t="s">
        <v>26</v>
      </c>
      <c r="B21" t="s">
        <v>26</v>
      </c>
      <c r="C21" t="s">
        <v>218</v>
      </c>
      <c r="D21">
        <v>765.55790000000002</v>
      </c>
      <c r="E21" t="s">
        <v>436</v>
      </c>
      <c r="F21">
        <v>90.1</v>
      </c>
      <c r="G21">
        <v>0</v>
      </c>
      <c r="H21">
        <v>1425</v>
      </c>
      <c r="I21">
        <v>1931.4</v>
      </c>
      <c r="J21">
        <v>1763.9</v>
      </c>
      <c r="K21">
        <v>1413.6</v>
      </c>
      <c r="L21">
        <v>3217.7</v>
      </c>
      <c r="M21">
        <v>2054.1</v>
      </c>
      <c r="N21">
        <v>2325.1</v>
      </c>
      <c r="O21">
        <v>3070.6</v>
      </c>
      <c r="P21">
        <v>1081.5999999999999</v>
      </c>
      <c r="Q21">
        <v>1863.1</v>
      </c>
      <c r="R21">
        <v>-1</v>
      </c>
      <c r="S21">
        <v>-1</v>
      </c>
      <c r="T21">
        <v>-1</v>
      </c>
      <c r="U21">
        <v>-1</v>
      </c>
      <c r="V21">
        <v>-1</v>
      </c>
      <c r="W21" t="s">
        <v>437</v>
      </c>
    </row>
    <row r="22" spans="1:23" x14ac:dyDescent="0.5">
      <c r="A22" t="s">
        <v>26</v>
      </c>
      <c r="B22" t="s">
        <v>26</v>
      </c>
      <c r="C22" t="s">
        <v>218</v>
      </c>
      <c r="D22">
        <v>765.5865</v>
      </c>
      <c r="E22" t="s">
        <v>219</v>
      </c>
      <c r="F22">
        <v>121.7</v>
      </c>
      <c r="G22">
        <v>0</v>
      </c>
      <c r="H22">
        <v>0</v>
      </c>
      <c r="I22">
        <v>0</v>
      </c>
      <c r="J22">
        <v>272.10000000000002</v>
      </c>
      <c r="K22">
        <v>177.6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-1</v>
      </c>
      <c r="T22">
        <v>-1</v>
      </c>
      <c r="U22">
        <v>-1</v>
      </c>
      <c r="V22">
        <v>-1</v>
      </c>
    </row>
    <row r="23" spans="1:23" x14ac:dyDescent="0.5">
      <c r="A23" t="s">
        <v>26</v>
      </c>
      <c r="B23" t="s">
        <v>26</v>
      </c>
      <c r="C23" t="s">
        <v>218</v>
      </c>
      <c r="D23">
        <v>765.6241</v>
      </c>
      <c r="E23" t="s">
        <v>219</v>
      </c>
      <c r="F23">
        <v>550.1</v>
      </c>
      <c r="G23">
        <v>64</v>
      </c>
      <c r="H23">
        <v>985.3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-1</v>
      </c>
      <c r="T23">
        <v>-1</v>
      </c>
      <c r="U23">
        <v>-1</v>
      </c>
      <c r="V23">
        <v>-1</v>
      </c>
    </row>
    <row r="24" spans="1:23" x14ac:dyDescent="0.5">
      <c r="A24" t="s">
        <v>26</v>
      </c>
      <c r="B24" t="s">
        <v>26</v>
      </c>
      <c r="C24" t="s">
        <v>218</v>
      </c>
      <c r="D24">
        <v>765.64030000000002</v>
      </c>
      <c r="E24" t="s">
        <v>219</v>
      </c>
      <c r="F24">
        <v>0</v>
      </c>
      <c r="G24">
        <v>0</v>
      </c>
      <c r="H24">
        <v>254.6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-1</v>
      </c>
      <c r="S24">
        <v>-1</v>
      </c>
      <c r="T24">
        <v>-1</v>
      </c>
      <c r="U24">
        <v>-1</v>
      </c>
      <c r="V24">
        <v>-1</v>
      </c>
    </row>
    <row r="25" spans="1:23" x14ac:dyDescent="0.5">
      <c r="A25" t="s">
        <v>26</v>
      </c>
      <c r="B25" t="s">
        <v>26</v>
      </c>
      <c r="C25" t="s">
        <v>218</v>
      </c>
      <c r="D25">
        <v>765.81510000000003</v>
      </c>
      <c r="E25" t="s">
        <v>219</v>
      </c>
      <c r="F25">
        <v>115.2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-1</v>
      </c>
      <c r="T25">
        <v>-1</v>
      </c>
      <c r="U25">
        <v>-1</v>
      </c>
      <c r="V25">
        <v>-1</v>
      </c>
    </row>
    <row r="26" spans="1:23" x14ac:dyDescent="0.5">
      <c r="A26" t="s">
        <v>26</v>
      </c>
      <c r="B26" t="s">
        <v>26</v>
      </c>
      <c r="C26" t="s">
        <v>218</v>
      </c>
      <c r="D26">
        <v>766.13879999999995</v>
      </c>
      <c r="E26" t="s">
        <v>219</v>
      </c>
      <c r="F26">
        <v>221.2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</row>
    <row r="27" spans="1:23" x14ac:dyDescent="0.5">
      <c r="A27" t="s">
        <v>26</v>
      </c>
      <c r="B27" t="s">
        <v>26</v>
      </c>
      <c r="C27" t="s">
        <v>218</v>
      </c>
      <c r="D27">
        <v>766.34490000000005</v>
      </c>
      <c r="E27" t="s">
        <v>219</v>
      </c>
      <c r="F27">
        <v>0</v>
      </c>
      <c r="G27">
        <v>0</v>
      </c>
      <c r="H27">
        <v>252.9</v>
      </c>
      <c r="I27">
        <v>0</v>
      </c>
      <c r="J27">
        <v>807.9</v>
      </c>
      <c r="K27">
        <v>389.2</v>
      </c>
      <c r="L27">
        <v>0</v>
      </c>
      <c r="M27">
        <v>0</v>
      </c>
      <c r="N27">
        <v>508.9</v>
      </c>
      <c r="O27">
        <v>725.2</v>
      </c>
      <c r="P27">
        <v>867.5</v>
      </c>
      <c r="Q27">
        <v>0</v>
      </c>
      <c r="R27">
        <v>-1</v>
      </c>
      <c r="S27">
        <v>-1</v>
      </c>
      <c r="T27">
        <v>-1</v>
      </c>
      <c r="U27">
        <v>-1</v>
      </c>
      <c r="V27">
        <v>-1</v>
      </c>
    </row>
    <row r="28" spans="1:23" x14ac:dyDescent="0.5">
      <c r="A28" t="s">
        <v>26</v>
      </c>
      <c r="B28" t="s">
        <v>26</v>
      </c>
      <c r="C28" t="s">
        <v>218</v>
      </c>
      <c r="D28">
        <v>766.40229999999997</v>
      </c>
      <c r="E28" t="s">
        <v>219</v>
      </c>
      <c r="F28">
        <v>87.8</v>
      </c>
      <c r="G28">
        <v>100.3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</v>
      </c>
      <c r="S28">
        <v>-1</v>
      </c>
      <c r="T28">
        <v>-1</v>
      </c>
      <c r="U28">
        <v>-1</v>
      </c>
      <c r="V28">
        <v>-1</v>
      </c>
    </row>
    <row r="29" spans="1:23" x14ac:dyDescent="0.5">
      <c r="A29" t="s">
        <v>26</v>
      </c>
      <c r="B29" t="s">
        <v>26</v>
      </c>
      <c r="C29" t="s">
        <v>218</v>
      </c>
      <c r="D29">
        <v>766.5009</v>
      </c>
      <c r="E29" t="s">
        <v>219</v>
      </c>
      <c r="F29">
        <v>0</v>
      </c>
      <c r="G29">
        <v>0</v>
      </c>
      <c r="H29">
        <v>0</v>
      </c>
      <c r="I29">
        <v>0</v>
      </c>
      <c r="J29">
        <v>604.1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</v>
      </c>
      <c r="S29">
        <v>-1</v>
      </c>
      <c r="T29">
        <v>-1</v>
      </c>
      <c r="U29">
        <v>-1</v>
      </c>
      <c r="V29">
        <v>-1</v>
      </c>
    </row>
    <row r="30" spans="1:23" x14ac:dyDescent="0.5">
      <c r="A30" t="s">
        <v>26</v>
      </c>
      <c r="B30" t="s">
        <v>26</v>
      </c>
      <c r="C30" t="s">
        <v>218</v>
      </c>
      <c r="D30">
        <v>766.53970000000004</v>
      </c>
      <c r="E30" t="s">
        <v>219</v>
      </c>
      <c r="F30">
        <v>0</v>
      </c>
      <c r="G30">
        <v>0</v>
      </c>
      <c r="H30">
        <v>0</v>
      </c>
      <c r="I30">
        <v>0</v>
      </c>
      <c r="J30">
        <v>2166.1</v>
      </c>
      <c r="K30">
        <v>1967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-1</v>
      </c>
      <c r="S30">
        <v>-1</v>
      </c>
      <c r="T30">
        <v>-1</v>
      </c>
      <c r="U30">
        <v>-1</v>
      </c>
      <c r="V30">
        <v>-1</v>
      </c>
    </row>
    <row r="31" spans="1:23" x14ac:dyDescent="0.5">
      <c r="A31" t="s">
        <v>26</v>
      </c>
      <c r="B31" t="s">
        <v>26</v>
      </c>
      <c r="C31" t="s">
        <v>218</v>
      </c>
      <c r="D31">
        <v>766.56470000000002</v>
      </c>
      <c r="E31" t="s">
        <v>438</v>
      </c>
      <c r="F31">
        <v>0</v>
      </c>
      <c r="G31">
        <v>0</v>
      </c>
      <c r="H31">
        <v>37316.5</v>
      </c>
      <c r="I31">
        <v>46129.5</v>
      </c>
      <c r="J31">
        <v>49749.8</v>
      </c>
      <c r="K31">
        <v>43619.199999999997</v>
      </c>
      <c r="L31">
        <v>80467.3</v>
      </c>
      <c r="M31">
        <v>53777.5</v>
      </c>
      <c r="N31">
        <v>63205.1</v>
      </c>
      <c r="O31">
        <v>79899.199999999997</v>
      </c>
      <c r="P31">
        <v>27148.799999999999</v>
      </c>
      <c r="Q31">
        <v>48584.9</v>
      </c>
      <c r="R31">
        <v>-1</v>
      </c>
      <c r="S31">
        <v>-1</v>
      </c>
      <c r="T31">
        <v>-1</v>
      </c>
      <c r="U31">
        <v>-1</v>
      </c>
      <c r="V31">
        <v>-1</v>
      </c>
      <c r="W31" t="s">
        <v>439</v>
      </c>
    </row>
    <row r="32" spans="1:23" x14ac:dyDescent="0.5">
      <c r="A32" t="s">
        <v>26</v>
      </c>
      <c r="B32" t="s">
        <v>26</v>
      </c>
      <c r="C32" t="s">
        <v>218</v>
      </c>
      <c r="D32">
        <v>766.59190000000001</v>
      </c>
      <c r="E32" t="s">
        <v>219</v>
      </c>
      <c r="F32">
        <v>94.2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-1</v>
      </c>
      <c r="S32">
        <v>-1</v>
      </c>
      <c r="T32">
        <v>-1</v>
      </c>
      <c r="U32">
        <v>-1</v>
      </c>
      <c r="V32">
        <v>-1</v>
      </c>
    </row>
    <row r="33" spans="1:24" x14ac:dyDescent="0.5">
      <c r="A33" t="s">
        <v>26</v>
      </c>
      <c r="B33" t="s">
        <v>26</v>
      </c>
      <c r="C33" t="s">
        <v>218</v>
      </c>
      <c r="D33">
        <v>766.62929999999994</v>
      </c>
      <c r="E33" t="s">
        <v>219</v>
      </c>
      <c r="F33">
        <v>295.60000000000002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</v>
      </c>
      <c r="S33">
        <v>-1</v>
      </c>
      <c r="T33">
        <v>-1</v>
      </c>
      <c r="U33">
        <v>-1</v>
      </c>
      <c r="V33">
        <v>-1</v>
      </c>
    </row>
    <row r="34" spans="1:24" x14ac:dyDescent="0.5">
      <c r="A34" t="s">
        <v>26</v>
      </c>
      <c r="B34" t="s">
        <v>26</v>
      </c>
      <c r="C34" t="s">
        <v>218</v>
      </c>
      <c r="D34">
        <v>766.64390000000003</v>
      </c>
      <c r="E34" t="s">
        <v>219</v>
      </c>
      <c r="F34">
        <v>0</v>
      </c>
      <c r="G34">
        <v>0</v>
      </c>
      <c r="H34">
        <v>0</v>
      </c>
      <c r="I34">
        <v>0</v>
      </c>
      <c r="J34">
        <v>0</v>
      </c>
      <c r="K34">
        <v>489.1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-1</v>
      </c>
      <c r="S34">
        <v>-1</v>
      </c>
      <c r="T34">
        <v>-1</v>
      </c>
      <c r="U34">
        <v>-1</v>
      </c>
      <c r="V34">
        <v>-1</v>
      </c>
    </row>
    <row r="35" spans="1:24" x14ac:dyDescent="0.5">
      <c r="A35" t="s">
        <v>26</v>
      </c>
      <c r="B35" t="s">
        <v>26</v>
      </c>
      <c r="C35" t="s">
        <v>218</v>
      </c>
      <c r="D35">
        <v>766.69290000000001</v>
      </c>
      <c r="E35" t="s">
        <v>219</v>
      </c>
      <c r="F35">
        <v>0</v>
      </c>
      <c r="G35">
        <v>0</v>
      </c>
      <c r="H35">
        <v>0</v>
      </c>
      <c r="I35">
        <v>418.6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-1</v>
      </c>
      <c r="S35">
        <v>-1</v>
      </c>
      <c r="T35">
        <v>-1</v>
      </c>
      <c r="U35">
        <v>-1</v>
      </c>
      <c r="V35">
        <v>-1</v>
      </c>
    </row>
    <row r="36" spans="1:24" x14ac:dyDescent="0.5">
      <c r="A36" t="s">
        <v>26</v>
      </c>
      <c r="B36" t="s">
        <v>26</v>
      </c>
      <c r="C36" t="s">
        <v>218</v>
      </c>
      <c r="D36">
        <v>766.85929999999996</v>
      </c>
      <c r="E36" t="s">
        <v>219</v>
      </c>
      <c r="F36">
        <v>0</v>
      </c>
      <c r="G36">
        <v>316.2</v>
      </c>
      <c r="H36">
        <v>0</v>
      </c>
      <c r="I36">
        <v>0</v>
      </c>
      <c r="J36">
        <v>0</v>
      </c>
      <c r="K36">
        <v>0</v>
      </c>
      <c r="L36">
        <v>0</v>
      </c>
      <c r="M36">
        <v>484.2</v>
      </c>
      <c r="N36">
        <v>0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-1</v>
      </c>
      <c r="V36">
        <v>-1</v>
      </c>
    </row>
    <row r="37" spans="1:24" x14ac:dyDescent="0.5">
      <c r="A37" t="s">
        <v>26</v>
      </c>
      <c r="B37" t="s">
        <v>26</v>
      </c>
      <c r="C37" t="s">
        <v>218</v>
      </c>
      <c r="D37">
        <v>766.88049999999998</v>
      </c>
      <c r="E37" t="s">
        <v>219</v>
      </c>
      <c r="F37">
        <v>0</v>
      </c>
      <c r="G37">
        <v>337.1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-1</v>
      </c>
      <c r="S37">
        <v>-1</v>
      </c>
      <c r="T37">
        <v>-1</v>
      </c>
      <c r="U37">
        <v>-1</v>
      </c>
      <c r="V37">
        <v>-1</v>
      </c>
    </row>
    <row r="38" spans="1:24" x14ac:dyDescent="0.5">
      <c r="A38" t="s">
        <v>26</v>
      </c>
      <c r="B38" t="s">
        <v>26</v>
      </c>
      <c r="C38" t="s">
        <v>218</v>
      </c>
      <c r="D38">
        <v>766.96090000000004</v>
      </c>
      <c r="E38" t="s">
        <v>219</v>
      </c>
      <c r="F38">
        <v>244.1</v>
      </c>
      <c r="G38">
        <v>129.5</v>
      </c>
      <c r="H38">
        <v>447.5</v>
      </c>
      <c r="I38">
        <v>1017.9</v>
      </c>
      <c r="J38">
        <v>0</v>
      </c>
      <c r="K38">
        <v>432</v>
      </c>
      <c r="L38">
        <v>674.8</v>
      </c>
      <c r="M38">
        <v>0</v>
      </c>
      <c r="N38">
        <v>0</v>
      </c>
      <c r="O38">
        <v>0</v>
      </c>
      <c r="P38">
        <v>234.6</v>
      </c>
      <c r="Q38">
        <v>361.1</v>
      </c>
      <c r="R38">
        <v>-1</v>
      </c>
      <c r="S38">
        <v>-1</v>
      </c>
      <c r="T38">
        <v>-1</v>
      </c>
      <c r="U38">
        <v>-1</v>
      </c>
      <c r="V38">
        <v>-1</v>
      </c>
    </row>
    <row r="39" spans="1:24" x14ac:dyDescent="0.5">
      <c r="A39" t="s">
        <v>26</v>
      </c>
      <c r="B39" t="s">
        <v>26</v>
      </c>
      <c r="C39" t="s">
        <v>218</v>
      </c>
      <c r="D39">
        <v>767.29139999999995</v>
      </c>
      <c r="E39" t="s">
        <v>219</v>
      </c>
      <c r="F39">
        <v>0</v>
      </c>
      <c r="G39">
        <v>227.8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-1</v>
      </c>
      <c r="T39">
        <v>-1</v>
      </c>
      <c r="U39">
        <v>-1</v>
      </c>
      <c r="V39">
        <v>-1</v>
      </c>
    </row>
    <row r="40" spans="1:24" x14ac:dyDescent="0.5">
      <c r="A40" t="s">
        <v>26</v>
      </c>
      <c r="B40" t="s">
        <v>26</v>
      </c>
      <c r="C40" t="s">
        <v>218</v>
      </c>
      <c r="D40">
        <v>767.33730000000003</v>
      </c>
      <c r="E40" t="s">
        <v>219</v>
      </c>
      <c r="F40">
        <v>0</v>
      </c>
      <c r="G40">
        <v>77.5</v>
      </c>
      <c r="H40">
        <v>0</v>
      </c>
      <c r="I40">
        <v>0</v>
      </c>
      <c r="J40">
        <v>525.6</v>
      </c>
      <c r="K40">
        <v>325.3</v>
      </c>
      <c r="L40">
        <v>0</v>
      </c>
      <c r="M40">
        <v>0</v>
      </c>
      <c r="N40">
        <v>440.4</v>
      </c>
      <c r="O40">
        <v>538.20000000000005</v>
      </c>
      <c r="P40">
        <v>684.9</v>
      </c>
      <c r="Q40">
        <v>0</v>
      </c>
      <c r="R40">
        <v>-1</v>
      </c>
      <c r="S40">
        <v>-1</v>
      </c>
      <c r="T40">
        <v>-1</v>
      </c>
      <c r="U40">
        <v>-1</v>
      </c>
      <c r="V40">
        <v>-1</v>
      </c>
    </row>
    <row r="41" spans="1:24" x14ac:dyDescent="0.5">
      <c r="A41" t="s">
        <v>26</v>
      </c>
      <c r="B41" t="s">
        <v>26</v>
      </c>
      <c r="C41" t="s">
        <v>218</v>
      </c>
      <c r="D41">
        <v>767.35709999999995</v>
      </c>
      <c r="E41" t="s">
        <v>219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556</v>
      </c>
      <c r="Q41">
        <v>0</v>
      </c>
      <c r="R41">
        <v>-1</v>
      </c>
      <c r="S41">
        <v>-1</v>
      </c>
      <c r="T41">
        <v>-1</v>
      </c>
      <c r="U41">
        <v>-1</v>
      </c>
      <c r="V41">
        <v>-1</v>
      </c>
    </row>
    <row r="42" spans="1:24" x14ac:dyDescent="0.5">
      <c r="A42" t="s">
        <v>26</v>
      </c>
      <c r="B42" t="s">
        <v>26</v>
      </c>
      <c r="C42" t="s">
        <v>218</v>
      </c>
      <c r="D42">
        <v>767.42920000000004</v>
      </c>
      <c r="E42" t="s">
        <v>219</v>
      </c>
      <c r="F42">
        <v>1534.5</v>
      </c>
      <c r="G42">
        <v>1859.5</v>
      </c>
      <c r="H42">
        <v>1591.9</v>
      </c>
      <c r="I42">
        <v>1626.7</v>
      </c>
      <c r="J42">
        <v>452.9</v>
      </c>
      <c r="K42">
        <v>2549.6999999999998</v>
      </c>
      <c r="L42">
        <v>2513.6999999999998</v>
      </c>
      <c r="M42">
        <v>1119.3</v>
      </c>
      <c r="N42">
        <v>631.29999999999995</v>
      </c>
      <c r="O42">
        <v>1456.9</v>
      </c>
      <c r="P42">
        <v>1028</v>
      </c>
      <c r="Q42">
        <v>1848.1</v>
      </c>
      <c r="R42">
        <v>-1</v>
      </c>
      <c r="S42">
        <v>-1</v>
      </c>
      <c r="T42">
        <v>-1</v>
      </c>
      <c r="U42">
        <v>-1</v>
      </c>
      <c r="V42">
        <v>-1</v>
      </c>
    </row>
    <row r="43" spans="1:24" x14ac:dyDescent="0.5">
      <c r="A43" t="s">
        <v>26</v>
      </c>
      <c r="B43" t="s">
        <v>26</v>
      </c>
      <c r="C43" t="s">
        <v>218</v>
      </c>
      <c r="D43">
        <v>767.45680000000004</v>
      </c>
      <c r="E43" t="s">
        <v>219</v>
      </c>
      <c r="F43">
        <v>58.9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-1</v>
      </c>
      <c r="S43">
        <v>-1</v>
      </c>
      <c r="T43">
        <v>-1</v>
      </c>
      <c r="U43">
        <v>-1</v>
      </c>
      <c r="V43">
        <v>-1</v>
      </c>
    </row>
    <row r="44" spans="1:24" x14ac:dyDescent="0.5">
      <c r="A44" t="s">
        <v>26</v>
      </c>
      <c r="B44" t="s">
        <v>26</v>
      </c>
      <c r="C44" t="s">
        <v>218</v>
      </c>
      <c r="D44">
        <v>767.47389999999996</v>
      </c>
      <c r="E44" t="s">
        <v>219</v>
      </c>
      <c r="F44">
        <v>105.6</v>
      </c>
      <c r="G44">
        <v>94.1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-1</v>
      </c>
      <c r="S44">
        <v>-1</v>
      </c>
      <c r="T44">
        <v>-1</v>
      </c>
      <c r="U44">
        <v>-1</v>
      </c>
      <c r="V44">
        <v>-1</v>
      </c>
    </row>
    <row r="45" spans="1:24" x14ac:dyDescent="0.5">
      <c r="A45" t="s">
        <v>26</v>
      </c>
      <c r="B45" t="s">
        <v>26</v>
      </c>
      <c r="C45" t="s">
        <v>218</v>
      </c>
      <c r="D45">
        <v>767.49329999999998</v>
      </c>
      <c r="E45" t="s">
        <v>219</v>
      </c>
      <c r="F45">
        <v>0</v>
      </c>
      <c r="G45">
        <v>70.2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-1</v>
      </c>
      <c r="S45">
        <v>-1</v>
      </c>
      <c r="T45">
        <v>-1</v>
      </c>
      <c r="U45">
        <v>-1</v>
      </c>
      <c r="V45">
        <v>-1</v>
      </c>
    </row>
    <row r="46" spans="1:24" x14ac:dyDescent="0.5">
      <c r="A46" t="s">
        <v>26</v>
      </c>
      <c r="B46" t="s">
        <v>26</v>
      </c>
      <c r="C46" t="s">
        <v>218</v>
      </c>
      <c r="D46">
        <v>767.51440000000002</v>
      </c>
      <c r="E46" t="s">
        <v>219</v>
      </c>
      <c r="F46">
        <v>151</v>
      </c>
      <c r="G46">
        <v>170.3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-1</v>
      </c>
      <c r="S46">
        <v>-1</v>
      </c>
      <c r="T46">
        <v>-1</v>
      </c>
      <c r="U46">
        <v>-1</v>
      </c>
      <c r="V46">
        <v>-1</v>
      </c>
    </row>
    <row r="47" spans="1:24" s="1" customFormat="1" x14ac:dyDescent="0.5">
      <c r="A47" s="1" t="s">
        <v>26</v>
      </c>
      <c r="B47" s="1" t="s">
        <v>26</v>
      </c>
      <c r="C47" s="1" t="s">
        <v>461</v>
      </c>
      <c r="D47" s="1">
        <v>767.56179999999995</v>
      </c>
      <c r="E47" s="1" t="s">
        <v>440</v>
      </c>
      <c r="F47" s="1">
        <v>201.1</v>
      </c>
      <c r="G47" s="1">
        <v>0</v>
      </c>
      <c r="H47" s="1">
        <v>23227.200000000001</v>
      </c>
      <c r="I47" s="1">
        <v>28664</v>
      </c>
      <c r="J47" s="1">
        <v>31749.8</v>
      </c>
      <c r="K47" s="1">
        <v>27732.5</v>
      </c>
      <c r="L47" s="1">
        <v>46890.5</v>
      </c>
      <c r="M47" s="1">
        <v>31445.8</v>
      </c>
      <c r="N47" s="1">
        <v>37850</v>
      </c>
      <c r="O47" s="1">
        <v>47847.6</v>
      </c>
      <c r="P47" s="1">
        <v>18198</v>
      </c>
      <c r="Q47" s="1">
        <v>32089.5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 t="s">
        <v>441</v>
      </c>
      <c r="X47" s="1" t="s">
        <v>460</v>
      </c>
    </row>
    <row r="48" spans="1:24" x14ac:dyDescent="0.5">
      <c r="A48" t="s">
        <v>26</v>
      </c>
      <c r="B48" t="s">
        <v>26</v>
      </c>
      <c r="C48" t="s">
        <v>218</v>
      </c>
      <c r="D48">
        <v>767.60500000000002</v>
      </c>
      <c r="E48" t="s">
        <v>219</v>
      </c>
      <c r="F48">
        <v>142.69999999999999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-1</v>
      </c>
      <c r="S48">
        <v>-1</v>
      </c>
      <c r="T48">
        <v>-1</v>
      </c>
      <c r="U48">
        <v>-1</v>
      </c>
      <c r="V48">
        <v>-1</v>
      </c>
    </row>
    <row r="49" spans="1:22" x14ac:dyDescent="0.5">
      <c r="A49" t="s">
        <v>26</v>
      </c>
      <c r="B49" t="s">
        <v>26</v>
      </c>
      <c r="C49" t="s">
        <v>218</v>
      </c>
      <c r="D49">
        <v>767.63310000000001</v>
      </c>
      <c r="E49" t="s">
        <v>219</v>
      </c>
      <c r="F49">
        <v>70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-1</v>
      </c>
      <c r="S49">
        <v>-1</v>
      </c>
      <c r="T49">
        <v>-1</v>
      </c>
      <c r="U49">
        <v>-1</v>
      </c>
      <c r="V49">
        <v>-1</v>
      </c>
    </row>
    <row r="50" spans="1:22" x14ac:dyDescent="0.5">
      <c r="A50" t="s">
        <v>26</v>
      </c>
      <c r="B50" t="s">
        <v>26</v>
      </c>
      <c r="C50" t="s">
        <v>218</v>
      </c>
      <c r="D50">
        <v>767.65049999999997</v>
      </c>
      <c r="E50" t="s">
        <v>219</v>
      </c>
      <c r="F50">
        <v>0</v>
      </c>
      <c r="G50">
        <v>0</v>
      </c>
      <c r="H50">
        <v>1776.2</v>
      </c>
      <c r="I50">
        <v>2327.6</v>
      </c>
      <c r="J50">
        <v>5986.5</v>
      </c>
      <c r="K50">
        <v>4949.6000000000004</v>
      </c>
      <c r="L50">
        <v>4531.6000000000004</v>
      </c>
      <c r="M50">
        <v>4516.3</v>
      </c>
      <c r="N50">
        <v>4436</v>
      </c>
      <c r="O50">
        <v>6331.6</v>
      </c>
      <c r="P50">
        <v>1387.7</v>
      </c>
      <c r="Q50">
        <v>3272.6</v>
      </c>
      <c r="R50">
        <v>-1</v>
      </c>
      <c r="S50">
        <v>-1</v>
      </c>
      <c r="T50">
        <v>-1</v>
      </c>
      <c r="U50">
        <v>-1</v>
      </c>
      <c r="V50">
        <v>-1</v>
      </c>
    </row>
    <row r="51" spans="1:22" x14ac:dyDescent="0.5">
      <c r="A51" t="s">
        <v>26</v>
      </c>
      <c r="B51" t="s">
        <v>26</v>
      </c>
      <c r="C51" t="s">
        <v>218</v>
      </c>
      <c r="D51">
        <v>767.67750000000001</v>
      </c>
      <c r="E51" t="s">
        <v>219</v>
      </c>
      <c r="F51">
        <v>67.099999999999994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-1</v>
      </c>
      <c r="S51">
        <v>-1</v>
      </c>
      <c r="T51">
        <v>-1</v>
      </c>
      <c r="U51">
        <v>-1</v>
      </c>
      <c r="V51">
        <v>-1</v>
      </c>
    </row>
    <row r="52" spans="1:22" x14ac:dyDescent="0.5">
      <c r="B52" t="s">
        <v>26</v>
      </c>
      <c r="C52" t="s">
        <v>218</v>
      </c>
      <c r="D52">
        <v>767.69510000000002</v>
      </c>
      <c r="E52" t="s">
        <v>219</v>
      </c>
      <c r="F52">
        <v>0</v>
      </c>
      <c r="G52">
        <v>0</v>
      </c>
      <c r="H52">
        <v>0</v>
      </c>
      <c r="I52">
        <v>267.60000000000002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-1</v>
      </c>
      <c r="S52">
        <v>-1</v>
      </c>
      <c r="T52">
        <v>-1</v>
      </c>
      <c r="U52">
        <v>-1</v>
      </c>
      <c r="V52">
        <v>-1</v>
      </c>
    </row>
    <row r="53" spans="1:22" x14ac:dyDescent="0.5">
      <c r="B53" t="s">
        <v>26</v>
      </c>
      <c r="C53" t="s">
        <v>218</v>
      </c>
      <c r="D53">
        <v>767.93730000000005</v>
      </c>
      <c r="E53" t="s">
        <v>219</v>
      </c>
      <c r="F53">
        <v>127.2</v>
      </c>
      <c r="G53">
        <v>121</v>
      </c>
      <c r="H53">
        <v>152.69999999999999</v>
      </c>
      <c r="I53">
        <v>370.7</v>
      </c>
      <c r="J53">
        <v>0</v>
      </c>
      <c r="K53">
        <v>232.4</v>
      </c>
      <c r="L53">
        <v>0</v>
      </c>
      <c r="M53">
        <v>0</v>
      </c>
      <c r="N53">
        <v>0</v>
      </c>
      <c r="O53">
        <v>0</v>
      </c>
      <c r="P53">
        <v>211.9</v>
      </c>
      <c r="Q53">
        <v>0</v>
      </c>
      <c r="R53">
        <v>-1</v>
      </c>
      <c r="S53">
        <v>-1</v>
      </c>
      <c r="T53">
        <v>-1</v>
      </c>
      <c r="U53">
        <v>-1</v>
      </c>
      <c r="V53">
        <v>-1</v>
      </c>
    </row>
    <row r="54" spans="1:22" x14ac:dyDescent="0.5">
      <c r="B54" t="s">
        <v>26</v>
      </c>
      <c r="C54" t="s">
        <v>218</v>
      </c>
      <c r="D54">
        <v>768.29399999999998</v>
      </c>
      <c r="E54" t="s">
        <v>219</v>
      </c>
      <c r="F54">
        <v>0</v>
      </c>
      <c r="G54">
        <v>130.69999999999999</v>
      </c>
      <c r="H54">
        <v>0</v>
      </c>
      <c r="I54">
        <v>0</v>
      </c>
      <c r="J54">
        <v>0</v>
      </c>
      <c r="K54">
        <v>252.4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-1</v>
      </c>
      <c r="S54">
        <v>-1</v>
      </c>
      <c r="T54">
        <v>-1</v>
      </c>
      <c r="U54">
        <v>-1</v>
      </c>
      <c r="V54">
        <v>-1</v>
      </c>
    </row>
    <row r="55" spans="1:22" x14ac:dyDescent="0.5">
      <c r="B55" t="s">
        <v>26</v>
      </c>
      <c r="C55" t="s">
        <v>218</v>
      </c>
      <c r="D55">
        <v>768.34169999999995</v>
      </c>
      <c r="E55" t="s">
        <v>219</v>
      </c>
      <c r="F55">
        <v>0</v>
      </c>
      <c r="G55">
        <v>0</v>
      </c>
      <c r="H55">
        <v>0</v>
      </c>
      <c r="I55">
        <v>0</v>
      </c>
      <c r="J55">
        <v>345.1</v>
      </c>
      <c r="K55">
        <v>248.5</v>
      </c>
      <c r="L55">
        <v>0</v>
      </c>
      <c r="M55">
        <v>0</v>
      </c>
      <c r="N55">
        <v>0</v>
      </c>
      <c r="O55">
        <v>0</v>
      </c>
      <c r="P55">
        <v>355.4</v>
      </c>
      <c r="Q55">
        <v>0</v>
      </c>
      <c r="R55">
        <v>-1</v>
      </c>
      <c r="S55">
        <v>-1</v>
      </c>
      <c r="T55">
        <v>-1</v>
      </c>
      <c r="U55">
        <v>-1</v>
      </c>
      <c r="V55">
        <v>-1</v>
      </c>
    </row>
    <row r="56" spans="1:22" x14ac:dyDescent="0.5">
      <c r="B56" t="s">
        <v>26</v>
      </c>
      <c r="C56" t="s">
        <v>218</v>
      </c>
      <c r="D56">
        <v>768.36030000000005</v>
      </c>
      <c r="E56" t="s">
        <v>219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303.2</v>
      </c>
      <c r="Q56">
        <v>0</v>
      </c>
      <c r="R56">
        <v>-1</v>
      </c>
      <c r="S56">
        <v>-1</v>
      </c>
      <c r="T56">
        <v>-1</v>
      </c>
      <c r="U56">
        <v>-1</v>
      </c>
      <c r="V56">
        <v>-1</v>
      </c>
    </row>
    <row r="57" spans="1:22" x14ac:dyDescent="0.5">
      <c r="B57" t="s">
        <v>26</v>
      </c>
      <c r="C57" t="s">
        <v>218</v>
      </c>
      <c r="D57">
        <v>768.43330000000003</v>
      </c>
      <c r="E57" t="s">
        <v>219</v>
      </c>
      <c r="F57">
        <v>674.6</v>
      </c>
      <c r="G57">
        <v>753.7</v>
      </c>
      <c r="H57">
        <v>712.2</v>
      </c>
      <c r="I57">
        <v>684</v>
      </c>
      <c r="J57">
        <v>0</v>
      </c>
      <c r="K57">
        <v>965</v>
      </c>
      <c r="L57">
        <v>1039.7</v>
      </c>
      <c r="M57">
        <v>504.3</v>
      </c>
      <c r="N57">
        <v>0</v>
      </c>
      <c r="O57">
        <v>742.4</v>
      </c>
      <c r="P57">
        <v>456</v>
      </c>
      <c r="Q57">
        <v>794.4</v>
      </c>
      <c r="R57">
        <v>-1</v>
      </c>
      <c r="S57">
        <v>-1</v>
      </c>
      <c r="T57">
        <v>-1</v>
      </c>
      <c r="U57">
        <v>-1</v>
      </c>
      <c r="V57">
        <v>-1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Q23" sqref="Q23"/>
    </sheetView>
  </sheetViews>
  <sheetFormatPr defaultRowHeight="14.35" x14ac:dyDescent="0.5"/>
  <cols>
    <col min="18" max="26" width="2.234375" customWidth="1"/>
  </cols>
  <sheetData>
    <row r="1" spans="1:27" x14ac:dyDescent="0.5">
      <c r="A1" t="s">
        <v>220</v>
      </c>
      <c r="B1" t="s">
        <v>221</v>
      </c>
      <c r="C1">
        <v>792.43960000000004</v>
      </c>
      <c r="D1" t="s">
        <v>222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148</v>
      </c>
      <c r="P1">
        <v>0</v>
      </c>
      <c r="Q1" t="s">
        <v>223</v>
      </c>
      <c r="R1">
        <v>0</v>
      </c>
      <c r="S1" t="s">
        <v>224</v>
      </c>
      <c r="T1">
        <v>-1</v>
      </c>
      <c r="U1" t="s">
        <v>225</v>
      </c>
      <c r="V1">
        <v>-1</v>
      </c>
      <c r="W1" t="s">
        <v>226</v>
      </c>
      <c r="X1">
        <v>-1</v>
      </c>
      <c r="Y1" t="s">
        <v>227</v>
      </c>
      <c r="Z1">
        <v>-1</v>
      </c>
      <c r="AA1" t="s">
        <v>228</v>
      </c>
    </row>
    <row r="2" spans="1:27" x14ac:dyDescent="0.5">
      <c r="A2" t="s">
        <v>220</v>
      </c>
      <c r="B2" t="s">
        <v>221</v>
      </c>
      <c r="C2">
        <v>792.4547</v>
      </c>
      <c r="D2" t="s">
        <v>222</v>
      </c>
      <c r="E2">
        <v>76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223</v>
      </c>
      <c r="R2">
        <v>0</v>
      </c>
      <c r="S2" t="s">
        <v>224</v>
      </c>
      <c r="T2">
        <v>-1</v>
      </c>
      <c r="U2" t="s">
        <v>225</v>
      </c>
      <c r="V2">
        <v>-1</v>
      </c>
      <c r="W2" t="s">
        <v>226</v>
      </c>
      <c r="X2">
        <v>-1</v>
      </c>
      <c r="Y2" t="s">
        <v>227</v>
      </c>
      <c r="Z2">
        <v>-1</v>
      </c>
      <c r="AA2" t="s">
        <v>228</v>
      </c>
    </row>
    <row r="3" spans="1:27" x14ac:dyDescent="0.5">
      <c r="A3" t="s">
        <v>220</v>
      </c>
      <c r="B3" t="s">
        <v>221</v>
      </c>
      <c r="C3">
        <v>792.48889999999994</v>
      </c>
      <c r="D3" t="s">
        <v>222</v>
      </c>
      <c r="E3">
        <v>0</v>
      </c>
      <c r="F3">
        <v>0</v>
      </c>
      <c r="G3">
        <v>0</v>
      </c>
      <c r="H3">
        <v>0</v>
      </c>
      <c r="I3">
        <v>338</v>
      </c>
      <c r="J3">
        <v>364</v>
      </c>
      <c r="K3">
        <v>0</v>
      </c>
      <c r="L3">
        <v>249</v>
      </c>
      <c r="M3">
        <v>0</v>
      </c>
      <c r="N3">
        <v>0</v>
      </c>
      <c r="O3">
        <v>0</v>
      </c>
      <c r="P3">
        <v>0</v>
      </c>
      <c r="Q3" t="s">
        <v>223</v>
      </c>
      <c r="R3">
        <v>1.4E-3</v>
      </c>
      <c r="S3" t="s">
        <v>224</v>
      </c>
      <c r="T3">
        <v>-1</v>
      </c>
      <c r="U3" t="s">
        <v>225</v>
      </c>
      <c r="V3">
        <v>-1</v>
      </c>
      <c r="W3" t="s">
        <v>226</v>
      </c>
      <c r="X3">
        <v>-1</v>
      </c>
      <c r="Y3" t="s">
        <v>227</v>
      </c>
      <c r="Z3">
        <v>-1</v>
      </c>
      <c r="AA3" t="s">
        <v>228</v>
      </c>
    </row>
    <row r="4" spans="1:27" x14ac:dyDescent="0.5">
      <c r="A4" t="s">
        <v>220</v>
      </c>
      <c r="B4" t="s">
        <v>221</v>
      </c>
      <c r="C4">
        <v>792.5317</v>
      </c>
      <c r="D4" t="s">
        <v>222</v>
      </c>
      <c r="E4">
        <v>0</v>
      </c>
      <c r="F4">
        <v>0</v>
      </c>
      <c r="G4">
        <v>141</v>
      </c>
      <c r="H4">
        <v>196</v>
      </c>
      <c r="I4">
        <v>11014</v>
      </c>
      <c r="J4">
        <v>8695</v>
      </c>
      <c r="K4">
        <v>1039</v>
      </c>
      <c r="L4">
        <v>490</v>
      </c>
      <c r="M4">
        <v>5765</v>
      </c>
      <c r="N4">
        <v>7640</v>
      </c>
      <c r="O4">
        <v>0</v>
      </c>
      <c r="P4">
        <v>0</v>
      </c>
      <c r="Q4" t="s">
        <v>223</v>
      </c>
      <c r="R4">
        <v>2.2000000000000001E-3</v>
      </c>
      <c r="S4" t="s">
        <v>224</v>
      </c>
      <c r="T4">
        <v>-1</v>
      </c>
      <c r="U4" t="s">
        <v>225</v>
      </c>
      <c r="V4">
        <v>-1</v>
      </c>
      <c r="W4" t="s">
        <v>226</v>
      </c>
      <c r="X4">
        <v>-1</v>
      </c>
      <c r="Y4" t="s">
        <v>227</v>
      </c>
      <c r="Z4">
        <v>-1</v>
      </c>
      <c r="AA4" t="s">
        <v>228</v>
      </c>
    </row>
    <row r="5" spans="1:27" x14ac:dyDescent="0.5">
      <c r="A5" t="s">
        <v>220</v>
      </c>
      <c r="B5" t="s">
        <v>221</v>
      </c>
      <c r="C5">
        <v>792.57060000000001</v>
      </c>
      <c r="D5" t="s">
        <v>222</v>
      </c>
      <c r="E5">
        <v>208</v>
      </c>
      <c r="F5">
        <v>0</v>
      </c>
      <c r="G5">
        <v>3250</v>
      </c>
      <c r="H5">
        <v>4149</v>
      </c>
      <c r="I5">
        <v>4583</v>
      </c>
      <c r="J5">
        <v>4359</v>
      </c>
      <c r="K5">
        <v>7263</v>
      </c>
      <c r="L5">
        <v>4777</v>
      </c>
      <c r="M5">
        <v>5827</v>
      </c>
      <c r="N5">
        <v>7435</v>
      </c>
      <c r="O5">
        <v>2630</v>
      </c>
      <c r="P5">
        <v>4317</v>
      </c>
      <c r="Q5" t="s">
        <v>223</v>
      </c>
      <c r="R5">
        <v>2.7000000000000001E-3</v>
      </c>
      <c r="S5" t="s">
        <v>224</v>
      </c>
      <c r="T5">
        <v>-1</v>
      </c>
      <c r="U5" t="s">
        <v>225</v>
      </c>
      <c r="V5">
        <v>-1</v>
      </c>
      <c r="W5" t="s">
        <v>226</v>
      </c>
      <c r="X5">
        <v>-1</v>
      </c>
      <c r="Y5" t="s">
        <v>227</v>
      </c>
      <c r="Z5">
        <v>-1</v>
      </c>
      <c r="AA5" t="s">
        <v>229</v>
      </c>
    </row>
    <row r="6" spans="1:27" x14ac:dyDescent="0.5">
      <c r="A6" t="s">
        <v>220</v>
      </c>
      <c r="B6" t="s">
        <v>221</v>
      </c>
      <c r="C6">
        <v>792.62210000000005</v>
      </c>
      <c r="D6" t="s">
        <v>222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125</v>
      </c>
      <c r="P6">
        <v>0</v>
      </c>
      <c r="Q6" t="s">
        <v>223</v>
      </c>
      <c r="R6">
        <v>0</v>
      </c>
      <c r="S6" t="s">
        <v>224</v>
      </c>
      <c r="T6">
        <v>-1</v>
      </c>
      <c r="U6" t="s">
        <v>225</v>
      </c>
      <c r="V6">
        <v>-1</v>
      </c>
      <c r="W6" t="s">
        <v>226</v>
      </c>
      <c r="X6">
        <v>-1</v>
      </c>
      <c r="Y6" t="s">
        <v>227</v>
      </c>
      <c r="Z6">
        <v>-1</v>
      </c>
      <c r="AA6" t="s">
        <v>228</v>
      </c>
    </row>
    <row r="7" spans="1:27" x14ac:dyDescent="0.5">
      <c r="A7" t="s">
        <v>220</v>
      </c>
      <c r="B7" t="s">
        <v>221</v>
      </c>
      <c r="C7">
        <v>792.78859999999997</v>
      </c>
      <c r="D7" t="s">
        <v>222</v>
      </c>
      <c r="E7">
        <v>166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163</v>
      </c>
      <c r="P7">
        <v>0</v>
      </c>
      <c r="Q7" t="s">
        <v>223</v>
      </c>
      <c r="R7">
        <v>2.3999999999999998E-3</v>
      </c>
      <c r="S7" t="s">
        <v>224</v>
      </c>
      <c r="T7">
        <v>-1</v>
      </c>
      <c r="U7" t="s">
        <v>225</v>
      </c>
      <c r="V7">
        <v>-1</v>
      </c>
      <c r="W7" t="s">
        <v>226</v>
      </c>
      <c r="X7">
        <v>-1</v>
      </c>
      <c r="Y7" t="s">
        <v>227</v>
      </c>
      <c r="Z7">
        <v>-1</v>
      </c>
      <c r="AA7" t="s">
        <v>228</v>
      </c>
    </row>
    <row r="8" spans="1:27" x14ac:dyDescent="0.5">
      <c r="A8" t="s">
        <v>220</v>
      </c>
      <c r="B8" t="s">
        <v>221</v>
      </c>
      <c r="C8">
        <v>792.85940000000005</v>
      </c>
      <c r="D8" t="s">
        <v>222</v>
      </c>
      <c r="E8">
        <v>327</v>
      </c>
      <c r="F8">
        <v>8865</v>
      </c>
      <c r="G8">
        <v>210</v>
      </c>
      <c r="H8">
        <v>333</v>
      </c>
      <c r="I8">
        <v>827</v>
      </c>
      <c r="J8">
        <v>1320</v>
      </c>
      <c r="K8">
        <v>0</v>
      </c>
      <c r="L8">
        <v>2767</v>
      </c>
      <c r="M8">
        <v>0</v>
      </c>
      <c r="N8">
        <v>0</v>
      </c>
      <c r="O8">
        <v>247</v>
      </c>
      <c r="P8">
        <v>1393</v>
      </c>
      <c r="Q8" t="s">
        <v>223</v>
      </c>
      <c r="R8">
        <v>2.5999999999999999E-3</v>
      </c>
      <c r="S8" t="s">
        <v>224</v>
      </c>
      <c r="T8">
        <v>-1</v>
      </c>
      <c r="U8" t="s">
        <v>225</v>
      </c>
      <c r="V8">
        <v>-1</v>
      </c>
      <c r="W8" t="s">
        <v>226</v>
      </c>
      <c r="X8">
        <v>-1</v>
      </c>
      <c r="Y8" t="s">
        <v>227</v>
      </c>
      <c r="Z8">
        <v>-1</v>
      </c>
      <c r="AA8" t="s">
        <v>228</v>
      </c>
    </row>
    <row r="9" spans="1:27" x14ac:dyDescent="0.5">
      <c r="A9" t="s">
        <v>220</v>
      </c>
      <c r="B9" t="s">
        <v>221</v>
      </c>
      <c r="C9">
        <v>792.91830000000004</v>
      </c>
      <c r="D9" t="s">
        <v>222</v>
      </c>
      <c r="E9">
        <v>0</v>
      </c>
      <c r="F9">
        <v>0</v>
      </c>
      <c r="G9">
        <v>110</v>
      </c>
      <c r="H9">
        <v>208</v>
      </c>
      <c r="I9">
        <v>0</v>
      </c>
      <c r="J9">
        <v>228</v>
      </c>
      <c r="K9">
        <v>459</v>
      </c>
      <c r="L9">
        <v>0</v>
      </c>
      <c r="M9">
        <v>0</v>
      </c>
      <c r="N9">
        <v>0</v>
      </c>
      <c r="O9">
        <v>0</v>
      </c>
      <c r="P9">
        <v>0</v>
      </c>
      <c r="Q9" t="s">
        <v>223</v>
      </c>
      <c r="R9">
        <v>8.9999999999999998E-4</v>
      </c>
      <c r="S9" t="s">
        <v>224</v>
      </c>
      <c r="T9">
        <v>-1</v>
      </c>
      <c r="U9" t="s">
        <v>225</v>
      </c>
      <c r="V9">
        <v>-1</v>
      </c>
      <c r="W9" t="s">
        <v>226</v>
      </c>
      <c r="X9">
        <v>-1</v>
      </c>
      <c r="Y9" t="s">
        <v>227</v>
      </c>
      <c r="Z9">
        <v>-1</v>
      </c>
      <c r="AA9" t="s">
        <v>228</v>
      </c>
    </row>
    <row r="10" spans="1:27" x14ac:dyDescent="0.5">
      <c r="A10" t="s">
        <v>220</v>
      </c>
      <c r="B10" t="s">
        <v>221</v>
      </c>
      <c r="C10">
        <v>792.93610000000001</v>
      </c>
      <c r="D10" t="s">
        <v>222</v>
      </c>
      <c r="E10">
        <v>391</v>
      </c>
      <c r="F10">
        <v>400</v>
      </c>
      <c r="G10">
        <v>342</v>
      </c>
      <c r="H10">
        <v>1564</v>
      </c>
      <c r="I10">
        <v>0</v>
      </c>
      <c r="J10">
        <v>1063</v>
      </c>
      <c r="K10">
        <v>1108</v>
      </c>
      <c r="L10">
        <v>812</v>
      </c>
      <c r="M10">
        <v>0</v>
      </c>
      <c r="N10">
        <v>1813</v>
      </c>
      <c r="O10">
        <v>1095</v>
      </c>
      <c r="P10">
        <v>425</v>
      </c>
      <c r="Q10" t="s">
        <v>223</v>
      </c>
      <c r="R10">
        <v>2.8E-3</v>
      </c>
      <c r="S10" t="s">
        <v>224</v>
      </c>
      <c r="T10">
        <v>-1</v>
      </c>
      <c r="U10" t="s">
        <v>225</v>
      </c>
      <c r="V10">
        <v>-1</v>
      </c>
      <c r="W10" t="s">
        <v>226</v>
      </c>
      <c r="X10">
        <v>-1</v>
      </c>
      <c r="Y10" t="s">
        <v>227</v>
      </c>
      <c r="Z10">
        <v>-1</v>
      </c>
      <c r="AA10" t="s">
        <v>228</v>
      </c>
    </row>
    <row r="11" spans="1:27" x14ac:dyDescent="0.5">
      <c r="A11" t="s">
        <v>220</v>
      </c>
      <c r="B11" t="s">
        <v>221</v>
      </c>
      <c r="C11">
        <v>793.15750000000003</v>
      </c>
      <c r="D11" t="s">
        <v>222</v>
      </c>
      <c r="E11">
        <v>138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223</v>
      </c>
      <c r="R11">
        <v>0</v>
      </c>
      <c r="S11" t="s">
        <v>224</v>
      </c>
      <c r="T11">
        <v>-1</v>
      </c>
      <c r="U11" t="s">
        <v>225</v>
      </c>
      <c r="V11">
        <v>-1</v>
      </c>
      <c r="W11" t="s">
        <v>226</v>
      </c>
      <c r="X11">
        <v>-1</v>
      </c>
      <c r="Y11" t="s">
        <v>227</v>
      </c>
      <c r="Z11">
        <v>-1</v>
      </c>
      <c r="AA11" t="s">
        <v>228</v>
      </c>
    </row>
    <row r="12" spans="1:27" x14ac:dyDescent="0.5">
      <c r="A12" t="s">
        <v>220</v>
      </c>
      <c r="B12" t="s">
        <v>221</v>
      </c>
      <c r="C12">
        <v>793.29629999999997</v>
      </c>
      <c r="D12" t="s">
        <v>222</v>
      </c>
      <c r="E12">
        <v>0</v>
      </c>
      <c r="F12">
        <v>0</v>
      </c>
      <c r="G12">
        <v>267</v>
      </c>
      <c r="H12">
        <v>192</v>
      </c>
      <c r="I12">
        <v>0</v>
      </c>
      <c r="J12">
        <v>0</v>
      </c>
      <c r="K12">
        <v>0</v>
      </c>
      <c r="L12">
        <v>218</v>
      </c>
      <c r="M12">
        <v>0</v>
      </c>
      <c r="N12">
        <v>0</v>
      </c>
      <c r="O12">
        <v>1086</v>
      </c>
      <c r="P12">
        <v>0</v>
      </c>
      <c r="Q12" t="s">
        <v>223</v>
      </c>
      <c r="R12">
        <v>6.9999999999999999E-4</v>
      </c>
      <c r="S12" t="s">
        <v>224</v>
      </c>
      <c r="T12">
        <v>-1</v>
      </c>
      <c r="U12" t="s">
        <v>225</v>
      </c>
      <c r="V12">
        <v>-1</v>
      </c>
      <c r="W12" t="s">
        <v>226</v>
      </c>
      <c r="X12">
        <v>-1</v>
      </c>
      <c r="Y12" t="s">
        <v>227</v>
      </c>
      <c r="Z12">
        <v>-1</v>
      </c>
      <c r="AA12" t="s">
        <v>228</v>
      </c>
    </row>
    <row r="13" spans="1:27" x14ac:dyDescent="0.5">
      <c r="A13" t="s">
        <v>220</v>
      </c>
      <c r="B13" t="s">
        <v>221</v>
      </c>
      <c r="C13">
        <v>793.3646</v>
      </c>
      <c r="D13" t="s">
        <v>222</v>
      </c>
      <c r="E13">
        <v>136</v>
      </c>
      <c r="F13">
        <v>168</v>
      </c>
      <c r="G13">
        <v>107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370</v>
      </c>
      <c r="P13">
        <v>0</v>
      </c>
      <c r="Q13" t="s">
        <v>223</v>
      </c>
      <c r="R13">
        <v>1.1900000000000001E-2</v>
      </c>
      <c r="S13" t="s">
        <v>224</v>
      </c>
      <c r="T13">
        <v>-1</v>
      </c>
      <c r="U13" t="s">
        <v>225</v>
      </c>
      <c r="V13">
        <v>-1</v>
      </c>
      <c r="W13" t="s">
        <v>226</v>
      </c>
      <c r="X13">
        <v>-1</v>
      </c>
      <c r="Y13" t="s">
        <v>227</v>
      </c>
      <c r="Z13">
        <v>-1</v>
      </c>
      <c r="AA13" t="s">
        <v>228</v>
      </c>
    </row>
    <row r="14" spans="1:27" x14ac:dyDescent="0.5">
      <c r="A14" t="s">
        <v>220</v>
      </c>
      <c r="B14" t="s">
        <v>221</v>
      </c>
      <c r="C14">
        <v>793.40610000000004</v>
      </c>
      <c r="D14" t="s">
        <v>222</v>
      </c>
      <c r="E14">
        <v>259</v>
      </c>
      <c r="F14">
        <v>407</v>
      </c>
      <c r="G14">
        <v>272</v>
      </c>
      <c r="H14">
        <v>283</v>
      </c>
      <c r="I14">
        <v>0</v>
      </c>
      <c r="J14">
        <v>372</v>
      </c>
      <c r="K14">
        <v>0</v>
      </c>
      <c r="L14">
        <v>0</v>
      </c>
      <c r="M14">
        <v>0</v>
      </c>
      <c r="N14">
        <v>0</v>
      </c>
      <c r="O14">
        <v>139</v>
      </c>
      <c r="P14">
        <v>354</v>
      </c>
      <c r="Q14" t="s">
        <v>223</v>
      </c>
      <c r="R14">
        <v>3.7000000000000002E-3</v>
      </c>
      <c r="S14" t="s">
        <v>224</v>
      </c>
      <c r="T14">
        <v>-1</v>
      </c>
      <c r="U14" t="s">
        <v>225</v>
      </c>
      <c r="V14">
        <v>-1</v>
      </c>
      <c r="W14" t="s">
        <v>226</v>
      </c>
      <c r="X14">
        <v>-1</v>
      </c>
      <c r="Y14" t="s">
        <v>227</v>
      </c>
      <c r="Z14">
        <v>-1</v>
      </c>
      <c r="AA14" t="s">
        <v>228</v>
      </c>
    </row>
    <row r="15" spans="1:27" x14ac:dyDescent="0.5">
      <c r="A15" t="s">
        <v>220</v>
      </c>
      <c r="B15" t="s">
        <v>221</v>
      </c>
      <c r="C15">
        <v>793.43809999999996</v>
      </c>
      <c r="D15" t="s">
        <v>222</v>
      </c>
      <c r="E15">
        <v>251</v>
      </c>
      <c r="F15">
        <v>224</v>
      </c>
      <c r="G15">
        <v>245</v>
      </c>
      <c r="H15">
        <v>649</v>
      </c>
      <c r="I15">
        <v>0</v>
      </c>
      <c r="J15">
        <v>428</v>
      </c>
      <c r="K15">
        <v>0</v>
      </c>
      <c r="L15">
        <v>506</v>
      </c>
      <c r="M15">
        <v>0</v>
      </c>
      <c r="N15">
        <v>0</v>
      </c>
      <c r="O15">
        <v>377</v>
      </c>
      <c r="P15">
        <v>187</v>
      </c>
      <c r="Q15" t="s">
        <v>223</v>
      </c>
      <c r="R15">
        <v>2.3999999999999998E-3</v>
      </c>
      <c r="S15" t="s">
        <v>224</v>
      </c>
      <c r="T15">
        <v>-1</v>
      </c>
      <c r="U15" t="s">
        <v>225</v>
      </c>
      <c r="V15">
        <v>-1</v>
      </c>
      <c r="W15" t="s">
        <v>226</v>
      </c>
      <c r="X15">
        <v>-1</v>
      </c>
      <c r="Y15" t="s">
        <v>227</v>
      </c>
      <c r="Z15">
        <v>-1</v>
      </c>
      <c r="AA15" t="s">
        <v>228</v>
      </c>
    </row>
    <row r="16" spans="1:27" x14ac:dyDescent="0.5">
      <c r="A16" t="s">
        <v>220</v>
      </c>
      <c r="B16" t="s">
        <v>221</v>
      </c>
      <c r="C16">
        <v>793.49450000000002</v>
      </c>
      <c r="D16" t="s">
        <v>222</v>
      </c>
      <c r="E16">
        <v>0</v>
      </c>
      <c r="F16">
        <v>0</v>
      </c>
      <c r="G16">
        <v>200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156</v>
      </c>
      <c r="P16">
        <v>0</v>
      </c>
      <c r="Q16" t="s">
        <v>223</v>
      </c>
      <c r="R16">
        <v>1E-3</v>
      </c>
      <c r="S16" t="s">
        <v>224</v>
      </c>
      <c r="T16">
        <v>-1</v>
      </c>
      <c r="U16" t="s">
        <v>225</v>
      </c>
      <c r="V16">
        <v>-1</v>
      </c>
      <c r="W16" t="s">
        <v>226</v>
      </c>
      <c r="X16">
        <v>-1</v>
      </c>
      <c r="Y16" t="s">
        <v>227</v>
      </c>
      <c r="Z16">
        <v>-1</v>
      </c>
      <c r="AA16" t="s">
        <v>228</v>
      </c>
    </row>
    <row r="17" spans="1:27" x14ac:dyDescent="0.5">
      <c r="A17" t="s">
        <v>220</v>
      </c>
      <c r="B17" t="s">
        <v>221</v>
      </c>
      <c r="C17">
        <v>793.53089999999997</v>
      </c>
      <c r="D17" t="s">
        <v>222</v>
      </c>
      <c r="E17">
        <v>0</v>
      </c>
      <c r="F17">
        <v>0</v>
      </c>
      <c r="G17">
        <v>372</v>
      </c>
      <c r="H17">
        <v>336</v>
      </c>
      <c r="I17">
        <v>5703</v>
      </c>
      <c r="J17">
        <v>4691</v>
      </c>
      <c r="K17">
        <v>1147</v>
      </c>
      <c r="L17">
        <v>802</v>
      </c>
      <c r="M17">
        <v>3131</v>
      </c>
      <c r="N17">
        <v>4428</v>
      </c>
      <c r="O17">
        <v>219</v>
      </c>
      <c r="P17">
        <v>496</v>
      </c>
      <c r="Q17" t="s">
        <v>223</v>
      </c>
      <c r="R17">
        <v>5.4000000000000003E-3</v>
      </c>
      <c r="S17" t="s">
        <v>224</v>
      </c>
      <c r="T17">
        <v>-1</v>
      </c>
      <c r="U17" t="s">
        <v>225</v>
      </c>
      <c r="V17">
        <v>-1</v>
      </c>
      <c r="W17" t="s">
        <v>226</v>
      </c>
      <c r="X17">
        <v>-1</v>
      </c>
      <c r="Y17" t="s">
        <v>227</v>
      </c>
      <c r="Z17">
        <v>-1</v>
      </c>
      <c r="AA17" t="s">
        <v>228</v>
      </c>
    </row>
    <row r="18" spans="1:27" x14ac:dyDescent="0.5">
      <c r="A18" t="s">
        <v>220</v>
      </c>
      <c r="B18" t="s">
        <v>221</v>
      </c>
      <c r="C18">
        <v>793.57360000000006</v>
      </c>
      <c r="D18" t="s">
        <v>222</v>
      </c>
      <c r="E18">
        <v>0</v>
      </c>
      <c r="F18">
        <v>0</v>
      </c>
      <c r="G18">
        <v>683</v>
      </c>
      <c r="H18">
        <v>733</v>
      </c>
      <c r="I18">
        <v>988</v>
      </c>
      <c r="J18">
        <v>803</v>
      </c>
      <c r="K18">
        <v>1483</v>
      </c>
      <c r="L18">
        <v>1087</v>
      </c>
      <c r="M18">
        <v>1185</v>
      </c>
      <c r="N18">
        <v>1518</v>
      </c>
      <c r="O18">
        <v>524</v>
      </c>
      <c r="P18">
        <v>1026</v>
      </c>
      <c r="Q18" t="s">
        <v>223</v>
      </c>
      <c r="R18">
        <v>1.8E-3</v>
      </c>
      <c r="S18" t="s">
        <v>224</v>
      </c>
      <c r="T18">
        <v>-1</v>
      </c>
      <c r="U18" t="s">
        <v>225</v>
      </c>
      <c r="V18">
        <v>-1</v>
      </c>
      <c r="W18" t="s">
        <v>226</v>
      </c>
      <c r="X18">
        <v>-1</v>
      </c>
      <c r="Y18" t="s">
        <v>227</v>
      </c>
      <c r="Z18">
        <v>-1</v>
      </c>
      <c r="AA18" t="s">
        <v>230</v>
      </c>
    </row>
    <row r="19" spans="1:27" x14ac:dyDescent="0.5">
      <c r="A19" t="s">
        <v>220</v>
      </c>
      <c r="B19" t="s">
        <v>221</v>
      </c>
      <c r="C19">
        <v>793.59879999999998</v>
      </c>
      <c r="D19" t="s">
        <v>222</v>
      </c>
      <c r="E19">
        <v>0</v>
      </c>
      <c r="F19">
        <v>0</v>
      </c>
      <c r="G19">
        <v>0</v>
      </c>
      <c r="H19">
        <v>0</v>
      </c>
      <c r="I19">
        <v>358</v>
      </c>
      <c r="J19">
        <v>297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223</v>
      </c>
      <c r="R19">
        <v>1E-4</v>
      </c>
      <c r="S19" t="s">
        <v>224</v>
      </c>
      <c r="T19">
        <v>-1</v>
      </c>
      <c r="U19" t="s">
        <v>225</v>
      </c>
      <c r="V19">
        <v>-1</v>
      </c>
      <c r="W19" t="s">
        <v>226</v>
      </c>
      <c r="X19">
        <v>-1</v>
      </c>
      <c r="Y19" t="s">
        <v>227</v>
      </c>
      <c r="Z19">
        <v>-1</v>
      </c>
      <c r="AA19" t="s">
        <v>228</v>
      </c>
    </row>
    <row r="20" spans="1:27" x14ac:dyDescent="0.5">
      <c r="A20" t="s">
        <v>220</v>
      </c>
      <c r="B20" t="s">
        <v>221</v>
      </c>
      <c r="C20">
        <v>793.62070000000006</v>
      </c>
      <c r="D20" t="s">
        <v>222</v>
      </c>
      <c r="E20">
        <v>120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223</v>
      </c>
      <c r="R20">
        <v>0</v>
      </c>
      <c r="S20" t="s">
        <v>224</v>
      </c>
      <c r="T20">
        <v>-1</v>
      </c>
      <c r="U20" t="s">
        <v>225</v>
      </c>
      <c r="V20">
        <v>-1</v>
      </c>
      <c r="W20" t="s">
        <v>226</v>
      </c>
      <c r="X20">
        <v>-1</v>
      </c>
      <c r="Y20" t="s">
        <v>227</v>
      </c>
      <c r="Z20">
        <v>-1</v>
      </c>
      <c r="AA20" t="s">
        <v>228</v>
      </c>
    </row>
    <row r="21" spans="1:27" x14ac:dyDescent="0.5">
      <c r="A21" t="s">
        <v>220</v>
      </c>
      <c r="B21" t="s">
        <v>221</v>
      </c>
      <c r="C21">
        <v>793.65629999999999</v>
      </c>
      <c r="D21" t="s">
        <v>222</v>
      </c>
      <c r="E21">
        <v>510</v>
      </c>
      <c r="F21">
        <v>0</v>
      </c>
      <c r="G21">
        <v>418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223</v>
      </c>
      <c r="R21">
        <v>1.1000000000000001E-3</v>
      </c>
      <c r="S21" t="s">
        <v>224</v>
      </c>
      <c r="T21">
        <v>-1</v>
      </c>
      <c r="U21" t="s">
        <v>225</v>
      </c>
      <c r="V21">
        <v>-1</v>
      </c>
      <c r="W21" t="s">
        <v>226</v>
      </c>
      <c r="X21">
        <v>-1</v>
      </c>
      <c r="Y21" t="s">
        <v>227</v>
      </c>
      <c r="Z21">
        <v>-1</v>
      </c>
      <c r="AA21" t="s">
        <v>228</v>
      </c>
    </row>
    <row r="22" spans="1:27" x14ac:dyDescent="0.5">
      <c r="A22" t="s">
        <v>220</v>
      </c>
      <c r="B22" t="s">
        <v>221</v>
      </c>
      <c r="C22">
        <v>793.8021</v>
      </c>
      <c r="D22" t="s">
        <v>222</v>
      </c>
      <c r="E22">
        <v>198</v>
      </c>
      <c r="F22">
        <v>123</v>
      </c>
      <c r="G22">
        <v>112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121</v>
      </c>
      <c r="P22">
        <v>0</v>
      </c>
      <c r="Q22" t="s">
        <v>223</v>
      </c>
      <c r="R22">
        <v>3.2000000000000002E-3</v>
      </c>
      <c r="S22" t="s">
        <v>224</v>
      </c>
      <c r="T22">
        <v>-1</v>
      </c>
      <c r="U22" t="s">
        <v>225</v>
      </c>
      <c r="V22">
        <v>-1</v>
      </c>
      <c r="W22" t="s">
        <v>226</v>
      </c>
      <c r="X22">
        <v>-1</v>
      </c>
      <c r="Y22" t="s">
        <v>227</v>
      </c>
      <c r="Z22">
        <v>-1</v>
      </c>
      <c r="AA22" t="s">
        <v>228</v>
      </c>
    </row>
    <row r="23" spans="1:27" x14ac:dyDescent="0.5">
      <c r="A23" t="s">
        <v>220</v>
      </c>
      <c r="B23" t="s">
        <v>221</v>
      </c>
      <c r="C23">
        <v>793.86249999999995</v>
      </c>
      <c r="D23" t="s">
        <v>222</v>
      </c>
      <c r="E23">
        <v>0</v>
      </c>
      <c r="F23">
        <v>1257</v>
      </c>
      <c r="G23">
        <v>0</v>
      </c>
      <c r="H23">
        <v>0</v>
      </c>
      <c r="I23">
        <v>0</v>
      </c>
      <c r="J23">
        <v>236</v>
      </c>
      <c r="K23">
        <v>0</v>
      </c>
      <c r="L23">
        <v>465</v>
      </c>
      <c r="M23">
        <v>0</v>
      </c>
      <c r="N23">
        <v>0</v>
      </c>
      <c r="O23">
        <v>0</v>
      </c>
      <c r="P23">
        <v>220</v>
      </c>
      <c r="Q23" t="s">
        <v>223</v>
      </c>
      <c r="R23">
        <v>2E-3</v>
      </c>
      <c r="S23" t="s">
        <v>224</v>
      </c>
      <c r="T23">
        <v>-1</v>
      </c>
      <c r="U23" t="s">
        <v>225</v>
      </c>
      <c r="V23">
        <v>-1</v>
      </c>
      <c r="W23" t="s">
        <v>226</v>
      </c>
      <c r="X23">
        <v>-1</v>
      </c>
      <c r="Y23" t="s">
        <v>227</v>
      </c>
      <c r="Z23">
        <v>-1</v>
      </c>
      <c r="AA23" t="s">
        <v>228</v>
      </c>
    </row>
    <row r="24" spans="1:27" x14ac:dyDescent="0.5">
      <c r="A24" t="s">
        <v>220</v>
      </c>
      <c r="B24" t="s">
        <v>221</v>
      </c>
      <c r="C24">
        <v>794.08370000000002</v>
      </c>
      <c r="D24" t="s">
        <v>222</v>
      </c>
      <c r="E24">
        <v>0</v>
      </c>
      <c r="F24">
        <v>0</v>
      </c>
      <c r="G24">
        <v>0</v>
      </c>
      <c r="H24">
        <v>157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126</v>
      </c>
      <c r="P24">
        <v>0</v>
      </c>
      <c r="Q24" t="s">
        <v>223</v>
      </c>
      <c r="R24">
        <v>0</v>
      </c>
      <c r="S24" t="s">
        <v>224</v>
      </c>
      <c r="T24">
        <v>-1</v>
      </c>
      <c r="U24" t="s">
        <v>225</v>
      </c>
      <c r="V24">
        <v>-1</v>
      </c>
      <c r="W24" t="s">
        <v>226</v>
      </c>
      <c r="X24">
        <v>-1</v>
      </c>
      <c r="Y24" t="s">
        <v>227</v>
      </c>
      <c r="Z24">
        <v>-1</v>
      </c>
      <c r="AA24" t="s">
        <v>228</v>
      </c>
    </row>
    <row r="25" spans="1:27" x14ac:dyDescent="0.5">
      <c r="A25" t="s">
        <v>220</v>
      </c>
      <c r="B25" t="s">
        <v>221</v>
      </c>
      <c r="C25">
        <v>794.29840000000002</v>
      </c>
      <c r="D25" t="s">
        <v>222</v>
      </c>
      <c r="E25">
        <v>0</v>
      </c>
      <c r="F25">
        <v>0</v>
      </c>
      <c r="G25">
        <v>204</v>
      </c>
      <c r="H25">
        <v>0</v>
      </c>
      <c r="I25">
        <v>422</v>
      </c>
      <c r="J25">
        <v>556</v>
      </c>
      <c r="K25">
        <v>0</v>
      </c>
      <c r="L25">
        <v>451</v>
      </c>
      <c r="M25">
        <v>0</v>
      </c>
      <c r="N25">
        <v>0</v>
      </c>
      <c r="O25">
        <v>544</v>
      </c>
      <c r="P25">
        <v>201</v>
      </c>
      <c r="Q25" t="s">
        <v>223</v>
      </c>
      <c r="R25">
        <v>1.8E-3</v>
      </c>
      <c r="S25" t="s">
        <v>224</v>
      </c>
      <c r="T25">
        <v>-1</v>
      </c>
      <c r="U25" t="s">
        <v>225</v>
      </c>
      <c r="V25">
        <v>-1</v>
      </c>
      <c r="W25" t="s">
        <v>226</v>
      </c>
      <c r="X25">
        <v>-1</v>
      </c>
      <c r="Y25" t="s">
        <v>227</v>
      </c>
      <c r="Z25">
        <v>-1</v>
      </c>
      <c r="AA25" t="s">
        <v>228</v>
      </c>
    </row>
    <row r="26" spans="1:27" x14ac:dyDescent="0.5">
      <c r="A26" t="s">
        <v>220</v>
      </c>
      <c r="B26" t="s">
        <v>221</v>
      </c>
      <c r="C26">
        <v>794.40980000000002</v>
      </c>
      <c r="D26" t="s">
        <v>222</v>
      </c>
      <c r="E26">
        <v>145</v>
      </c>
      <c r="F26">
        <v>143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223</v>
      </c>
      <c r="R26">
        <v>1.1999999999999999E-3</v>
      </c>
      <c r="S26" t="s">
        <v>224</v>
      </c>
      <c r="T26">
        <v>-1</v>
      </c>
      <c r="U26" t="s">
        <v>225</v>
      </c>
      <c r="V26">
        <v>-1</v>
      </c>
      <c r="W26" t="s">
        <v>226</v>
      </c>
      <c r="X26">
        <v>-1</v>
      </c>
      <c r="Y26" t="s">
        <v>227</v>
      </c>
      <c r="Z26">
        <v>-1</v>
      </c>
      <c r="AA26" t="s">
        <v>228</v>
      </c>
    </row>
    <row r="27" spans="1:27" x14ac:dyDescent="0.5">
      <c r="A27" t="s">
        <v>220</v>
      </c>
      <c r="B27" t="s">
        <v>221</v>
      </c>
      <c r="C27">
        <v>794.44669999999996</v>
      </c>
      <c r="D27" t="s">
        <v>222</v>
      </c>
      <c r="E27">
        <v>116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223</v>
      </c>
      <c r="R27">
        <v>0</v>
      </c>
      <c r="S27" t="s">
        <v>224</v>
      </c>
      <c r="T27">
        <v>-1</v>
      </c>
      <c r="U27" t="s">
        <v>225</v>
      </c>
      <c r="V27">
        <v>-1</v>
      </c>
      <c r="W27" t="s">
        <v>226</v>
      </c>
      <c r="X27">
        <v>-1</v>
      </c>
      <c r="Y27" t="s">
        <v>227</v>
      </c>
      <c r="Z27">
        <v>-1</v>
      </c>
      <c r="AA27" t="s">
        <v>228</v>
      </c>
    </row>
    <row r="28" spans="1:27" x14ac:dyDescent="0.5">
      <c r="A28" t="s">
        <v>220</v>
      </c>
      <c r="B28" t="s">
        <v>221</v>
      </c>
      <c r="C28">
        <v>794.46429999999998</v>
      </c>
      <c r="D28" t="s">
        <v>222</v>
      </c>
      <c r="E28">
        <v>0</v>
      </c>
      <c r="F28">
        <v>0</v>
      </c>
      <c r="G28">
        <v>0</v>
      </c>
      <c r="H28">
        <v>145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223</v>
      </c>
      <c r="R28">
        <v>0</v>
      </c>
      <c r="S28" t="s">
        <v>224</v>
      </c>
      <c r="T28">
        <v>-1</v>
      </c>
      <c r="U28" t="s">
        <v>225</v>
      </c>
      <c r="V28">
        <v>-1</v>
      </c>
      <c r="W28" t="s">
        <v>226</v>
      </c>
      <c r="X28">
        <v>-1</v>
      </c>
      <c r="Y28" t="s">
        <v>227</v>
      </c>
      <c r="Z28">
        <v>-1</v>
      </c>
      <c r="AA28" t="s">
        <v>228</v>
      </c>
    </row>
    <row r="30" spans="1:27" x14ac:dyDescent="0.5">
      <c r="A30" t="s">
        <v>220</v>
      </c>
      <c r="B30" t="s">
        <v>221</v>
      </c>
      <c r="C30">
        <v>794.53049999999996</v>
      </c>
      <c r="D30" t="s">
        <v>222</v>
      </c>
      <c r="E30">
        <v>0</v>
      </c>
      <c r="F30">
        <v>0</v>
      </c>
      <c r="G30">
        <v>140</v>
      </c>
      <c r="H30">
        <v>245</v>
      </c>
      <c r="I30">
        <v>3533</v>
      </c>
      <c r="J30">
        <v>2864</v>
      </c>
      <c r="K30">
        <v>785</v>
      </c>
      <c r="L30">
        <v>358</v>
      </c>
      <c r="M30">
        <v>1821</v>
      </c>
      <c r="N30">
        <v>2551</v>
      </c>
      <c r="O30">
        <v>105</v>
      </c>
      <c r="P30">
        <v>213</v>
      </c>
      <c r="Q30" t="s">
        <v>223</v>
      </c>
      <c r="R30">
        <v>3.5999999999999999E-3</v>
      </c>
      <c r="S30" t="s">
        <v>224</v>
      </c>
      <c r="T30">
        <v>-1</v>
      </c>
      <c r="U30" t="s">
        <v>225</v>
      </c>
      <c r="V30">
        <v>-1</v>
      </c>
      <c r="W30" t="s">
        <v>226</v>
      </c>
      <c r="X30">
        <v>-1</v>
      </c>
      <c r="Y30" t="s">
        <v>227</v>
      </c>
      <c r="Z30">
        <v>-1</v>
      </c>
      <c r="AA30" t="s">
        <v>228</v>
      </c>
    </row>
    <row r="31" spans="1:27" x14ac:dyDescent="0.5">
      <c r="A31" t="s">
        <v>220</v>
      </c>
      <c r="B31" t="s">
        <v>221</v>
      </c>
      <c r="C31">
        <v>794.54719999999998</v>
      </c>
      <c r="D31" t="s">
        <v>222</v>
      </c>
      <c r="E31">
        <v>0</v>
      </c>
      <c r="F31">
        <v>0</v>
      </c>
      <c r="G31">
        <v>0</v>
      </c>
      <c r="H31">
        <v>0</v>
      </c>
      <c r="I31">
        <v>4168</v>
      </c>
      <c r="J31">
        <v>3300</v>
      </c>
      <c r="K31">
        <v>0</v>
      </c>
      <c r="L31">
        <v>0</v>
      </c>
      <c r="M31">
        <v>2224</v>
      </c>
      <c r="N31">
        <v>2601</v>
      </c>
      <c r="O31">
        <v>0</v>
      </c>
      <c r="P31">
        <v>0</v>
      </c>
      <c r="Q31" t="s">
        <v>223</v>
      </c>
      <c r="R31">
        <v>5.9999999999999995E-4</v>
      </c>
      <c r="S31" t="s">
        <v>224</v>
      </c>
      <c r="T31">
        <v>-1</v>
      </c>
      <c r="U31" t="s">
        <v>225</v>
      </c>
      <c r="V31">
        <v>-1</v>
      </c>
      <c r="W31" t="s">
        <v>226</v>
      </c>
      <c r="X31">
        <v>-1</v>
      </c>
      <c r="Y31" t="s">
        <v>227</v>
      </c>
      <c r="Z31">
        <v>-1</v>
      </c>
      <c r="AA31" t="s">
        <v>228</v>
      </c>
    </row>
    <row r="32" spans="1:27" x14ac:dyDescent="0.5">
      <c r="A32" t="s">
        <v>220</v>
      </c>
      <c r="B32" t="s">
        <v>221</v>
      </c>
      <c r="C32">
        <v>794.58460000000002</v>
      </c>
      <c r="D32" t="s">
        <v>222</v>
      </c>
      <c r="E32">
        <v>0</v>
      </c>
      <c r="F32">
        <v>0</v>
      </c>
      <c r="G32">
        <v>1676</v>
      </c>
      <c r="H32">
        <v>2229</v>
      </c>
      <c r="I32">
        <v>2359</v>
      </c>
      <c r="J32">
        <v>2167</v>
      </c>
      <c r="K32">
        <v>3762</v>
      </c>
      <c r="L32">
        <v>2430</v>
      </c>
      <c r="M32">
        <v>3379</v>
      </c>
      <c r="N32">
        <v>3803</v>
      </c>
      <c r="O32">
        <v>1474</v>
      </c>
      <c r="P32">
        <v>2707</v>
      </c>
      <c r="Q32" t="s">
        <v>223</v>
      </c>
      <c r="R32">
        <v>2.0000000000000001E-4</v>
      </c>
      <c r="S32" t="s">
        <v>224</v>
      </c>
      <c r="T32">
        <v>-1</v>
      </c>
      <c r="U32" t="s">
        <v>225</v>
      </c>
      <c r="V32">
        <v>-1</v>
      </c>
      <c r="W32" t="s">
        <v>226</v>
      </c>
      <c r="X32">
        <v>-1</v>
      </c>
      <c r="Y32" t="s">
        <v>227</v>
      </c>
      <c r="Z32">
        <v>-1</v>
      </c>
      <c r="AA32" t="s">
        <v>231</v>
      </c>
    </row>
    <row r="33" spans="1:27" x14ac:dyDescent="0.5">
      <c r="A33" t="s">
        <v>220</v>
      </c>
      <c r="B33" t="s">
        <v>221</v>
      </c>
      <c r="C33">
        <v>794.65980000000002</v>
      </c>
      <c r="D33" t="s">
        <v>222</v>
      </c>
      <c r="E33">
        <v>226</v>
      </c>
      <c r="F33">
        <v>0</v>
      </c>
      <c r="G33">
        <v>200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223</v>
      </c>
      <c r="R33">
        <v>6.9999999999999999E-4</v>
      </c>
      <c r="S33" t="s">
        <v>224</v>
      </c>
      <c r="T33">
        <v>-1</v>
      </c>
      <c r="U33" t="s">
        <v>225</v>
      </c>
      <c r="V33">
        <v>-1</v>
      </c>
      <c r="W33" t="s">
        <v>226</v>
      </c>
      <c r="X33">
        <v>-1</v>
      </c>
      <c r="Y33" t="s">
        <v>227</v>
      </c>
      <c r="Z33">
        <v>-1</v>
      </c>
      <c r="AA33" t="s">
        <v>228</v>
      </c>
    </row>
    <row r="34" spans="1:27" x14ac:dyDescent="0.5">
      <c r="A34" t="s">
        <v>220</v>
      </c>
      <c r="B34" t="s">
        <v>221</v>
      </c>
      <c r="C34">
        <v>794.72360000000003</v>
      </c>
      <c r="D34" t="s">
        <v>222</v>
      </c>
      <c r="E34">
        <v>0</v>
      </c>
      <c r="F34">
        <v>0</v>
      </c>
      <c r="G34">
        <v>0</v>
      </c>
      <c r="H34">
        <v>311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223</v>
      </c>
      <c r="R34">
        <v>0</v>
      </c>
      <c r="S34" t="s">
        <v>224</v>
      </c>
      <c r="T34">
        <v>-1</v>
      </c>
      <c r="U34" t="s">
        <v>225</v>
      </c>
      <c r="V34">
        <v>-1</v>
      </c>
      <c r="W34" t="s">
        <v>226</v>
      </c>
      <c r="X34">
        <v>-1</v>
      </c>
      <c r="Y34" t="s">
        <v>227</v>
      </c>
      <c r="Z34">
        <v>-1</v>
      </c>
      <c r="AA34" t="s">
        <v>228</v>
      </c>
    </row>
    <row r="35" spans="1:27" x14ac:dyDescent="0.5">
      <c r="A35" t="s">
        <v>220</v>
      </c>
      <c r="B35" t="s">
        <v>221</v>
      </c>
      <c r="C35">
        <v>794.80600000000004</v>
      </c>
      <c r="D35" t="s">
        <v>222</v>
      </c>
      <c r="E35">
        <v>122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223</v>
      </c>
      <c r="R35">
        <v>0</v>
      </c>
      <c r="S35" t="s">
        <v>224</v>
      </c>
      <c r="T35">
        <v>-1</v>
      </c>
      <c r="U35" t="s">
        <v>225</v>
      </c>
      <c r="V35">
        <v>-1</v>
      </c>
      <c r="W35" t="s">
        <v>226</v>
      </c>
      <c r="X35">
        <v>-1</v>
      </c>
      <c r="Y35" t="s">
        <v>227</v>
      </c>
      <c r="Z35">
        <v>-1</v>
      </c>
      <c r="AA35" t="s">
        <v>228</v>
      </c>
    </row>
    <row r="36" spans="1:27" x14ac:dyDescent="0.5">
      <c r="A36" t="s">
        <v>220</v>
      </c>
      <c r="B36" t="s">
        <v>221</v>
      </c>
      <c r="C36">
        <v>794.86220000000003</v>
      </c>
      <c r="D36" t="s">
        <v>222</v>
      </c>
      <c r="E36">
        <v>0</v>
      </c>
      <c r="F36">
        <v>469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223</v>
      </c>
      <c r="R36">
        <v>0</v>
      </c>
      <c r="S36" t="s">
        <v>224</v>
      </c>
      <c r="T36">
        <v>-1</v>
      </c>
      <c r="U36" t="s">
        <v>225</v>
      </c>
      <c r="V36">
        <v>-1</v>
      </c>
      <c r="W36" t="s">
        <v>226</v>
      </c>
      <c r="X36">
        <v>-1</v>
      </c>
      <c r="Y36" t="s">
        <v>227</v>
      </c>
      <c r="Z36">
        <v>-1</v>
      </c>
      <c r="AA36" t="s">
        <v>228</v>
      </c>
    </row>
    <row r="37" spans="1:27" x14ac:dyDescent="0.5">
      <c r="A37" t="s">
        <v>220</v>
      </c>
      <c r="B37" t="s">
        <v>221</v>
      </c>
      <c r="C37">
        <v>794.94979999999998</v>
      </c>
      <c r="D37" t="s">
        <v>222</v>
      </c>
      <c r="E37">
        <v>126</v>
      </c>
      <c r="F37">
        <v>102</v>
      </c>
      <c r="G37">
        <v>260</v>
      </c>
      <c r="H37">
        <v>539</v>
      </c>
      <c r="I37">
        <v>0</v>
      </c>
      <c r="J37">
        <v>341</v>
      </c>
      <c r="K37">
        <v>0</v>
      </c>
      <c r="L37">
        <v>250</v>
      </c>
      <c r="M37">
        <v>0</v>
      </c>
      <c r="N37">
        <v>0</v>
      </c>
      <c r="O37">
        <v>181</v>
      </c>
      <c r="P37">
        <v>0</v>
      </c>
      <c r="Q37" t="s">
        <v>223</v>
      </c>
      <c r="R37">
        <v>2.8999999999999998E-3</v>
      </c>
      <c r="S37" t="s">
        <v>224</v>
      </c>
      <c r="T37">
        <v>-1</v>
      </c>
      <c r="U37" t="s">
        <v>225</v>
      </c>
      <c r="V37">
        <v>-1</v>
      </c>
      <c r="W37" t="s">
        <v>226</v>
      </c>
      <c r="X37">
        <v>-1</v>
      </c>
      <c r="Y37" t="s">
        <v>227</v>
      </c>
      <c r="Z37">
        <v>-1</v>
      </c>
      <c r="AA37" t="s">
        <v>228</v>
      </c>
    </row>
    <row r="38" spans="1:27" x14ac:dyDescent="0.5">
      <c r="A38" t="s">
        <v>220</v>
      </c>
      <c r="B38" t="s">
        <v>221</v>
      </c>
      <c r="C38">
        <v>795.29359999999997</v>
      </c>
      <c r="D38" t="s">
        <v>222</v>
      </c>
      <c r="E38">
        <v>0</v>
      </c>
      <c r="F38">
        <v>0</v>
      </c>
      <c r="G38">
        <v>148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1069</v>
      </c>
      <c r="P38">
        <v>0</v>
      </c>
      <c r="Q38" t="s">
        <v>223</v>
      </c>
      <c r="R38">
        <v>8.0000000000000004E-4</v>
      </c>
      <c r="S38" t="s">
        <v>224</v>
      </c>
      <c r="T38">
        <v>-1</v>
      </c>
      <c r="U38" t="s">
        <v>225</v>
      </c>
      <c r="V38">
        <v>-1</v>
      </c>
      <c r="W38" t="s">
        <v>226</v>
      </c>
      <c r="X38">
        <v>-1</v>
      </c>
      <c r="Y38" t="s">
        <v>227</v>
      </c>
      <c r="Z38">
        <v>-1</v>
      </c>
      <c r="AA38" t="s">
        <v>228</v>
      </c>
    </row>
    <row r="39" spans="1:27" x14ac:dyDescent="0.5">
      <c r="A39" t="s">
        <v>220</v>
      </c>
      <c r="B39" t="s">
        <v>221</v>
      </c>
      <c r="C39">
        <v>795.34280000000001</v>
      </c>
      <c r="D39" t="s">
        <v>222</v>
      </c>
      <c r="E39">
        <v>0</v>
      </c>
      <c r="F39">
        <v>0</v>
      </c>
      <c r="G39">
        <v>137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1049</v>
      </c>
      <c r="P39">
        <v>0</v>
      </c>
      <c r="Q39" t="s">
        <v>223</v>
      </c>
      <c r="R39">
        <v>2.0000000000000001E-4</v>
      </c>
      <c r="S39" t="s">
        <v>224</v>
      </c>
      <c r="T39">
        <v>-1</v>
      </c>
      <c r="U39" t="s">
        <v>225</v>
      </c>
      <c r="V39">
        <v>-1</v>
      </c>
      <c r="W39" t="s">
        <v>226</v>
      </c>
      <c r="X39">
        <v>-1</v>
      </c>
      <c r="Y39" t="s">
        <v>227</v>
      </c>
      <c r="Z39">
        <v>-1</v>
      </c>
      <c r="AA39" t="s">
        <v>228</v>
      </c>
    </row>
    <row r="40" spans="1:27" x14ac:dyDescent="0.5">
      <c r="A40" t="s">
        <v>220</v>
      </c>
      <c r="B40" t="s">
        <v>221</v>
      </c>
      <c r="C40">
        <v>795.42020000000002</v>
      </c>
      <c r="D40" t="s">
        <v>222</v>
      </c>
      <c r="E40">
        <v>165</v>
      </c>
      <c r="F40">
        <v>129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223</v>
      </c>
      <c r="R40">
        <v>1.1000000000000001E-3</v>
      </c>
      <c r="S40" t="s">
        <v>224</v>
      </c>
      <c r="T40">
        <v>-1</v>
      </c>
      <c r="U40" t="s">
        <v>225</v>
      </c>
      <c r="V40">
        <v>-1</v>
      </c>
      <c r="W40" t="s">
        <v>226</v>
      </c>
      <c r="X40">
        <v>-1</v>
      </c>
      <c r="Y40" t="s">
        <v>227</v>
      </c>
      <c r="Z40">
        <v>-1</v>
      </c>
      <c r="AA40" t="s">
        <v>228</v>
      </c>
    </row>
    <row r="41" spans="1:27" x14ac:dyDescent="0.5">
      <c r="A41" t="s">
        <v>220</v>
      </c>
      <c r="B41" t="s">
        <v>221</v>
      </c>
      <c r="C41">
        <v>795.53129999999999</v>
      </c>
      <c r="D41" t="s">
        <v>222</v>
      </c>
      <c r="E41">
        <v>0</v>
      </c>
      <c r="F41">
        <v>0</v>
      </c>
      <c r="G41">
        <v>0</v>
      </c>
      <c r="H41">
        <v>0</v>
      </c>
      <c r="I41">
        <v>1679</v>
      </c>
      <c r="J41">
        <v>1469</v>
      </c>
      <c r="K41">
        <v>0</v>
      </c>
      <c r="L41">
        <v>0</v>
      </c>
      <c r="M41">
        <v>1060</v>
      </c>
      <c r="N41">
        <v>1585</v>
      </c>
      <c r="O41">
        <v>0</v>
      </c>
      <c r="P41">
        <v>0</v>
      </c>
      <c r="Q41" t="s">
        <v>223</v>
      </c>
      <c r="R41">
        <v>5.9999999999999995E-4</v>
      </c>
      <c r="S41" t="s">
        <v>224</v>
      </c>
      <c r="T41">
        <v>-1</v>
      </c>
      <c r="U41" t="s">
        <v>225</v>
      </c>
      <c r="V41">
        <v>-1</v>
      </c>
      <c r="W41" t="s">
        <v>226</v>
      </c>
      <c r="X41">
        <v>-1</v>
      </c>
      <c r="Y41" t="s">
        <v>227</v>
      </c>
      <c r="Z41">
        <v>-1</v>
      </c>
      <c r="AA41" t="s">
        <v>228</v>
      </c>
    </row>
    <row r="42" spans="1:27" x14ac:dyDescent="0.5">
      <c r="A42" t="s">
        <v>220</v>
      </c>
      <c r="B42" t="s">
        <v>221</v>
      </c>
      <c r="C42">
        <v>795.5521</v>
      </c>
      <c r="D42" t="s">
        <v>222</v>
      </c>
      <c r="E42">
        <v>0</v>
      </c>
      <c r="F42">
        <v>0</v>
      </c>
      <c r="G42">
        <v>0</v>
      </c>
      <c r="H42">
        <v>0</v>
      </c>
      <c r="I42">
        <v>2348</v>
      </c>
      <c r="J42">
        <v>1869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223</v>
      </c>
      <c r="R42">
        <v>1E-4</v>
      </c>
      <c r="S42" t="s">
        <v>224</v>
      </c>
      <c r="T42">
        <v>-1</v>
      </c>
      <c r="U42" t="s">
        <v>225</v>
      </c>
      <c r="V42">
        <v>-1</v>
      </c>
      <c r="W42" t="s">
        <v>226</v>
      </c>
      <c r="X42">
        <v>-1</v>
      </c>
      <c r="Y42" t="s">
        <v>227</v>
      </c>
      <c r="Z42">
        <v>-1</v>
      </c>
      <c r="AA42" t="s">
        <v>228</v>
      </c>
    </row>
    <row r="43" spans="1:27" x14ac:dyDescent="0.5">
      <c r="A43" t="s">
        <v>220</v>
      </c>
      <c r="B43" t="s">
        <v>221</v>
      </c>
      <c r="C43">
        <v>795.59209999999996</v>
      </c>
      <c r="D43" t="s">
        <v>222</v>
      </c>
      <c r="E43">
        <v>148</v>
      </c>
      <c r="F43">
        <v>0</v>
      </c>
      <c r="G43">
        <v>45585</v>
      </c>
      <c r="H43">
        <v>54147</v>
      </c>
      <c r="I43">
        <v>61017</v>
      </c>
      <c r="J43">
        <v>53008</v>
      </c>
      <c r="K43">
        <v>102566</v>
      </c>
      <c r="L43">
        <v>67096</v>
      </c>
      <c r="M43">
        <v>79335</v>
      </c>
      <c r="N43">
        <v>96076</v>
      </c>
      <c r="O43">
        <v>37954</v>
      </c>
      <c r="P43">
        <v>63645</v>
      </c>
      <c r="Q43" t="s">
        <v>223</v>
      </c>
      <c r="R43">
        <v>7.7999999999999996E-3</v>
      </c>
      <c r="S43" t="s">
        <v>224</v>
      </c>
      <c r="T43">
        <v>-1</v>
      </c>
      <c r="U43" t="s">
        <v>225</v>
      </c>
      <c r="V43">
        <v>-1</v>
      </c>
      <c r="W43" t="s">
        <v>226</v>
      </c>
      <c r="X43">
        <v>-1</v>
      </c>
      <c r="Y43" t="s">
        <v>227</v>
      </c>
      <c r="Z43">
        <v>-1</v>
      </c>
      <c r="AA43" t="s">
        <v>232</v>
      </c>
    </row>
    <row r="44" spans="1:27" x14ac:dyDescent="0.5">
      <c r="A44" t="s">
        <v>220</v>
      </c>
      <c r="B44" t="s">
        <v>221</v>
      </c>
      <c r="C44">
        <v>795.63620000000003</v>
      </c>
      <c r="D44" t="s">
        <v>222</v>
      </c>
      <c r="E44">
        <v>87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223</v>
      </c>
      <c r="R44">
        <v>0</v>
      </c>
      <c r="S44" t="s">
        <v>224</v>
      </c>
      <c r="T44">
        <v>-1</v>
      </c>
      <c r="U44" t="s">
        <v>225</v>
      </c>
      <c r="V44">
        <v>-1</v>
      </c>
      <c r="W44" t="s">
        <v>226</v>
      </c>
      <c r="X44">
        <v>-1</v>
      </c>
      <c r="Y44" t="s">
        <v>227</v>
      </c>
      <c r="Z44">
        <v>-1</v>
      </c>
      <c r="AA44" t="s">
        <v>228</v>
      </c>
    </row>
    <row r="45" spans="1:27" x14ac:dyDescent="0.5">
      <c r="A45" t="s">
        <v>220</v>
      </c>
      <c r="B45" t="s">
        <v>221</v>
      </c>
      <c r="C45">
        <v>795.72659999999996</v>
      </c>
      <c r="D45" t="s">
        <v>222</v>
      </c>
      <c r="E45">
        <v>0</v>
      </c>
      <c r="F45">
        <v>0</v>
      </c>
      <c r="G45">
        <v>0</v>
      </c>
      <c r="H45">
        <v>259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223</v>
      </c>
      <c r="R45">
        <v>0</v>
      </c>
      <c r="S45" t="s">
        <v>224</v>
      </c>
      <c r="T45">
        <v>-1</v>
      </c>
      <c r="U45" t="s">
        <v>225</v>
      </c>
      <c r="V45">
        <v>-1</v>
      </c>
      <c r="W45" t="s">
        <v>226</v>
      </c>
      <c r="X45">
        <v>-1</v>
      </c>
      <c r="Y45" t="s">
        <v>227</v>
      </c>
      <c r="Z45">
        <v>-1</v>
      </c>
      <c r="AA45" t="s">
        <v>228</v>
      </c>
    </row>
    <row r="46" spans="1:27" x14ac:dyDescent="0.5">
      <c r="A46" t="s">
        <v>220</v>
      </c>
      <c r="B46" t="s">
        <v>221</v>
      </c>
      <c r="C46">
        <v>795.83079999999995</v>
      </c>
      <c r="D46" t="s">
        <v>222</v>
      </c>
      <c r="E46">
        <v>0</v>
      </c>
      <c r="F46">
        <v>234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223</v>
      </c>
      <c r="R46">
        <v>0</v>
      </c>
      <c r="S46" t="s">
        <v>224</v>
      </c>
      <c r="T46">
        <v>-1</v>
      </c>
      <c r="U46" t="s">
        <v>225</v>
      </c>
      <c r="V46">
        <v>-1</v>
      </c>
      <c r="W46" t="s">
        <v>226</v>
      </c>
      <c r="X46">
        <v>-1</v>
      </c>
      <c r="Y46" t="s">
        <v>227</v>
      </c>
      <c r="Z46">
        <v>-1</v>
      </c>
      <c r="AA46" t="s">
        <v>228</v>
      </c>
    </row>
    <row r="47" spans="1:27" x14ac:dyDescent="0.5">
      <c r="A47" t="s">
        <v>220</v>
      </c>
      <c r="B47" t="s">
        <v>221</v>
      </c>
      <c r="C47">
        <v>796.06640000000004</v>
      </c>
      <c r="D47" t="s">
        <v>222</v>
      </c>
      <c r="E47">
        <v>82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223</v>
      </c>
      <c r="R47">
        <v>0</v>
      </c>
      <c r="S47" t="s">
        <v>224</v>
      </c>
      <c r="T47">
        <v>-1</v>
      </c>
      <c r="U47" t="s">
        <v>225</v>
      </c>
      <c r="V47">
        <v>-1</v>
      </c>
      <c r="W47" t="s">
        <v>226</v>
      </c>
      <c r="X47">
        <v>-1</v>
      </c>
      <c r="Y47" t="s">
        <v>227</v>
      </c>
      <c r="Z47">
        <v>-1</v>
      </c>
      <c r="AA47" t="s">
        <v>228</v>
      </c>
    </row>
    <row r="48" spans="1:27" x14ac:dyDescent="0.5">
      <c r="A48" t="s">
        <v>220</v>
      </c>
      <c r="B48" t="s">
        <v>221</v>
      </c>
      <c r="C48">
        <v>796.2971</v>
      </c>
      <c r="D48" t="s">
        <v>222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546</v>
      </c>
      <c r="P48">
        <v>0</v>
      </c>
      <c r="Q48" t="s">
        <v>223</v>
      </c>
      <c r="R48">
        <v>0</v>
      </c>
      <c r="S48" t="s">
        <v>224</v>
      </c>
      <c r="T48">
        <v>-1</v>
      </c>
      <c r="U48" t="s">
        <v>225</v>
      </c>
      <c r="V48">
        <v>-1</v>
      </c>
      <c r="W48" t="s">
        <v>226</v>
      </c>
      <c r="X48">
        <v>-1</v>
      </c>
      <c r="Y48" t="s">
        <v>227</v>
      </c>
      <c r="Z48">
        <v>-1</v>
      </c>
      <c r="AA48" t="s">
        <v>228</v>
      </c>
    </row>
    <row r="49" spans="1:27" x14ac:dyDescent="0.5">
      <c r="A49" t="s">
        <v>220</v>
      </c>
      <c r="B49" t="s">
        <v>221</v>
      </c>
      <c r="C49">
        <v>796.34079999999994</v>
      </c>
      <c r="D49" t="s">
        <v>222</v>
      </c>
      <c r="E49">
        <v>0</v>
      </c>
      <c r="F49">
        <v>105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487</v>
      </c>
      <c r="P49">
        <v>0</v>
      </c>
      <c r="Q49" t="s">
        <v>223</v>
      </c>
      <c r="R49">
        <v>9.7999999999999997E-3</v>
      </c>
      <c r="S49" t="s">
        <v>224</v>
      </c>
      <c r="T49">
        <v>-1</v>
      </c>
      <c r="U49" t="s">
        <v>225</v>
      </c>
      <c r="V49">
        <v>-1</v>
      </c>
      <c r="W49" t="s">
        <v>226</v>
      </c>
      <c r="X49">
        <v>-1</v>
      </c>
      <c r="Y49" t="s">
        <v>227</v>
      </c>
      <c r="Z49">
        <v>-1</v>
      </c>
      <c r="AA49" t="s">
        <v>228</v>
      </c>
    </row>
    <row r="50" spans="1:27" x14ac:dyDescent="0.5">
      <c r="A50" t="s">
        <v>220</v>
      </c>
      <c r="B50" t="s">
        <v>221</v>
      </c>
      <c r="C50">
        <v>796.49220000000003</v>
      </c>
      <c r="D50" t="s">
        <v>222</v>
      </c>
      <c r="E50">
        <v>0</v>
      </c>
      <c r="F50">
        <v>0</v>
      </c>
      <c r="G50">
        <v>0</v>
      </c>
      <c r="H50">
        <v>0</v>
      </c>
      <c r="I50">
        <v>1113</v>
      </c>
      <c r="J50">
        <v>1167</v>
      </c>
      <c r="K50">
        <v>453</v>
      </c>
      <c r="L50">
        <v>304</v>
      </c>
      <c r="M50">
        <v>568</v>
      </c>
      <c r="N50">
        <v>1213</v>
      </c>
      <c r="O50">
        <v>0</v>
      </c>
      <c r="P50">
        <v>0</v>
      </c>
      <c r="Q50" t="s">
        <v>223</v>
      </c>
      <c r="R50">
        <v>8.0000000000000004E-4</v>
      </c>
      <c r="S50" t="s">
        <v>224</v>
      </c>
      <c r="T50">
        <v>-1</v>
      </c>
      <c r="U50" t="s">
        <v>225</v>
      </c>
      <c r="V50">
        <v>-1</v>
      </c>
      <c r="W50" t="s">
        <v>226</v>
      </c>
      <c r="X50">
        <v>-1</v>
      </c>
      <c r="Y50" t="s">
        <v>227</v>
      </c>
      <c r="Z50">
        <v>-1</v>
      </c>
      <c r="AA50" t="s">
        <v>228</v>
      </c>
    </row>
    <row r="51" spans="1:27" x14ac:dyDescent="0.5">
      <c r="A51" t="s">
        <v>220</v>
      </c>
      <c r="B51" t="s">
        <v>221</v>
      </c>
      <c r="C51">
        <v>796.54470000000003</v>
      </c>
      <c r="D51" t="s">
        <v>222</v>
      </c>
      <c r="E51">
        <v>0</v>
      </c>
      <c r="F51">
        <v>0</v>
      </c>
      <c r="G51">
        <v>0</v>
      </c>
      <c r="H51">
        <v>0</v>
      </c>
      <c r="I51">
        <v>1361</v>
      </c>
      <c r="J51">
        <v>1069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223</v>
      </c>
      <c r="R51">
        <v>2.9999999999999997E-4</v>
      </c>
      <c r="S51" t="s">
        <v>224</v>
      </c>
      <c r="T51">
        <v>-1</v>
      </c>
      <c r="U51" t="s">
        <v>225</v>
      </c>
      <c r="V51">
        <v>-1</v>
      </c>
      <c r="W51" t="s">
        <v>226</v>
      </c>
      <c r="X51">
        <v>-1</v>
      </c>
      <c r="Y51" t="s">
        <v>227</v>
      </c>
      <c r="Z51">
        <v>-1</v>
      </c>
      <c r="AA51" t="s">
        <v>228</v>
      </c>
    </row>
    <row r="52" spans="1:27" x14ac:dyDescent="0.5">
      <c r="A52" t="s">
        <v>220</v>
      </c>
      <c r="B52" t="s">
        <v>221</v>
      </c>
      <c r="C52">
        <v>796.59469999999999</v>
      </c>
      <c r="D52" t="s">
        <v>222</v>
      </c>
      <c r="E52">
        <v>0</v>
      </c>
      <c r="F52">
        <v>0</v>
      </c>
      <c r="G52">
        <v>21042</v>
      </c>
      <c r="H52">
        <v>25058</v>
      </c>
      <c r="I52">
        <v>28838</v>
      </c>
      <c r="J52">
        <v>25777</v>
      </c>
      <c r="K52">
        <v>47639</v>
      </c>
      <c r="L52">
        <v>31098</v>
      </c>
      <c r="M52">
        <v>35931</v>
      </c>
      <c r="N52">
        <v>45128</v>
      </c>
      <c r="O52">
        <v>17718</v>
      </c>
      <c r="P52">
        <v>29430</v>
      </c>
      <c r="Q52" t="s">
        <v>223</v>
      </c>
      <c r="R52">
        <v>2.9999999999999997E-4</v>
      </c>
      <c r="S52" t="s">
        <v>224</v>
      </c>
      <c r="T52">
        <v>-1</v>
      </c>
      <c r="U52" t="s">
        <v>225</v>
      </c>
      <c r="V52">
        <v>-1</v>
      </c>
      <c r="W52" t="s">
        <v>226</v>
      </c>
      <c r="X52">
        <v>-1</v>
      </c>
      <c r="Y52" t="s">
        <v>227</v>
      </c>
      <c r="Z52">
        <v>-1</v>
      </c>
      <c r="AA52" t="s">
        <v>228</v>
      </c>
    </row>
    <row r="53" spans="1:27" x14ac:dyDescent="0.5">
      <c r="A53" t="s">
        <v>220</v>
      </c>
      <c r="B53" t="s">
        <v>221</v>
      </c>
      <c r="C53">
        <v>796.74040000000002</v>
      </c>
      <c r="D53" t="s">
        <v>222</v>
      </c>
      <c r="E53">
        <v>0</v>
      </c>
      <c r="F53">
        <v>0</v>
      </c>
      <c r="G53">
        <v>0</v>
      </c>
      <c r="H53">
        <v>485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223</v>
      </c>
      <c r="R53">
        <v>0</v>
      </c>
      <c r="S53" t="s">
        <v>224</v>
      </c>
      <c r="T53">
        <v>-1</v>
      </c>
      <c r="U53" t="s">
        <v>225</v>
      </c>
      <c r="V53">
        <v>-1</v>
      </c>
      <c r="W53" t="s">
        <v>226</v>
      </c>
      <c r="X53">
        <v>-1</v>
      </c>
      <c r="Y53" t="s">
        <v>227</v>
      </c>
      <c r="Z53">
        <v>-1</v>
      </c>
      <c r="AA53" t="s">
        <v>228</v>
      </c>
    </row>
    <row r="54" spans="1:27" x14ac:dyDescent="0.5">
      <c r="A54" t="s">
        <v>220</v>
      </c>
      <c r="B54" t="s">
        <v>221</v>
      </c>
      <c r="C54">
        <v>796.86850000000004</v>
      </c>
      <c r="D54" t="s">
        <v>222</v>
      </c>
      <c r="E54">
        <v>0</v>
      </c>
      <c r="F54">
        <v>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223</v>
      </c>
      <c r="R54">
        <v>0</v>
      </c>
      <c r="S54" t="s">
        <v>224</v>
      </c>
      <c r="T54">
        <v>-1</v>
      </c>
      <c r="U54" t="s">
        <v>225</v>
      </c>
      <c r="V54">
        <v>-1</v>
      </c>
      <c r="W54" t="s">
        <v>226</v>
      </c>
      <c r="X54">
        <v>-1</v>
      </c>
      <c r="Y54" t="s">
        <v>227</v>
      </c>
      <c r="Z54">
        <v>-1</v>
      </c>
      <c r="AA54" t="s">
        <v>228</v>
      </c>
    </row>
    <row r="55" spans="1:27" x14ac:dyDescent="0.5">
      <c r="A55" t="s">
        <v>233</v>
      </c>
      <c r="B55" t="s">
        <v>234</v>
      </c>
      <c r="C55" t="s">
        <v>235</v>
      </c>
      <c r="D55" t="s">
        <v>236</v>
      </c>
      <c r="E55" t="s">
        <v>237</v>
      </c>
      <c r="F55" t="s">
        <v>238</v>
      </c>
      <c r="G55" t="s">
        <v>239</v>
      </c>
      <c r="H55" t="s">
        <v>240</v>
      </c>
      <c r="I55" t="s">
        <v>241</v>
      </c>
      <c r="J55" t="s">
        <v>242</v>
      </c>
      <c r="K55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topLeftCell="H1" workbookViewId="0">
      <selection activeCell="AA13" sqref="AA13:AB13"/>
    </sheetView>
  </sheetViews>
  <sheetFormatPr defaultRowHeight="14.35" x14ac:dyDescent="0.5"/>
  <cols>
    <col min="2" max="2" width="16.9375" bestFit="1" customWidth="1"/>
  </cols>
  <sheetData>
    <row r="1" spans="1:28" x14ac:dyDescent="0.5">
      <c r="A1" t="s">
        <v>220</v>
      </c>
      <c r="B1" t="s">
        <v>228</v>
      </c>
      <c r="C1">
        <v>767.44799999999998</v>
      </c>
      <c r="D1" t="s">
        <v>222</v>
      </c>
      <c r="E1">
        <v>58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 t="s">
        <v>223</v>
      </c>
      <c r="R1">
        <v>0</v>
      </c>
      <c r="S1" t="s">
        <v>224</v>
      </c>
      <c r="T1">
        <v>-1</v>
      </c>
      <c r="U1" t="s">
        <v>225</v>
      </c>
      <c r="V1">
        <v>-1</v>
      </c>
      <c r="W1" t="s">
        <v>226</v>
      </c>
      <c r="X1">
        <v>-1</v>
      </c>
      <c r="Y1" t="s">
        <v>227</v>
      </c>
      <c r="Z1">
        <v>-1</v>
      </c>
      <c r="AA1" t="s">
        <v>228</v>
      </c>
    </row>
    <row r="2" spans="1:28" x14ac:dyDescent="0.5">
      <c r="A2" t="s">
        <v>220</v>
      </c>
      <c r="B2" t="s">
        <v>228</v>
      </c>
      <c r="C2">
        <v>767.46600000000001</v>
      </c>
      <c r="D2" t="s">
        <v>222</v>
      </c>
      <c r="E2">
        <v>105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223</v>
      </c>
      <c r="R2">
        <v>0</v>
      </c>
      <c r="S2" t="s">
        <v>224</v>
      </c>
      <c r="T2">
        <v>-1</v>
      </c>
      <c r="U2" t="s">
        <v>225</v>
      </c>
      <c r="V2">
        <v>-1</v>
      </c>
      <c r="W2" t="s">
        <v>226</v>
      </c>
      <c r="X2">
        <v>-1</v>
      </c>
      <c r="Y2" t="s">
        <v>227</v>
      </c>
      <c r="Z2">
        <v>-1</v>
      </c>
      <c r="AA2" t="s">
        <v>228</v>
      </c>
    </row>
    <row r="3" spans="1:28" x14ac:dyDescent="0.5">
      <c r="A3" t="s">
        <v>220</v>
      </c>
      <c r="B3" t="s">
        <v>228</v>
      </c>
      <c r="C3">
        <v>767.46720000000005</v>
      </c>
      <c r="D3" t="s">
        <v>222</v>
      </c>
      <c r="E3">
        <v>105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223</v>
      </c>
      <c r="R3">
        <v>0</v>
      </c>
      <c r="S3" t="s">
        <v>224</v>
      </c>
      <c r="T3">
        <v>-1</v>
      </c>
      <c r="U3" t="s">
        <v>225</v>
      </c>
      <c r="V3">
        <v>-1</v>
      </c>
      <c r="W3" t="s">
        <v>226</v>
      </c>
      <c r="X3">
        <v>-1</v>
      </c>
      <c r="Y3" t="s">
        <v>227</v>
      </c>
      <c r="Z3">
        <v>-1</v>
      </c>
      <c r="AA3" t="s">
        <v>228</v>
      </c>
    </row>
    <row r="4" spans="1:28" x14ac:dyDescent="0.5">
      <c r="A4" t="s">
        <v>220</v>
      </c>
      <c r="B4" t="s">
        <v>228</v>
      </c>
      <c r="C4">
        <v>767.47199999999998</v>
      </c>
      <c r="D4" t="s">
        <v>222</v>
      </c>
      <c r="E4">
        <v>0</v>
      </c>
      <c r="F4">
        <v>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223</v>
      </c>
      <c r="R4">
        <v>0</v>
      </c>
      <c r="S4" t="s">
        <v>224</v>
      </c>
      <c r="T4">
        <v>-1</v>
      </c>
      <c r="U4" t="s">
        <v>225</v>
      </c>
      <c r="V4">
        <v>-1</v>
      </c>
      <c r="W4" t="s">
        <v>226</v>
      </c>
      <c r="X4">
        <v>-1</v>
      </c>
      <c r="Y4" t="s">
        <v>227</v>
      </c>
      <c r="Z4">
        <v>-1</v>
      </c>
      <c r="AA4" t="s">
        <v>228</v>
      </c>
    </row>
    <row r="5" spans="1:28" x14ac:dyDescent="0.5">
      <c r="A5" t="s">
        <v>220</v>
      </c>
      <c r="B5" t="s">
        <v>228</v>
      </c>
      <c r="C5">
        <v>767.47249999999997</v>
      </c>
      <c r="D5" t="s">
        <v>222</v>
      </c>
      <c r="E5">
        <v>0</v>
      </c>
      <c r="F5">
        <v>108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223</v>
      </c>
      <c r="R5">
        <v>0</v>
      </c>
      <c r="S5" t="s">
        <v>224</v>
      </c>
      <c r="T5">
        <v>-1</v>
      </c>
      <c r="U5" t="s">
        <v>225</v>
      </c>
      <c r="V5">
        <v>-1</v>
      </c>
      <c r="W5" t="s">
        <v>226</v>
      </c>
      <c r="X5">
        <v>-1</v>
      </c>
      <c r="Y5" t="s">
        <v>227</v>
      </c>
      <c r="Z5">
        <v>-1</v>
      </c>
      <c r="AA5" t="s">
        <v>228</v>
      </c>
    </row>
    <row r="6" spans="1:28" x14ac:dyDescent="0.5">
      <c r="A6" t="s">
        <v>220</v>
      </c>
      <c r="B6" t="s">
        <v>228</v>
      </c>
      <c r="C6">
        <v>767.49329999999998</v>
      </c>
      <c r="D6" t="s">
        <v>222</v>
      </c>
      <c r="E6">
        <v>0</v>
      </c>
      <c r="F6">
        <v>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223</v>
      </c>
      <c r="R6">
        <v>0</v>
      </c>
      <c r="S6" t="s">
        <v>224</v>
      </c>
      <c r="T6">
        <v>-1</v>
      </c>
      <c r="U6" t="s">
        <v>225</v>
      </c>
      <c r="V6">
        <v>-1</v>
      </c>
      <c r="W6" t="s">
        <v>226</v>
      </c>
      <c r="X6">
        <v>-1</v>
      </c>
      <c r="Y6" t="s">
        <v>227</v>
      </c>
      <c r="Z6">
        <v>-1</v>
      </c>
      <c r="AA6" t="s">
        <v>228</v>
      </c>
    </row>
    <row r="7" spans="1:28" x14ac:dyDescent="0.5">
      <c r="A7" t="s">
        <v>220</v>
      </c>
      <c r="B7" t="s">
        <v>228</v>
      </c>
      <c r="C7">
        <v>767.50660000000005</v>
      </c>
      <c r="D7" t="s">
        <v>222</v>
      </c>
      <c r="E7">
        <v>151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223</v>
      </c>
      <c r="R7">
        <v>0</v>
      </c>
      <c r="S7" t="s">
        <v>224</v>
      </c>
      <c r="T7">
        <v>-1</v>
      </c>
      <c r="U7" t="s">
        <v>225</v>
      </c>
      <c r="V7">
        <v>-1</v>
      </c>
      <c r="W7" t="s">
        <v>226</v>
      </c>
      <c r="X7">
        <v>-1</v>
      </c>
      <c r="Y7" t="s">
        <v>227</v>
      </c>
      <c r="Z7">
        <v>-1</v>
      </c>
      <c r="AA7" t="s">
        <v>228</v>
      </c>
    </row>
    <row r="8" spans="1:28" x14ac:dyDescent="0.5">
      <c r="A8" t="s">
        <v>220</v>
      </c>
      <c r="B8" t="s">
        <v>228</v>
      </c>
      <c r="C8">
        <v>767.51319999999998</v>
      </c>
      <c r="D8" t="s">
        <v>222</v>
      </c>
      <c r="E8">
        <v>0</v>
      </c>
      <c r="F8">
        <v>198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223</v>
      </c>
      <c r="R8">
        <v>0</v>
      </c>
      <c r="S8" t="s">
        <v>224</v>
      </c>
      <c r="T8">
        <v>-1</v>
      </c>
      <c r="U8" t="s">
        <v>225</v>
      </c>
      <c r="V8">
        <v>-1</v>
      </c>
      <c r="W8" t="s">
        <v>226</v>
      </c>
      <c r="X8">
        <v>-1</v>
      </c>
      <c r="Y8" t="s">
        <v>227</v>
      </c>
      <c r="Z8">
        <v>-1</v>
      </c>
      <c r="AA8" t="s">
        <v>228</v>
      </c>
    </row>
    <row r="9" spans="1:28" x14ac:dyDescent="0.5">
      <c r="A9" t="s">
        <v>220</v>
      </c>
      <c r="B9" t="s">
        <v>228</v>
      </c>
      <c r="C9">
        <v>767.51369999999997</v>
      </c>
      <c r="D9" t="s">
        <v>222</v>
      </c>
      <c r="E9">
        <v>0</v>
      </c>
      <c r="F9">
        <v>142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223</v>
      </c>
      <c r="R9">
        <v>0</v>
      </c>
      <c r="S9" t="s">
        <v>224</v>
      </c>
      <c r="T9">
        <v>-1</v>
      </c>
      <c r="U9" t="s">
        <v>225</v>
      </c>
      <c r="V9">
        <v>-1</v>
      </c>
      <c r="W9" t="s">
        <v>226</v>
      </c>
      <c r="X9">
        <v>-1</v>
      </c>
      <c r="Y9" t="s">
        <v>227</v>
      </c>
      <c r="Z9">
        <v>-1</v>
      </c>
      <c r="AA9" t="s">
        <v>228</v>
      </c>
    </row>
    <row r="10" spans="1:28" x14ac:dyDescent="0.5">
      <c r="A10" t="s">
        <v>220</v>
      </c>
      <c r="B10" t="s">
        <v>442</v>
      </c>
      <c r="C10">
        <v>767.55909999999994</v>
      </c>
      <c r="D10" t="s">
        <v>222</v>
      </c>
      <c r="E10">
        <v>224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223</v>
      </c>
      <c r="R10">
        <v>0</v>
      </c>
      <c r="S10" t="s">
        <v>224</v>
      </c>
      <c r="T10">
        <v>-1</v>
      </c>
      <c r="U10" t="s">
        <v>225</v>
      </c>
      <c r="V10">
        <v>-1</v>
      </c>
      <c r="W10" t="s">
        <v>226</v>
      </c>
      <c r="X10">
        <v>-1</v>
      </c>
      <c r="Y10" t="s">
        <v>227</v>
      </c>
      <c r="Z10">
        <v>-1</v>
      </c>
      <c r="AA10" t="s">
        <v>442</v>
      </c>
      <c r="AB10" t="s">
        <v>443</v>
      </c>
    </row>
    <row r="11" spans="1:28" x14ac:dyDescent="0.5">
      <c r="A11" t="s">
        <v>220</v>
      </c>
      <c r="B11" t="s">
        <v>442</v>
      </c>
      <c r="C11">
        <v>767.56050000000005</v>
      </c>
      <c r="D11" t="s">
        <v>222</v>
      </c>
      <c r="E11">
        <v>177</v>
      </c>
      <c r="F11">
        <v>0</v>
      </c>
      <c r="G11">
        <v>18945</v>
      </c>
      <c r="H11">
        <v>26052</v>
      </c>
      <c r="I11">
        <v>0</v>
      </c>
      <c r="J11">
        <v>0</v>
      </c>
      <c r="K11">
        <v>0</v>
      </c>
      <c r="L11">
        <v>28215</v>
      </c>
      <c r="M11">
        <v>0</v>
      </c>
      <c r="N11">
        <v>0</v>
      </c>
      <c r="O11">
        <v>20147</v>
      </c>
      <c r="P11">
        <v>30622</v>
      </c>
      <c r="Q11" t="s">
        <v>223</v>
      </c>
      <c r="R11">
        <v>1.1999999999999999E-3</v>
      </c>
      <c r="S11" t="s">
        <v>224</v>
      </c>
      <c r="T11">
        <v>-1</v>
      </c>
      <c r="U11" t="s">
        <v>225</v>
      </c>
      <c r="V11">
        <v>-1</v>
      </c>
      <c r="W11" t="s">
        <v>226</v>
      </c>
      <c r="X11">
        <v>-1</v>
      </c>
      <c r="Y11" t="s">
        <v>227</v>
      </c>
      <c r="Z11">
        <v>-1</v>
      </c>
      <c r="AA11" t="s">
        <v>442</v>
      </c>
      <c r="AB11" t="s">
        <v>443</v>
      </c>
    </row>
    <row r="12" spans="1:28" x14ac:dyDescent="0.5">
      <c r="A12" t="s">
        <v>220</v>
      </c>
      <c r="B12" t="s">
        <v>442</v>
      </c>
      <c r="C12">
        <v>767.56119999999999</v>
      </c>
      <c r="D12" t="s">
        <v>222</v>
      </c>
      <c r="E12">
        <v>0</v>
      </c>
      <c r="F12">
        <v>0</v>
      </c>
      <c r="G12">
        <v>27508</v>
      </c>
      <c r="H12">
        <v>0</v>
      </c>
      <c r="I12">
        <v>0</v>
      </c>
      <c r="J12">
        <v>0</v>
      </c>
      <c r="K12">
        <v>40933</v>
      </c>
      <c r="L12">
        <v>34675</v>
      </c>
      <c r="M12">
        <v>34246</v>
      </c>
      <c r="N12">
        <v>0</v>
      </c>
      <c r="O12">
        <v>0</v>
      </c>
      <c r="P12">
        <v>0</v>
      </c>
      <c r="Q12" t="s">
        <v>223</v>
      </c>
      <c r="R12">
        <v>2.0000000000000001E-4</v>
      </c>
      <c r="S12" t="s">
        <v>224</v>
      </c>
      <c r="T12">
        <v>-1</v>
      </c>
      <c r="U12" t="s">
        <v>225</v>
      </c>
      <c r="V12">
        <v>-1</v>
      </c>
      <c r="W12" t="s">
        <v>226</v>
      </c>
      <c r="X12">
        <v>-1</v>
      </c>
      <c r="Y12" t="s">
        <v>227</v>
      </c>
      <c r="Z12">
        <v>-1</v>
      </c>
      <c r="AA12" t="s">
        <v>442</v>
      </c>
      <c r="AB12" t="s">
        <v>443</v>
      </c>
    </row>
    <row r="13" spans="1:28" x14ac:dyDescent="0.5">
      <c r="A13" t="s">
        <v>220</v>
      </c>
      <c r="B13" t="s">
        <v>442</v>
      </c>
      <c r="C13">
        <v>767.56169999999997</v>
      </c>
      <c r="D13" t="s">
        <v>222</v>
      </c>
      <c r="E13">
        <v>0</v>
      </c>
      <c r="F13">
        <v>0</v>
      </c>
      <c r="G13">
        <v>0</v>
      </c>
      <c r="H13">
        <v>0</v>
      </c>
      <c r="I13">
        <v>36909</v>
      </c>
      <c r="J13">
        <v>26262</v>
      </c>
      <c r="K13">
        <v>52847</v>
      </c>
      <c r="L13">
        <v>0</v>
      </c>
      <c r="M13">
        <v>41453</v>
      </c>
      <c r="N13">
        <v>53413</v>
      </c>
      <c r="O13">
        <v>0</v>
      </c>
      <c r="P13">
        <v>0</v>
      </c>
      <c r="Q13" t="s">
        <v>223</v>
      </c>
      <c r="R13">
        <v>5.0000000000000001E-4</v>
      </c>
      <c r="S13" t="s">
        <v>224</v>
      </c>
      <c r="T13">
        <v>-1</v>
      </c>
      <c r="U13" t="s">
        <v>225</v>
      </c>
      <c r="V13">
        <v>-1</v>
      </c>
      <c r="W13" t="s">
        <v>226</v>
      </c>
      <c r="X13">
        <v>-1</v>
      </c>
      <c r="Y13" t="s">
        <v>227</v>
      </c>
      <c r="Z13">
        <v>-1</v>
      </c>
      <c r="AA13" t="s">
        <v>442</v>
      </c>
      <c r="AB13" t="s">
        <v>443</v>
      </c>
    </row>
    <row r="14" spans="1:28" x14ac:dyDescent="0.5">
      <c r="A14" t="s">
        <v>220</v>
      </c>
      <c r="B14" t="s">
        <v>442</v>
      </c>
      <c r="C14">
        <v>767.56219999999996</v>
      </c>
      <c r="D14" t="s">
        <v>222</v>
      </c>
      <c r="E14">
        <v>0</v>
      </c>
      <c r="F14">
        <v>0</v>
      </c>
      <c r="G14">
        <v>0</v>
      </c>
      <c r="H14">
        <v>0</v>
      </c>
      <c r="I14">
        <v>26590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223</v>
      </c>
      <c r="R14">
        <v>0</v>
      </c>
      <c r="S14" t="s">
        <v>224</v>
      </c>
      <c r="T14">
        <v>-1</v>
      </c>
      <c r="U14" t="s">
        <v>225</v>
      </c>
      <c r="V14">
        <v>-1</v>
      </c>
      <c r="W14" t="s">
        <v>226</v>
      </c>
      <c r="X14">
        <v>-1</v>
      </c>
      <c r="Y14" t="s">
        <v>227</v>
      </c>
      <c r="Z14">
        <v>-1</v>
      </c>
      <c r="AA14" t="s">
        <v>442</v>
      </c>
      <c r="AB14" t="s">
        <v>443</v>
      </c>
    </row>
    <row r="15" spans="1:28" x14ac:dyDescent="0.5">
      <c r="D15" t="s">
        <v>459</v>
      </c>
      <c r="E15">
        <v>189</v>
      </c>
      <c r="F15">
        <v>0</v>
      </c>
      <c r="G15">
        <v>23227</v>
      </c>
      <c r="H15">
        <v>25853</v>
      </c>
      <c r="I15">
        <v>31749</v>
      </c>
      <c r="J15">
        <v>26262</v>
      </c>
      <c r="K15">
        <v>46890</v>
      </c>
      <c r="L15">
        <v>31445</v>
      </c>
      <c r="M15">
        <v>37850</v>
      </c>
      <c r="N15">
        <v>53413</v>
      </c>
      <c r="O15">
        <v>20147</v>
      </c>
      <c r="P15">
        <v>30622</v>
      </c>
    </row>
    <row r="16" spans="1:28" x14ac:dyDescent="0.5">
      <c r="B16" t="s">
        <v>458</v>
      </c>
      <c r="C16" s="2">
        <v>767.56179999999995</v>
      </c>
      <c r="D16" s="2" t="s">
        <v>440</v>
      </c>
      <c r="E16" s="2">
        <v>201.1</v>
      </c>
      <c r="F16" s="2">
        <v>0</v>
      </c>
      <c r="G16" s="2">
        <v>23227.200000000001</v>
      </c>
      <c r="H16" s="2">
        <v>28664</v>
      </c>
      <c r="I16" s="2">
        <v>31749.8</v>
      </c>
      <c r="J16" s="2">
        <v>27732.5</v>
      </c>
      <c r="K16" s="2">
        <v>46890.5</v>
      </c>
      <c r="L16" s="2">
        <v>31445.8</v>
      </c>
      <c r="M16" s="2">
        <v>37850</v>
      </c>
      <c r="N16" s="2">
        <v>47847.6</v>
      </c>
      <c r="O16" s="2">
        <v>18198</v>
      </c>
      <c r="P16" s="2">
        <v>32089.5</v>
      </c>
      <c r="Q16" s="2">
        <v>-1</v>
      </c>
      <c r="R16" s="2">
        <v>-1</v>
      </c>
      <c r="S16" s="2">
        <v>-1</v>
      </c>
      <c r="T16" s="2">
        <v>-1</v>
      </c>
      <c r="U16" s="2">
        <v>-1</v>
      </c>
      <c r="V16" s="2" t="s">
        <v>441</v>
      </c>
    </row>
    <row r="17" spans="1:27" x14ac:dyDescent="0.5">
      <c r="C17" t="s">
        <v>457</v>
      </c>
      <c r="E17" s="1">
        <v>307.7</v>
      </c>
      <c r="F17" s="1">
        <v>0</v>
      </c>
      <c r="G17" s="1">
        <v>9118.2000000000007</v>
      </c>
      <c r="H17" s="1">
        <v>11218.8</v>
      </c>
      <c r="I17" s="1">
        <v>13408.6</v>
      </c>
      <c r="J17" s="1">
        <v>11565.3</v>
      </c>
      <c r="K17" s="1">
        <v>14492.1</v>
      </c>
      <c r="L17" s="1">
        <v>9846</v>
      </c>
      <c r="M17" s="1">
        <v>13007.1</v>
      </c>
      <c r="N17" s="1">
        <v>16463.7</v>
      </c>
      <c r="O17" s="1">
        <v>8752.5</v>
      </c>
      <c r="P17" s="1">
        <v>14876.6</v>
      </c>
    </row>
    <row r="18" spans="1:27" x14ac:dyDescent="0.5">
      <c r="G18">
        <f>G16*0.6</f>
        <v>13936.32</v>
      </c>
      <c r="H18">
        <f t="shared" ref="H18:P18" si="0">H16*0.65</f>
        <v>18631.600000000002</v>
      </c>
      <c r="I18">
        <f t="shared" si="0"/>
        <v>20637.37</v>
      </c>
      <c r="J18">
        <f t="shared" si="0"/>
        <v>18026.125</v>
      </c>
      <c r="K18">
        <f t="shared" si="0"/>
        <v>30478.825000000001</v>
      </c>
      <c r="L18">
        <f t="shared" si="0"/>
        <v>20439.77</v>
      </c>
      <c r="M18">
        <f t="shared" si="0"/>
        <v>24602.5</v>
      </c>
      <c r="N18">
        <f t="shared" si="0"/>
        <v>31100.94</v>
      </c>
      <c r="O18">
        <f t="shared" si="0"/>
        <v>11828.7</v>
      </c>
      <c r="P18">
        <f t="shared" si="0"/>
        <v>20858.174999999999</v>
      </c>
    </row>
    <row r="19" spans="1:27" x14ac:dyDescent="0.5">
      <c r="G19">
        <f>G18*0.6</f>
        <v>8361.7919999999995</v>
      </c>
      <c r="H19">
        <f t="shared" ref="H19:P19" si="1">H18*0.6</f>
        <v>11178.960000000001</v>
      </c>
      <c r="I19">
        <f t="shared" si="1"/>
        <v>12382.421999999999</v>
      </c>
      <c r="J19">
        <f t="shared" si="1"/>
        <v>10815.674999999999</v>
      </c>
      <c r="K19">
        <f t="shared" si="1"/>
        <v>18287.294999999998</v>
      </c>
      <c r="L19">
        <f t="shared" si="1"/>
        <v>12263.861999999999</v>
      </c>
      <c r="M19">
        <f t="shared" si="1"/>
        <v>14761.5</v>
      </c>
      <c r="N19">
        <f t="shared" si="1"/>
        <v>18660.563999999998</v>
      </c>
      <c r="O19">
        <f t="shared" si="1"/>
        <v>7097.22</v>
      </c>
      <c r="P19">
        <f t="shared" si="1"/>
        <v>12514.904999999999</v>
      </c>
    </row>
    <row r="20" spans="1:27" x14ac:dyDescent="0.5">
      <c r="A20" t="s">
        <v>220</v>
      </c>
      <c r="B20" t="s">
        <v>228</v>
      </c>
      <c r="C20">
        <v>767.59580000000005</v>
      </c>
      <c r="D20" t="s">
        <v>222</v>
      </c>
      <c r="E20">
        <v>160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223</v>
      </c>
      <c r="R20">
        <v>0</v>
      </c>
      <c r="S20" t="s">
        <v>224</v>
      </c>
      <c r="T20">
        <v>-1</v>
      </c>
      <c r="U20" t="s">
        <v>225</v>
      </c>
      <c r="V20">
        <v>-1</v>
      </c>
      <c r="W20" t="s">
        <v>226</v>
      </c>
      <c r="X20">
        <v>-1</v>
      </c>
      <c r="Y20" t="s">
        <v>227</v>
      </c>
      <c r="Z20">
        <v>-1</v>
      </c>
      <c r="AA20" t="s">
        <v>228</v>
      </c>
    </row>
    <row r="21" spans="1:27" x14ac:dyDescent="0.5">
      <c r="A21" t="s">
        <v>220</v>
      </c>
      <c r="B21" t="s">
        <v>228</v>
      </c>
      <c r="C21">
        <v>767.59649999999999</v>
      </c>
      <c r="D21" t="s">
        <v>222</v>
      </c>
      <c r="E21">
        <v>125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223</v>
      </c>
      <c r="R21">
        <v>0</v>
      </c>
      <c r="S21" t="s">
        <v>224</v>
      </c>
      <c r="T21">
        <v>-1</v>
      </c>
      <c r="U21" t="s">
        <v>225</v>
      </c>
      <c r="V21">
        <v>-1</v>
      </c>
      <c r="W21" t="s">
        <v>226</v>
      </c>
      <c r="X21">
        <v>-1</v>
      </c>
      <c r="Y21" t="s">
        <v>227</v>
      </c>
      <c r="Z21">
        <v>-1</v>
      </c>
      <c r="AA21" t="s">
        <v>228</v>
      </c>
    </row>
    <row r="22" spans="1:27" x14ac:dyDescent="0.5">
      <c r="A22" t="s">
        <v>220</v>
      </c>
      <c r="B22" t="s">
        <v>228</v>
      </c>
      <c r="C22">
        <v>767.62429999999995</v>
      </c>
      <c r="D22" t="s">
        <v>222</v>
      </c>
      <c r="E22">
        <v>69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223</v>
      </c>
      <c r="R22">
        <v>0</v>
      </c>
      <c r="S22" t="s">
        <v>224</v>
      </c>
      <c r="T22">
        <v>-1</v>
      </c>
      <c r="U22" t="s">
        <v>225</v>
      </c>
      <c r="V22">
        <v>-1</v>
      </c>
      <c r="W22" t="s">
        <v>226</v>
      </c>
      <c r="X22">
        <v>-1</v>
      </c>
      <c r="Y22" t="s">
        <v>227</v>
      </c>
      <c r="Z22">
        <v>-1</v>
      </c>
      <c r="AA22" t="s">
        <v>228</v>
      </c>
    </row>
    <row r="23" spans="1:27" x14ac:dyDescent="0.5">
      <c r="A23" t="s">
        <v>220</v>
      </c>
      <c r="B23" t="s">
        <v>228</v>
      </c>
      <c r="C23">
        <v>767.65</v>
      </c>
      <c r="D23" t="s">
        <v>222</v>
      </c>
      <c r="E23">
        <v>0</v>
      </c>
      <c r="F23">
        <v>0</v>
      </c>
      <c r="G23">
        <v>2093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223</v>
      </c>
      <c r="R23">
        <v>0</v>
      </c>
      <c r="S23" t="s">
        <v>224</v>
      </c>
      <c r="T23">
        <v>-1</v>
      </c>
      <c r="U23" t="s">
        <v>225</v>
      </c>
      <c r="V23">
        <v>-1</v>
      </c>
      <c r="W23" t="s">
        <v>226</v>
      </c>
      <c r="X23">
        <v>-1</v>
      </c>
      <c r="Y23" t="s">
        <v>227</v>
      </c>
      <c r="Z23">
        <v>-1</v>
      </c>
      <c r="AA23" t="s">
        <v>228</v>
      </c>
    </row>
    <row r="24" spans="1:27" x14ac:dyDescent="0.5">
      <c r="A24" t="s">
        <v>220</v>
      </c>
      <c r="B24" t="s">
        <v>228</v>
      </c>
      <c r="C24">
        <v>767.65049999999997</v>
      </c>
      <c r="D24" t="s">
        <v>222</v>
      </c>
      <c r="E24">
        <v>0</v>
      </c>
      <c r="F24">
        <v>0</v>
      </c>
      <c r="G24">
        <v>1459</v>
      </c>
      <c r="H24">
        <v>2569</v>
      </c>
      <c r="I24">
        <v>7138</v>
      </c>
      <c r="J24">
        <v>5773</v>
      </c>
      <c r="K24">
        <v>5159</v>
      </c>
      <c r="L24">
        <v>4928</v>
      </c>
      <c r="M24">
        <v>4893</v>
      </c>
      <c r="N24">
        <v>6925</v>
      </c>
      <c r="O24">
        <v>1550</v>
      </c>
      <c r="P24">
        <v>3652</v>
      </c>
      <c r="Q24" t="s">
        <v>223</v>
      </c>
      <c r="R24">
        <v>6.9999999999999999E-4</v>
      </c>
      <c r="S24" t="s">
        <v>224</v>
      </c>
      <c r="T24">
        <v>-1</v>
      </c>
      <c r="U24" t="s">
        <v>225</v>
      </c>
      <c r="V24">
        <v>-1</v>
      </c>
      <c r="W24" t="s">
        <v>226</v>
      </c>
      <c r="X24">
        <v>-1</v>
      </c>
      <c r="Y24" t="s">
        <v>227</v>
      </c>
      <c r="Z24">
        <v>-1</v>
      </c>
      <c r="AA24" t="s">
        <v>228</v>
      </c>
    </row>
    <row r="25" spans="1:27" x14ac:dyDescent="0.5">
      <c r="A25" t="s">
        <v>220</v>
      </c>
      <c r="B25" t="s">
        <v>228</v>
      </c>
      <c r="C25">
        <v>767.65110000000004</v>
      </c>
      <c r="D25" t="s">
        <v>222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1224</v>
      </c>
      <c r="P25">
        <v>0</v>
      </c>
      <c r="Q25" t="s">
        <v>223</v>
      </c>
      <c r="R25">
        <v>0</v>
      </c>
      <c r="S25" t="s">
        <v>224</v>
      </c>
      <c r="T25">
        <v>-1</v>
      </c>
      <c r="U25" t="s">
        <v>225</v>
      </c>
      <c r="V25">
        <v>-1</v>
      </c>
      <c r="W25" t="s">
        <v>226</v>
      </c>
      <c r="X25">
        <v>-1</v>
      </c>
      <c r="Y25" t="s">
        <v>227</v>
      </c>
      <c r="Z25">
        <v>-1</v>
      </c>
      <c r="AA25" t="s">
        <v>228</v>
      </c>
    </row>
    <row r="26" spans="1:27" x14ac:dyDescent="0.5">
      <c r="A26" t="s">
        <v>220</v>
      </c>
      <c r="B26" t="s">
        <v>228</v>
      </c>
      <c r="C26">
        <v>767.66869999999994</v>
      </c>
      <c r="D26" t="s">
        <v>222</v>
      </c>
      <c r="E26">
        <v>67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223</v>
      </c>
      <c r="R26">
        <v>0</v>
      </c>
      <c r="S26" t="s">
        <v>224</v>
      </c>
      <c r="T26">
        <v>-1</v>
      </c>
      <c r="U26" t="s">
        <v>225</v>
      </c>
      <c r="V26">
        <v>-1</v>
      </c>
      <c r="W26" t="s">
        <v>226</v>
      </c>
      <c r="X26">
        <v>-1</v>
      </c>
      <c r="Y26" t="s">
        <v>227</v>
      </c>
      <c r="Z26">
        <v>-1</v>
      </c>
      <c r="AA26" t="s">
        <v>228</v>
      </c>
    </row>
    <row r="27" spans="1:27" x14ac:dyDescent="0.5">
      <c r="A27" t="s">
        <v>220</v>
      </c>
      <c r="B27" t="s">
        <v>228</v>
      </c>
      <c r="C27">
        <v>767.69500000000005</v>
      </c>
      <c r="D27" t="s">
        <v>222</v>
      </c>
      <c r="E27">
        <v>0</v>
      </c>
      <c r="F27">
        <v>0</v>
      </c>
      <c r="G27">
        <v>0</v>
      </c>
      <c r="H27">
        <v>236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223</v>
      </c>
      <c r="R27">
        <v>0</v>
      </c>
      <c r="S27" t="s">
        <v>224</v>
      </c>
      <c r="T27">
        <v>-1</v>
      </c>
      <c r="U27" t="s">
        <v>225</v>
      </c>
      <c r="V27">
        <v>-1</v>
      </c>
      <c r="W27" t="s">
        <v>226</v>
      </c>
      <c r="X27">
        <v>-1</v>
      </c>
      <c r="Y27" t="s">
        <v>227</v>
      </c>
      <c r="Z27">
        <v>-1</v>
      </c>
      <c r="AA27" t="s">
        <v>228</v>
      </c>
    </row>
    <row r="28" spans="1:27" x14ac:dyDescent="0.5">
      <c r="A28" t="s">
        <v>220</v>
      </c>
      <c r="B28" t="s">
        <v>228</v>
      </c>
      <c r="C28">
        <v>767.69529999999997</v>
      </c>
      <c r="D28" t="s">
        <v>222</v>
      </c>
      <c r="E28">
        <v>0</v>
      </c>
      <c r="F28">
        <v>0</v>
      </c>
      <c r="G28">
        <v>0</v>
      </c>
      <c r="H28">
        <v>298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223</v>
      </c>
      <c r="R28">
        <v>0</v>
      </c>
      <c r="S28" t="s">
        <v>224</v>
      </c>
      <c r="T28">
        <v>-1</v>
      </c>
      <c r="U28" t="s">
        <v>225</v>
      </c>
      <c r="V28">
        <v>-1</v>
      </c>
      <c r="W28" t="s">
        <v>226</v>
      </c>
      <c r="X28">
        <v>-1</v>
      </c>
      <c r="Y28" t="s">
        <v>227</v>
      </c>
      <c r="Z28">
        <v>-1</v>
      </c>
      <c r="AA28" t="s">
        <v>228</v>
      </c>
    </row>
    <row r="29" spans="1:27" x14ac:dyDescent="0.5">
      <c r="A29" t="s">
        <v>220</v>
      </c>
      <c r="B29" t="s">
        <v>228</v>
      </c>
      <c r="C29">
        <v>767.9298</v>
      </c>
      <c r="D29" t="s">
        <v>222</v>
      </c>
      <c r="E29">
        <v>127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223</v>
      </c>
      <c r="R29">
        <v>0</v>
      </c>
      <c r="S29" t="s">
        <v>224</v>
      </c>
      <c r="T29">
        <v>-1</v>
      </c>
      <c r="U29" t="s">
        <v>225</v>
      </c>
      <c r="V29">
        <v>-1</v>
      </c>
      <c r="W29" t="s">
        <v>226</v>
      </c>
      <c r="X29">
        <v>-1</v>
      </c>
      <c r="Y29" t="s">
        <v>227</v>
      </c>
      <c r="Z29">
        <v>-1</v>
      </c>
      <c r="AA29" t="s">
        <v>228</v>
      </c>
    </row>
    <row r="30" spans="1:27" x14ac:dyDescent="0.5">
      <c r="A30" t="s">
        <v>220</v>
      </c>
      <c r="B30" t="s">
        <v>228</v>
      </c>
      <c r="C30">
        <v>767.9366</v>
      </c>
      <c r="D30" t="s">
        <v>222</v>
      </c>
      <c r="E30">
        <v>0</v>
      </c>
      <c r="F30">
        <v>120</v>
      </c>
      <c r="G30">
        <v>152</v>
      </c>
      <c r="H30">
        <v>370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235</v>
      </c>
      <c r="P30">
        <v>0</v>
      </c>
      <c r="Q30" t="s">
        <v>223</v>
      </c>
      <c r="R30">
        <v>1.1000000000000001E-3</v>
      </c>
      <c r="S30" t="s">
        <v>224</v>
      </c>
      <c r="T30">
        <v>-1</v>
      </c>
      <c r="U30" t="s">
        <v>225</v>
      </c>
      <c r="V30">
        <v>-1</v>
      </c>
      <c r="W30" t="s">
        <v>226</v>
      </c>
      <c r="X30">
        <v>-1</v>
      </c>
      <c r="Y30" t="s">
        <v>227</v>
      </c>
      <c r="Z30">
        <v>-1</v>
      </c>
      <c r="AA30" t="s">
        <v>228</v>
      </c>
    </row>
    <row r="31" spans="1:27" x14ac:dyDescent="0.5">
      <c r="A31" t="s">
        <v>220</v>
      </c>
      <c r="B31" t="s">
        <v>228</v>
      </c>
      <c r="C31">
        <v>767.93790000000001</v>
      </c>
      <c r="D31" t="s">
        <v>222</v>
      </c>
      <c r="E31">
        <v>0</v>
      </c>
      <c r="F31">
        <v>0</v>
      </c>
      <c r="G31">
        <v>0</v>
      </c>
      <c r="H31">
        <v>0</v>
      </c>
      <c r="I31">
        <v>0</v>
      </c>
      <c r="J31">
        <v>232</v>
      </c>
      <c r="K31">
        <v>0</v>
      </c>
      <c r="L31">
        <v>0</v>
      </c>
      <c r="M31">
        <v>0</v>
      </c>
      <c r="N31">
        <v>0</v>
      </c>
      <c r="O31">
        <v>188</v>
      </c>
      <c r="P31">
        <v>0</v>
      </c>
      <c r="Q31" t="s">
        <v>223</v>
      </c>
      <c r="R31">
        <v>0</v>
      </c>
      <c r="S31" t="s">
        <v>224</v>
      </c>
      <c r="T31">
        <v>-1</v>
      </c>
      <c r="U31" t="s">
        <v>225</v>
      </c>
      <c r="V31">
        <v>-1</v>
      </c>
      <c r="W31" t="s">
        <v>226</v>
      </c>
      <c r="X31">
        <v>-1</v>
      </c>
      <c r="Y31" t="s">
        <v>227</v>
      </c>
      <c r="Z31">
        <v>-1</v>
      </c>
      <c r="AA31" t="s">
        <v>228</v>
      </c>
    </row>
    <row r="32" spans="1:27" x14ac:dyDescent="0.5">
      <c r="A32" t="s">
        <v>220</v>
      </c>
      <c r="B32" t="s">
        <v>228</v>
      </c>
      <c r="C32">
        <v>768.29229999999995</v>
      </c>
      <c r="D32" t="s">
        <v>222</v>
      </c>
      <c r="E32">
        <v>0</v>
      </c>
      <c r="F32">
        <v>0</v>
      </c>
      <c r="G32">
        <v>0</v>
      </c>
      <c r="H32">
        <v>0</v>
      </c>
      <c r="I32">
        <v>0</v>
      </c>
      <c r="J32">
        <v>298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223</v>
      </c>
      <c r="R32">
        <v>0</v>
      </c>
      <c r="S32" t="s">
        <v>224</v>
      </c>
      <c r="T32">
        <v>-1</v>
      </c>
      <c r="U32" t="s">
        <v>225</v>
      </c>
      <c r="V32">
        <v>-1</v>
      </c>
      <c r="W32" t="s">
        <v>226</v>
      </c>
      <c r="X32">
        <v>-1</v>
      </c>
      <c r="Y32" t="s">
        <v>227</v>
      </c>
      <c r="Z32">
        <v>-1</v>
      </c>
      <c r="AA32" t="s">
        <v>228</v>
      </c>
    </row>
    <row r="33" spans="1:27" x14ac:dyDescent="0.5">
      <c r="A33" t="s">
        <v>220</v>
      </c>
      <c r="B33" t="s">
        <v>228</v>
      </c>
      <c r="C33">
        <v>768.29309999999998</v>
      </c>
      <c r="D33" t="s">
        <v>222</v>
      </c>
      <c r="E33">
        <v>0</v>
      </c>
      <c r="F33">
        <v>0</v>
      </c>
      <c r="G33">
        <v>0</v>
      </c>
      <c r="H33">
        <v>0</v>
      </c>
      <c r="I33">
        <v>0</v>
      </c>
      <c r="J33">
        <v>206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223</v>
      </c>
      <c r="R33">
        <v>0</v>
      </c>
      <c r="S33" t="s">
        <v>224</v>
      </c>
      <c r="T33">
        <v>-1</v>
      </c>
      <c r="U33" t="s">
        <v>225</v>
      </c>
      <c r="V33">
        <v>-1</v>
      </c>
      <c r="W33" t="s">
        <v>226</v>
      </c>
      <c r="X33">
        <v>-1</v>
      </c>
      <c r="Y33" t="s">
        <v>227</v>
      </c>
      <c r="Z33">
        <v>-1</v>
      </c>
      <c r="AA33" t="s">
        <v>228</v>
      </c>
    </row>
    <row r="34" spans="1:27" x14ac:dyDescent="0.5">
      <c r="A34" t="s">
        <v>220</v>
      </c>
      <c r="B34" t="s">
        <v>228</v>
      </c>
      <c r="C34">
        <v>768.2953</v>
      </c>
      <c r="D34" t="s">
        <v>222</v>
      </c>
      <c r="E34">
        <v>0</v>
      </c>
      <c r="F34">
        <v>130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223</v>
      </c>
      <c r="R34">
        <v>0</v>
      </c>
      <c r="S34" t="s">
        <v>224</v>
      </c>
      <c r="T34">
        <v>-1</v>
      </c>
      <c r="U34" t="s">
        <v>225</v>
      </c>
      <c r="V34">
        <v>-1</v>
      </c>
      <c r="W34" t="s">
        <v>226</v>
      </c>
      <c r="X34">
        <v>-1</v>
      </c>
      <c r="Y34" t="s">
        <v>227</v>
      </c>
      <c r="Z34">
        <v>-1</v>
      </c>
      <c r="AA34" t="s">
        <v>228</v>
      </c>
    </row>
    <row r="35" spans="1:27" x14ac:dyDescent="0.5">
      <c r="A35" t="s">
        <v>220</v>
      </c>
      <c r="B35" t="s">
        <v>228</v>
      </c>
      <c r="C35">
        <v>768.34119999999996</v>
      </c>
      <c r="D35" t="s">
        <v>222</v>
      </c>
      <c r="E35">
        <v>0</v>
      </c>
      <c r="F35">
        <v>0</v>
      </c>
      <c r="G35">
        <v>0</v>
      </c>
      <c r="H35">
        <v>0</v>
      </c>
      <c r="I35">
        <v>310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223</v>
      </c>
      <c r="R35">
        <v>0</v>
      </c>
      <c r="S35" t="s">
        <v>224</v>
      </c>
      <c r="T35">
        <v>-1</v>
      </c>
      <c r="U35" t="s">
        <v>225</v>
      </c>
      <c r="V35">
        <v>-1</v>
      </c>
      <c r="W35" t="s">
        <v>226</v>
      </c>
      <c r="X35">
        <v>-1</v>
      </c>
      <c r="Y35" t="s">
        <v>227</v>
      </c>
      <c r="Z35">
        <v>-1</v>
      </c>
      <c r="AA35" t="s">
        <v>228</v>
      </c>
    </row>
    <row r="36" spans="1:27" x14ac:dyDescent="0.5">
      <c r="A36" t="s">
        <v>220</v>
      </c>
      <c r="B36" t="s">
        <v>228</v>
      </c>
      <c r="C36">
        <v>768.34180000000003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379</v>
      </c>
      <c r="J36">
        <v>248</v>
      </c>
      <c r="K36">
        <v>0</v>
      </c>
      <c r="L36">
        <v>0</v>
      </c>
      <c r="M36">
        <v>0</v>
      </c>
      <c r="N36">
        <v>0</v>
      </c>
      <c r="O36">
        <v>292</v>
      </c>
      <c r="P36">
        <v>0</v>
      </c>
      <c r="Q36" t="s">
        <v>223</v>
      </c>
      <c r="R36">
        <v>6.9999999999999999E-4</v>
      </c>
      <c r="S36" t="s">
        <v>224</v>
      </c>
      <c r="T36">
        <v>-1</v>
      </c>
      <c r="U36" t="s">
        <v>225</v>
      </c>
      <c r="V36">
        <v>-1</v>
      </c>
      <c r="W36" t="s">
        <v>226</v>
      </c>
      <c r="X36">
        <v>-1</v>
      </c>
      <c r="Y36" t="s">
        <v>227</v>
      </c>
      <c r="Z36">
        <v>-1</v>
      </c>
      <c r="AA36" t="s">
        <v>228</v>
      </c>
    </row>
    <row r="37" spans="1:27" x14ac:dyDescent="0.5">
      <c r="A37" t="s">
        <v>220</v>
      </c>
      <c r="B37" t="s">
        <v>228</v>
      </c>
      <c r="C37">
        <v>768.3596</v>
      </c>
      <c r="D37" t="s">
        <v>222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399</v>
      </c>
      <c r="P37">
        <v>0</v>
      </c>
      <c r="Q37" t="s">
        <v>223</v>
      </c>
      <c r="R37">
        <v>0</v>
      </c>
      <c r="S37" t="s">
        <v>224</v>
      </c>
      <c r="T37">
        <v>-1</v>
      </c>
      <c r="U37" t="s">
        <v>225</v>
      </c>
      <c r="V37">
        <v>-1</v>
      </c>
      <c r="W37" t="s">
        <v>226</v>
      </c>
      <c r="X37">
        <v>-1</v>
      </c>
      <c r="Y37" t="s">
        <v>227</v>
      </c>
      <c r="Z37">
        <v>-1</v>
      </c>
      <c r="AA37" t="s">
        <v>228</v>
      </c>
    </row>
    <row r="38" spans="1:27" x14ac:dyDescent="0.5">
      <c r="A38" t="s">
        <v>220</v>
      </c>
      <c r="B38" t="s">
        <v>228</v>
      </c>
      <c r="C38">
        <v>768.36099999999999</v>
      </c>
      <c r="D38" t="s">
        <v>222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206</v>
      </c>
      <c r="P38">
        <v>0</v>
      </c>
      <c r="Q38" t="s">
        <v>223</v>
      </c>
      <c r="R38">
        <v>0</v>
      </c>
      <c r="S38" t="s">
        <v>224</v>
      </c>
      <c r="T38">
        <v>-1</v>
      </c>
      <c r="U38" t="s">
        <v>225</v>
      </c>
      <c r="V38">
        <v>-1</v>
      </c>
      <c r="W38" t="s">
        <v>226</v>
      </c>
      <c r="X38">
        <v>-1</v>
      </c>
      <c r="Y38" t="s">
        <v>227</v>
      </c>
      <c r="Z38">
        <v>-1</v>
      </c>
      <c r="AA38" t="s">
        <v>228</v>
      </c>
    </row>
    <row r="39" spans="1:27" x14ac:dyDescent="0.5">
      <c r="A39" t="s">
        <v>220</v>
      </c>
      <c r="B39" t="s">
        <v>228</v>
      </c>
      <c r="C39">
        <v>768.42380000000003</v>
      </c>
      <c r="D39" t="s">
        <v>222</v>
      </c>
      <c r="E39">
        <v>749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223</v>
      </c>
      <c r="R39">
        <v>0</v>
      </c>
      <c r="S39" t="s">
        <v>224</v>
      </c>
      <c r="T39">
        <v>-1</v>
      </c>
      <c r="U39" t="s">
        <v>225</v>
      </c>
      <c r="V39">
        <v>-1</v>
      </c>
      <c r="W39" t="s">
        <v>226</v>
      </c>
      <c r="X39">
        <v>-1</v>
      </c>
      <c r="Y39" t="s">
        <v>227</v>
      </c>
      <c r="Z39">
        <v>-1</v>
      </c>
      <c r="AA39" t="s">
        <v>228</v>
      </c>
    </row>
    <row r="40" spans="1:27" x14ac:dyDescent="0.5">
      <c r="A40" t="s">
        <v>220</v>
      </c>
      <c r="B40" t="s">
        <v>228</v>
      </c>
      <c r="C40">
        <v>768.42409999999995</v>
      </c>
      <c r="D40" t="s">
        <v>222</v>
      </c>
      <c r="E40">
        <v>599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223</v>
      </c>
      <c r="R40">
        <v>0</v>
      </c>
      <c r="S40" t="s">
        <v>224</v>
      </c>
      <c r="T40">
        <v>-1</v>
      </c>
      <c r="U40" t="s">
        <v>225</v>
      </c>
      <c r="V40">
        <v>-1</v>
      </c>
      <c r="W40" t="s">
        <v>226</v>
      </c>
      <c r="X40">
        <v>-1</v>
      </c>
      <c r="Y40" t="s">
        <v>227</v>
      </c>
      <c r="Z40">
        <v>-1</v>
      </c>
      <c r="AA40" t="s">
        <v>228</v>
      </c>
    </row>
    <row r="41" spans="1:27" x14ac:dyDescent="0.5">
      <c r="A41" t="s">
        <v>220</v>
      </c>
      <c r="B41" t="s">
        <v>228</v>
      </c>
      <c r="C41">
        <v>768.42970000000003</v>
      </c>
      <c r="D41" t="s">
        <v>222</v>
      </c>
      <c r="E41">
        <v>0</v>
      </c>
      <c r="F41">
        <v>675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223</v>
      </c>
      <c r="R41">
        <v>0</v>
      </c>
      <c r="S41" t="s">
        <v>224</v>
      </c>
      <c r="T41">
        <v>-1</v>
      </c>
      <c r="U41" t="s">
        <v>225</v>
      </c>
      <c r="V41">
        <v>-1</v>
      </c>
      <c r="W41" t="s">
        <v>226</v>
      </c>
      <c r="X41">
        <v>-1</v>
      </c>
      <c r="Y41" t="s">
        <v>227</v>
      </c>
      <c r="Z41">
        <v>-1</v>
      </c>
      <c r="AA41" t="s">
        <v>228</v>
      </c>
    </row>
    <row r="42" spans="1:27" x14ac:dyDescent="0.5">
      <c r="A42" t="s">
        <v>220</v>
      </c>
      <c r="B42" t="s">
        <v>228</v>
      </c>
      <c r="C42">
        <v>768.42989999999998</v>
      </c>
      <c r="D42" t="s">
        <v>222</v>
      </c>
      <c r="E42">
        <v>0</v>
      </c>
      <c r="F42">
        <v>831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223</v>
      </c>
      <c r="R42">
        <v>0</v>
      </c>
      <c r="S42" t="s">
        <v>224</v>
      </c>
      <c r="T42">
        <v>-1</v>
      </c>
      <c r="U42" t="s">
        <v>225</v>
      </c>
      <c r="V42">
        <v>-1</v>
      </c>
      <c r="W42" t="s">
        <v>226</v>
      </c>
      <c r="X42">
        <v>-1</v>
      </c>
      <c r="Y42" t="s">
        <v>227</v>
      </c>
      <c r="Z42">
        <v>-1</v>
      </c>
      <c r="AA42" t="s">
        <v>228</v>
      </c>
    </row>
    <row r="44" spans="1:27" x14ac:dyDescent="0.5">
      <c r="A44" t="s">
        <v>220</v>
      </c>
      <c r="B44" t="s">
        <v>228</v>
      </c>
      <c r="C44">
        <v>768.43169999999998</v>
      </c>
      <c r="D44" t="s">
        <v>222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731</v>
      </c>
      <c r="Q44" t="s">
        <v>223</v>
      </c>
      <c r="R44">
        <v>0</v>
      </c>
      <c r="S44" t="s">
        <v>224</v>
      </c>
      <c r="T44">
        <v>-1</v>
      </c>
      <c r="U44" t="s">
        <v>225</v>
      </c>
      <c r="V44">
        <v>-1</v>
      </c>
      <c r="W44" t="s">
        <v>226</v>
      </c>
      <c r="X44">
        <v>-1</v>
      </c>
      <c r="Y44" t="s">
        <v>227</v>
      </c>
      <c r="Z44">
        <v>-1</v>
      </c>
      <c r="AA44" t="s">
        <v>228</v>
      </c>
    </row>
    <row r="45" spans="1:27" x14ac:dyDescent="0.5">
      <c r="A45" t="s">
        <v>220</v>
      </c>
      <c r="B45" t="s">
        <v>228</v>
      </c>
      <c r="C45">
        <v>768.4325</v>
      </c>
      <c r="D45" t="s">
        <v>222</v>
      </c>
      <c r="E45">
        <v>0</v>
      </c>
      <c r="F45">
        <v>0</v>
      </c>
      <c r="G45">
        <v>829</v>
      </c>
      <c r="H45">
        <v>791</v>
      </c>
      <c r="I45">
        <v>0</v>
      </c>
      <c r="J45">
        <v>0</v>
      </c>
      <c r="K45">
        <v>874</v>
      </c>
      <c r="L45">
        <v>0</v>
      </c>
      <c r="M45">
        <v>0</v>
      </c>
      <c r="N45">
        <v>0</v>
      </c>
      <c r="O45">
        <v>0</v>
      </c>
      <c r="P45">
        <v>857</v>
      </c>
      <c r="Q45" t="s">
        <v>223</v>
      </c>
      <c r="R45">
        <v>5.0000000000000001E-4</v>
      </c>
      <c r="S45" t="s">
        <v>224</v>
      </c>
      <c r="T45">
        <v>-1</v>
      </c>
      <c r="U45" t="s">
        <v>225</v>
      </c>
      <c r="V45">
        <v>-1</v>
      </c>
      <c r="W45" t="s">
        <v>226</v>
      </c>
      <c r="X45">
        <v>-1</v>
      </c>
      <c r="Y45" t="s">
        <v>227</v>
      </c>
      <c r="Z45">
        <v>-1</v>
      </c>
      <c r="AA45" t="s">
        <v>228</v>
      </c>
    </row>
    <row r="46" spans="1:27" x14ac:dyDescent="0.5">
      <c r="A46" t="s">
        <v>220</v>
      </c>
      <c r="B46" t="s">
        <v>228</v>
      </c>
      <c r="C46">
        <v>768.43340000000001</v>
      </c>
      <c r="D46" t="s">
        <v>222</v>
      </c>
      <c r="E46">
        <v>0</v>
      </c>
      <c r="F46">
        <v>0</v>
      </c>
      <c r="G46">
        <v>0</v>
      </c>
      <c r="H46">
        <v>576</v>
      </c>
      <c r="I46">
        <v>0</v>
      </c>
      <c r="J46">
        <v>1047</v>
      </c>
      <c r="K46">
        <v>1204</v>
      </c>
      <c r="L46">
        <v>0</v>
      </c>
      <c r="M46">
        <v>0</v>
      </c>
      <c r="N46">
        <v>0</v>
      </c>
      <c r="O46">
        <v>457</v>
      </c>
      <c r="P46">
        <v>0</v>
      </c>
      <c r="Q46" t="s">
        <v>223</v>
      </c>
      <c r="R46">
        <v>5.0000000000000001E-4</v>
      </c>
      <c r="S46" t="s">
        <v>224</v>
      </c>
      <c r="T46">
        <v>-1</v>
      </c>
      <c r="U46" t="s">
        <v>225</v>
      </c>
      <c r="V46">
        <v>-1</v>
      </c>
      <c r="W46" t="s">
        <v>226</v>
      </c>
      <c r="X46">
        <v>-1</v>
      </c>
      <c r="Y46" t="s">
        <v>227</v>
      </c>
      <c r="Z46">
        <v>-1</v>
      </c>
      <c r="AA46" t="s">
        <v>228</v>
      </c>
    </row>
    <row r="47" spans="1:27" x14ac:dyDescent="0.5">
      <c r="A47" t="s">
        <v>220</v>
      </c>
      <c r="B47" t="s">
        <v>228</v>
      </c>
      <c r="C47">
        <v>768.43460000000005</v>
      </c>
      <c r="D47" t="s">
        <v>222</v>
      </c>
      <c r="E47">
        <v>0</v>
      </c>
      <c r="F47">
        <v>0</v>
      </c>
      <c r="G47">
        <v>0</v>
      </c>
      <c r="H47">
        <v>0</v>
      </c>
      <c r="I47">
        <v>0</v>
      </c>
      <c r="J47">
        <v>882</v>
      </c>
      <c r="K47">
        <v>0</v>
      </c>
      <c r="L47">
        <v>504</v>
      </c>
      <c r="M47">
        <v>0</v>
      </c>
      <c r="N47">
        <v>0</v>
      </c>
      <c r="O47">
        <v>454</v>
      </c>
      <c r="P47">
        <v>0</v>
      </c>
      <c r="Q47" t="s">
        <v>223</v>
      </c>
      <c r="R47">
        <v>8.9999999999999998E-4</v>
      </c>
      <c r="S47" t="s">
        <v>224</v>
      </c>
      <c r="T47">
        <v>-1</v>
      </c>
      <c r="U47" t="s">
        <v>225</v>
      </c>
      <c r="V47">
        <v>-1</v>
      </c>
      <c r="W47" t="s">
        <v>226</v>
      </c>
      <c r="X47">
        <v>-1</v>
      </c>
      <c r="Y47" t="s">
        <v>227</v>
      </c>
      <c r="Z47">
        <v>-1</v>
      </c>
      <c r="AA47" t="s">
        <v>228</v>
      </c>
    </row>
    <row r="48" spans="1:27" x14ac:dyDescent="0.5">
      <c r="A48" t="s">
        <v>220</v>
      </c>
      <c r="B48" t="s">
        <v>228</v>
      </c>
      <c r="C48">
        <v>768.43740000000003</v>
      </c>
      <c r="D48" t="s">
        <v>222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742</v>
      </c>
      <c r="O48">
        <v>0</v>
      </c>
      <c r="P48">
        <v>0</v>
      </c>
      <c r="Q48" t="s">
        <v>223</v>
      </c>
      <c r="R48">
        <v>0</v>
      </c>
      <c r="S48" t="s">
        <v>224</v>
      </c>
      <c r="T48">
        <v>-1</v>
      </c>
      <c r="U48" t="s">
        <v>225</v>
      </c>
      <c r="V48">
        <v>-1</v>
      </c>
      <c r="W48" t="s">
        <v>226</v>
      </c>
      <c r="X48">
        <v>-1</v>
      </c>
      <c r="Y48" t="s">
        <v>227</v>
      </c>
      <c r="Z48">
        <v>-1</v>
      </c>
      <c r="AA48" t="s">
        <v>228</v>
      </c>
    </row>
    <row r="49" spans="1:27" x14ac:dyDescent="0.5">
      <c r="A49" t="s">
        <v>220</v>
      </c>
      <c r="B49" t="s">
        <v>228</v>
      </c>
      <c r="C49">
        <v>768.46019999999999</v>
      </c>
      <c r="D49" t="s">
        <v>222</v>
      </c>
      <c r="E49">
        <v>0</v>
      </c>
      <c r="F49">
        <v>0</v>
      </c>
      <c r="G49">
        <v>0</v>
      </c>
      <c r="H49">
        <v>0</v>
      </c>
      <c r="I49">
        <v>0</v>
      </c>
      <c r="J49">
        <v>469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223</v>
      </c>
      <c r="R49">
        <v>0</v>
      </c>
      <c r="S49" t="s">
        <v>224</v>
      </c>
      <c r="T49">
        <v>-1</v>
      </c>
      <c r="U49" t="s">
        <v>225</v>
      </c>
      <c r="V49">
        <v>-1</v>
      </c>
      <c r="W49" t="s">
        <v>226</v>
      </c>
      <c r="X49">
        <v>-1</v>
      </c>
      <c r="Y49" t="s">
        <v>227</v>
      </c>
      <c r="Z49">
        <v>-1</v>
      </c>
      <c r="AA49" t="s">
        <v>228</v>
      </c>
    </row>
    <row r="50" spans="1:27" x14ac:dyDescent="0.5">
      <c r="A50" t="s">
        <v>220</v>
      </c>
      <c r="B50" t="s">
        <v>228</v>
      </c>
      <c r="C50">
        <v>768.46079999999995</v>
      </c>
      <c r="D50" t="s">
        <v>222</v>
      </c>
      <c r="E50">
        <v>0</v>
      </c>
      <c r="F50">
        <v>0</v>
      </c>
      <c r="G50">
        <v>0</v>
      </c>
      <c r="H50">
        <v>0</v>
      </c>
      <c r="I50">
        <v>741</v>
      </c>
      <c r="J50">
        <v>480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223</v>
      </c>
      <c r="R50">
        <v>8.9999999999999998E-4</v>
      </c>
      <c r="S50" t="s">
        <v>224</v>
      </c>
      <c r="T50">
        <v>-1</v>
      </c>
      <c r="U50" t="s">
        <v>225</v>
      </c>
      <c r="V50">
        <v>-1</v>
      </c>
      <c r="W50" t="s">
        <v>226</v>
      </c>
      <c r="X50">
        <v>-1</v>
      </c>
      <c r="Y50" t="s">
        <v>227</v>
      </c>
      <c r="Z50">
        <v>-1</v>
      </c>
      <c r="AA50" t="s">
        <v>228</v>
      </c>
    </row>
    <row r="51" spans="1:27" x14ac:dyDescent="0.5">
      <c r="A51" t="s">
        <v>220</v>
      </c>
      <c r="B51" t="s">
        <v>228</v>
      </c>
      <c r="C51">
        <v>768.56240000000003</v>
      </c>
      <c r="D51" t="s">
        <v>222</v>
      </c>
      <c r="E51">
        <v>0</v>
      </c>
      <c r="F51">
        <v>0</v>
      </c>
      <c r="G51">
        <v>11650</v>
      </c>
      <c r="H51">
        <v>13378</v>
      </c>
      <c r="I51">
        <v>15488</v>
      </c>
      <c r="J51">
        <v>13422</v>
      </c>
      <c r="K51">
        <v>25533</v>
      </c>
      <c r="L51">
        <v>16426</v>
      </c>
      <c r="M51">
        <v>18267</v>
      </c>
      <c r="N51">
        <v>23660</v>
      </c>
      <c r="O51">
        <v>8543</v>
      </c>
      <c r="P51">
        <v>14959</v>
      </c>
      <c r="Q51" t="s">
        <v>223</v>
      </c>
      <c r="R51">
        <v>4.0000000000000002E-4</v>
      </c>
      <c r="S51" t="s">
        <v>224</v>
      </c>
      <c r="T51">
        <v>-1</v>
      </c>
      <c r="U51" t="s">
        <v>225</v>
      </c>
      <c r="V51">
        <v>-1</v>
      </c>
      <c r="W51" t="s">
        <v>226</v>
      </c>
      <c r="X51">
        <v>-1</v>
      </c>
      <c r="Y51" t="s">
        <v>227</v>
      </c>
      <c r="Z51">
        <v>-1</v>
      </c>
      <c r="AA51" t="s">
        <v>228</v>
      </c>
    </row>
    <row r="52" spans="1:27" x14ac:dyDescent="0.5">
      <c r="A52" t="s">
        <v>220</v>
      </c>
      <c r="B52" t="s">
        <v>228</v>
      </c>
      <c r="C52">
        <v>768.56290000000001</v>
      </c>
      <c r="D52" t="s">
        <v>222</v>
      </c>
      <c r="E52">
        <v>0</v>
      </c>
      <c r="F52">
        <v>0</v>
      </c>
      <c r="G52">
        <v>0</v>
      </c>
      <c r="H52">
        <v>0</v>
      </c>
      <c r="I52">
        <v>12316</v>
      </c>
      <c r="J52">
        <v>11648</v>
      </c>
      <c r="K52">
        <v>0</v>
      </c>
      <c r="L52">
        <v>0</v>
      </c>
      <c r="M52">
        <v>0</v>
      </c>
      <c r="N52">
        <v>0</v>
      </c>
      <c r="O52">
        <v>7260</v>
      </c>
      <c r="P52">
        <v>0</v>
      </c>
      <c r="Q52" t="s">
        <v>223</v>
      </c>
      <c r="R52">
        <v>2.9999999999999997E-4</v>
      </c>
      <c r="S52" t="s">
        <v>224</v>
      </c>
      <c r="T52">
        <v>-1</v>
      </c>
      <c r="U52" t="s">
        <v>225</v>
      </c>
      <c r="V52">
        <v>-1</v>
      </c>
      <c r="W52" t="s">
        <v>226</v>
      </c>
      <c r="X52">
        <v>-1</v>
      </c>
      <c r="Y52" t="s">
        <v>227</v>
      </c>
      <c r="Z52">
        <v>-1</v>
      </c>
      <c r="AA52" t="s">
        <v>228</v>
      </c>
    </row>
    <row r="53" spans="1:27" x14ac:dyDescent="0.5">
      <c r="A53" t="s">
        <v>220</v>
      </c>
      <c r="B53" t="s">
        <v>228</v>
      </c>
      <c r="C53">
        <v>768.65359999999998</v>
      </c>
      <c r="D53" t="s">
        <v>222</v>
      </c>
      <c r="E53">
        <v>0</v>
      </c>
      <c r="F53">
        <v>0</v>
      </c>
      <c r="G53">
        <v>778</v>
      </c>
      <c r="H53">
        <v>1096</v>
      </c>
      <c r="I53">
        <v>3516</v>
      </c>
      <c r="J53">
        <v>2970</v>
      </c>
      <c r="K53">
        <v>2490</v>
      </c>
      <c r="L53">
        <v>2590</v>
      </c>
      <c r="M53">
        <v>2498</v>
      </c>
      <c r="N53">
        <v>3354</v>
      </c>
      <c r="O53">
        <v>777</v>
      </c>
      <c r="P53">
        <v>1560</v>
      </c>
      <c r="Q53" t="s">
        <v>223</v>
      </c>
      <c r="R53">
        <v>6.9999999999999999E-4</v>
      </c>
      <c r="S53" t="s">
        <v>224</v>
      </c>
      <c r="T53">
        <v>-1</v>
      </c>
      <c r="U53" t="s">
        <v>225</v>
      </c>
      <c r="V53">
        <v>-1</v>
      </c>
      <c r="W53" t="s">
        <v>226</v>
      </c>
      <c r="X53">
        <v>-1</v>
      </c>
      <c r="Y53" t="s">
        <v>227</v>
      </c>
      <c r="Z53">
        <v>-1</v>
      </c>
      <c r="AA53" t="s">
        <v>228</v>
      </c>
    </row>
    <row r="54" spans="1:27" x14ac:dyDescent="0.5">
      <c r="A54" t="s">
        <v>220</v>
      </c>
      <c r="B54" t="s">
        <v>228</v>
      </c>
      <c r="C54">
        <v>768.65419999999995</v>
      </c>
      <c r="D54" t="s">
        <v>222</v>
      </c>
      <c r="E54">
        <v>0</v>
      </c>
      <c r="F54">
        <v>0</v>
      </c>
      <c r="G54">
        <v>700</v>
      </c>
      <c r="H54">
        <v>1053</v>
      </c>
      <c r="I54">
        <v>2762</v>
      </c>
      <c r="J54">
        <v>2125</v>
      </c>
      <c r="K54">
        <v>1700</v>
      </c>
      <c r="L54">
        <v>0</v>
      </c>
      <c r="M54">
        <v>0</v>
      </c>
      <c r="N54">
        <v>2277</v>
      </c>
      <c r="O54">
        <v>505</v>
      </c>
      <c r="P54">
        <v>1443</v>
      </c>
      <c r="Q54" t="s">
        <v>223</v>
      </c>
      <c r="R54">
        <v>4.0000000000000002E-4</v>
      </c>
      <c r="S54" t="s">
        <v>224</v>
      </c>
      <c r="T54">
        <v>-1</v>
      </c>
      <c r="U54" t="s">
        <v>225</v>
      </c>
      <c r="V54">
        <v>-1</v>
      </c>
      <c r="W54" t="s">
        <v>226</v>
      </c>
      <c r="X54">
        <v>-1</v>
      </c>
      <c r="Y54" t="s">
        <v>227</v>
      </c>
      <c r="Z54">
        <v>-1</v>
      </c>
      <c r="AA54" t="s">
        <v>228</v>
      </c>
    </row>
    <row r="55" spans="1:27" x14ac:dyDescent="0.5">
      <c r="A55" t="s">
        <v>220</v>
      </c>
      <c r="B55" t="s">
        <v>228</v>
      </c>
      <c r="C55">
        <v>768.67100000000005</v>
      </c>
      <c r="D55" t="s">
        <v>222</v>
      </c>
      <c r="E55">
        <v>0</v>
      </c>
      <c r="F55">
        <v>0</v>
      </c>
      <c r="G55">
        <v>0</v>
      </c>
      <c r="H55">
        <v>342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223</v>
      </c>
      <c r="R55">
        <v>0</v>
      </c>
      <c r="S55" t="s">
        <v>224</v>
      </c>
      <c r="T55">
        <v>-1</v>
      </c>
      <c r="U55" t="s">
        <v>225</v>
      </c>
      <c r="V55">
        <v>-1</v>
      </c>
      <c r="W55" t="s">
        <v>226</v>
      </c>
      <c r="X55">
        <v>-1</v>
      </c>
      <c r="Y55" t="s">
        <v>227</v>
      </c>
      <c r="Z55">
        <v>-1</v>
      </c>
      <c r="AA55" t="s">
        <v>228</v>
      </c>
    </row>
    <row r="56" spans="1:27" x14ac:dyDescent="0.5">
      <c r="A56" t="s">
        <v>220</v>
      </c>
      <c r="B56" t="s">
        <v>228</v>
      </c>
      <c r="C56">
        <v>768.69970000000001</v>
      </c>
      <c r="D56" t="s">
        <v>222</v>
      </c>
      <c r="E56">
        <v>147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223</v>
      </c>
      <c r="R56">
        <v>0</v>
      </c>
      <c r="S56" t="s">
        <v>224</v>
      </c>
      <c r="T56">
        <v>-1</v>
      </c>
      <c r="U56" t="s">
        <v>225</v>
      </c>
      <c r="V56">
        <v>-1</v>
      </c>
      <c r="W56" t="s">
        <v>226</v>
      </c>
      <c r="X56">
        <v>-1</v>
      </c>
      <c r="Y56" t="s">
        <v>227</v>
      </c>
      <c r="Z56">
        <v>-1</v>
      </c>
      <c r="AA56" t="s">
        <v>228</v>
      </c>
    </row>
    <row r="57" spans="1:27" x14ac:dyDescent="0.5">
      <c r="A57" t="s">
        <v>220</v>
      </c>
      <c r="B57" t="s">
        <v>228</v>
      </c>
      <c r="C57">
        <v>768.70010000000002</v>
      </c>
      <c r="D57" t="s">
        <v>222</v>
      </c>
      <c r="E57">
        <v>133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223</v>
      </c>
      <c r="R57">
        <v>0</v>
      </c>
      <c r="S57" t="s">
        <v>224</v>
      </c>
      <c r="T57">
        <v>-1</v>
      </c>
      <c r="U57" t="s">
        <v>225</v>
      </c>
      <c r="V57">
        <v>-1</v>
      </c>
      <c r="W57" t="s">
        <v>226</v>
      </c>
      <c r="X57">
        <v>-1</v>
      </c>
      <c r="Y57" t="s">
        <v>227</v>
      </c>
      <c r="Z57">
        <v>-1</v>
      </c>
      <c r="AA57" t="s">
        <v>228</v>
      </c>
    </row>
    <row r="58" spans="1:27" x14ac:dyDescent="0.5">
      <c r="A58" t="s">
        <v>220</v>
      </c>
      <c r="B58" t="s">
        <v>228</v>
      </c>
      <c r="C58">
        <v>768.70590000000004</v>
      </c>
      <c r="D58" t="s">
        <v>222</v>
      </c>
      <c r="E58">
        <v>0</v>
      </c>
      <c r="F58">
        <v>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">
        <v>223</v>
      </c>
      <c r="R58">
        <v>0</v>
      </c>
      <c r="S58" t="s">
        <v>224</v>
      </c>
      <c r="T58">
        <v>-1</v>
      </c>
      <c r="U58" t="s">
        <v>225</v>
      </c>
      <c r="V58">
        <v>-1</v>
      </c>
      <c r="W58" t="s">
        <v>226</v>
      </c>
      <c r="X58">
        <v>-1</v>
      </c>
      <c r="Y58" t="s">
        <v>227</v>
      </c>
      <c r="Z58">
        <v>-1</v>
      </c>
      <c r="AA58" t="s">
        <v>228</v>
      </c>
    </row>
    <row r="59" spans="1:27" x14ac:dyDescent="0.5">
      <c r="A59" t="s">
        <v>220</v>
      </c>
      <c r="B59" t="s">
        <v>228</v>
      </c>
      <c r="C59">
        <v>768.70749999999998</v>
      </c>
      <c r="D59" t="s">
        <v>222</v>
      </c>
      <c r="E59">
        <v>0</v>
      </c>
      <c r="F59">
        <v>0</v>
      </c>
      <c r="G59">
        <v>0</v>
      </c>
      <c r="H59">
        <v>549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223</v>
      </c>
      <c r="R59">
        <v>0</v>
      </c>
      <c r="S59" t="s">
        <v>224</v>
      </c>
      <c r="T59">
        <v>-1</v>
      </c>
      <c r="U59" t="s">
        <v>225</v>
      </c>
      <c r="V59">
        <v>-1</v>
      </c>
      <c r="W59" t="s">
        <v>226</v>
      </c>
      <c r="X59">
        <v>-1</v>
      </c>
      <c r="Y59" t="s">
        <v>227</v>
      </c>
      <c r="Z59">
        <v>-1</v>
      </c>
      <c r="AA59" t="s">
        <v>228</v>
      </c>
    </row>
    <row r="60" spans="1:27" x14ac:dyDescent="0.5">
      <c r="A60" t="s">
        <v>220</v>
      </c>
      <c r="B60" t="s">
        <v>228</v>
      </c>
      <c r="C60">
        <v>768.70830000000001</v>
      </c>
      <c r="D60" t="s">
        <v>222</v>
      </c>
      <c r="E60">
        <v>0</v>
      </c>
      <c r="F60">
        <v>0</v>
      </c>
      <c r="G60">
        <v>0</v>
      </c>
      <c r="H60">
        <v>477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223</v>
      </c>
      <c r="R60">
        <v>0</v>
      </c>
      <c r="S60" t="s">
        <v>224</v>
      </c>
      <c r="T60">
        <v>-1</v>
      </c>
      <c r="U60" t="s">
        <v>225</v>
      </c>
      <c r="V60">
        <v>-1</v>
      </c>
      <c r="W60" t="s">
        <v>226</v>
      </c>
      <c r="X60">
        <v>-1</v>
      </c>
      <c r="Y60" t="s">
        <v>227</v>
      </c>
      <c r="Z60">
        <v>-1</v>
      </c>
      <c r="AA60" t="s">
        <v>228</v>
      </c>
    </row>
    <row r="61" spans="1:27" x14ac:dyDescent="0.5">
      <c r="A61" t="s">
        <v>220</v>
      </c>
      <c r="B61" t="s">
        <v>228</v>
      </c>
      <c r="C61">
        <v>768.94849999999997</v>
      </c>
      <c r="D61" t="s">
        <v>222</v>
      </c>
      <c r="E61">
        <v>1675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223</v>
      </c>
      <c r="R61">
        <v>0</v>
      </c>
      <c r="S61" t="s">
        <v>224</v>
      </c>
      <c r="T61">
        <v>-1</v>
      </c>
      <c r="U61" t="s">
        <v>225</v>
      </c>
      <c r="V61">
        <v>-1</v>
      </c>
      <c r="W61" t="s">
        <v>226</v>
      </c>
      <c r="X61">
        <v>-1</v>
      </c>
      <c r="Y61" t="s">
        <v>227</v>
      </c>
      <c r="Z61">
        <v>-1</v>
      </c>
      <c r="AA61" t="s">
        <v>228</v>
      </c>
    </row>
    <row r="62" spans="1:27" x14ac:dyDescent="0.5">
      <c r="A62" t="s">
        <v>220</v>
      </c>
      <c r="B62" t="s">
        <v>228</v>
      </c>
      <c r="C62">
        <v>768.94880000000001</v>
      </c>
      <c r="D62" t="s">
        <v>222</v>
      </c>
      <c r="E62">
        <v>1233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223</v>
      </c>
      <c r="R62">
        <v>0</v>
      </c>
      <c r="S62" t="s">
        <v>224</v>
      </c>
      <c r="T62">
        <v>-1</v>
      </c>
      <c r="U62" t="s">
        <v>225</v>
      </c>
      <c r="V62">
        <v>-1</v>
      </c>
      <c r="W62" t="s">
        <v>226</v>
      </c>
      <c r="X62">
        <v>-1</v>
      </c>
      <c r="Y62" t="s">
        <v>227</v>
      </c>
      <c r="Z62">
        <v>-1</v>
      </c>
      <c r="AA62" t="s">
        <v>228</v>
      </c>
    </row>
    <row r="63" spans="1:27" x14ac:dyDescent="0.5">
      <c r="A63" t="s">
        <v>220</v>
      </c>
      <c r="B63" t="s">
        <v>228</v>
      </c>
      <c r="C63">
        <v>768.95479999999998</v>
      </c>
      <c r="D63" t="s">
        <v>222</v>
      </c>
      <c r="E63">
        <v>0</v>
      </c>
      <c r="F63">
        <v>1532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223</v>
      </c>
      <c r="R63">
        <v>1E-4</v>
      </c>
      <c r="S63" t="s">
        <v>224</v>
      </c>
      <c r="T63">
        <v>-1</v>
      </c>
      <c r="U63" t="s">
        <v>225</v>
      </c>
      <c r="V63">
        <v>-1</v>
      </c>
      <c r="W63" t="s">
        <v>226</v>
      </c>
      <c r="X63">
        <v>-1</v>
      </c>
      <c r="Y63" t="s">
        <v>227</v>
      </c>
      <c r="Z63">
        <v>-1</v>
      </c>
      <c r="AA63" t="s">
        <v>228</v>
      </c>
    </row>
    <row r="64" spans="1:27" x14ac:dyDescent="0.5">
      <c r="A64" t="s">
        <v>220</v>
      </c>
      <c r="B64" t="s">
        <v>228</v>
      </c>
      <c r="C64">
        <v>768.95619999999997</v>
      </c>
      <c r="D64" t="s">
        <v>222</v>
      </c>
      <c r="E64">
        <v>0</v>
      </c>
      <c r="F64">
        <v>0</v>
      </c>
      <c r="G64">
        <v>4486</v>
      </c>
      <c r="H64">
        <v>10844</v>
      </c>
      <c r="I64">
        <v>1518</v>
      </c>
      <c r="J64">
        <v>4433</v>
      </c>
      <c r="K64">
        <v>4940</v>
      </c>
      <c r="L64">
        <v>2421</v>
      </c>
      <c r="M64">
        <v>0</v>
      </c>
      <c r="N64">
        <v>4015</v>
      </c>
      <c r="O64">
        <v>1935</v>
      </c>
      <c r="P64">
        <v>3143</v>
      </c>
      <c r="Q64" t="s">
        <v>223</v>
      </c>
      <c r="R64">
        <v>2.9999999999999997E-4</v>
      </c>
      <c r="S64" t="s">
        <v>224</v>
      </c>
      <c r="T64">
        <v>-1</v>
      </c>
      <c r="U64" t="s">
        <v>225</v>
      </c>
      <c r="V64">
        <v>-1</v>
      </c>
      <c r="W64" t="s">
        <v>226</v>
      </c>
      <c r="X64">
        <v>-1</v>
      </c>
      <c r="Y64" t="s">
        <v>227</v>
      </c>
      <c r="Z64">
        <v>-1</v>
      </c>
      <c r="AA64" t="s">
        <v>228</v>
      </c>
    </row>
    <row r="65" spans="1:27" x14ac:dyDescent="0.5">
      <c r="A65" t="s">
        <v>220</v>
      </c>
      <c r="B65" t="s">
        <v>228</v>
      </c>
      <c r="C65">
        <v>768.95669999999996</v>
      </c>
      <c r="D65" t="s">
        <v>222</v>
      </c>
      <c r="E65">
        <v>0</v>
      </c>
      <c r="F65">
        <v>0</v>
      </c>
      <c r="G65">
        <v>2823</v>
      </c>
      <c r="H65">
        <v>7981</v>
      </c>
      <c r="I65">
        <v>883</v>
      </c>
      <c r="J65">
        <v>3230</v>
      </c>
      <c r="K65">
        <v>3736</v>
      </c>
      <c r="L65">
        <v>0</v>
      </c>
      <c r="M65">
        <v>1767</v>
      </c>
      <c r="N65">
        <v>3040</v>
      </c>
      <c r="O65">
        <v>1405</v>
      </c>
      <c r="P65">
        <v>2817</v>
      </c>
      <c r="Q65" t="s">
        <v>223</v>
      </c>
      <c r="R65">
        <v>5.0000000000000001E-4</v>
      </c>
      <c r="S65" t="s">
        <v>224</v>
      </c>
      <c r="T65">
        <v>-1</v>
      </c>
      <c r="U65" t="s">
        <v>225</v>
      </c>
      <c r="V65">
        <v>-1</v>
      </c>
      <c r="W65" t="s">
        <v>226</v>
      </c>
      <c r="X65">
        <v>-1</v>
      </c>
      <c r="Y65" t="s">
        <v>227</v>
      </c>
      <c r="Z65">
        <v>-1</v>
      </c>
      <c r="AA65" t="s">
        <v>228</v>
      </c>
    </row>
    <row r="66" spans="1:27" x14ac:dyDescent="0.5">
      <c r="A66" t="s">
        <v>220</v>
      </c>
      <c r="B66" t="s">
        <v>228</v>
      </c>
      <c r="C66">
        <v>769.31</v>
      </c>
      <c r="D66" t="s">
        <v>222</v>
      </c>
      <c r="E66">
        <v>0</v>
      </c>
      <c r="F66">
        <v>129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223</v>
      </c>
      <c r="R66">
        <v>1E-4</v>
      </c>
      <c r="S66" t="s">
        <v>224</v>
      </c>
      <c r="T66">
        <v>-1</v>
      </c>
      <c r="U66" t="s">
        <v>225</v>
      </c>
      <c r="V66">
        <v>-1</v>
      </c>
      <c r="W66" t="s">
        <v>226</v>
      </c>
      <c r="X66">
        <v>-1</v>
      </c>
      <c r="Y66" t="s">
        <v>227</v>
      </c>
      <c r="Z66">
        <v>-1</v>
      </c>
      <c r="AA66" t="s">
        <v>228</v>
      </c>
    </row>
    <row r="72" spans="1:27" x14ac:dyDescent="0.5">
      <c r="A72" t="s">
        <v>444</v>
      </c>
      <c r="B72" t="s">
        <v>445</v>
      </c>
      <c r="C72" t="s">
        <v>446</v>
      </c>
      <c r="D72" t="s">
        <v>447</v>
      </c>
      <c r="E72" t="s">
        <v>448</v>
      </c>
    </row>
    <row r="73" spans="1:27" x14ac:dyDescent="0.5">
      <c r="A73" t="s">
        <v>220</v>
      </c>
      <c r="B73" t="s">
        <v>228</v>
      </c>
      <c r="C73">
        <v>853.62260000000003</v>
      </c>
      <c r="D73" t="s">
        <v>222</v>
      </c>
      <c r="E73">
        <v>0</v>
      </c>
      <c r="F73">
        <v>0</v>
      </c>
      <c r="G73">
        <v>749</v>
      </c>
      <c r="H73">
        <v>607</v>
      </c>
      <c r="I73">
        <v>771</v>
      </c>
      <c r="J73">
        <v>0</v>
      </c>
      <c r="K73">
        <v>0</v>
      </c>
      <c r="L73">
        <v>599</v>
      </c>
      <c r="M73">
        <v>642</v>
      </c>
      <c r="N73">
        <v>0</v>
      </c>
      <c r="O73">
        <v>2461</v>
      </c>
      <c r="P73">
        <v>620</v>
      </c>
      <c r="Q73" t="s">
        <v>223</v>
      </c>
      <c r="R73">
        <v>6.9999999999999999E-4</v>
      </c>
      <c r="S73" t="s">
        <v>224</v>
      </c>
      <c r="T73">
        <v>-1</v>
      </c>
      <c r="U73" t="s">
        <v>225</v>
      </c>
      <c r="V73">
        <v>-1</v>
      </c>
      <c r="W73" t="s">
        <v>226</v>
      </c>
      <c r="X73">
        <v>-1</v>
      </c>
      <c r="Y73" t="s">
        <v>227</v>
      </c>
      <c r="Z73">
        <v>-1</v>
      </c>
      <c r="AA73" t="s">
        <v>228</v>
      </c>
    </row>
    <row r="74" spans="1:27" x14ac:dyDescent="0.5">
      <c r="A74" t="s">
        <v>220</v>
      </c>
      <c r="B74" t="s">
        <v>228</v>
      </c>
      <c r="C74">
        <v>853.62329999999997</v>
      </c>
      <c r="D74" t="s">
        <v>222</v>
      </c>
      <c r="E74">
        <v>0</v>
      </c>
      <c r="F74">
        <v>0</v>
      </c>
      <c r="G74">
        <v>734</v>
      </c>
      <c r="H74">
        <v>0</v>
      </c>
      <c r="I74">
        <v>0</v>
      </c>
      <c r="J74">
        <v>0</v>
      </c>
      <c r="K74">
        <v>0</v>
      </c>
      <c r="L74">
        <v>674</v>
      </c>
      <c r="M74">
        <v>921</v>
      </c>
      <c r="N74">
        <v>798</v>
      </c>
      <c r="O74">
        <v>2261</v>
      </c>
      <c r="P74">
        <v>574</v>
      </c>
      <c r="Q74" t="s">
        <v>223</v>
      </c>
      <c r="R74">
        <v>6.9999999999999999E-4</v>
      </c>
      <c r="S74" t="s">
        <v>224</v>
      </c>
      <c r="T74">
        <v>-1</v>
      </c>
      <c r="U74" t="s">
        <v>225</v>
      </c>
      <c r="V74">
        <v>-1</v>
      </c>
      <c r="W74" t="s">
        <v>226</v>
      </c>
      <c r="X74">
        <v>-1</v>
      </c>
      <c r="Y74" t="s">
        <v>227</v>
      </c>
      <c r="Z74">
        <v>-1</v>
      </c>
      <c r="AA74" t="s">
        <v>228</v>
      </c>
    </row>
    <row r="75" spans="1:27" x14ac:dyDescent="0.5">
      <c r="A75" t="s">
        <v>220</v>
      </c>
      <c r="B75" t="s">
        <v>228</v>
      </c>
      <c r="C75">
        <v>853.64300000000003</v>
      </c>
      <c r="D75" t="s">
        <v>222</v>
      </c>
      <c r="E75">
        <v>0</v>
      </c>
      <c r="F75">
        <v>0</v>
      </c>
      <c r="G75">
        <v>0</v>
      </c>
      <c r="H75">
        <v>0</v>
      </c>
      <c r="I75">
        <v>0</v>
      </c>
      <c r="J75">
        <v>1378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223</v>
      </c>
      <c r="R75">
        <v>0</v>
      </c>
      <c r="S75" t="s">
        <v>224</v>
      </c>
      <c r="T75">
        <v>-1</v>
      </c>
      <c r="U75" t="s">
        <v>225</v>
      </c>
      <c r="V75">
        <v>-1</v>
      </c>
      <c r="W75" t="s">
        <v>226</v>
      </c>
      <c r="X75">
        <v>-1</v>
      </c>
      <c r="Y75" t="s">
        <v>227</v>
      </c>
      <c r="Z75">
        <v>-1</v>
      </c>
      <c r="AA75" t="s">
        <v>228</v>
      </c>
    </row>
    <row r="76" spans="1:27" x14ac:dyDescent="0.5">
      <c r="A76" t="s">
        <v>220</v>
      </c>
      <c r="B76" t="s">
        <v>228</v>
      </c>
      <c r="C76">
        <v>853.64340000000004</v>
      </c>
      <c r="D76" t="s">
        <v>222</v>
      </c>
      <c r="E76">
        <v>0</v>
      </c>
      <c r="F76">
        <v>0</v>
      </c>
      <c r="G76">
        <v>0</v>
      </c>
      <c r="H76">
        <v>0</v>
      </c>
      <c r="I76">
        <v>1088</v>
      </c>
      <c r="J76">
        <v>1032</v>
      </c>
      <c r="K76">
        <v>0</v>
      </c>
      <c r="L76">
        <v>0</v>
      </c>
      <c r="M76">
        <v>720</v>
      </c>
      <c r="N76">
        <v>977</v>
      </c>
      <c r="O76">
        <v>0</v>
      </c>
      <c r="P76">
        <v>0</v>
      </c>
      <c r="Q76" t="s">
        <v>223</v>
      </c>
      <c r="R76">
        <v>4.0000000000000002E-4</v>
      </c>
      <c r="S76" t="s">
        <v>224</v>
      </c>
      <c r="T76">
        <v>-1</v>
      </c>
      <c r="U76" t="s">
        <v>225</v>
      </c>
      <c r="V76">
        <v>-1</v>
      </c>
      <c r="W76" t="s">
        <v>226</v>
      </c>
      <c r="X76">
        <v>-1</v>
      </c>
      <c r="Y76" t="s">
        <v>227</v>
      </c>
      <c r="Z76">
        <v>-1</v>
      </c>
      <c r="AA76" t="s">
        <v>228</v>
      </c>
    </row>
    <row r="77" spans="1:27" x14ac:dyDescent="0.5">
      <c r="A77" t="s">
        <v>220</v>
      </c>
      <c r="B77" t="s">
        <v>228</v>
      </c>
      <c r="C77">
        <v>853.66769999999997</v>
      </c>
      <c r="D77" t="s">
        <v>222</v>
      </c>
      <c r="E77">
        <v>99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223</v>
      </c>
      <c r="R77">
        <v>0</v>
      </c>
      <c r="S77" t="s">
        <v>224</v>
      </c>
      <c r="T77">
        <v>-1</v>
      </c>
      <c r="U77" t="s">
        <v>225</v>
      </c>
      <c r="V77">
        <v>-1</v>
      </c>
      <c r="W77" t="s">
        <v>226</v>
      </c>
      <c r="X77">
        <v>-1</v>
      </c>
      <c r="Y77" t="s">
        <v>227</v>
      </c>
      <c r="Z77">
        <v>-1</v>
      </c>
      <c r="AA77" t="s">
        <v>228</v>
      </c>
    </row>
    <row r="78" spans="1:27" x14ac:dyDescent="0.5">
      <c r="A78" t="s">
        <v>220</v>
      </c>
      <c r="B78" t="s">
        <v>228</v>
      </c>
      <c r="C78">
        <v>853.66800000000001</v>
      </c>
      <c r="D78" t="s">
        <v>222</v>
      </c>
      <c r="E78">
        <v>150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223</v>
      </c>
      <c r="R78">
        <v>0</v>
      </c>
      <c r="S78" t="s">
        <v>224</v>
      </c>
      <c r="T78">
        <v>-1</v>
      </c>
      <c r="U78" t="s">
        <v>225</v>
      </c>
      <c r="V78">
        <v>-1</v>
      </c>
      <c r="W78" t="s">
        <v>226</v>
      </c>
      <c r="X78">
        <v>-1</v>
      </c>
      <c r="Y78" t="s">
        <v>227</v>
      </c>
      <c r="Z78">
        <v>-1</v>
      </c>
      <c r="AA78" t="s">
        <v>228</v>
      </c>
    </row>
    <row r="79" spans="1:27" x14ac:dyDescent="0.5">
      <c r="A79" t="s">
        <v>220</v>
      </c>
      <c r="B79" t="s">
        <v>228</v>
      </c>
      <c r="C79">
        <v>853.7047</v>
      </c>
      <c r="D79" t="s">
        <v>222</v>
      </c>
      <c r="E79">
        <v>106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223</v>
      </c>
      <c r="R79">
        <v>0</v>
      </c>
      <c r="S79" t="s">
        <v>224</v>
      </c>
      <c r="T79">
        <v>-1</v>
      </c>
      <c r="U79" t="s">
        <v>225</v>
      </c>
      <c r="V79">
        <v>-1</v>
      </c>
      <c r="W79" t="s">
        <v>226</v>
      </c>
      <c r="X79">
        <v>-1</v>
      </c>
      <c r="Y79" t="s">
        <v>227</v>
      </c>
      <c r="Z79">
        <v>-1</v>
      </c>
      <c r="AA79" t="s">
        <v>228</v>
      </c>
    </row>
    <row r="80" spans="1:27" x14ac:dyDescent="0.5">
      <c r="A80" t="s">
        <v>220</v>
      </c>
      <c r="B80" t="s">
        <v>228</v>
      </c>
      <c r="C80">
        <v>853.70860000000005</v>
      </c>
      <c r="D80" t="s">
        <v>222</v>
      </c>
      <c r="E80">
        <v>0</v>
      </c>
      <c r="F80">
        <v>0</v>
      </c>
      <c r="G80">
        <v>0</v>
      </c>
      <c r="H80">
        <v>174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223</v>
      </c>
      <c r="R80">
        <v>0</v>
      </c>
      <c r="S80" t="s">
        <v>224</v>
      </c>
      <c r="T80">
        <v>-1</v>
      </c>
      <c r="U80" t="s">
        <v>225</v>
      </c>
      <c r="V80">
        <v>-1</v>
      </c>
      <c r="W80" t="s">
        <v>226</v>
      </c>
      <c r="X80">
        <v>-1</v>
      </c>
      <c r="Y80" t="s">
        <v>227</v>
      </c>
      <c r="Z80">
        <v>-1</v>
      </c>
      <c r="AA80" t="s">
        <v>228</v>
      </c>
    </row>
    <row r="81" spans="1:27" x14ac:dyDescent="0.5">
      <c r="A81" t="s">
        <v>220</v>
      </c>
      <c r="B81" t="s">
        <v>228</v>
      </c>
      <c r="C81">
        <v>853.81659999999999</v>
      </c>
      <c r="D81" t="s">
        <v>222</v>
      </c>
      <c r="E81">
        <v>0</v>
      </c>
      <c r="F81">
        <v>105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223</v>
      </c>
      <c r="R81">
        <v>0</v>
      </c>
      <c r="S81" t="s">
        <v>224</v>
      </c>
      <c r="T81">
        <v>-1</v>
      </c>
      <c r="U81" t="s">
        <v>225</v>
      </c>
      <c r="V81">
        <v>-1</v>
      </c>
      <c r="W81" t="s">
        <v>226</v>
      </c>
      <c r="X81">
        <v>-1</v>
      </c>
      <c r="Y81" t="s">
        <v>227</v>
      </c>
      <c r="Z81">
        <v>-1</v>
      </c>
      <c r="AA81" t="s">
        <v>228</v>
      </c>
    </row>
    <row r="82" spans="1:27" x14ac:dyDescent="0.5">
      <c r="A82" t="s">
        <v>220</v>
      </c>
      <c r="B82" t="s">
        <v>228</v>
      </c>
      <c r="C82">
        <v>853.83529999999996</v>
      </c>
      <c r="D82" t="s">
        <v>222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215</v>
      </c>
      <c r="Q82" t="s">
        <v>223</v>
      </c>
      <c r="R82">
        <v>0</v>
      </c>
      <c r="S82" t="s">
        <v>224</v>
      </c>
      <c r="T82">
        <v>-1</v>
      </c>
      <c r="U82" t="s">
        <v>225</v>
      </c>
      <c r="V82">
        <v>-1</v>
      </c>
      <c r="W82" t="s">
        <v>226</v>
      </c>
      <c r="X82">
        <v>-1</v>
      </c>
      <c r="Y82" t="s">
        <v>227</v>
      </c>
      <c r="Z82">
        <v>-1</v>
      </c>
      <c r="AA82" t="s">
        <v>228</v>
      </c>
    </row>
    <row r="83" spans="1:27" x14ac:dyDescent="0.5">
      <c r="A83" t="s">
        <v>220</v>
      </c>
      <c r="B83" t="s">
        <v>228</v>
      </c>
      <c r="C83">
        <v>853.8374</v>
      </c>
      <c r="D83" t="s">
        <v>222</v>
      </c>
      <c r="E83">
        <v>101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223</v>
      </c>
      <c r="R83">
        <v>0</v>
      </c>
      <c r="S83" t="s">
        <v>224</v>
      </c>
      <c r="T83">
        <v>-1</v>
      </c>
      <c r="U83" t="s">
        <v>225</v>
      </c>
      <c r="V83">
        <v>-1</v>
      </c>
      <c r="W83" t="s">
        <v>226</v>
      </c>
      <c r="X83">
        <v>-1</v>
      </c>
      <c r="Y83" t="s">
        <v>227</v>
      </c>
      <c r="Z83">
        <v>-1</v>
      </c>
      <c r="AA83" t="s">
        <v>228</v>
      </c>
    </row>
    <row r="84" spans="1:27" x14ac:dyDescent="0.5">
      <c r="A84" t="s">
        <v>220</v>
      </c>
      <c r="B84" t="s">
        <v>228</v>
      </c>
      <c r="C84">
        <v>853.84360000000004</v>
      </c>
      <c r="D84" t="s">
        <v>222</v>
      </c>
      <c r="E84">
        <v>0</v>
      </c>
      <c r="F84">
        <v>113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223</v>
      </c>
      <c r="R84">
        <v>0</v>
      </c>
      <c r="S84" t="s">
        <v>224</v>
      </c>
      <c r="T84">
        <v>-1</v>
      </c>
      <c r="U84" t="s">
        <v>225</v>
      </c>
      <c r="V84">
        <v>-1</v>
      </c>
      <c r="W84" t="s">
        <v>226</v>
      </c>
      <c r="X84">
        <v>-1</v>
      </c>
      <c r="Y84" t="s">
        <v>227</v>
      </c>
      <c r="Z84">
        <v>-1</v>
      </c>
      <c r="AA84" t="s">
        <v>228</v>
      </c>
    </row>
    <row r="85" spans="1:27" x14ac:dyDescent="0.5">
      <c r="A85" t="s">
        <v>220</v>
      </c>
      <c r="B85" t="s">
        <v>228</v>
      </c>
      <c r="C85">
        <v>853.94200000000001</v>
      </c>
      <c r="D85" t="s">
        <v>222</v>
      </c>
      <c r="E85">
        <v>331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223</v>
      </c>
      <c r="R85">
        <v>0</v>
      </c>
      <c r="S85" t="s">
        <v>224</v>
      </c>
      <c r="T85">
        <v>-1</v>
      </c>
      <c r="U85" t="s">
        <v>225</v>
      </c>
      <c r="V85">
        <v>-1</v>
      </c>
      <c r="W85" t="s">
        <v>226</v>
      </c>
      <c r="X85">
        <v>-1</v>
      </c>
      <c r="Y85" t="s">
        <v>227</v>
      </c>
      <c r="Z85">
        <v>-1</v>
      </c>
      <c r="AA85" t="s">
        <v>228</v>
      </c>
    </row>
    <row r="86" spans="1:27" x14ac:dyDescent="0.5">
      <c r="A86" t="s">
        <v>220</v>
      </c>
      <c r="B86" t="s">
        <v>228</v>
      </c>
      <c r="C86">
        <v>853.94870000000003</v>
      </c>
      <c r="D86" t="s">
        <v>222</v>
      </c>
      <c r="E86">
        <v>0</v>
      </c>
      <c r="F86">
        <v>262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223</v>
      </c>
      <c r="R86">
        <v>0</v>
      </c>
      <c r="S86" t="s">
        <v>224</v>
      </c>
      <c r="T86">
        <v>-1</v>
      </c>
      <c r="U86" t="s">
        <v>225</v>
      </c>
      <c r="V86">
        <v>-1</v>
      </c>
      <c r="W86" t="s">
        <v>226</v>
      </c>
      <c r="X86">
        <v>-1</v>
      </c>
      <c r="Y86" t="s">
        <v>227</v>
      </c>
      <c r="Z86">
        <v>-1</v>
      </c>
      <c r="AA86" t="s">
        <v>228</v>
      </c>
    </row>
    <row r="87" spans="1:27" x14ac:dyDescent="0.5">
      <c r="A87" t="s">
        <v>220</v>
      </c>
      <c r="B87" t="s">
        <v>228</v>
      </c>
      <c r="C87">
        <v>853.94970000000001</v>
      </c>
      <c r="D87" t="s">
        <v>222</v>
      </c>
      <c r="E87">
        <v>0</v>
      </c>
      <c r="F87">
        <v>256</v>
      </c>
      <c r="G87">
        <v>1008</v>
      </c>
      <c r="H87">
        <v>2820</v>
      </c>
      <c r="I87">
        <v>0</v>
      </c>
      <c r="J87">
        <v>1066</v>
      </c>
      <c r="K87">
        <v>2563</v>
      </c>
      <c r="L87">
        <v>618</v>
      </c>
      <c r="M87">
        <v>0</v>
      </c>
      <c r="N87">
        <v>3168</v>
      </c>
      <c r="O87">
        <v>1084</v>
      </c>
      <c r="P87">
        <v>550</v>
      </c>
      <c r="Q87" t="s">
        <v>223</v>
      </c>
      <c r="R87">
        <v>1.1000000000000001E-3</v>
      </c>
      <c r="S87" t="s">
        <v>224</v>
      </c>
      <c r="T87">
        <v>-1</v>
      </c>
      <c r="U87" t="s">
        <v>225</v>
      </c>
      <c r="V87">
        <v>-1</v>
      </c>
      <c r="W87" t="s">
        <v>226</v>
      </c>
      <c r="X87">
        <v>-1</v>
      </c>
      <c r="Y87" t="s">
        <v>227</v>
      </c>
      <c r="Z87">
        <v>-1</v>
      </c>
      <c r="AA87" t="s">
        <v>228</v>
      </c>
    </row>
    <row r="88" spans="1:27" x14ac:dyDescent="0.5">
      <c r="A88" t="s">
        <v>220</v>
      </c>
      <c r="B88" t="s">
        <v>228</v>
      </c>
      <c r="C88">
        <v>853.95050000000003</v>
      </c>
      <c r="D88" t="s">
        <v>222</v>
      </c>
      <c r="E88">
        <v>0</v>
      </c>
      <c r="F88">
        <v>0</v>
      </c>
      <c r="G88">
        <v>888</v>
      </c>
      <c r="H88">
        <v>1894</v>
      </c>
      <c r="I88">
        <v>0</v>
      </c>
      <c r="J88">
        <v>746</v>
      </c>
      <c r="K88">
        <v>1663</v>
      </c>
      <c r="L88">
        <v>437</v>
      </c>
      <c r="M88">
        <v>0</v>
      </c>
      <c r="N88">
        <v>1759</v>
      </c>
      <c r="O88">
        <v>890</v>
      </c>
      <c r="P88">
        <v>495</v>
      </c>
      <c r="Q88" t="s">
        <v>223</v>
      </c>
      <c r="R88">
        <v>4.0000000000000002E-4</v>
      </c>
      <c r="S88" t="s">
        <v>224</v>
      </c>
      <c r="T88">
        <v>-1</v>
      </c>
      <c r="U88" t="s">
        <v>225</v>
      </c>
      <c r="V88">
        <v>-1</v>
      </c>
      <c r="W88" t="s">
        <v>226</v>
      </c>
      <c r="X88">
        <v>-1</v>
      </c>
      <c r="Y88" t="s">
        <v>227</v>
      </c>
      <c r="Z88">
        <v>-1</v>
      </c>
      <c r="AA88" t="s">
        <v>228</v>
      </c>
    </row>
    <row r="89" spans="1:27" x14ac:dyDescent="0.5">
      <c r="A89" t="s">
        <v>220</v>
      </c>
      <c r="B89" t="s">
        <v>228</v>
      </c>
      <c r="C89">
        <v>854.00070000000005</v>
      </c>
      <c r="D89" t="s">
        <v>222</v>
      </c>
      <c r="E89">
        <v>102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223</v>
      </c>
      <c r="R89">
        <v>0</v>
      </c>
      <c r="S89" t="s">
        <v>224</v>
      </c>
      <c r="T89">
        <v>-1</v>
      </c>
      <c r="U89" t="s">
        <v>225</v>
      </c>
      <c r="V89">
        <v>-1</v>
      </c>
      <c r="W89" t="s">
        <v>226</v>
      </c>
      <c r="X89">
        <v>-1</v>
      </c>
      <c r="Y89" t="s">
        <v>227</v>
      </c>
      <c r="Z89">
        <v>-1</v>
      </c>
      <c r="AA89" t="s">
        <v>228</v>
      </c>
    </row>
    <row r="90" spans="1:27" x14ac:dyDescent="0.5">
      <c r="A90" t="s">
        <v>220</v>
      </c>
      <c r="B90" t="s">
        <v>228</v>
      </c>
      <c r="C90">
        <v>854.00940000000003</v>
      </c>
      <c r="D90" t="s">
        <v>222</v>
      </c>
      <c r="E90">
        <v>0</v>
      </c>
      <c r="F90">
        <v>0</v>
      </c>
      <c r="G90">
        <v>0</v>
      </c>
      <c r="H90">
        <v>245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102</v>
      </c>
      <c r="P90">
        <v>0</v>
      </c>
      <c r="Q90" t="s">
        <v>223</v>
      </c>
      <c r="R90">
        <v>1E-3</v>
      </c>
      <c r="S90" t="s">
        <v>224</v>
      </c>
      <c r="T90">
        <v>-1</v>
      </c>
      <c r="U90" t="s">
        <v>225</v>
      </c>
      <c r="V90">
        <v>-1</v>
      </c>
      <c r="W90" t="s">
        <v>226</v>
      </c>
      <c r="X90">
        <v>-1</v>
      </c>
      <c r="Y90" t="s">
        <v>227</v>
      </c>
      <c r="Z90">
        <v>-1</v>
      </c>
      <c r="AA90" t="s">
        <v>228</v>
      </c>
    </row>
    <row r="91" spans="1:27" x14ac:dyDescent="0.5">
      <c r="A91" t="s">
        <v>220</v>
      </c>
      <c r="B91" t="s">
        <v>228</v>
      </c>
      <c r="C91">
        <v>854.40020000000004</v>
      </c>
      <c r="D91" t="s">
        <v>222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359</v>
      </c>
      <c r="P91">
        <v>0</v>
      </c>
      <c r="Q91" t="s">
        <v>223</v>
      </c>
      <c r="R91">
        <v>0</v>
      </c>
      <c r="S91" t="s">
        <v>224</v>
      </c>
      <c r="T91">
        <v>-1</v>
      </c>
      <c r="U91" t="s">
        <v>225</v>
      </c>
      <c r="V91">
        <v>-1</v>
      </c>
      <c r="W91" t="s">
        <v>226</v>
      </c>
      <c r="X91">
        <v>-1</v>
      </c>
      <c r="Y91" t="s">
        <v>227</v>
      </c>
      <c r="Z91">
        <v>-1</v>
      </c>
      <c r="AA91" t="s">
        <v>228</v>
      </c>
    </row>
    <row r="92" spans="1:27" x14ac:dyDescent="0.5">
      <c r="A92" t="s">
        <v>220</v>
      </c>
      <c r="B92" t="s">
        <v>228</v>
      </c>
      <c r="C92">
        <v>854.40099999999995</v>
      </c>
      <c r="D92" t="s">
        <v>222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397</v>
      </c>
      <c r="P92">
        <v>0</v>
      </c>
      <c r="Q92" t="s">
        <v>223</v>
      </c>
      <c r="R92">
        <v>0</v>
      </c>
      <c r="S92" t="s">
        <v>224</v>
      </c>
      <c r="T92">
        <v>-1</v>
      </c>
      <c r="U92" t="s">
        <v>225</v>
      </c>
      <c r="V92">
        <v>-1</v>
      </c>
      <c r="W92" t="s">
        <v>226</v>
      </c>
      <c r="X92">
        <v>-1</v>
      </c>
      <c r="Y92" t="s">
        <v>227</v>
      </c>
      <c r="Z92">
        <v>-1</v>
      </c>
      <c r="AA92" t="s">
        <v>228</v>
      </c>
    </row>
    <row r="93" spans="1:27" x14ac:dyDescent="0.5">
      <c r="A93" t="s">
        <v>220</v>
      </c>
      <c r="B93" t="s">
        <v>228</v>
      </c>
      <c r="C93">
        <v>854.41359999999997</v>
      </c>
      <c r="D93" t="s">
        <v>222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166</v>
      </c>
      <c r="P93">
        <v>0</v>
      </c>
      <c r="Q93" t="s">
        <v>223</v>
      </c>
      <c r="R93">
        <v>0</v>
      </c>
      <c r="S93" t="s">
        <v>224</v>
      </c>
      <c r="T93">
        <v>-1</v>
      </c>
      <c r="U93" t="s">
        <v>225</v>
      </c>
      <c r="V93">
        <v>-1</v>
      </c>
      <c r="W93" t="s">
        <v>226</v>
      </c>
      <c r="X93">
        <v>-1</v>
      </c>
      <c r="Y93" t="s">
        <v>227</v>
      </c>
      <c r="Z93">
        <v>-1</v>
      </c>
      <c r="AA93" t="s">
        <v>228</v>
      </c>
    </row>
    <row r="94" spans="1:27" x14ac:dyDescent="0.5">
      <c r="A94" t="s">
        <v>220</v>
      </c>
      <c r="B94" t="s">
        <v>228</v>
      </c>
      <c r="C94">
        <v>854.46280000000002</v>
      </c>
      <c r="D94" t="s">
        <v>222</v>
      </c>
      <c r="E94">
        <v>68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223</v>
      </c>
      <c r="R94">
        <v>0</v>
      </c>
      <c r="S94" t="s">
        <v>224</v>
      </c>
      <c r="T94">
        <v>-1</v>
      </c>
      <c r="U94" t="s">
        <v>225</v>
      </c>
      <c r="V94">
        <v>-1</v>
      </c>
      <c r="W94" t="s">
        <v>226</v>
      </c>
      <c r="X94">
        <v>-1</v>
      </c>
      <c r="Y94" t="s">
        <v>227</v>
      </c>
      <c r="Z94">
        <v>-1</v>
      </c>
      <c r="AA94" t="s">
        <v>228</v>
      </c>
    </row>
    <row r="95" spans="1:27" ht="14.7" thickBot="1" x14ac:dyDescent="0.55000000000000004">
      <c r="A95" t="s">
        <v>220</v>
      </c>
      <c r="B95" t="s">
        <v>228</v>
      </c>
      <c r="C95">
        <v>854.54330000000004</v>
      </c>
      <c r="D95" t="s">
        <v>222</v>
      </c>
      <c r="E95">
        <v>88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223</v>
      </c>
      <c r="R95">
        <v>0</v>
      </c>
      <c r="S95" t="s">
        <v>224</v>
      </c>
      <c r="T95">
        <v>-1</v>
      </c>
      <c r="U95" t="s">
        <v>225</v>
      </c>
      <c r="V95">
        <v>-1</v>
      </c>
      <c r="W95" t="s">
        <v>226</v>
      </c>
      <c r="X95">
        <v>-1</v>
      </c>
      <c r="Y95" t="s">
        <v>227</v>
      </c>
      <c r="Z95">
        <v>-1</v>
      </c>
      <c r="AA95" t="s">
        <v>228</v>
      </c>
    </row>
    <row r="96" spans="1:27" x14ac:dyDescent="0.5">
      <c r="A96" t="s">
        <v>220</v>
      </c>
      <c r="B96" t="s">
        <v>449</v>
      </c>
      <c r="C96">
        <v>854.57910000000004</v>
      </c>
      <c r="D96" s="3" t="s">
        <v>222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80381</v>
      </c>
      <c r="L96" s="4">
        <v>45468</v>
      </c>
      <c r="M96" s="4">
        <v>0</v>
      </c>
      <c r="N96" s="4">
        <v>0</v>
      </c>
      <c r="O96" s="4">
        <v>0</v>
      </c>
      <c r="P96" s="5">
        <v>0</v>
      </c>
      <c r="Q96" t="s">
        <v>223</v>
      </c>
      <c r="R96">
        <v>1E-4</v>
      </c>
      <c r="S96" t="s">
        <v>224</v>
      </c>
      <c r="T96">
        <v>-1</v>
      </c>
      <c r="U96" t="s">
        <v>225</v>
      </c>
      <c r="V96">
        <v>-1</v>
      </c>
      <c r="W96" t="s">
        <v>226</v>
      </c>
      <c r="X96">
        <v>-1</v>
      </c>
      <c r="Y96" t="s">
        <v>227</v>
      </c>
      <c r="Z96">
        <v>-1</v>
      </c>
      <c r="AA96" t="s">
        <v>449</v>
      </c>
    </row>
    <row r="97" spans="1:28" ht="14.7" thickBot="1" x14ac:dyDescent="0.55000000000000004">
      <c r="A97" t="s">
        <v>220</v>
      </c>
      <c r="B97" t="s">
        <v>449</v>
      </c>
      <c r="C97">
        <v>854.57939999999996</v>
      </c>
      <c r="D97" s="6" t="s">
        <v>222</v>
      </c>
      <c r="E97" s="7">
        <v>0</v>
      </c>
      <c r="F97" s="7">
        <v>0</v>
      </c>
      <c r="G97" s="7">
        <v>34998</v>
      </c>
      <c r="H97" s="7">
        <v>42948</v>
      </c>
      <c r="I97" s="7">
        <v>0</v>
      </c>
      <c r="J97" s="7">
        <v>0</v>
      </c>
      <c r="K97" s="7">
        <v>63749</v>
      </c>
      <c r="L97" s="7">
        <v>0</v>
      </c>
      <c r="M97" s="7">
        <v>0</v>
      </c>
      <c r="N97" s="7">
        <v>0</v>
      </c>
      <c r="O97" s="7">
        <v>0</v>
      </c>
      <c r="P97" s="8">
        <v>0</v>
      </c>
      <c r="Q97" t="s">
        <v>223</v>
      </c>
      <c r="R97">
        <v>1E-4</v>
      </c>
      <c r="S97" t="s">
        <v>224</v>
      </c>
      <c r="T97">
        <v>-1</v>
      </c>
      <c r="U97" t="s">
        <v>225</v>
      </c>
      <c r="V97">
        <v>-1</v>
      </c>
      <c r="W97" t="s">
        <v>226</v>
      </c>
      <c r="X97">
        <v>-1</v>
      </c>
      <c r="Y97" t="s">
        <v>227</v>
      </c>
      <c r="Z97">
        <v>-1</v>
      </c>
      <c r="AA97" t="s">
        <v>449</v>
      </c>
    </row>
    <row r="98" spans="1:28" x14ac:dyDescent="0.5">
      <c r="A98" t="s">
        <v>220</v>
      </c>
      <c r="B98" t="s">
        <v>450</v>
      </c>
      <c r="C98">
        <v>854.57979999999998</v>
      </c>
      <c r="D98" s="3" t="s">
        <v>222</v>
      </c>
      <c r="E98" s="4">
        <v>0</v>
      </c>
      <c r="F98" s="4">
        <v>0</v>
      </c>
      <c r="G98" s="4">
        <v>30391</v>
      </c>
      <c r="H98" s="4">
        <v>37906</v>
      </c>
      <c r="I98" s="4">
        <v>0</v>
      </c>
      <c r="J98" s="4">
        <v>0</v>
      </c>
      <c r="K98" s="4">
        <v>0</v>
      </c>
      <c r="L98" s="4">
        <v>42658</v>
      </c>
      <c r="M98" s="4">
        <v>0</v>
      </c>
      <c r="N98" s="4">
        <v>0</v>
      </c>
      <c r="O98" s="4">
        <v>25299</v>
      </c>
      <c r="P98" s="5">
        <v>40943</v>
      </c>
      <c r="Q98" t="s">
        <v>223</v>
      </c>
      <c r="R98">
        <v>2.0000000000000001E-4</v>
      </c>
      <c r="S98" t="s">
        <v>224</v>
      </c>
      <c r="T98">
        <v>-1</v>
      </c>
      <c r="U98" t="s">
        <v>225</v>
      </c>
      <c r="V98">
        <v>-1</v>
      </c>
      <c r="W98" t="s">
        <v>226</v>
      </c>
      <c r="X98">
        <v>-1</v>
      </c>
      <c r="Y98" t="s">
        <v>227</v>
      </c>
      <c r="Z98">
        <v>-1</v>
      </c>
      <c r="AA98" t="s">
        <v>450</v>
      </c>
      <c r="AB98" t="s">
        <v>451</v>
      </c>
    </row>
    <row r="99" spans="1:28" x14ac:dyDescent="0.5">
      <c r="A99" t="s">
        <v>220</v>
      </c>
      <c r="B99" t="s">
        <v>450</v>
      </c>
      <c r="C99">
        <v>854.58050000000003</v>
      </c>
      <c r="D99" s="6" t="s">
        <v>222</v>
      </c>
      <c r="E99" s="7">
        <v>0</v>
      </c>
      <c r="F99" s="7">
        <v>0</v>
      </c>
      <c r="G99" s="7">
        <v>0</v>
      </c>
      <c r="H99" s="7">
        <v>0</v>
      </c>
      <c r="I99" s="7">
        <v>15911</v>
      </c>
      <c r="J99" s="7">
        <v>17933</v>
      </c>
      <c r="K99" s="7">
        <v>0</v>
      </c>
      <c r="L99" s="7">
        <v>0</v>
      </c>
      <c r="M99" s="7">
        <v>39772</v>
      </c>
      <c r="N99" s="7">
        <v>54780</v>
      </c>
      <c r="O99" s="7">
        <v>22119</v>
      </c>
      <c r="P99" s="8">
        <v>37687</v>
      </c>
      <c r="Q99" t="s">
        <v>223</v>
      </c>
      <c r="R99">
        <v>5.0000000000000001E-4</v>
      </c>
      <c r="S99" t="s">
        <v>224</v>
      </c>
      <c r="T99">
        <v>-1</v>
      </c>
      <c r="U99" t="s">
        <v>225</v>
      </c>
      <c r="V99">
        <v>-1</v>
      </c>
      <c r="W99" t="s">
        <v>226</v>
      </c>
      <c r="X99">
        <v>-1</v>
      </c>
      <c r="Y99" t="s">
        <v>227</v>
      </c>
      <c r="Z99">
        <v>-1</v>
      </c>
      <c r="AA99" t="s">
        <v>450</v>
      </c>
      <c r="AB99" t="s">
        <v>451</v>
      </c>
    </row>
    <row r="100" spans="1:28" ht="14.7" thickBot="1" x14ac:dyDescent="0.55000000000000004">
      <c r="A100" t="s">
        <v>220</v>
      </c>
      <c r="B100" t="s">
        <v>450</v>
      </c>
      <c r="C100">
        <v>854.58169999999996</v>
      </c>
      <c r="D100" s="9" t="s">
        <v>222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38830</v>
      </c>
      <c r="N100" s="10">
        <v>55136</v>
      </c>
      <c r="O100" s="10">
        <v>0</v>
      </c>
      <c r="P100" s="11">
        <v>0</v>
      </c>
      <c r="Q100" t="s">
        <v>223</v>
      </c>
      <c r="R100">
        <v>1E-4</v>
      </c>
      <c r="S100" t="s">
        <v>224</v>
      </c>
      <c r="T100">
        <v>-1</v>
      </c>
      <c r="U100" t="s">
        <v>225</v>
      </c>
      <c r="V100">
        <v>-1</v>
      </c>
      <c r="W100" t="s">
        <v>226</v>
      </c>
      <c r="X100">
        <v>-1</v>
      </c>
      <c r="Y100" t="s">
        <v>227</v>
      </c>
      <c r="Z100">
        <v>-1</v>
      </c>
      <c r="AA100" t="s">
        <v>450</v>
      </c>
      <c r="AB100" t="s">
        <v>451</v>
      </c>
    </row>
    <row r="101" spans="1:28" x14ac:dyDescent="0.5"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8"/>
    </row>
    <row r="102" spans="1:28" ht="14.7" thickBot="1" x14ac:dyDescent="0.55000000000000004">
      <c r="A102" t="s">
        <v>220</v>
      </c>
      <c r="B102" t="s">
        <v>452</v>
      </c>
      <c r="C102">
        <v>854.5874</v>
      </c>
      <c r="D102" s="9" t="s">
        <v>222</v>
      </c>
      <c r="E102" s="10">
        <v>0</v>
      </c>
      <c r="F102" s="10">
        <v>0</v>
      </c>
      <c r="G102" s="10">
        <v>0</v>
      </c>
      <c r="H102" s="10">
        <v>0</v>
      </c>
      <c r="I102" s="10">
        <v>35391</v>
      </c>
      <c r="J102" s="10">
        <v>35178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1">
        <v>0</v>
      </c>
      <c r="Q102" t="s">
        <v>223</v>
      </c>
      <c r="R102">
        <v>4.0000000000000002E-4</v>
      </c>
      <c r="S102" t="s">
        <v>224</v>
      </c>
      <c r="T102">
        <v>-1</v>
      </c>
      <c r="U102" t="s">
        <v>225</v>
      </c>
      <c r="V102">
        <v>-1</v>
      </c>
      <c r="W102" t="s">
        <v>226</v>
      </c>
      <c r="X102">
        <v>-1</v>
      </c>
      <c r="Y102" t="s">
        <v>227</v>
      </c>
      <c r="Z102">
        <v>-1</v>
      </c>
      <c r="AA102" t="s">
        <v>452</v>
      </c>
    </row>
    <row r="104" spans="1:28" x14ac:dyDescent="0.5">
      <c r="E104">
        <v>0</v>
      </c>
      <c r="F104">
        <v>0</v>
      </c>
      <c r="G104">
        <v>32695</v>
      </c>
      <c r="H104">
        <v>40427.4</v>
      </c>
      <c r="I104" s="1">
        <v>33466.699999999997</v>
      </c>
      <c r="J104" s="1">
        <v>32335.7</v>
      </c>
      <c r="K104">
        <v>72065.5</v>
      </c>
      <c r="L104">
        <v>44063.7</v>
      </c>
      <c r="M104">
        <v>46346.6</v>
      </c>
      <c r="N104">
        <v>61375.199999999997</v>
      </c>
      <c r="O104">
        <v>23709.5</v>
      </c>
      <c r="P104">
        <v>39315.5</v>
      </c>
    </row>
    <row r="108" spans="1:28" x14ac:dyDescent="0.5">
      <c r="A108" t="s">
        <v>220</v>
      </c>
      <c r="B108" t="s">
        <v>228</v>
      </c>
      <c r="C108">
        <v>854.59050000000002</v>
      </c>
      <c r="D108" t="s">
        <v>222</v>
      </c>
      <c r="E108">
        <v>0</v>
      </c>
      <c r="F108">
        <v>0</v>
      </c>
      <c r="G108">
        <v>0</v>
      </c>
      <c r="H108">
        <v>0</v>
      </c>
      <c r="I108">
        <v>34711</v>
      </c>
      <c r="J108">
        <v>31008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223</v>
      </c>
      <c r="R108">
        <v>4.0000000000000002E-4</v>
      </c>
      <c r="S108" t="s">
        <v>224</v>
      </c>
      <c r="T108">
        <v>-1</v>
      </c>
      <c r="U108" t="s">
        <v>225</v>
      </c>
      <c r="V108">
        <v>-1</v>
      </c>
      <c r="W108" t="s">
        <v>226</v>
      </c>
      <c r="X108">
        <v>-1</v>
      </c>
      <c r="Y108" t="s">
        <v>227</v>
      </c>
      <c r="Z108">
        <v>-1</v>
      </c>
      <c r="AA108" t="s">
        <v>228</v>
      </c>
    </row>
    <row r="109" spans="1:28" x14ac:dyDescent="0.5">
      <c r="A109" t="s">
        <v>220</v>
      </c>
      <c r="B109" t="s">
        <v>228</v>
      </c>
      <c r="C109">
        <v>854.6232</v>
      </c>
      <c r="D109" t="s">
        <v>222</v>
      </c>
      <c r="E109">
        <v>0</v>
      </c>
      <c r="F109">
        <v>67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">
        <v>223</v>
      </c>
      <c r="R109">
        <v>0</v>
      </c>
      <c r="S109" t="s">
        <v>224</v>
      </c>
      <c r="T109">
        <v>-1</v>
      </c>
      <c r="U109" t="s">
        <v>225</v>
      </c>
      <c r="V109">
        <v>-1</v>
      </c>
      <c r="W109" t="s">
        <v>226</v>
      </c>
      <c r="X109">
        <v>-1</v>
      </c>
      <c r="Y109" t="s">
        <v>227</v>
      </c>
      <c r="Z109">
        <v>-1</v>
      </c>
      <c r="AA109" t="s">
        <v>228</v>
      </c>
    </row>
    <row r="110" spans="1:28" x14ac:dyDescent="0.5">
      <c r="A110" t="s">
        <v>220</v>
      </c>
      <c r="B110" t="s">
        <v>228</v>
      </c>
      <c r="C110">
        <v>854.64649999999995</v>
      </c>
      <c r="D110" t="s">
        <v>222</v>
      </c>
      <c r="E110">
        <v>0</v>
      </c>
      <c r="F110">
        <v>0</v>
      </c>
      <c r="G110">
        <v>0</v>
      </c>
      <c r="H110">
        <v>0</v>
      </c>
      <c r="I110">
        <v>681</v>
      </c>
      <c r="J110">
        <v>600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223</v>
      </c>
      <c r="R110">
        <v>8.9999999999999998E-4</v>
      </c>
      <c r="S110" t="s">
        <v>224</v>
      </c>
      <c r="T110">
        <v>-1</v>
      </c>
      <c r="U110" t="s">
        <v>225</v>
      </c>
      <c r="V110">
        <v>-1</v>
      </c>
      <c r="W110" t="s">
        <v>226</v>
      </c>
      <c r="X110">
        <v>-1</v>
      </c>
      <c r="Y110" t="s">
        <v>227</v>
      </c>
      <c r="Z110">
        <v>-1</v>
      </c>
      <c r="AA110" t="s">
        <v>228</v>
      </c>
    </row>
    <row r="111" spans="1:28" x14ac:dyDescent="0.5">
      <c r="A111" t="s">
        <v>220</v>
      </c>
      <c r="B111" t="s">
        <v>228</v>
      </c>
      <c r="C111">
        <v>854.66980000000001</v>
      </c>
      <c r="D111" t="s">
        <v>222</v>
      </c>
      <c r="E111">
        <v>82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">
        <v>223</v>
      </c>
      <c r="R111">
        <v>0</v>
      </c>
      <c r="S111" t="s">
        <v>224</v>
      </c>
      <c r="T111">
        <v>-1</v>
      </c>
      <c r="U111" t="s">
        <v>225</v>
      </c>
      <c r="V111">
        <v>-1</v>
      </c>
      <c r="W111" t="s">
        <v>226</v>
      </c>
      <c r="X111">
        <v>-1</v>
      </c>
      <c r="Y111" t="s">
        <v>227</v>
      </c>
      <c r="Z111">
        <v>-1</v>
      </c>
      <c r="AA111" t="s">
        <v>228</v>
      </c>
    </row>
    <row r="112" spans="1:28" x14ac:dyDescent="0.5">
      <c r="A112" t="s">
        <v>220</v>
      </c>
      <c r="B112" t="s">
        <v>228</v>
      </c>
      <c r="C112">
        <v>854.67139999999995</v>
      </c>
      <c r="D112" t="s">
        <v>222</v>
      </c>
      <c r="E112">
        <v>91</v>
      </c>
      <c r="F112">
        <v>0</v>
      </c>
      <c r="G112">
        <v>0</v>
      </c>
      <c r="H112">
        <v>0</v>
      </c>
      <c r="I112">
        <v>451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223</v>
      </c>
      <c r="R112">
        <v>5.0000000000000001E-4</v>
      </c>
      <c r="S112" t="s">
        <v>224</v>
      </c>
      <c r="T112">
        <v>-1</v>
      </c>
      <c r="U112" t="s">
        <v>225</v>
      </c>
      <c r="V112">
        <v>-1</v>
      </c>
      <c r="W112" t="s">
        <v>226</v>
      </c>
      <c r="X112">
        <v>-1</v>
      </c>
      <c r="Y112" t="s">
        <v>227</v>
      </c>
      <c r="Z112">
        <v>-1</v>
      </c>
      <c r="AA112" t="s">
        <v>228</v>
      </c>
    </row>
    <row r="113" spans="1:27" x14ac:dyDescent="0.5">
      <c r="A113" t="s">
        <v>220</v>
      </c>
      <c r="B113" t="s">
        <v>228</v>
      </c>
      <c r="C113">
        <v>854.822</v>
      </c>
      <c r="D113" t="s">
        <v>222</v>
      </c>
      <c r="E113">
        <v>146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">
        <v>223</v>
      </c>
      <c r="R113">
        <v>0</v>
      </c>
      <c r="S113" t="s">
        <v>224</v>
      </c>
      <c r="T113">
        <v>-1</v>
      </c>
      <c r="U113" t="s">
        <v>225</v>
      </c>
      <c r="V113">
        <v>-1</v>
      </c>
      <c r="W113" t="s">
        <v>226</v>
      </c>
      <c r="X113">
        <v>-1</v>
      </c>
      <c r="Y113" t="s">
        <v>227</v>
      </c>
      <c r="Z113">
        <v>-1</v>
      </c>
      <c r="AA113" t="s">
        <v>228</v>
      </c>
    </row>
    <row r="114" spans="1:27" x14ac:dyDescent="0.5">
      <c r="A114" t="s">
        <v>220</v>
      </c>
      <c r="B114" t="s">
        <v>228</v>
      </c>
      <c r="C114">
        <v>854.82259999999997</v>
      </c>
      <c r="D114" t="s">
        <v>222</v>
      </c>
      <c r="E114">
        <v>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">
        <v>223</v>
      </c>
      <c r="R114">
        <v>0</v>
      </c>
      <c r="S114" t="s">
        <v>224</v>
      </c>
      <c r="T114">
        <v>-1</v>
      </c>
      <c r="U114" t="s">
        <v>225</v>
      </c>
      <c r="V114">
        <v>-1</v>
      </c>
      <c r="W114" t="s">
        <v>226</v>
      </c>
      <c r="X114">
        <v>-1</v>
      </c>
      <c r="Y114" t="s">
        <v>227</v>
      </c>
      <c r="Z114">
        <v>-1</v>
      </c>
      <c r="AA114" t="s">
        <v>228</v>
      </c>
    </row>
    <row r="115" spans="1:27" x14ac:dyDescent="0.5">
      <c r="A115" t="s">
        <v>220</v>
      </c>
      <c r="B115" t="s">
        <v>228</v>
      </c>
      <c r="C115">
        <v>854.82849999999996</v>
      </c>
      <c r="D115" t="s">
        <v>222</v>
      </c>
      <c r="E115">
        <v>0</v>
      </c>
      <c r="F115">
        <v>223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t="s">
        <v>223</v>
      </c>
      <c r="R115">
        <v>0</v>
      </c>
      <c r="S115" t="s">
        <v>224</v>
      </c>
      <c r="T115">
        <v>-1</v>
      </c>
      <c r="U115" t="s">
        <v>225</v>
      </c>
      <c r="V115">
        <v>-1</v>
      </c>
      <c r="W115" t="s">
        <v>226</v>
      </c>
      <c r="X115">
        <v>-1</v>
      </c>
      <c r="Y115" t="s">
        <v>227</v>
      </c>
      <c r="Z115">
        <v>-1</v>
      </c>
      <c r="AA115" t="s">
        <v>228</v>
      </c>
    </row>
    <row r="116" spans="1:27" x14ac:dyDescent="0.5">
      <c r="A116" t="s">
        <v>220</v>
      </c>
      <c r="B116" t="s">
        <v>228</v>
      </c>
      <c r="C116">
        <v>854.82889999999998</v>
      </c>
      <c r="D116" t="s">
        <v>222</v>
      </c>
      <c r="E116">
        <v>0</v>
      </c>
      <c r="F116">
        <v>125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223</v>
      </c>
      <c r="R116">
        <v>0</v>
      </c>
      <c r="S116" t="s">
        <v>224</v>
      </c>
      <c r="T116">
        <v>-1</v>
      </c>
      <c r="U116" t="s">
        <v>225</v>
      </c>
      <c r="V116">
        <v>-1</v>
      </c>
      <c r="W116" t="s">
        <v>226</v>
      </c>
      <c r="X116">
        <v>-1</v>
      </c>
      <c r="Y116" t="s">
        <v>227</v>
      </c>
      <c r="Z116">
        <v>-1</v>
      </c>
      <c r="AA116" t="s">
        <v>228</v>
      </c>
    </row>
    <row r="117" spans="1:27" x14ac:dyDescent="0.5">
      <c r="A117" t="s">
        <v>220</v>
      </c>
      <c r="B117" t="s">
        <v>228</v>
      </c>
      <c r="C117">
        <v>854.83450000000005</v>
      </c>
      <c r="D117" t="s">
        <v>222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95</v>
      </c>
      <c r="P117">
        <v>0</v>
      </c>
      <c r="Q117" t="s">
        <v>223</v>
      </c>
      <c r="R117">
        <v>0</v>
      </c>
      <c r="S117" t="s">
        <v>224</v>
      </c>
      <c r="T117">
        <v>-1</v>
      </c>
      <c r="U117" t="s">
        <v>225</v>
      </c>
      <c r="V117">
        <v>-1</v>
      </c>
      <c r="W117" t="s">
        <v>226</v>
      </c>
      <c r="X117">
        <v>-1</v>
      </c>
      <c r="Y117" t="s">
        <v>227</v>
      </c>
      <c r="Z117">
        <v>-1</v>
      </c>
      <c r="AA117" t="s">
        <v>228</v>
      </c>
    </row>
    <row r="118" spans="1:27" x14ac:dyDescent="0.5">
      <c r="A118" t="s">
        <v>220</v>
      </c>
      <c r="B118" t="s">
        <v>228</v>
      </c>
      <c r="C118">
        <v>854.83799999999997</v>
      </c>
      <c r="D118" t="s">
        <v>222</v>
      </c>
      <c r="E118">
        <v>0</v>
      </c>
      <c r="F118">
        <v>0</v>
      </c>
      <c r="G118">
        <v>0</v>
      </c>
      <c r="H118">
        <v>174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223</v>
      </c>
      <c r="R118">
        <v>0</v>
      </c>
      <c r="S118" t="s">
        <v>224</v>
      </c>
      <c r="T118">
        <v>-1</v>
      </c>
      <c r="U118" t="s">
        <v>225</v>
      </c>
      <c r="V118">
        <v>-1</v>
      </c>
      <c r="W118" t="s">
        <v>226</v>
      </c>
      <c r="X118">
        <v>-1</v>
      </c>
      <c r="Y118" t="s">
        <v>227</v>
      </c>
      <c r="Z118">
        <v>-1</v>
      </c>
      <c r="AA118" t="s">
        <v>228</v>
      </c>
    </row>
    <row r="119" spans="1:27" x14ac:dyDescent="0.5">
      <c r="A119" t="s">
        <v>220</v>
      </c>
      <c r="B119" t="s">
        <v>228</v>
      </c>
      <c r="C119">
        <v>854.92589999999996</v>
      </c>
      <c r="D119" t="s">
        <v>222</v>
      </c>
      <c r="E119">
        <v>124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">
        <v>223</v>
      </c>
      <c r="R119">
        <v>0</v>
      </c>
      <c r="S119" t="s">
        <v>224</v>
      </c>
      <c r="T119">
        <v>-1</v>
      </c>
      <c r="U119" t="s">
        <v>225</v>
      </c>
      <c r="V119">
        <v>-1</v>
      </c>
      <c r="W119" t="s">
        <v>226</v>
      </c>
      <c r="X119">
        <v>-1</v>
      </c>
      <c r="Y119" t="s">
        <v>227</v>
      </c>
      <c r="Z119">
        <v>-1</v>
      </c>
      <c r="AA119" t="s">
        <v>228</v>
      </c>
    </row>
    <row r="120" spans="1:27" x14ac:dyDescent="0.5">
      <c r="A120" t="s">
        <v>220</v>
      </c>
      <c r="B120" t="s">
        <v>228</v>
      </c>
      <c r="C120">
        <v>854.92629999999997</v>
      </c>
      <c r="D120" t="s">
        <v>222</v>
      </c>
      <c r="E120">
        <v>107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">
        <v>223</v>
      </c>
      <c r="R120">
        <v>0</v>
      </c>
      <c r="S120" t="s">
        <v>224</v>
      </c>
      <c r="T120">
        <v>-1</v>
      </c>
      <c r="U120" t="s">
        <v>225</v>
      </c>
      <c r="V120">
        <v>-1</v>
      </c>
      <c r="W120" t="s">
        <v>226</v>
      </c>
      <c r="X120">
        <v>-1</v>
      </c>
      <c r="Y120" t="s">
        <v>227</v>
      </c>
      <c r="Z120">
        <v>-1</v>
      </c>
      <c r="AA120" t="s">
        <v>228</v>
      </c>
    </row>
    <row r="121" spans="1:27" x14ac:dyDescent="0.5">
      <c r="A121" t="s">
        <v>220</v>
      </c>
      <c r="B121" t="s">
        <v>228</v>
      </c>
      <c r="C121">
        <v>854.93190000000004</v>
      </c>
      <c r="D121" t="s">
        <v>222</v>
      </c>
      <c r="E121">
        <v>0</v>
      </c>
      <c r="F121">
        <v>104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">
        <v>223</v>
      </c>
      <c r="R121">
        <v>0</v>
      </c>
      <c r="S121" t="s">
        <v>224</v>
      </c>
      <c r="T121">
        <v>-1</v>
      </c>
      <c r="U121" t="s">
        <v>225</v>
      </c>
      <c r="V121">
        <v>-1</v>
      </c>
      <c r="W121" t="s">
        <v>226</v>
      </c>
      <c r="X121">
        <v>-1</v>
      </c>
      <c r="Y121" t="s">
        <v>227</v>
      </c>
      <c r="Z121">
        <v>-1</v>
      </c>
      <c r="AA121" t="s">
        <v>228</v>
      </c>
    </row>
    <row r="122" spans="1:27" x14ac:dyDescent="0.5">
      <c r="A122" t="s">
        <v>220</v>
      </c>
      <c r="B122" t="s">
        <v>228</v>
      </c>
      <c r="C122">
        <v>854.93370000000004</v>
      </c>
      <c r="D122" t="s">
        <v>222</v>
      </c>
      <c r="E122">
        <v>0</v>
      </c>
      <c r="F122">
        <v>0</v>
      </c>
      <c r="G122">
        <v>0</v>
      </c>
      <c r="H122">
        <v>530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223</v>
      </c>
      <c r="R122">
        <v>0</v>
      </c>
      <c r="S122" t="s">
        <v>224</v>
      </c>
      <c r="T122">
        <v>-1</v>
      </c>
      <c r="U122" t="s">
        <v>225</v>
      </c>
      <c r="V122">
        <v>-1</v>
      </c>
      <c r="W122" t="s">
        <v>226</v>
      </c>
      <c r="X122">
        <v>-1</v>
      </c>
      <c r="Y122" t="s">
        <v>227</v>
      </c>
      <c r="Z122">
        <v>-1</v>
      </c>
      <c r="AA122" t="s">
        <v>228</v>
      </c>
    </row>
    <row r="123" spans="1:27" x14ac:dyDescent="0.5">
      <c r="A123" t="s">
        <v>220</v>
      </c>
      <c r="B123" t="s">
        <v>228</v>
      </c>
      <c r="C123">
        <v>854.93430000000001</v>
      </c>
      <c r="D123" t="s">
        <v>222</v>
      </c>
      <c r="E123">
        <v>0</v>
      </c>
      <c r="F123">
        <v>0</v>
      </c>
      <c r="G123">
        <v>176</v>
      </c>
      <c r="H123">
        <v>360</v>
      </c>
      <c r="I123">
        <v>0</v>
      </c>
      <c r="J123">
        <v>244</v>
      </c>
      <c r="K123">
        <v>596</v>
      </c>
      <c r="L123">
        <v>204</v>
      </c>
      <c r="M123">
        <v>0</v>
      </c>
      <c r="N123">
        <v>0</v>
      </c>
      <c r="O123">
        <v>279</v>
      </c>
      <c r="P123">
        <v>0</v>
      </c>
      <c r="Q123" t="s">
        <v>223</v>
      </c>
      <c r="R123">
        <v>8.9999999999999998E-4</v>
      </c>
      <c r="S123" t="s">
        <v>224</v>
      </c>
      <c r="T123">
        <v>-1</v>
      </c>
      <c r="U123" t="s">
        <v>225</v>
      </c>
      <c r="V123">
        <v>-1</v>
      </c>
      <c r="W123" t="s">
        <v>226</v>
      </c>
      <c r="X123">
        <v>-1</v>
      </c>
      <c r="Y123" t="s">
        <v>227</v>
      </c>
      <c r="Z123">
        <v>-1</v>
      </c>
      <c r="AA123" t="s">
        <v>228</v>
      </c>
    </row>
    <row r="124" spans="1:27" x14ac:dyDescent="0.5">
      <c r="A124" t="s">
        <v>220</v>
      </c>
      <c r="B124" t="s">
        <v>228</v>
      </c>
      <c r="C124">
        <v>854.94470000000001</v>
      </c>
      <c r="D124" t="s">
        <v>222</v>
      </c>
      <c r="E124">
        <v>122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223</v>
      </c>
      <c r="R124">
        <v>0</v>
      </c>
      <c r="S124" t="s">
        <v>224</v>
      </c>
      <c r="T124">
        <v>-1</v>
      </c>
      <c r="U124" t="s">
        <v>225</v>
      </c>
      <c r="V124">
        <v>-1</v>
      </c>
      <c r="W124" t="s">
        <v>226</v>
      </c>
      <c r="X124">
        <v>-1</v>
      </c>
      <c r="Y124" t="s">
        <v>227</v>
      </c>
      <c r="Z124">
        <v>-1</v>
      </c>
      <c r="AA124" t="s">
        <v>228</v>
      </c>
    </row>
    <row r="125" spans="1:27" x14ac:dyDescent="0.5">
      <c r="A125" t="s">
        <v>220</v>
      </c>
      <c r="B125" t="s">
        <v>228</v>
      </c>
      <c r="C125">
        <v>854.94539999999995</v>
      </c>
      <c r="D125" t="s">
        <v>222</v>
      </c>
      <c r="E125">
        <v>72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223</v>
      </c>
      <c r="R125">
        <v>0</v>
      </c>
      <c r="S125" t="s">
        <v>224</v>
      </c>
      <c r="T125">
        <v>-1</v>
      </c>
      <c r="U125" t="s">
        <v>225</v>
      </c>
      <c r="V125">
        <v>-1</v>
      </c>
      <c r="W125" t="s">
        <v>226</v>
      </c>
      <c r="X125">
        <v>-1</v>
      </c>
      <c r="Y125" t="s">
        <v>227</v>
      </c>
      <c r="Z125">
        <v>-1</v>
      </c>
      <c r="AA125" t="s">
        <v>228</v>
      </c>
    </row>
    <row r="126" spans="1:27" x14ac:dyDescent="0.5">
      <c r="A126" t="s">
        <v>220</v>
      </c>
      <c r="B126" t="s">
        <v>228</v>
      </c>
      <c r="C126">
        <v>854.952</v>
      </c>
      <c r="D126" t="s">
        <v>222</v>
      </c>
      <c r="E126">
        <v>0</v>
      </c>
      <c r="F126">
        <v>105</v>
      </c>
      <c r="G126">
        <v>0</v>
      </c>
      <c r="H126">
        <v>507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223</v>
      </c>
      <c r="R126">
        <v>2.0000000000000001E-4</v>
      </c>
      <c r="S126" t="s">
        <v>224</v>
      </c>
      <c r="T126">
        <v>-1</v>
      </c>
      <c r="U126" t="s">
        <v>225</v>
      </c>
      <c r="V126">
        <v>-1</v>
      </c>
      <c r="W126" t="s">
        <v>226</v>
      </c>
      <c r="X126">
        <v>-1</v>
      </c>
      <c r="Y126" t="s">
        <v>227</v>
      </c>
      <c r="Z126">
        <v>-1</v>
      </c>
      <c r="AA126" t="s">
        <v>228</v>
      </c>
    </row>
    <row r="127" spans="1:27" x14ac:dyDescent="0.5">
      <c r="A127" t="s">
        <v>220</v>
      </c>
      <c r="B127" t="s">
        <v>228</v>
      </c>
      <c r="C127">
        <v>854.95320000000004</v>
      </c>
      <c r="D127" t="s">
        <v>222</v>
      </c>
      <c r="E127">
        <v>0</v>
      </c>
      <c r="F127">
        <v>0</v>
      </c>
      <c r="G127">
        <v>219</v>
      </c>
      <c r="H127">
        <v>408</v>
      </c>
      <c r="I127">
        <v>0</v>
      </c>
      <c r="J127">
        <v>257</v>
      </c>
      <c r="K127">
        <v>0</v>
      </c>
      <c r="L127">
        <v>0</v>
      </c>
      <c r="M127">
        <v>0</v>
      </c>
      <c r="N127">
        <v>537</v>
      </c>
      <c r="O127">
        <v>206</v>
      </c>
      <c r="P127">
        <v>0</v>
      </c>
      <c r="Q127" t="s">
        <v>223</v>
      </c>
      <c r="R127">
        <v>1.1999999999999999E-3</v>
      </c>
      <c r="S127" t="s">
        <v>224</v>
      </c>
      <c r="T127">
        <v>-1</v>
      </c>
      <c r="U127" t="s">
        <v>225</v>
      </c>
      <c r="V127">
        <v>-1</v>
      </c>
      <c r="W127" t="s">
        <v>226</v>
      </c>
      <c r="X127">
        <v>-1</v>
      </c>
      <c r="Y127" t="s">
        <v>227</v>
      </c>
      <c r="Z127">
        <v>-1</v>
      </c>
      <c r="AA127" t="s">
        <v>228</v>
      </c>
    </row>
    <row r="128" spans="1:27" x14ac:dyDescent="0.5">
      <c r="A128" t="s">
        <v>220</v>
      </c>
      <c r="B128" t="s">
        <v>228</v>
      </c>
      <c r="C128">
        <v>855.34410000000003</v>
      </c>
      <c r="D128" t="s">
        <v>222</v>
      </c>
      <c r="E128">
        <v>0</v>
      </c>
      <c r="F128">
        <v>292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">
        <v>223</v>
      </c>
      <c r="R128">
        <v>0</v>
      </c>
      <c r="S128" t="s">
        <v>224</v>
      </c>
      <c r="T128">
        <v>-1</v>
      </c>
      <c r="U128" t="s">
        <v>225</v>
      </c>
      <c r="V128">
        <v>-1</v>
      </c>
      <c r="W128" t="s">
        <v>226</v>
      </c>
      <c r="X128">
        <v>-1</v>
      </c>
      <c r="Y128" t="s">
        <v>227</v>
      </c>
      <c r="Z128">
        <v>-1</v>
      </c>
      <c r="AA128" t="s">
        <v>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C25" sqref="C25"/>
    </sheetView>
  </sheetViews>
  <sheetFormatPr defaultRowHeight="14.35" x14ac:dyDescent="0.5"/>
  <sheetData>
    <row r="1" spans="1:28" x14ac:dyDescent="0.5">
      <c r="A1" t="s">
        <v>455</v>
      </c>
      <c r="B1" t="s">
        <v>221</v>
      </c>
      <c r="C1">
        <v>767.56100000000004</v>
      </c>
      <c r="D1" t="s">
        <v>222</v>
      </c>
      <c r="E1">
        <v>189</v>
      </c>
      <c r="F1">
        <v>0</v>
      </c>
      <c r="G1">
        <v>23227</v>
      </c>
      <c r="H1">
        <v>25853</v>
      </c>
      <c r="I1">
        <v>31749</v>
      </c>
      <c r="J1">
        <v>26262</v>
      </c>
      <c r="K1">
        <v>46890</v>
      </c>
      <c r="L1">
        <v>31445</v>
      </c>
      <c r="M1">
        <v>37850</v>
      </c>
      <c r="N1">
        <v>53413</v>
      </c>
      <c r="O1">
        <v>20147</v>
      </c>
      <c r="P1">
        <v>30622</v>
      </c>
      <c r="Q1" t="s">
        <v>223</v>
      </c>
      <c r="R1">
        <v>0</v>
      </c>
      <c r="S1" t="s">
        <v>224</v>
      </c>
      <c r="T1">
        <v>-1</v>
      </c>
      <c r="U1" t="s">
        <v>225</v>
      </c>
      <c r="V1">
        <v>-1</v>
      </c>
      <c r="W1" t="s">
        <v>226</v>
      </c>
      <c r="X1">
        <v>-1</v>
      </c>
      <c r="Y1" t="s">
        <v>227</v>
      </c>
      <c r="Z1">
        <v>-1</v>
      </c>
      <c r="AA1" t="s">
        <v>456</v>
      </c>
      <c r="AB1" t="s">
        <v>443</v>
      </c>
    </row>
    <row r="6" spans="1:28" x14ac:dyDescent="0.5">
      <c r="A6" s="1" t="s">
        <v>461</v>
      </c>
      <c r="B6">
        <v>766.56470000000002</v>
      </c>
      <c r="C6" t="s">
        <v>438</v>
      </c>
      <c r="D6">
        <v>0</v>
      </c>
      <c r="E6">
        <v>0</v>
      </c>
      <c r="F6">
        <v>37316.5</v>
      </c>
      <c r="G6">
        <v>46129.5</v>
      </c>
      <c r="H6">
        <v>49749.8</v>
      </c>
      <c r="I6">
        <v>43619.199999999997</v>
      </c>
      <c r="J6">
        <v>80467.3</v>
      </c>
      <c r="K6">
        <v>53777.5</v>
      </c>
      <c r="L6">
        <v>63205.1</v>
      </c>
      <c r="M6">
        <v>79899.199999999997</v>
      </c>
      <c r="N6">
        <v>27148.799999999999</v>
      </c>
      <c r="O6">
        <v>48584.9</v>
      </c>
      <c r="P6">
        <v>-1</v>
      </c>
      <c r="Q6">
        <v>-1</v>
      </c>
      <c r="R6">
        <v>-1</v>
      </c>
      <c r="S6">
        <v>-1</v>
      </c>
      <c r="T6">
        <v>-1</v>
      </c>
      <c r="U6" t="s">
        <v>439</v>
      </c>
    </row>
    <row r="7" spans="1:28" x14ac:dyDescent="0.5">
      <c r="A7" t="s">
        <v>466</v>
      </c>
      <c r="B7">
        <v>767.56100000000004</v>
      </c>
      <c r="D7">
        <v>189</v>
      </c>
      <c r="E7">
        <v>0</v>
      </c>
      <c r="F7">
        <v>23227</v>
      </c>
      <c r="G7">
        <v>25853</v>
      </c>
      <c r="H7">
        <v>31749</v>
      </c>
      <c r="I7">
        <v>26262</v>
      </c>
      <c r="J7">
        <v>46890</v>
      </c>
      <c r="K7">
        <v>31445</v>
      </c>
      <c r="L7">
        <v>37850</v>
      </c>
      <c r="M7">
        <v>53413</v>
      </c>
      <c r="N7">
        <v>20147</v>
      </c>
      <c r="O7">
        <v>30622</v>
      </c>
      <c r="P7">
        <v>-1</v>
      </c>
      <c r="R7" t="s">
        <v>443</v>
      </c>
      <c r="U7" t="s">
        <v>456</v>
      </c>
    </row>
    <row r="11" spans="1:28" x14ac:dyDescent="0.5">
      <c r="A11" s="1" t="s">
        <v>461</v>
      </c>
      <c r="B11" s="1">
        <v>767.56179999999995</v>
      </c>
      <c r="C11" s="1" t="s">
        <v>440</v>
      </c>
      <c r="D11" s="1">
        <v>201.1</v>
      </c>
      <c r="E11" s="1">
        <v>0</v>
      </c>
      <c r="F11" s="1">
        <v>23227.200000000001</v>
      </c>
      <c r="G11" s="1">
        <v>28664</v>
      </c>
      <c r="H11" s="1">
        <v>31749.8</v>
      </c>
      <c r="I11" s="1">
        <v>27732.5</v>
      </c>
      <c r="J11" s="1">
        <v>46890.5</v>
      </c>
      <c r="K11" s="1">
        <v>31445.8</v>
      </c>
      <c r="L11" s="1">
        <v>37850</v>
      </c>
      <c r="M11" s="1">
        <v>47847.6</v>
      </c>
      <c r="N11" s="1">
        <v>18198</v>
      </c>
      <c r="O11" s="1">
        <v>32089.5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 t="s">
        <v>441</v>
      </c>
      <c r="V11" s="1" t="s">
        <v>460</v>
      </c>
    </row>
    <row r="12" spans="1:28" x14ac:dyDescent="0.5">
      <c r="A12" t="s">
        <v>459</v>
      </c>
      <c r="D12">
        <v>189</v>
      </c>
      <c r="E12">
        <v>0</v>
      </c>
      <c r="F12">
        <v>23227</v>
      </c>
      <c r="G12">
        <v>25853</v>
      </c>
      <c r="H12">
        <v>31749</v>
      </c>
      <c r="I12">
        <v>26262</v>
      </c>
      <c r="J12">
        <v>46890</v>
      </c>
      <c r="K12">
        <v>31445</v>
      </c>
      <c r="L12">
        <v>37850</v>
      </c>
      <c r="M12">
        <v>53413</v>
      </c>
      <c r="N12">
        <v>20147</v>
      </c>
      <c r="O12">
        <v>30622</v>
      </c>
      <c r="U12" t="s">
        <v>442</v>
      </c>
      <c r="V12" t="s">
        <v>443</v>
      </c>
    </row>
    <row r="14" spans="1:28" x14ac:dyDescent="0.5">
      <c r="A14" t="s">
        <v>457</v>
      </c>
      <c r="D14" s="1">
        <v>307.7</v>
      </c>
      <c r="E14" s="1">
        <v>0</v>
      </c>
      <c r="F14" s="1">
        <v>9118.2000000000007</v>
      </c>
      <c r="G14" s="1">
        <v>11218.8</v>
      </c>
      <c r="H14" s="1">
        <v>13408.6</v>
      </c>
      <c r="I14" s="1">
        <v>11565.3</v>
      </c>
      <c r="J14" s="1">
        <v>14492.1</v>
      </c>
      <c r="K14" s="1">
        <v>9846</v>
      </c>
      <c r="L14" s="1">
        <v>13007.1</v>
      </c>
      <c r="M14" s="1">
        <v>16463.7</v>
      </c>
      <c r="N14" s="1">
        <v>8752.5</v>
      </c>
      <c r="O14" s="1">
        <v>14876.6</v>
      </c>
    </row>
    <row r="15" spans="1:28" x14ac:dyDescent="0.5">
      <c r="A15" t="s">
        <v>463</v>
      </c>
      <c r="D15">
        <v>308.2</v>
      </c>
      <c r="E15">
        <v>0</v>
      </c>
      <c r="F15">
        <v>37744.400000000001</v>
      </c>
      <c r="G15">
        <v>42011.5</v>
      </c>
      <c r="H15">
        <v>51593.7</v>
      </c>
      <c r="I15">
        <v>42677</v>
      </c>
      <c r="J15">
        <v>76197.5</v>
      </c>
      <c r="K15">
        <v>51099.7</v>
      </c>
      <c r="L15">
        <v>61506.6</v>
      </c>
      <c r="M15">
        <v>86796.9</v>
      </c>
      <c r="N15">
        <v>32740</v>
      </c>
      <c r="O15">
        <v>49762.3</v>
      </c>
    </row>
    <row r="17" spans="1:15" x14ac:dyDescent="0.5">
      <c r="A17" t="s">
        <v>462</v>
      </c>
      <c r="B17">
        <v>0.615381275183572</v>
      </c>
      <c r="C17" t="s">
        <v>464</v>
      </c>
      <c r="D17">
        <f>D11/$B$17</f>
        <v>326.78927375554389</v>
      </c>
      <c r="E17">
        <f t="shared" ref="E17:O17" si="0">E11/$B$17</f>
        <v>0</v>
      </c>
      <c r="F17">
        <f t="shared" si="0"/>
        <v>37744.404870088358</v>
      </c>
      <c r="G17">
        <f t="shared" si="0"/>
        <v>46579.252824111936</v>
      </c>
      <c r="H17">
        <f t="shared" si="0"/>
        <v>51593.705041689544</v>
      </c>
      <c r="I17">
        <f t="shared" si="0"/>
        <v>45065.557108033921</v>
      </c>
      <c r="J17">
        <f t="shared" si="0"/>
        <v>76197.476086694835</v>
      </c>
      <c r="K17">
        <f t="shared" si="0"/>
        <v>51099.7023603286</v>
      </c>
      <c r="L17">
        <f t="shared" si="0"/>
        <v>61506.583847077753</v>
      </c>
      <c r="M17">
        <f t="shared" si="0"/>
        <v>77752.772028571664</v>
      </c>
      <c r="N17">
        <f t="shared" si="0"/>
        <v>29571.910511205311</v>
      </c>
      <c r="O17">
        <f t="shared" si="0"/>
        <v>52145.720537933994</v>
      </c>
    </row>
    <row r="18" spans="1:15" x14ac:dyDescent="0.5">
      <c r="C18" t="s">
        <v>465</v>
      </c>
      <c r="D18">
        <f>D12/$B$17</f>
        <v>307.12666703032221</v>
      </c>
      <c r="E18">
        <f t="shared" ref="E18:O18" si="1">E12/$B$17</f>
        <v>0</v>
      </c>
      <c r="F18">
        <f t="shared" si="1"/>
        <v>37744.079868324305</v>
      </c>
      <c r="G18">
        <f t="shared" si="1"/>
        <v>42011.353030343489</v>
      </c>
      <c r="H18">
        <f t="shared" si="1"/>
        <v>51592.405034633332</v>
      </c>
      <c r="I18">
        <f t="shared" si="1"/>
        <v>42675.981637832389</v>
      </c>
      <c r="J18">
        <f t="shared" si="1"/>
        <v>76196.663582284702</v>
      </c>
      <c r="K18">
        <f t="shared" si="1"/>
        <v>51098.402353272388</v>
      </c>
      <c r="L18">
        <f t="shared" si="1"/>
        <v>61506.583847077753</v>
      </c>
      <c r="M18">
        <f t="shared" si="1"/>
        <v>86796.596116881483</v>
      </c>
      <c r="N18">
        <f t="shared" si="1"/>
        <v>32739.052701904242</v>
      </c>
      <c r="O18">
        <f t="shared" si="1"/>
        <v>49761.020094193264</v>
      </c>
    </row>
    <row r="20" spans="1:15" ht="30.7" x14ac:dyDescent="1">
      <c r="C20" s="13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refeence</vt:lpstr>
      <vt:lpstr>lx2_manual</vt:lpstr>
      <vt:lpstr>lx2_auto</vt:lpstr>
      <vt:lpstr>lx1_dump</vt:lpstr>
      <vt:lpstr>lx2_dump</vt:lpstr>
      <vt:lpstr>lx2_dump_auto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2022-11-02T13:12:00Z</dcterms:modified>
</cp:coreProperties>
</file>