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gdoor\Desktop\搬送入力アプリ\"/>
    </mc:Choice>
  </mc:AlternateContent>
  <xr:revisionPtr revIDLastSave="0" documentId="13_ncr:1_{F87CA6E1-AF92-432D-BCD5-B8AB0A637600}" xr6:coauthVersionLast="47" xr6:coauthVersionMax="47" xr10:uidLastSave="{00000000-0000-0000-0000-000000000000}"/>
  <bookViews>
    <workbookView xWindow="-120" yWindow="-120" windowWidth="38640" windowHeight="21120" tabRatio="851" xr2:uid="{9907BF79-DA50-4ABF-B904-AD46E9F9FA08}"/>
  </bookViews>
  <sheets>
    <sheet name="寝台車 29" sheetId="1" r:id="rId1"/>
    <sheet name="寝台車 30" sheetId="2" r:id="rId2"/>
    <sheet name="大月 寝台車 1603" sheetId="5" r:id="rId3"/>
    <sheet name="CH東富士 寝台車 1105" sheetId="6" r:id="rId4"/>
    <sheet name="CH東富士 霊柩車 1381" sheetId="7" r:id="rId5"/>
    <sheet name="霊柩車 40" sheetId="3" r:id="rId6"/>
    <sheet name="霊柩車 223" sheetId="4" r:id="rId7"/>
    <sheet name="東日本セレモニー 2" sheetId="14" r:id="rId8"/>
    <sheet name="東日本セレモニー 1961" sheetId="9" r:id="rId9"/>
    <sheet name="東日本セレモニー 2259" sheetId="10" r:id="rId10"/>
    <sheet name="東日本セレモニー 2262" sheetId="11" r:id="rId11"/>
    <sheet name="東日本セレモニー 2380" sheetId="12" r:id="rId12"/>
    <sheet name="月間集計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3" l="1"/>
  <c r="A1" i="13"/>
  <c r="K11" i="13"/>
  <c r="I11" i="13"/>
  <c r="H11" i="13"/>
  <c r="G11" i="13"/>
  <c r="E11" i="13"/>
  <c r="K6" i="14"/>
  <c r="I6" i="14"/>
  <c r="H6" i="14"/>
  <c r="G6" i="14"/>
  <c r="E6" i="14"/>
  <c r="J4" i="14"/>
  <c r="J6" i="14" s="1"/>
  <c r="B1" i="14"/>
  <c r="A1" i="14"/>
  <c r="A1" i="12" l="1"/>
  <c r="A1" i="11"/>
  <c r="A1" i="10"/>
  <c r="A1" i="9"/>
  <c r="A1" i="4"/>
  <c r="A1" i="3"/>
  <c r="A1" i="7"/>
  <c r="A1" i="6"/>
  <c r="A1" i="5"/>
  <c r="A1" i="2"/>
  <c r="D4" i="1"/>
  <c r="B1" i="12"/>
  <c r="B1" i="11"/>
  <c r="B1" i="10"/>
  <c r="B1" i="9"/>
  <c r="B1" i="4"/>
  <c r="B1" i="3"/>
  <c r="B1" i="7"/>
  <c r="B1" i="6"/>
  <c r="B1" i="5"/>
  <c r="B1" i="2"/>
  <c r="K6" i="12"/>
  <c r="K15" i="13" s="1"/>
  <c r="I6" i="12"/>
  <c r="I15" i="13" s="1"/>
  <c r="H6" i="12"/>
  <c r="H15" i="13" s="1"/>
  <c r="G6" i="12"/>
  <c r="G15" i="13" s="1"/>
  <c r="E6" i="12"/>
  <c r="E15" i="13" s="1"/>
  <c r="J4" i="12"/>
  <c r="J6" i="12" s="1"/>
  <c r="D4" i="12" l="1"/>
  <c r="D6" i="12" s="1"/>
  <c r="D4" i="13"/>
  <c r="D4" i="14"/>
  <c r="J15" i="13"/>
  <c r="F6" i="12"/>
  <c r="D4" i="5"/>
  <c r="D4" i="7"/>
  <c r="D4" i="4"/>
  <c r="D4" i="9"/>
  <c r="D4" i="11"/>
  <c r="D4" i="2"/>
  <c r="D4" i="6"/>
  <c r="D4" i="3"/>
  <c r="D4" i="10"/>
  <c r="F4" i="12"/>
  <c r="D6" i="14" l="1"/>
  <c r="F6" i="14" s="1"/>
  <c r="F4" i="14"/>
  <c r="D10" i="13"/>
  <c r="D14" i="13"/>
  <c r="D12" i="13"/>
  <c r="D7" i="13"/>
  <c r="D5" i="13"/>
  <c r="D9" i="13"/>
  <c r="D15" i="13"/>
  <c r="F15" i="13" s="1"/>
  <c r="D13" i="13"/>
  <c r="D11" i="13"/>
  <c r="D6" i="13"/>
  <c r="K6" i="11"/>
  <c r="K14" i="13" s="1"/>
  <c r="I6" i="11"/>
  <c r="I14" i="13" s="1"/>
  <c r="H6" i="11"/>
  <c r="H14" i="13" s="1"/>
  <c r="G6" i="11"/>
  <c r="G14" i="13" s="1"/>
  <c r="E6" i="11"/>
  <c r="E14" i="13" s="1"/>
  <c r="D6" i="11"/>
  <c r="F6" i="11" s="1"/>
  <c r="J4" i="11"/>
  <c r="J6" i="11" s="1"/>
  <c r="F4" i="11"/>
  <c r="K6" i="10"/>
  <c r="K13" i="13" s="1"/>
  <c r="I6" i="10"/>
  <c r="I13" i="13" s="1"/>
  <c r="H6" i="10"/>
  <c r="H13" i="13" s="1"/>
  <c r="G6" i="10"/>
  <c r="G13" i="13" s="1"/>
  <c r="E6" i="10"/>
  <c r="E13" i="13" s="1"/>
  <c r="F13" i="13" s="1"/>
  <c r="D6" i="10"/>
  <c r="J4" i="10"/>
  <c r="J6" i="10" s="1"/>
  <c r="F4" i="10"/>
  <c r="K6" i="9"/>
  <c r="K12" i="13" s="1"/>
  <c r="I6" i="9"/>
  <c r="I12" i="13" s="1"/>
  <c r="H6" i="9"/>
  <c r="H12" i="13" s="1"/>
  <c r="G6" i="9"/>
  <c r="G12" i="13" s="1"/>
  <c r="E6" i="9"/>
  <c r="E12" i="13" s="1"/>
  <c r="F12" i="13" s="1"/>
  <c r="D6" i="9"/>
  <c r="J4" i="9"/>
  <c r="J6" i="9" s="1"/>
  <c r="F4" i="9"/>
  <c r="K6" i="7"/>
  <c r="K8" i="13" s="1"/>
  <c r="I6" i="7"/>
  <c r="I8" i="13" s="1"/>
  <c r="H6" i="7"/>
  <c r="H8" i="13" s="1"/>
  <c r="G6" i="7"/>
  <c r="G8" i="13" s="1"/>
  <c r="E6" i="7"/>
  <c r="E8" i="13" s="1"/>
  <c r="F8" i="13" s="1"/>
  <c r="D6" i="7"/>
  <c r="J4" i="7"/>
  <c r="J6" i="7" s="1"/>
  <c r="F4" i="7"/>
  <c r="K6" i="6"/>
  <c r="K7" i="13" s="1"/>
  <c r="I6" i="6"/>
  <c r="I7" i="13" s="1"/>
  <c r="H6" i="6"/>
  <c r="H7" i="13" s="1"/>
  <c r="G6" i="6"/>
  <c r="G7" i="13" s="1"/>
  <c r="E6" i="6"/>
  <c r="E7" i="13" s="1"/>
  <c r="F7" i="13" s="1"/>
  <c r="D6" i="6"/>
  <c r="J4" i="6"/>
  <c r="J6" i="6" s="1"/>
  <c r="F4" i="6"/>
  <c r="K6" i="5"/>
  <c r="K6" i="13" s="1"/>
  <c r="I6" i="5"/>
  <c r="I6" i="13" s="1"/>
  <c r="H6" i="5"/>
  <c r="H6" i="13" s="1"/>
  <c r="G6" i="5"/>
  <c r="G6" i="13" s="1"/>
  <c r="E6" i="5"/>
  <c r="E6" i="13" s="1"/>
  <c r="F6" i="13" s="1"/>
  <c r="D6" i="5"/>
  <c r="J4" i="5"/>
  <c r="J6" i="5" s="1"/>
  <c r="F4" i="5"/>
  <c r="K6" i="4"/>
  <c r="K10" i="13" s="1"/>
  <c r="I6" i="4"/>
  <c r="I10" i="13" s="1"/>
  <c r="H6" i="4"/>
  <c r="H10" i="13" s="1"/>
  <c r="G6" i="4"/>
  <c r="G10" i="13" s="1"/>
  <c r="E6" i="4"/>
  <c r="E10" i="13" s="1"/>
  <c r="F10" i="13" s="1"/>
  <c r="D6" i="4"/>
  <c r="J4" i="4"/>
  <c r="J6" i="4" s="1"/>
  <c r="F4" i="4"/>
  <c r="K6" i="3"/>
  <c r="K9" i="13" s="1"/>
  <c r="I6" i="3"/>
  <c r="I9" i="13" s="1"/>
  <c r="H6" i="3"/>
  <c r="H9" i="13" s="1"/>
  <c r="G6" i="3"/>
  <c r="G9" i="13" s="1"/>
  <c r="E6" i="3"/>
  <c r="E9" i="13" s="1"/>
  <c r="F9" i="13" s="1"/>
  <c r="D6" i="3"/>
  <c r="J4" i="3"/>
  <c r="J6" i="3" s="1"/>
  <c r="F4" i="3"/>
  <c r="K6" i="2"/>
  <c r="K5" i="13" s="1"/>
  <c r="I6" i="2"/>
  <c r="I5" i="13" s="1"/>
  <c r="H6" i="2"/>
  <c r="H5" i="13" s="1"/>
  <c r="G6" i="2"/>
  <c r="G5" i="13" s="1"/>
  <c r="E6" i="2"/>
  <c r="E5" i="13" s="1"/>
  <c r="F5" i="13" s="1"/>
  <c r="D6" i="2"/>
  <c r="J4" i="2"/>
  <c r="J6" i="2" s="1"/>
  <c r="F4" i="2"/>
  <c r="K6" i="1"/>
  <c r="K4" i="13" s="1"/>
  <c r="I6" i="1"/>
  <c r="I4" i="13" s="1"/>
  <c r="H6" i="1"/>
  <c r="H4" i="13" s="1"/>
  <c r="G6" i="1"/>
  <c r="G4" i="13" s="1"/>
  <c r="E6" i="1"/>
  <c r="E4" i="13" s="1"/>
  <c r="F4" i="13" s="1"/>
  <c r="D6" i="1"/>
  <c r="J4" i="1"/>
  <c r="J6" i="1" s="1"/>
  <c r="F4" i="1"/>
  <c r="F14" i="13" l="1"/>
  <c r="D16" i="13"/>
  <c r="J14" i="13"/>
  <c r="J13" i="13"/>
  <c r="F6" i="10"/>
  <c r="J12" i="13"/>
  <c r="F6" i="9"/>
  <c r="F6" i="7"/>
  <c r="J5" i="13"/>
  <c r="J10" i="13"/>
  <c r="F6" i="6"/>
  <c r="J4" i="13"/>
  <c r="J8" i="13"/>
  <c r="J7" i="13"/>
  <c r="F6" i="2"/>
  <c r="F6" i="1"/>
  <c r="F6" i="4"/>
  <c r="J9" i="13"/>
  <c r="F6" i="3"/>
  <c r="J6" i="13"/>
  <c r="K16" i="13"/>
  <c r="I16" i="13"/>
  <c r="G16" i="13"/>
  <c r="F6" i="5"/>
  <c r="J11" i="13"/>
  <c r="H16" i="13"/>
  <c r="F11" i="13"/>
  <c r="E16" i="13"/>
  <c r="F16" i="13" s="1"/>
  <c r="J16" i="13" l="1"/>
</calcChain>
</file>

<file path=xl/sharedStrings.xml><?xml version="1.0" encoding="utf-8"?>
<sst xmlns="http://schemas.openxmlformats.org/spreadsheetml/2006/main" count="219" uniqueCount="40">
  <si>
    <t>月分</t>
    <rPh sb="0" eb="2">
      <t>ガツブン</t>
    </rPh>
    <phoneticPr fontId="3"/>
  </si>
  <si>
    <t>走行キロ(ｋｍ)</t>
    <rPh sb="0" eb="2">
      <t>ソウコウ</t>
    </rPh>
    <phoneticPr fontId="3"/>
  </si>
  <si>
    <t>台数</t>
    <rPh sb="0" eb="2">
      <t>ダイスウ</t>
    </rPh>
    <phoneticPr fontId="3"/>
  </si>
  <si>
    <t>支社名</t>
    <rPh sb="0" eb="2">
      <t>シシャ</t>
    </rPh>
    <rPh sb="2" eb="3">
      <t>ナ</t>
    </rPh>
    <phoneticPr fontId="3"/>
  </si>
  <si>
    <t>車輌番号</t>
    <rPh sb="0" eb="2">
      <t>シャリョウ</t>
    </rPh>
    <rPh sb="2" eb="4">
      <t>バンゴウ</t>
    </rPh>
    <phoneticPr fontId="3"/>
  </si>
  <si>
    <t>延実在
車輌数</t>
    <rPh sb="0" eb="1">
      <t>ノ</t>
    </rPh>
    <rPh sb="1" eb="3">
      <t>ジツザイ</t>
    </rPh>
    <rPh sb="4" eb="6">
      <t>シャリョウ</t>
    </rPh>
    <rPh sb="6" eb="7">
      <t>スウ</t>
    </rPh>
    <phoneticPr fontId="3"/>
  </si>
  <si>
    <t>延実働
車輌数</t>
    <rPh sb="0" eb="1">
      <t>ノ</t>
    </rPh>
    <rPh sb="1" eb="3">
      <t>ジツドウ</t>
    </rPh>
    <rPh sb="4" eb="6">
      <t>シャリョウ</t>
    </rPh>
    <rPh sb="6" eb="7">
      <t>スウ</t>
    </rPh>
    <phoneticPr fontId="3"/>
  </si>
  <si>
    <t>稼働率</t>
    <rPh sb="0" eb="2">
      <t>カドウ</t>
    </rPh>
    <rPh sb="2" eb="3">
      <t>リツ</t>
    </rPh>
    <phoneticPr fontId="3"/>
  </si>
  <si>
    <t>搬送回数</t>
    <rPh sb="0" eb="2">
      <t>ハンソウ</t>
    </rPh>
    <rPh sb="2" eb="4">
      <t>カイスウ</t>
    </rPh>
    <phoneticPr fontId="3"/>
  </si>
  <si>
    <t>有料キロ数</t>
    <phoneticPr fontId="3"/>
  </si>
  <si>
    <t>無料キロ数</t>
    <phoneticPr fontId="3"/>
  </si>
  <si>
    <t>総走行ｋｍ</t>
    <rPh sb="0" eb="1">
      <t>ソウ</t>
    </rPh>
    <rPh sb="1" eb="3">
      <t>ソウコウ</t>
    </rPh>
    <phoneticPr fontId="3"/>
  </si>
  <si>
    <t>運輸実績</t>
    <rPh sb="0" eb="2">
      <t>ウンユ</t>
    </rPh>
    <rPh sb="2" eb="4">
      <t>ジッセキ</t>
    </rPh>
    <phoneticPr fontId="3"/>
  </si>
  <si>
    <t>ＣＨ東富士</t>
    <rPh sb="2" eb="3">
      <t>ヒガシ</t>
    </rPh>
    <rPh sb="3" eb="5">
      <t>フジ</t>
    </rPh>
    <phoneticPr fontId="3"/>
  </si>
  <si>
    <t>合　　　計</t>
    <rPh sb="0" eb="1">
      <t>ゴウ</t>
    </rPh>
    <rPh sb="4" eb="5">
      <t>ハカリ</t>
    </rPh>
    <phoneticPr fontId="3"/>
  </si>
  <si>
    <t>CH富士吉田</t>
  </si>
  <si>
    <t>CH富士吉田</t>
    <rPh sb="2" eb="6">
      <t>フジヨシダ</t>
    </rPh>
    <phoneticPr fontId="3"/>
  </si>
  <si>
    <t>ＣＨ大月</t>
    <rPh sb="2" eb="4">
      <t>オオツキ</t>
    </rPh>
    <phoneticPr fontId="3"/>
  </si>
  <si>
    <t>ＣＨ東日本</t>
  </si>
  <si>
    <t>有料キロ数</t>
    <rPh sb="0" eb="2">
      <t>ユウリョウ</t>
    </rPh>
    <rPh sb="4" eb="5">
      <t>スウ</t>
    </rPh>
    <phoneticPr fontId="3"/>
  </si>
  <si>
    <t>無料キロ数</t>
    <rPh sb="0" eb="5">
      <t>ムリョウ</t>
    </rPh>
    <phoneticPr fontId="3"/>
  </si>
  <si>
    <t>№1</t>
    <phoneticPr fontId="3"/>
  </si>
  <si>
    <t>ＣＨ富士吉田</t>
    <rPh sb="2" eb="6">
      <t>フジヨシダ</t>
    </rPh>
    <phoneticPr fontId="3"/>
  </si>
  <si>
    <t>№2</t>
  </si>
  <si>
    <t>№3</t>
  </si>
  <si>
    <t>CH大月</t>
    <rPh sb="2" eb="4">
      <t>オオツキ</t>
    </rPh>
    <phoneticPr fontId="3"/>
  </si>
  <si>
    <t>№4</t>
  </si>
  <si>
    <t>№5</t>
  </si>
  <si>
    <t>ＣＨ東霊柩</t>
    <rPh sb="2" eb="3">
      <t>ヒガシ</t>
    </rPh>
    <rPh sb="3" eb="5">
      <t>レイキュウ</t>
    </rPh>
    <phoneticPr fontId="3"/>
  </si>
  <si>
    <t>№6</t>
  </si>
  <si>
    <t>東日本</t>
    <rPh sb="0" eb="3">
      <t>ヒガシニホン</t>
    </rPh>
    <phoneticPr fontId="3"/>
  </si>
  <si>
    <t>№7</t>
  </si>
  <si>
    <t>№8</t>
  </si>
  <si>
    <t>№9</t>
  </si>
  <si>
    <t>№10</t>
  </si>
  <si>
    <t>№11</t>
  </si>
  <si>
    <t>№12</t>
  </si>
  <si>
    <t>霊柩車</t>
  </si>
  <si>
    <t>東日本</t>
  </si>
  <si>
    <t>R8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</si>
</sst>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.0%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176" fontId="2" fillId="0" borderId="0" xfId="2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76" fontId="2" fillId="0" borderId="4" xfId="2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177" fontId="2" fillId="0" borderId="7" xfId="3" applyNumberFormat="1" applyFont="1" applyBorder="1">
      <alignment vertical="center"/>
    </xf>
    <xf numFmtId="38" fontId="2" fillId="0" borderId="7" xfId="0" applyNumberFormat="1" applyFont="1" applyBorder="1">
      <alignment vertical="center"/>
    </xf>
    <xf numFmtId="176" fontId="2" fillId="0" borderId="4" xfId="2" applyFont="1" applyBorder="1">
      <alignment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177" fontId="2" fillId="0" borderId="8" xfId="3" applyNumberFormat="1" applyFont="1" applyBorder="1">
      <alignment vertical="center"/>
    </xf>
    <xf numFmtId="38" fontId="2" fillId="0" borderId="8" xfId="0" applyNumberFormat="1" applyFont="1" applyBorder="1">
      <alignment vertical="center"/>
    </xf>
    <xf numFmtId="176" fontId="2" fillId="0" borderId="9" xfId="2" applyFont="1" applyBorder="1">
      <alignment vertical="center"/>
    </xf>
    <xf numFmtId="0" fontId="4" fillId="0" borderId="10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177" fontId="2" fillId="0" borderId="11" xfId="0" applyNumberFormat="1" applyFont="1" applyBorder="1">
      <alignment vertical="center"/>
    </xf>
    <xf numFmtId="38" fontId="2" fillId="0" borderId="11" xfId="1" applyFont="1" applyBorder="1">
      <alignment vertical="center"/>
    </xf>
    <xf numFmtId="176" fontId="2" fillId="0" borderId="12" xfId="2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shrinkToFit="1"/>
    </xf>
    <xf numFmtId="176" fontId="2" fillId="0" borderId="14" xfId="2" applyFont="1" applyBorder="1" applyAlignment="1">
      <alignment horizontal="center" vertical="center"/>
    </xf>
    <xf numFmtId="9" fontId="2" fillId="0" borderId="7" xfId="3" applyFont="1" applyBorder="1">
      <alignment vertical="center"/>
    </xf>
    <xf numFmtId="1" fontId="2" fillId="0" borderId="7" xfId="0" applyNumberFormat="1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38" fontId="2" fillId="0" borderId="11" xfId="0" applyNumberFormat="1" applyFont="1" applyBorder="1">
      <alignment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1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&quot;¥&quot;#,##0_);[Red]\(&quot;¥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8" formatCode="#,##0_);[Red]\(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A5AB9-6A59-4950-A1A7-4B994A29544D}" name="寝台車_29" displayName="寝台車_29" ref="A3:K6" totalsRowShown="0" headerRowDxfId="194" dataDxfId="192" headerRowBorderDxfId="193" tableBorderDxfId="191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A1A0890-22B0-418E-A411-4081E86EB01D}" name="台数" dataDxfId="190"/>
    <tableColumn id="2" xr3:uid="{42577A3C-BC63-4586-AE2E-79714BE10C6D}" name="支社名" dataDxfId="189"/>
    <tableColumn id="3" xr3:uid="{3F4C502F-6815-4780-AE11-D81A9297002F}" name="車輌番号" dataDxfId="188"/>
    <tableColumn id="4" xr3:uid="{56ED98D2-56B3-4817-9809-A47B38B9A68D}" name="延実在_x000a_車輌数" dataDxfId="187"/>
    <tableColumn id="5" xr3:uid="{74E58D0D-9D8E-4B0C-94C4-4E67BE17F124}" name="延実働_x000a_車輌数" dataDxfId="186"/>
    <tableColumn id="6" xr3:uid="{24A119D3-A426-4F7A-AFCE-7A60CABF300E}" name="稼働率" dataDxfId="185" dataCellStyle="パーセント"/>
    <tableColumn id="7" xr3:uid="{A9359F17-4E82-4DB4-9FCF-D3A22BC43A8B}" name="搬送回数" dataDxfId="184"/>
    <tableColumn id="8" xr3:uid="{CFEB1932-8994-43DD-9616-948C3D4A2BD0}" name="有料キロ数" dataDxfId="183"/>
    <tableColumn id="9" xr3:uid="{0925EE59-52DB-499C-9F73-EBA8BA10B522}" name="無料キロ数" dataDxfId="182"/>
    <tableColumn id="10" xr3:uid="{4F952C16-6614-45AA-A9B1-7E88193F4D06}" name="総走行ｋｍ" dataDxfId="181"/>
    <tableColumn id="11" xr3:uid="{E988F274-8E1C-402E-88AB-984923B60C56}" name="運輸実績" dataDxfId="1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245960-EB41-4DA2-A9B2-ACFEFF2E18CD}" name="東日本セレモニー_2259" displayName="東日本セレモニー_2259" ref="A3:K6" totalsRowShown="0" headerRowDxfId="59" dataDxfId="57" headerRowBorderDxfId="58" tableBorderDxfId="56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A2538BC-FD5D-4458-81E5-17C9D75F2EF5}" name="台数" dataDxfId="55"/>
    <tableColumn id="2" xr3:uid="{53C41AFE-B75E-4A0D-87A2-859DDF58A9E0}" name="支社名" dataDxfId="54"/>
    <tableColumn id="3" xr3:uid="{731BBDFA-C2B9-4B9D-B100-98E7F8AA204C}" name="車輌番号" dataDxfId="53"/>
    <tableColumn id="4" xr3:uid="{A9F4467F-F404-4B19-B860-BB4A323FB916}" name="延実在_x000a_車輌数" dataDxfId="52"/>
    <tableColumn id="5" xr3:uid="{F6430A15-E4B0-4AF6-9EB5-D630EECBC778}" name="延実働_x000a_車輌数" dataDxfId="51"/>
    <tableColumn id="6" xr3:uid="{D8037DA3-5285-4165-A095-7162A2EA9CBC}" name="稼働率" dataDxfId="50" dataCellStyle="パーセント"/>
    <tableColumn id="7" xr3:uid="{3C938316-F962-4A17-9746-412D490B2109}" name="搬送回数" dataDxfId="49"/>
    <tableColumn id="8" xr3:uid="{46EC520A-77FC-4369-94A9-5DF0193EA9D7}" name="有料キロ数" dataDxfId="48"/>
    <tableColumn id="9" xr3:uid="{82321FF6-5CA5-4C1A-8EE0-BFDF2E645BB7}" name="無料キロ数" dataDxfId="47"/>
    <tableColumn id="10" xr3:uid="{DF4A69D4-D74E-4DE3-BF88-43910DB47ED2}" name="総走行ｋｍ" dataDxfId="46"/>
    <tableColumn id="11" xr3:uid="{3F5F0763-7AAA-4276-8432-B7A8337D49BB}" name="運輸実績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0313D3-F4BE-4B9E-B9F2-9233EEA2E756}" name="東日本セレモニー_2262" displayName="東日本セレモニー_2262" ref="A3:K6" totalsRowShown="0" headerRowDxfId="44" dataDxfId="42" headerRowBorderDxfId="43" tableBorderDxfId="41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A912551-9F38-42BC-AC11-C7A88712F572}" name="台数" dataDxfId="40"/>
    <tableColumn id="2" xr3:uid="{55C11A8E-0922-4C96-A09A-3E081B16CBC0}" name="支社名" dataDxfId="39"/>
    <tableColumn id="3" xr3:uid="{AC0C2718-DD08-40A7-851C-C763DBDD67C6}" name="車輌番号" dataDxfId="38"/>
    <tableColumn id="4" xr3:uid="{83D7B484-BA42-4265-B1E6-5C84A32EA4C5}" name="延実在_x000a_車輌数" dataDxfId="37"/>
    <tableColumn id="5" xr3:uid="{C6E18EB0-9D18-4599-9638-F1FDA8472A22}" name="延実働_x000a_車輌数" dataDxfId="36"/>
    <tableColumn id="6" xr3:uid="{F4E1CF22-13BD-4746-83EA-54A10878DC52}" name="稼働率" dataDxfId="35" dataCellStyle="パーセント"/>
    <tableColumn id="7" xr3:uid="{E834B578-BE18-4145-87AF-9DDF4CDAD0F9}" name="搬送回数" dataDxfId="34"/>
    <tableColumn id="8" xr3:uid="{0143572F-8703-49EA-A1BD-D4DE4CDD274D}" name="有料キロ数" dataDxfId="33"/>
    <tableColumn id="9" xr3:uid="{7D98F128-AA80-401C-98D7-50F8CBC1B7AE}" name="無料キロ数" dataDxfId="32"/>
    <tableColumn id="10" xr3:uid="{9E94765C-10F4-4DB7-B5D8-5562D200EFE5}" name="総走行ｋｍ" dataDxfId="31"/>
    <tableColumn id="11" xr3:uid="{F836549E-F5FA-41A9-99A9-BED8D5B393A1}" name="運輸実績" dataDxfId="3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8C36F4-7896-4044-8214-BE20E197CD86}" name="東日本セレモニー_2380" displayName="東日本セレモニー_2380" ref="A3:K6" totalsRowShown="0" headerRowDxfId="29" dataDxfId="27" headerRowBorderDxfId="28" tableBorderDxfId="26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52FF2E5-245D-4098-B378-98C5F25DEDD1}" name="台数" dataDxfId="25"/>
    <tableColumn id="2" xr3:uid="{6DAD055A-4EEC-4566-8B4D-C359F9F25167}" name="支社名" dataDxfId="24"/>
    <tableColumn id="3" xr3:uid="{66A9C54F-AA3D-4F79-925C-91DA97E1C060}" name="車輌番号" dataDxfId="23"/>
    <tableColumn id="4" xr3:uid="{34E9431A-685C-400D-9692-BBBD77A6A0D4}" name="延実在_x000a_車輌数" dataDxfId="22"/>
    <tableColumn id="5" xr3:uid="{58540C74-B808-48E1-A50D-BA35DE4F362D}" name="延実働_x000a_車輌数" dataDxfId="21"/>
    <tableColumn id="6" xr3:uid="{6C77D977-97D8-46CB-BDA1-7F90E5A57DFF}" name="稼働率" dataDxfId="20" dataCellStyle="パーセント"/>
    <tableColumn id="7" xr3:uid="{15ED5B95-6BF2-43A8-A632-411C8E7974C0}" name="搬送回数" dataDxfId="19"/>
    <tableColumn id="8" xr3:uid="{23CBAA38-5F44-4BF4-9586-79DE8E201C8D}" name="有料キロ数" dataDxfId="18"/>
    <tableColumn id="9" xr3:uid="{BC2E5920-063D-44B9-8EFC-0F200BFC6D50}" name="無料キロ数" dataDxfId="17"/>
    <tableColumn id="10" xr3:uid="{5FE443E0-1F42-44C4-B70A-A0F71C14C23A}" name="総走行ｋｍ" dataDxfId="16"/>
    <tableColumn id="11" xr3:uid="{AA649011-A485-4369-91CB-88B3CF6D20EC}" name="運輸実績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DFC59E-E789-4EDE-B3DA-C89B5556E697}" name="月間集計" displayName="月間集計" ref="A3:K16" totalsRowShown="0" headerRowDxfId="14" dataDxfId="12" headerRowBorderDxfId="13" tableBorderDxfId="11">
  <autoFilter ref="A3:K16" xr:uid="{C5551C74-76F4-49E3-950C-915D58B094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87C3080-8588-4E62-A51E-CA3D467FD5C6}" name="台数" dataDxfId="10"/>
    <tableColumn id="2" xr3:uid="{222E5F83-F67C-4704-82CD-C30BB34E55C0}" name="支社名" dataDxfId="9"/>
    <tableColumn id="3" xr3:uid="{E59CBD99-E9F3-488E-9FB5-5C1869474368}" name="車輌番号" dataDxfId="8"/>
    <tableColumn id="4" xr3:uid="{75E03BF4-C14A-42BB-9A80-AF538F0EC24A}" name="延実在_x000a_車輌数" dataDxfId="7"/>
    <tableColumn id="5" xr3:uid="{2684E235-42ED-4AA8-AD5E-EE733A1332B3}" name="延実働_x000a_車輌数" dataDxfId="6"/>
    <tableColumn id="6" xr3:uid="{3C24A94D-2D79-4DF8-BD81-3BBF8B1EFF41}" name="稼働率" dataDxfId="5" dataCellStyle="パーセント">
      <calculatedColumnFormula>IFERROR(E4/D4,0)</calculatedColumnFormula>
    </tableColumn>
    <tableColumn id="7" xr3:uid="{F66EFF17-2EC0-4BC9-80C3-85422C976816}" name="搬送回数" dataDxfId="4"/>
    <tableColumn id="8" xr3:uid="{EDFDF40D-A489-4226-AD64-1C0DF815AF4C}" name="有料キロ数" dataDxfId="3"/>
    <tableColumn id="9" xr3:uid="{4A6234F7-0778-4720-8D4F-876AC080FBB9}" name="無料キロ数" dataDxfId="2"/>
    <tableColumn id="10" xr3:uid="{2AF32F02-5BA2-41BC-AF71-CAAFED58A1AF}" name="総走行ｋｍ" dataDxfId="1"/>
    <tableColumn id="11" xr3:uid="{028B8CD3-C819-489C-ACBE-A220D9BC9264}" name="運輸実績" dataDxfId="0" dataCellStyle="通貨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4FE0F6-E5BB-45B7-A63B-49081E876A76}" name="寝台車_30" displayName="寝台車_30" ref="A3:K6" totalsRowShown="0" headerRowDxfId="179" dataDxfId="177" headerRowBorderDxfId="178" tableBorderDxfId="176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39814B9F-EAFA-4E52-8957-147F04B5926E}" name="台数" dataDxfId="175"/>
    <tableColumn id="2" xr3:uid="{3CDB88D4-89B3-4E00-BE4F-58D9FF2FD470}" name="支社名" dataDxfId="174"/>
    <tableColumn id="3" xr3:uid="{FBE5AFA3-E4E5-48B9-B992-6F1CF8ED99F9}" name="車輌番号" dataDxfId="173"/>
    <tableColumn id="4" xr3:uid="{DBFF757B-9464-4C52-8804-872EB838763B}" name="延実在_x000a_車輌数" dataDxfId="172"/>
    <tableColumn id="5" xr3:uid="{ECA58BC3-77E9-4081-BA86-23E5308B1B7F}" name="延実働_x000a_車輌数" dataDxfId="171"/>
    <tableColumn id="6" xr3:uid="{761D6BC3-CCEF-42D0-8648-DBD00344931E}" name="稼働率" dataDxfId="170" dataCellStyle="パーセント"/>
    <tableColumn id="7" xr3:uid="{6A47E708-27DA-41AC-8919-5F5E0ADCD30F}" name="搬送回数" dataDxfId="169"/>
    <tableColumn id="8" xr3:uid="{58AB0C4D-1596-459D-9E26-DE7463C55A82}" name="有料キロ数" dataDxfId="168"/>
    <tableColumn id="9" xr3:uid="{44245694-1EB1-4402-A23B-1C929D6FC82D}" name="無料キロ数" dataDxfId="167"/>
    <tableColumn id="10" xr3:uid="{EB7A5EAB-8D81-4F7F-8715-0337988366A5}" name="総走行ｋｍ" dataDxfId="166"/>
    <tableColumn id="11" xr3:uid="{B1F59786-8213-463B-81FE-D8D680BFAC95}" name="運輸実績" dataDxfId="1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D69A26-2974-4053-837D-83178ABB1054}" name="大月_寝台車_1603" displayName="大月_寝台車_1603" ref="A3:K6" totalsRowShown="0" headerRowDxfId="164" dataDxfId="162" headerRowBorderDxfId="163" tableBorderDxfId="161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1335F7A-4A67-4E95-B778-36CDED68D0B3}" name="台数" dataDxfId="160"/>
    <tableColumn id="2" xr3:uid="{B4CC08C9-075A-4E59-A203-05732CC72C95}" name="支社名" dataDxfId="159"/>
    <tableColumn id="3" xr3:uid="{08E7ED61-62DF-4713-9311-6AB02643A762}" name="車輌番号" dataDxfId="158"/>
    <tableColumn id="4" xr3:uid="{2A8BD35F-C2A4-423E-9E93-78E4A92858CA}" name="延実在_x000a_車輌数" dataDxfId="157"/>
    <tableColumn id="5" xr3:uid="{363BE81A-D3B9-4DF2-A39C-7E4657FC0B4D}" name="延実働_x000a_車輌数" dataDxfId="156"/>
    <tableColumn id="6" xr3:uid="{25358019-6B67-44C6-88CF-CCF075636A6E}" name="稼働率" dataDxfId="155" dataCellStyle="パーセント"/>
    <tableColumn id="7" xr3:uid="{C56C158D-BD5D-4323-919C-01FAE5BDECD9}" name="搬送回数" dataDxfId="154"/>
    <tableColumn id="8" xr3:uid="{E31B508B-78FC-4EC6-938F-7B6F8913C670}" name="有料キロ数" dataDxfId="153"/>
    <tableColumn id="9" xr3:uid="{7359F6F3-8101-496E-8B27-5C5162D6F612}" name="無料キロ数" dataDxfId="152"/>
    <tableColumn id="10" xr3:uid="{3F55F3C9-7898-4D5B-83B0-5ED2EAD00CCC}" name="総走行ｋｍ" dataDxfId="151"/>
    <tableColumn id="11" xr3:uid="{E5FF16E7-CD2D-442E-AB85-C15BDCC1478C}" name="運輸実績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5F2B21-DEAA-4CAE-BD62-0011FDB7B5A6}" name="CH東富士_1105" displayName="CH東富士_1105" ref="A3:K6" totalsRowShown="0" headerRowDxfId="149" dataDxfId="147" headerRowBorderDxfId="148" tableBorderDxfId="146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56E444D-5A45-4DE7-9EFD-07FE17B6E9FB}" name="台数" dataDxfId="145"/>
    <tableColumn id="2" xr3:uid="{654D09CB-AD89-4CF3-B7D3-881BECE750F2}" name="支社名" dataDxfId="144"/>
    <tableColumn id="3" xr3:uid="{DCC5EC9F-196E-42B4-9055-92B29E5414B0}" name="車輌番号" dataDxfId="143"/>
    <tableColumn id="4" xr3:uid="{538ADE5A-D75F-42A3-8A07-F33A326F845E}" name="延実在_x000a_車輌数" dataDxfId="142"/>
    <tableColumn id="5" xr3:uid="{08E4D413-1364-4980-8E13-41C3BDEBF764}" name="延実働_x000a_車輌数" dataDxfId="141"/>
    <tableColumn id="6" xr3:uid="{79525450-3DDC-43D7-B7EB-12489DF1E968}" name="稼働率" dataDxfId="140" dataCellStyle="パーセント"/>
    <tableColumn id="7" xr3:uid="{3CB3C39E-8921-4697-A855-72D3926A461B}" name="搬送回数" dataDxfId="139"/>
    <tableColumn id="8" xr3:uid="{DF629746-A1B2-4508-BB00-B0E2F2A42970}" name="有料キロ数" dataDxfId="138"/>
    <tableColumn id="9" xr3:uid="{53E56FEA-0240-4846-8D56-69A5F31C8FC7}" name="無料キロ数" dataDxfId="137"/>
    <tableColumn id="10" xr3:uid="{BB63AFFA-F2C8-44F0-8DDF-5E8BF8F5E68D}" name="総走行ｋｍ" dataDxfId="136"/>
    <tableColumn id="11" xr3:uid="{AA734477-F747-4684-946E-2A6A56D03CF7}" name="運輸実績" dataDxfId="1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7A91BA-2141-47FA-86DB-D47F9693DF77}" name="CH東富士_霊柩_1381" displayName="CH東富士_霊柩_1381" ref="A3:K6" totalsRowShown="0" headerRowDxfId="134" dataDxfId="132" headerRowBorderDxfId="133" tableBorderDxfId="131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DB0896B-5535-4953-A18D-FDFF275A5E2A}" name="台数" dataDxfId="130"/>
    <tableColumn id="2" xr3:uid="{54B1A68C-57FB-44A8-937D-2DF959D08587}" name="支社名" dataDxfId="129"/>
    <tableColumn id="3" xr3:uid="{726CC852-8777-4BF0-9894-8D8DB3D7F88D}" name="車輌番号" dataDxfId="128"/>
    <tableColumn id="4" xr3:uid="{D065AC70-59C6-497B-8025-38129A34BCEE}" name="延実在_x000a_車輌数" dataDxfId="127"/>
    <tableColumn id="5" xr3:uid="{D88301F3-8D03-4674-9E33-A769AC637F17}" name="延実働_x000a_車輌数" dataDxfId="126"/>
    <tableColumn id="6" xr3:uid="{92042A4E-7D0B-410D-96C7-1C9751FB124B}" name="稼働率" dataDxfId="125" dataCellStyle="パーセント"/>
    <tableColumn id="7" xr3:uid="{0F00EB29-75CC-477D-9744-024B81811A27}" name="搬送回数" dataDxfId="124"/>
    <tableColumn id="8" xr3:uid="{A6CA2997-8934-47DD-97E5-8A9E29BC377B}" name="有料キロ数" dataDxfId="123"/>
    <tableColumn id="9" xr3:uid="{C63D3411-C4B8-4337-BB35-2510070E843B}" name="無料キロ数" dataDxfId="122"/>
    <tableColumn id="10" xr3:uid="{EC101209-FBD1-4B4D-8978-69B3A451CE3A}" name="総走行ｋｍ" dataDxfId="121"/>
    <tableColumn id="11" xr3:uid="{B2715766-525B-461D-AC4C-A0A15797817E}" name="運輸実績" dataDxfId="1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AAB80-EF1B-42AE-90DA-10236EFB50D7}" name="霊柩車_40" displayName="霊柩車_40" ref="A3:K6" totalsRowShown="0" headerRowDxfId="119" dataDxfId="117" headerRowBorderDxfId="118" tableBorderDxfId="116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F081702-C624-4664-A27C-7CB1C6A3752D}" name="台数" dataDxfId="115"/>
    <tableColumn id="2" xr3:uid="{A3CD4ADD-ABAA-4F49-A4CB-ECD32514E8CC}" name="支社名" dataDxfId="114"/>
    <tableColumn id="3" xr3:uid="{B0DDD1DB-A4D7-485B-8005-5103B9D22CE5}" name="車輌番号" dataDxfId="113"/>
    <tableColumn id="4" xr3:uid="{A51F4B31-41DC-4F78-B521-C9CA59133276}" name="延実在_x000a_車輌数" dataDxfId="112"/>
    <tableColumn id="5" xr3:uid="{0AC6F39C-2190-4BF0-939A-BD7E2C3437C7}" name="延実働_x000a_車輌数" dataDxfId="111"/>
    <tableColumn id="6" xr3:uid="{63AA5C4D-48F5-4C4A-95B4-344D0D77F43D}" name="稼働率" dataDxfId="110" dataCellStyle="パーセント"/>
    <tableColumn id="7" xr3:uid="{2BA099D8-2CB2-4A15-B02F-110C079A350F}" name="搬送回数" dataDxfId="109"/>
    <tableColumn id="8" xr3:uid="{4889C97D-7F84-463E-8ECC-19619966FB1C}" name="有料キロ数" dataDxfId="108"/>
    <tableColumn id="9" xr3:uid="{AAA2EA66-8D1B-4DFC-9B1D-B91A0D37F0AA}" name="無料キロ数" dataDxfId="107"/>
    <tableColumn id="10" xr3:uid="{4DB93C3F-27A8-420C-96EE-F83CCB74C45D}" name="総走行ｋｍ" dataDxfId="106"/>
    <tableColumn id="11" xr3:uid="{31B4C46A-CC39-47D3-BD6B-BBFD074C8858}" name="運輸実績" dataDxfId="1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582423-C181-4701-B3A9-F41D6DA3DC75}" name="霊柩車_223" displayName="霊柩車_223" ref="A3:K6" totalsRowShown="0" headerRowDxfId="104" dataDxfId="102" headerRowBorderDxfId="103" tableBorderDxfId="101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A6B10A0-8360-48BF-9D11-AC670DB0AE65}" name="台数" dataDxfId="100"/>
    <tableColumn id="2" xr3:uid="{C03D9D17-2FF0-48B1-BE0B-11D97360207C}" name="支社名" dataDxfId="99"/>
    <tableColumn id="3" xr3:uid="{A16B09C1-9A6C-4D58-A979-1B1601391A01}" name="車輌番号" dataDxfId="98"/>
    <tableColumn id="4" xr3:uid="{31361166-ACFC-46AB-AAE1-021731C1FBF7}" name="延実在_x000a_車輌数" dataDxfId="97"/>
    <tableColumn id="5" xr3:uid="{1782B7FB-0E1E-4527-AE37-6056CC55FDC3}" name="延実働_x000a_車輌数" dataDxfId="96"/>
    <tableColumn id="6" xr3:uid="{BA5485C4-E422-4975-9F13-23F770D36249}" name="稼働率" dataDxfId="95" dataCellStyle="パーセント"/>
    <tableColumn id="7" xr3:uid="{1070522A-6B45-4FC0-BE7A-74FD347ABEA5}" name="搬送回数" dataDxfId="94"/>
    <tableColumn id="8" xr3:uid="{9DA5AB1B-5125-4F9F-BE44-2461E88197CF}" name="有料キロ数" dataDxfId="93"/>
    <tableColumn id="9" xr3:uid="{27C32BA9-0308-46E1-99E8-0BE2D8FDA190}" name="無料キロ数" dataDxfId="92"/>
    <tableColumn id="10" xr3:uid="{11F0A3E6-8DBD-4E71-86B5-FFA9BCAD8FAB}" name="総走行ｋｍ" dataDxfId="91"/>
    <tableColumn id="11" xr3:uid="{20DC0FEC-5FBE-4C32-9B1D-9DE55F9E5D6B}" name="運輸実績" dataDxfId="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467275-CB2B-4042-B453-FC09D706222A}" name="東日本セレモニー_2" displayName="東日本セレモニー_2" ref="A3:K6" totalsRowShown="0" headerRowDxfId="89" dataDxfId="87" headerRowBorderDxfId="88" tableBorderDxfId="86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7ACEF84-2A08-47B2-A7A3-4E0B8D051C17}" name="台数" dataDxfId="85"/>
    <tableColumn id="2" xr3:uid="{36DE77EC-B123-436F-88EA-EE000E81FCD6}" name="支社名" dataDxfId="84"/>
    <tableColumn id="3" xr3:uid="{345FCAA4-786B-420B-BF2E-3C4E3404DB27}" name="車輌番号" dataDxfId="83"/>
    <tableColumn id="4" xr3:uid="{4460F264-D856-4F77-A4B9-E3F36F68DF9E}" name="延実在_x000a_車輌数" dataDxfId="82"/>
    <tableColumn id="5" xr3:uid="{FEA47FAC-2990-4B7C-AE23-0A02106F4D17}" name="延実働_x000a_車輌数" dataDxfId="81"/>
    <tableColumn id="6" xr3:uid="{AE7D56E2-0D9B-45DF-9F60-BF73B483E60C}" name="稼働率" dataDxfId="80" dataCellStyle="パーセント"/>
    <tableColumn id="7" xr3:uid="{FDCD1E95-2069-4EE2-84F5-E1D61C3EB49B}" name="搬送回数" dataDxfId="79"/>
    <tableColumn id="8" xr3:uid="{5D47292B-5BCE-4A3D-9586-3D99F1FF23D6}" name="有料キロ数" dataDxfId="78"/>
    <tableColumn id="9" xr3:uid="{CCFF9B18-E02D-45B0-90C0-84F7BED88572}" name="無料キロ数" dataDxfId="77"/>
    <tableColumn id="10" xr3:uid="{4EA49C8D-E810-42AC-A1D3-F00C62CBAE10}" name="総走行ｋｍ" dataDxfId="76"/>
    <tableColumn id="11" xr3:uid="{002A9D98-5713-4878-95DA-DB9780F3B3BC}" name="運輸実績" dataDxfId="7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E22A0D-FA46-46D6-9FFB-7033D17E58FD}" name="東日本セレモニー_1961" displayName="東日本セレモニー_1961" ref="A3:K6" totalsRowShown="0" headerRowDxfId="74" dataDxfId="72" headerRowBorderDxfId="73" tableBorderDxfId="71">
  <autoFilter ref="A3:K6" xr:uid="{10D7980A-02F4-4DDC-A52D-808C5888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A673E26-F92A-4223-B3AC-69A15883F006}" name="台数" dataDxfId="70"/>
    <tableColumn id="2" xr3:uid="{EDEDD639-E2CA-402D-B5B3-021F65781566}" name="支社名" dataDxfId="69"/>
    <tableColumn id="3" xr3:uid="{E0F00521-4BBA-4D80-9E91-876D7A8DCE92}" name="車輌番号" dataDxfId="68"/>
    <tableColumn id="4" xr3:uid="{F516BE77-ECCC-4533-9EE0-AB4DE1B84AC3}" name="延実在_x000a_車輌数" dataDxfId="67"/>
    <tableColumn id="5" xr3:uid="{A88FFFE3-536D-419F-86D8-F7CF2ECF6292}" name="延実働_x000a_車輌数" dataDxfId="66"/>
    <tableColumn id="6" xr3:uid="{3FD098F5-8FA4-4C4A-BDDC-2CF92D143F3F}" name="稼働率" dataDxfId="65" dataCellStyle="パーセント"/>
    <tableColumn id="7" xr3:uid="{FB011EF7-24CA-4985-92DD-411DB056B9FC}" name="搬送回数" dataDxfId="64"/>
    <tableColumn id="8" xr3:uid="{069EA530-DAAE-42CC-9D76-4D8FF60F1515}" name="有料キロ数" dataDxfId="63"/>
    <tableColumn id="9" xr3:uid="{66F9931E-5F04-417B-8C7B-B983D5569558}" name="無料キロ数" dataDxfId="62"/>
    <tableColumn id="10" xr3:uid="{900D53FA-7C6A-4077-82EA-5469F3390B77}" name="総走行ｋｍ" dataDxfId="61"/>
    <tableColumn id="11" xr3:uid="{750CED73-032B-4E83-B122-C173589F46AE}" name="運輸実績" data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76A4-2B34-4813-BE40-25FF2C90EF45}">
  <sheetPr codeName="Sheet8"/>
  <dimension ref="A1:K6"/>
  <sheetViews>
    <sheetView tabSelected="1" workbookViewId="0">
      <selection activeCell="B1" sqref="B1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">
        <v>39</v>
      </c>
      <c r="B1" s="2"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16</v>
      </c>
      <c r="C4" s="10">
        <v>29</v>
      </c>
      <c r="D4" s="13">
        <f>DAY(EOMONTH(DATE(VALUE(MID(A1,2,LEN(A1)-1))+2018,B1,1),0))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6FD9-34D1-418C-8BE5-17C164BC7C3A}">
  <sheetPr codeName="Sheet17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18</v>
      </c>
      <c r="C4" s="10">
        <v>2259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3F10-1D42-4AA5-AEF3-1C4F37C59DFF}">
  <sheetPr codeName="Sheet18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18</v>
      </c>
      <c r="C4" s="10">
        <v>2262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7F6E-2A12-44CE-B9DB-F68B650CDCAF}">
  <sheetPr codeName="Sheet19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18</v>
      </c>
      <c r="C4" s="10">
        <v>2380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D86-632F-474A-BCF5-E77B0FBF2288}">
  <sheetPr codeName="Sheet131"/>
  <dimension ref="A1:K16"/>
  <sheetViews>
    <sheetView workbookViewId="0">
      <selection activeCell="A2" sqref="A2"/>
    </sheetView>
  </sheetViews>
  <sheetFormatPr defaultRowHeight="17.25" x14ac:dyDescent="0.15"/>
  <cols>
    <col min="1" max="1" width="6.125" style="4" customWidth="1"/>
    <col min="2" max="2" width="15.375" style="4" bestFit="1" customWidth="1"/>
    <col min="3" max="3" width="12.75" style="4" customWidth="1"/>
    <col min="4" max="4" width="9.25" style="4" bestFit="1" customWidth="1"/>
    <col min="5" max="5" width="12.5" style="4" customWidth="1"/>
    <col min="6" max="6" width="11" style="4" customWidth="1"/>
    <col min="7" max="7" width="13.25" style="4" customWidth="1"/>
    <col min="8" max="8" width="11.125" style="4" customWidth="1"/>
    <col min="9" max="9" width="12.5" style="4" customWidth="1"/>
    <col min="10" max="10" width="14.125" style="4" customWidth="1"/>
    <col min="11" max="11" width="16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29" t="s">
        <v>2</v>
      </c>
      <c r="B3" s="29" t="s">
        <v>3</v>
      </c>
      <c r="C3" s="29" t="s">
        <v>4</v>
      </c>
      <c r="D3" s="30" t="s">
        <v>5</v>
      </c>
      <c r="E3" s="30" t="s">
        <v>6</v>
      </c>
      <c r="F3" s="29" t="s">
        <v>7</v>
      </c>
      <c r="G3" s="29" t="s">
        <v>8</v>
      </c>
      <c r="H3" s="31" t="s">
        <v>19</v>
      </c>
      <c r="I3" s="31" t="s">
        <v>20</v>
      </c>
      <c r="J3" s="29" t="s">
        <v>11</v>
      </c>
      <c r="K3" s="32" t="s">
        <v>12</v>
      </c>
    </row>
    <row r="4" spans="1:11" x14ac:dyDescent="0.15">
      <c r="A4" s="13" t="s">
        <v>21</v>
      </c>
      <c r="B4" s="10" t="s">
        <v>22</v>
      </c>
      <c r="C4" s="10">
        <v>29</v>
      </c>
      <c r="D4" s="13">
        <f>寝台車_29[[#This Row],[延実在
車輌数]]</f>
        <v>31</v>
      </c>
      <c r="E4" s="13">
        <f>'寝台車 29'!$E$6</f>
        <v>0</v>
      </c>
      <c r="F4" s="33">
        <f>IFERROR(E4/D4,0)</f>
        <v>0</v>
      </c>
      <c r="G4" s="13">
        <f>'寝台車 29'!G6</f>
        <v>0</v>
      </c>
      <c r="H4" s="34">
        <f>'寝台車 29'!$H$6</f>
        <v>0</v>
      </c>
      <c r="I4" s="34">
        <f>'寝台車 29'!$I$6</f>
        <v>0</v>
      </c>
      <c r="J4" s="15">
        <f t="shared" ref="J4:J13" si="0">SUM(H4:I4)</f>
        <v>0</v>
      </c>
      <c r="K4" s="16">
        <f>'寝台車 29'!K6</f>
        <v>0</v>
      </c>
    </row>
    <row r="5" spans="1:11" x14ac:dyDescent="0.15">
      <c r="A5" s="13" t="s">
        <v>23</v>
      </c>
      <c r="B5" s="10" t="s">
        <v>22</v>
      </c>
      <c r="C5" s="10">
        <v>30</v>
      </c>
      <c r="D5" s="13">
        <f>$D$4</f>
        <v>31</v>
      </c>
      <c r="E5" s="13">
        <f>'寝台車 30'!$E$6</f>
        <v>0</v>
      </c>
      <c r="F5" s="33">
        <f t="shared" ref="F5:F16" si="1">IFERROR(E5/D5,0)</f>
        <v>0</v>
      </c>
      <c r="G5" s="13">
        <f>'寝台車 30'!G6</f>
        <v>0</v>
      </c>
      <c r="H5" s="34">
        <f>'寝台車 30'!H6</f>
        <v>0</v>
      </c>
      <c r="I5" s="34">
        <f>'寝台車 30'!I6</f>
        <v>0</v>
      </c>
      <c r="J5" s="15">
        <f t="shared" si="0"/>
        <v>0</v>
      </c>
      <c r="K5" s="16">
        <f>'寝台車 30'!K6</f>
        <v>0</v>
      </c>
    </row>
    <row r="6" spans="1:11" x14ac:dyDescent="0.15">
      <c r="A6" s="13" t="s">
        <v>24</v>
      </c>
      <c r="B6" s="10" t="s">
        <v>25</v>
      </c>
      <c r="C6" s="10">
        <v>1603</v>
      </c>
      <c r="D6" s="13">
        <f t="shared" ref="D6:D15" si="2">$D$4</f>
        <v>31</v>
      </c>
      <c r="E6" s="13">
        <f>大月_寝台車_1603[[#This Row],[延実働
車輌数]]</f>
        <v>0</v>
      </c>
      <c r="F6" s="33">
        <f t="shared" si="1"/>
        <v>0</v>
      </c>
      <c r="G6" s="13">
        <f>大月_寝台車_1603[[#This Row],[搬送回数]]</f>
        <v>0</v>
      </c>
      <c r="H6" s="34">
        <f>大月_寝台車_1603[[#This Row],[有料キロ数]]</f>
        <v>0</v>
      </c>
      <c r="I6" s="34">
        <f>大月_寝台車_1603[[#This Row],[無料キロ数]]</f>
        <v>0</v>
      </c>
      <c r="J6" s="15">
        <f>SUM(H6:I6)</f>
        <v>0</v>
      </c>
      <c r="K6" s="16">
        <f>大月_寝台車_1603[[#This Row],[運輸実績]]</f>
        <v>0</v>
      </c>
    </row>
    <row r="7" spans="1:11" x14ac:dyDescent="0.15">
      <c r="A7" s="13" t="s">
        <v>26</v>
      </c>
      <c r="B7" s="10" t="s">
        <v>13</v>
      </c>
      <c r="C7" s="10">
        <v>1105</v>
      </c>
      <c r="D7" s="13">
        <f t="shared" si="2"/>
        <v>31</v>
      </c>
      <c r="E7" s="13">
        <f>'CH東富士 寝台車 1105'!E6</f>
        <v>0</v>
      </c>
      <c r="F7" s="33">
        <f t="shared" si="1"/>
        <v>0</v>
      </c>
      <c r="G7" s="13">
        <f>'CH東富士 寝台車 1105'!G6</f>
        <v>0</v>
      </c>
      <c r="H7" s="34">
        <f>'CH東富士 寝台車 1105'!H6</f>
        <v>0</v>
      </c>
      <c r="I7" s="34">
        <f>'CH東富士 寝台車 1105'!I6</f>
        <v>0</v>
      </c>
      <c r="J7" s="15">
        <f t="shared" si="0"/>
        <v>0</v>
      </c>
      <c r="K7" s="16">
        <f>'CH東富士 寝台車 1105'!K6</f>
        <v>0</v>
      </c>
    </row>
    <row r="8" spans="1:11" x14ac:dyDescent="0.15">
      <c r="A8" s="13" t="s">
        <v>27</v>
      </c>
      <c r="B8" s="10" t="s">
        <v>28</v>
      </c>
      <c r="C8" s="10">
        <v>1381</v>
      </c>
      <c r="D8" s="13">
        <v>30</v>
      </c>
      <c r="E8" s="13">
        <f>'CH東富士 霊柩車 1381'!E6</f>
        <v>0</v>
      </c>
      <c r="F8" s="33">
        <f>IFERROR(E8/D8,0)</f>
        <v>0</v>
      </c>
      <c r="G8" s="13">
        <f>'CH東富士 霊柩車 1381'!G6</f>
        <v>0</v>
      </c>
      <c r="H8" s="34">
        <f>'CH東富士 霊柩車 1381'!H6</f>
        <v>0</v>
      </c>
      <c r="I8" s="34">
        <f>'CH東富士 霊柩車 1381'!I6</f>
        <v>0</v>
      </c>
      <c r="J8" s="15">
        <f t="shared" si="0"/>
        <v>0</v>
      </c>
      <c r="K8" s="16">
        <f>'CH東富士 霊柩車 1381'!K6</f>
        <v>0</v>
      </c>
    </row>
    <row r="9" spans="1:11" x14ac:dyDescent="0.15">
      <c r="A9" s="13" t="s">
        <v>29</v>
      </c>
      <c r="B9" s="10" t="s">
        <v>37</v>
      </c>
      <c r="C9" s="10">
        <v>40</v>
      </c>
      <c r="D9" s="13">
        <f t="shared" si="2"/>
        <v>31</v>
      </c>
      <c r="E9" s="13">
        <f>'霊柩車 40'!E6</f>
        <v>0</v>
      </c>
      <c r="F9" s="33">
        <f t="shared" si="1"/>
        <v>0</v>
      </c>
      <c r="G9" s="13">
        <f>'霊柩車 40'!G6</f>
        <v>0</v>
      </c>
      <c r="H9" s="34">
        <f>'霊柩車 40'!H6</f>
        <v>0</v>
      </c>
      <c r="I9" s="34">
        <f>'霊柩車 40'!I6</f>
        <v>0</v>
      </c>
      <c r="J9" s="15">
        <f t="shared" si="0"/>
        <v>0</v>
      </c>
      <c r="K9" s="16">
        <f>'霊柩車 40'!K6</f>
        <v>0</v>
      </c>
    </row>
    <row r="10" spans="1:11" x14ac:dyDescent="0.15">
      <c r="A10" s="13" t="s">
        <v>31</v>
      </c>
      <c r="B10" s="10" t="s">
        <v>37</v>
      </c>
      <c r="C10" s="10">
        <v>223</v>
      </c>
      <c r="D10" s="13">
        <f t="shared" si="2"/>
        <v>31</v>
      </c>
      <c r="E10" s="13">
        <f>'霊柩車 223'!E6</f>
        <v>0</v>
      </c>
      <c r="F10" s="33">
        <f t="shared" si="1"/>
        <v>0</v>
      </c>
      <c r="G10" s="13">
        <f>'霊柩車 223'!G6</f>
        <v>0</v>
      </c>
      <c r="H10" s="34">
        <f>'霊柩車 223'!H6</f>
        <v>0</v>
      </c>
      <c r="I10" s="34">
        <f>'霊柩車 223'!I6</f>
        <v>0</v>
      </c>
      <c r="J10" s="15">
        <f t="shared" si="0"/>
        <v>0</v>
      </c>
      <c r="K10" s="16">
        <f>'霊柩車 223'!K6</f>
        <v>0</v>
      </c>
    </row>
    <row r="11" spans="1:11" x14ac:dyDescent="0.15">
      <c r="A11" s="13" t="s">
        <v>32</v>
      </c>
      <c r="B11" s="10" t="s">
        <v>30</v>
      </c>
      <c r="C11" s="10">
        <v>2</v>
      </c>
      <c r="D11" s="13">
        <f t="shared" si="2"/>
        <v>31</v>
      </c>
      <c r="E11" s="13">
        <f>'東日本セレモニー 2'!E4</f>
        <v>0</v>
      </c>
      <c r="F11" s="33">
        <f t="shared" si="1"/>
        <v>0</v>
      </c>
      <c r="G11" s="13">
        <f>'東日本セレモニー 2'!G4</f>
        <v>0</v>
      </c>
      <c r="H11" s="34">
        <f>'東日本セレモニー 2'!H4</f>
        <v>0</v>
      </c>
      <c r="I11" s="34">
        <f>'東日本セレモニー 2'!I4</f>
        <v>0</v>
      </c>
      <c r="J11" s="15">
        <f t="shared" si="0"/>
        <v>0</v>
      </c>
      <c r="K11" s="16">
        <f>'東日本セレモニー 2'!K4</f>
        <v>0</v>
      </c>
    </row>
    <row r="12" spans="1:11" x14ac:dyDescent="0.15">
      <c r="A12" s="13" t="s">
        <v>33</v>
      </c>
      <c r="B12" s="10" t="s">
        <v>30</v>
      </c>
      <c r="C12" s="10">
        <v>1961</v>
      </c>
      <c r="D12" s="13">
        <f t="shared" si="2"/>
        <v>31</v>
      </c>
      <c r="E12" s="13">
        <f>'東日本セレモニー 1961'!E6</f>
        <v>0</v>
      </c>
      <c r="F12" s="33">
        <f t="shared" si="1"/>
        <v>0</v>
      </c>
      <c r="G12" s="13">
        <f>'東日本セレモニー 1961'!G6</f>
        <v>0</v>
      </c>
      <c r="H12" s="34">
        <f>'東日本セレモニー 1961'!H6</f>
        <v>0</v>
      </c>
      <c r="I12" s="34">
        <f>'東日本セレモニー 1961'!I6</f>
        <v>0</v>
      </c>
      <c r="J12" s="15">
        <f t="shared" si="0"/>
        <v>0</v>
      </c>
      <c r="K12" s="16">
        <f>'東日本セレモニー 1961'!K6</f>
        <v>0</v>
      </c>
    </row>
    <row r="13" spans="1:11" x14ac:dyDescent="0.15">
      <c r="A13" s="13" t="s">
        <v>34</v>
      </c>
      <c r="B13" s="10" t="s">
        <v>30</v>
      </c>
      <c r="C13" s="10">
        <v>2259</v>
      </c>
      <c r="D13" s="13">
        <f t="shared" si="2"/>
        <v>31</v>
      </c>
      <c r="E13" s="13">
        <f>'東日本セレモニー 2259'!E6</f>
        <v>0</v>
      </c>
      <c r="F13" s="33">
        <f t="shared" si="1"/>
        <v>0</v>
      </c>
      <c r="G13" s="13">
        <f>'東日本セレモニー 2259'!G6</f>
        <v>0</v>
      </c>
      <c r="H13" s="34">
        <f>'東日本セレモニー 2259'!H6</f>
        <v>0</v>
      </c>
      <c r="I13" s="34">
        <f>'東日本セレモニー 2259'!I6</f>
        <v>0</v>
      </c>
      <c r="J13" s="15">
        <f t="shared" si="0"/>
        <v>0</v>
      </c>
      <c r="K13" s="16">
        <f>'東日本セレモニー 2259'!K6</f>
        <v>0</v>
      </c>
    </row>
    <row r="14" spans="1:11" x14ac:dyDescent="0.15">
      <c r="A14" s="13" t="s">
        <v>35</v>
      </c>
      <c r="B14" s="10" t="s">
        <v>38</v>
      </c>
      <c r="C14" s="10">
        <v>2262</v>
      </c>
      <c r="D14" s="13">
        <f t="shared" si="2"/>
        <v>31</v>
      </c>
      <c r="E14" s="13">
        <f>'東日本セレモニー 2262'!E6</f>
        <v>0</v>
      </c>
      <c r="F14" s="33">
        <f>IFERROR(E14/D14,0)</f>
        <v>0</v>
      </c>
      <c r="G14" s="13">
        <f>'東日本セレモニー 2262'!G6</f>
        <v>0</v>
      </c>
      <c r="H14" s="34">
        <f>'東日本セレモニー 2262'!H6</f>
        <v>0</v>
      </c>
      <c r="I14" s="34">
        <f>'東日本セレモニー 2262'!I6</f>
        <v>0</v>
      </c>
      <c r="J14" s="15">
        <f>SUM(H14:I14)</f>
        <v>0</v>
      </c>
      <c r="K14" s="16">
        <f>'東日本セレモニー 2262'!K6</f>
        <v>0</v>
      </c>
    </row>
    <row r="15" spans="1:11" ht="18" thickBot="1" x14ac:dyDescent="0.2">
      <c r="A15" s="13" t="s">
        <v>36</v>
      </c>
      <c r="B15" s="35" t="s">
        <v>38</v>
      </c>
      <c r="C15" s="35">
        <v>2380</v>
      </c>
      <c r="D15" s="13">
        <f t="shared" si="2"/>
        <v>31</v>
      </c>
      <c r="E15" s="13">
        <f>'東日本セレモニー 2380'!E6</f>
        <v>0</v>
      </c>
      <c r="F15" s="33">
        <f>IFERROR(E15/D15,0)</f>
        <v>0</v>
      </c>
      <c r="G15" s="13">
        <f>'東日本セレモニー 2380'!G6</f>
        <v>0</v>
      </c>
      <c r="H15" s="34">
        <f>'東日本セレモニー 2380'!H6</f>
        <v>0</v>
      </c>
      <c r="I15" s="34">
        <f>'東日本セレモニー 2380'!I6</f>
        <v>0</v>
      </c>
      <c r="J15" s="15">
        <f>SUM(H15:I15)</f>
        <v>0</v>
      </c>
      <c r="K15" s="16">
        <f>'東日本セレモニー 2380'!K6</f>
        <v>0</v>
      </c>
    </row>
    <row r="16" spans="1:11" ht="24" customHeight="1" x14ac:dyDescent="0.15">
      <c r="A16" s="22" t="s">
        <v>14</v>
      </c>
      <c r="B16" s="23"/>
      <c r="C16" s="24"/>
      <c r="D16" s="25">
        <f>SUM(D4:D15)</f>
        <v>371</v>
      </c>
      <c r="E16" s="25">
        <f>SUM(E4:E15)</f>
        <v>0</v>
      </c>
      <c r="F16" s="33">
        <f t="shared" si="1"/>
        <v>0</v>
      </c>
      <c r="G16" s="25">
        <f>SUM(G4:G15)</f>
        <v>0</v>
      </c>
      <c r="H16" s="36">
        <f>SUM(H4:H15)</f>
        <v>0</v>
      </c>
      <c r="I16" s="36">
        <f>SUM(I4:I15)</f>
        <v>0</v>
      </c>
      <c r="J16" s="27">
        <f>SUM(J4:J15)</f>
        <v>0</v>
      </c>
      <c r="K16" s="28">
        <f>SUM(K4:K15)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G5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C8A2-95B8-4258-982E-EE04EC673809}">
  <sheetPr codeName="Sheet9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15</v>
      </c>
      <c r="C4" s="10">
        <v>30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AC67-9E96-454C-8020-31F3175584B4}">
  <sheetPr codeName="Sheet12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17</v>
      </c>
      <c r="C4" s="10">
        <v>1603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19F0-8599-4F88-A5B0-B48BE5849326}">
  <sheetPr codeName="Sheet13"/>
  <dimension ref="A1:K6"/>
  <sheetViews>
    <sheetView workbookViewId="0"/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13</v>
      </c>
      <c r="C4" s="10">
        <v>1105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A0F-6D75-40B8-A98A-8CD19A088F86}">
  <sheetPr codeName="Sheet14"/>
  <dimension ref="A1:K6"/>
  <sheetViews>
    <sheetView workbookViewId="0">
      <selection activeCell="G43" sqref="G43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13</v>
      </c>
      <c r="C4" s="10">
        <v>1381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6A7D-A58A-49EA-8687-08A46F5138B2}">
  <sheetPr codeName="Sheet10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15</v>
      </c>
      <c r="C4" s="10">
        <v>40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622-2355-4C92-B689-8C2955F9C704}">
  <sheetPr codeName="Sheet11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15</v>
      </c>
      <c r="C4" s="10">
        <v>223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E5FA-6839-4C85-BC7D-EDFF0DB11005}">
  <sheetPr codeName="Sheet1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18</v>
      </c>
      <c r="C4" s="10">
        <v>2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7519-5621-405E-952D-BF7C7236B9F8}">
  <sheetPr codeName="Sheet16"/>
  <dimension ref="A1:K6"/>
  <sheetViews>
    <sheetView workbookViewId="0">
      <selection activeCell="K4" sqref="K4"/>
    </sheetView>
  </sheetViews>
  <sheetFormatPr defaultRowHeight="17.25" x14ac:dyDescent="0.15"/>
  <cols>
    <col min="1" max="1" width="7.75" style="4" customWidth="1"/>
    <col min="2" max="2" width="15.375" style="4" bestFit="1" customWidth="1"/>
    <col min="3" max="3" width="12.75" style="4" customWidth="1"/>
    <col min="4" max="4" width="13.25" style="4" customWidth="1"/>
    <col min="5" max="5" width="13.375" style="4" customWidth="1"/>
    <col min="6" max="6" width="10.25" style="4" customWidth="1"/>
    <col min="7" max="7" width="12.75" style="4" customWidth="1"/>
    <col min="8" max="8" width="13.5" style="4" customWidth="1"/>
    <col min="9" max="9" width="14.75" style="4" customWidth="1"/>
    <col min="10" max="10" width="14.125" style="4" customWidth="1"/>
    <col min="11" max="11" width="15.5" style="4" customWidth="1"/>
    <col min="12" max="16384" width="9" style="4"/>
  </cols>
  <sheetData>
    <row r="1" spans="1:11" ht="18" thickBot="1" x14ac:dyDescent="0.2">
      <c r="A1" s="1" t="str">
        <f>'寝台車 29'!A1</f>
        <v>R8</v>
      </c>
      <c r="B1" s="2">
        <f>'寝台車 29'!B1</f>
        <v>1</v>
      </c>
      <c r="C1" s="3" t="s">
        <v>0</v>
      </c>
    </row>
    <row r="2" spans="1:11" x14ac:dyDescent="0.15">
      <c r="C2" s="5"/>
      <c r="G2" s="6" t="s">
        <v>1</v>
      </c>
      <c r="H2" s="7"/>
      <c r="I2" s="7"/>
      <c r="J2" s="8"/>
      <c r="K2" s="9"/>
    </row>
    <row r="3" spans="1:11" ht="34.5" x14ac:dyDescent="0.15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2" t="s">
        <v>12</v>
      </c>
    </row>
    <row r="4" spans="1:11" x14ac:dyDescent="0.15">
      <c r="A4" s="13">
        <v>1</v>
      </c>
      <c r="B4" s="10" t="s">
        <v>18</v>
      </c>
      <c r="C4" s="10">
        <v>1961</v>
      </c>
      <c r="D4" s="13">
        <f>寝台車_29[[#This Row],[延実在
車輌数]]</f>
        <v>31</v>
      </c>
      <c r="E4" s="13"/>
      <c r="F4" s="14">
        <f>E4/D4</f>
        <v>0</v>
      </c>
      <c r="G4" s="13"/>
      <c r="H4" s="15"/>
      <c r="I4" s="15"/>
      <c r="J4" s="15">
        <f>SUM(H4:I4)</f>
        <v>0</v>
      </c>
      <c r="K4" s="16"/>
    </row>
    <row r="5" spans="1:11" ht="18" thickBot="1" x14ac:dyDescent="0.2">
      <c r="A5" s="17"/>
      <c r="B5" s="18"/>
      <c r="C5" s="18"/>
      <c r="D5" s="17"/>
      <c r="E5" s="17"/>
      <c r="F5" s="19"/>
      <c r="G5" s="17"/>
      <c r="H5" s="20"/>
      <c r="I5" s="20"/>
      <c r="J5" s="20"/>
      <c r="K5" s="21"/>
    </row>
    <row r="6" spans="1:11" ht="24" customHeight="1" x14ac:dyDescent="0.15">
      <c r="A6" s="22" t="s">
        <v>14</v>
      </c>
      <c r="B6" s="23"/>
      <c r="C6" s="24"/>
      <c r="D6" s="25">
        <f>SUM(D4:D5)</f>
        <v>31</v>
      </c>
      <c r="E6" s="25">
        <f>SUM(E4:E5)</f>
        <v>0</v>
      </c>
      <c r="F6" s="26">
        <f>E6/D6</f>
        <v>0</v>
      </c>
      <c r="G6" s="25">
        <f>SUM(G4:G5)</f>
        <v>0</v>
      </c>
      <c r="H6" s="25">
        <f>SUM(H4:H5)</f>
        <v>0</v>
      </c>
      <c r="I6" s="25">
        <f>SUM(I4:I5)</f>
        <v>0</v>
      </c>
      <c r="J6" s="27">
        <f>SUM(J4:J5)</f>
        <v>0</v>
      </c>
      <c r="K6" s="28">
        <f>SUM(K4:K5)</f>
        <v>0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寝台車 29</vt:lpstr>
      <vt:lpstr>寝台車 30</vt:lpstr>
      <vt:lpstr>大月 寝台車 1603</vt:lpstr>
      <vt:lpstr>CH東富士 寝台車 1105</vt:lpstr>
      <vt:lpstr>CH東富士 霊柩車 1381</vt:lpstr>
      <vt:lpstr>霊柩車 40</vt:lpstr>
      <vt:lpstr>霊柩車 223</vt:lpstr>
      <vt:lpstr>東日本セレモニー 2</vt:lpstr>
      <vt:lpstr>東日本セレモニー 1961</vt:lpstr>
      <vt:lpstr>東日本セレモニー 2259</vt:lpstr>
      <vt:lpstr>東日本セレモニー 2262</vt:lpstr>
      <vt:lpstr>東日本セレモニー 2380</vt:lpstr>
      <vt:lpstr>月間集計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Sedil Bloodley</cp:lastModifiedBy>
  <dcterms:created xsi:type="dcterms:W3CDTF">2025-09-27T03:06:18Z</dcterms:created>
  <dcterms:modified xsi:type="dcterms:W3CDTF">2025-10-05T12:50:37Z</dcterms:modified>
</cp:coreProperties>
</file>