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tandard_whistle" sheetId="1" r:id="rId1"/>
  </sheets>
  <definedNames>
    <definedName name="_xlnm._FilterDatabase" localSheetId="0" hidden="1">standard_whistle!$A$1:$B$512</definedName>
  </definedNames>
  <calcPr calcId="0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</calcChain>
</file>

<file path=xl/sharedStrings.xml><?xml version="1.0" encoding="utf-8"?>
<sst xmlns="http://schemas.openxmlformats.org/spreadsheetml/2006/main" count="2" uniqueCount="2">
  <si>
    <t>Frequency (Hz)</t>
  </si>
  <si>
    <t xml:space="preserve">Level (dB)
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</si>
</sst>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>
        <c:manualLayout>
          <c:layoutTarget val="inner"/>
          <c:xMode val="edge"/>
          <c:yMode val="edge"/>
          <c:x val="9.318285214348207E-2"/>
          <c:y val="0.13450240594925633"/>
          <c:w val="0.87642492993460563"/>
          <c:h val="0.81409703995333915"/>
        </c:manualLayout>
      </c:layout>
      <c:scatterChart>
        <c:scatterStyle val="smoothMarker"/>
        <c:ser>
          <c:idx val="0"/>
          <c:order val="0"/>
          <c:tx>
            <c:strRef>
              <c:f>standard_whistle!$B$1</c:f>
              <c:strCache>
                <c:ptCount val="1"/>
                <c:pt idx="0">
                  <c:v>Level (dB)
</c:v>
                </c:pt>
              </c:strCache>
            </c:strRef>
          </c:tx>
          <c:xVal>
            <c:numRef>
              <c:f>standard_whistle!$A$2:$A$512</c:f>
              <c:numCache>
                <c:formatCode>General</c:formatCode>
                <c:ptCount val="511"/>
                <c:pt idx="0">
                  <c:v>15.625</c:v>
                </c:pt>
                <c:pt idx="1">
                  <c:v>31.25</c:v>
                </c:pt>
                <c:pt idx="2">
                  <c:v>46.875</c:v>
                </c:pt>
                <c:pt idx="3">
                  <c:v>62.5</c:v>
                </c:pt>
                <c:pt idx="4">
                  <c:v>78.125</c:v>
                </c:pt>
                <c:pt idx="5">
                  <c:v>93.75</c:v>
                </c:pt>
                <c:pt idx="6">
                  <c:v>109.375</c:v>
                </c:pt>
                <c:pt idx="7">
                  <c:v>125</c:v>
                </c:pt>
                <c:pt idx="8">
                  <c:v>140.625</c:v>
                </c:pt>
                <c:pt idx="9">
                  <c:v>156.25</c:v>
                </c:pt>
                <c:pt idx="10">
                  <c:v>171.875</c:v>
                </c:pt>
                <c:pt idx="11">
                  <c:v>187.5</c:v>
                </c:pt>
                <c:pt idx="12">
                  <c:v>203.125</c:v>
                </c:pt>
                <c:pt idx="13">
                  <c:v>218.75</c:v>
                </c:pt>
                <c:pt idx="14">
                  <c:v>234.375</c:v>
                </c:pt>
                <c:pt idx="15">
                  <c:v>250</c:v>
                </c:pt>
                <c:pt idx="16">
                  <c:v>265.625</c:v>
                </c:pt>
                <c:pt idx="17">
                  <c:v>281.25</c:v>
                </c:pt>
                <c:pt idx="18">
                  <c:v>296.875</c:v>
                </c:pt>
                <c:pt idx="19">
                  <c:v>312.5</c:v>
                </c:pt>
                <c:pt idx="20">
                  <c:v>328.125</c:v>
                </c:pt>
                <c:pt idx="21">
                  <c:v>343.75</c:v>
                </c:pt>
                <c:pt idx="22">
                  <c:v>359.375</c:v>
                </c:pt>
                <c:pt idx="23">
                  <c:v>375</c:v>
                </c:pt>
                <c:pt idx="24">
                  <c:v>390.625</c:v>
                </c:pt>
                <c:pt idx="25">
                  <c:v>406.25</c:v>
                </c:pt>
                <c:pt idx="26">
                  <c:v>421.875</c:v>
                </c:pt>
                <c:pt idx="27">
                  <c:v>437.5</c:v>
                </c:pt>
                <c:pt idx="28">
                  <c:v>453.125</c:v>
                </c:pt>
                <c:pt idx="29">
                  <c:v>468.75</c:v>
                </c:pt>
                <c:pt idx="30">
                  <c:v>484.375</c:v>
                </c:pt>
                <c:pt idx="31">
                  <c:v>500</c:v>
                </c:pt>
                <c:pt idx="32">
                  <c:v>515.625</c:v>
                </c:pt>
                <c:pt idx="33">
                  <c:v>531.25</c:v>
                </c:pt>
                <c:pt idx="34">
                  <c:v>546.875</c:v>
                </c:pt>
                <c:pt idx="35">
                  <c:v>562.5</c:v>
                </c:pt>
                <c:pt idx="36">
                  <c:v>578.125</c:v>
                </c:pt>
                <c:pt idx="37">
                  <c:v>593.75</c:v>
                </c:pt>
                <c:pt idx="38">
                  <c:v>609.375</c:v>
                </c:pt>
                <c:pt idx="39">
                  <c:v>625</c:v>
                </c:pt>
                <c:pt idx="40">
                  <c:v>640.625</c:v>
                </c:pt>
                <c:pt idx="41">
                  <c:v>656.25</c:v>
                </c:pt>
                <c:pt idx="42">
                  <c:v>671.875</c:v>
                </c:pt>
                <c:pt idx="43">
                  <c:v>687.5</c:v>
                </c:pt>
                <c:pt idx="44">
                  <c:v>703.125</c:v>
                </c:pt>
                <c:pt idx="45">
                  <c:v>718.75</c:v>
                </c:pt>
                <c:pt idx="46">
                  <c:v>734.375</c:v>
                </c:pt>
                <c:pt idx="47">
                  <c:v>750</c:v>
                </c:pt>
                <c:pt idx="48">
                  <c:v>765.625</c:v>
                </c:pt>
                <c:pt idx="49">
                  <c:v>781.25</c:v>
                </c:pt>
                <c:pt idx="50">
                  <c:v>796.875</c:v>
                </c:pt>
                <c:pt idx="51">
                  <c:v>812.5</c:v>
                </c:pt>
                <c:pt idx="52">
                  <c:v>828.125</c:v>
                </c:pt>
                <c:pt idx="53">
                  <c:v>843.75</c:v>
                </c:pt>
                <c:pt idx="54">
                  <c:v>859.375</c:v>
                </c:pt>
                <c:pt idx="55">
                  <c:v>875</c:v>
                </c:pt>
                <c:pt idx="56">
                  <c:v>890.625</c:v>
                </c:pt>
                <c:pt idx="57">
                  <c:v>906.25</c:v>
                </c:pt>
                <c:pt idx="58">
                  <c:v>921.875</c:v>
                </c:pt>
                <c:pt idx="59">
                  <c:v>937.5</c:v>
                </c:pt>
                <c:pt idx="60">
                  <c:v>953.125</c:v>
                </c:pt>
                <c:pt idx="61">
                  <c:v>968.75</c:v>
                </c:pt>
                <c:pt idx="62">
                  <c:v>984.375</c:v>
                </c:pt>
                <c:pt idx="63">
                  <c:v>1000</c:v>
                </c:pt>
                <c:pt idx="64">
                  <c:v>1015.625</c:v>
                </c:pt>
                <c:pt idx="65">
                  <c:v>1031.25</c:v>
                </c:pt>
                <c:pt idx="66">
                  <c:v>1046.875</c:v>
                </c:pt>
                <c:pt idx="67">
                  <c:v>1062.5</c:v>
                </c:pt>
                <c:pt idx="68">
                  <c:v>1078.125</c:v>
                </c:pt>
                <c:pt idx="69">
                  <c:v>1093.75</c:v>
                </c:pt>
                <c:pt idx="70">
                  <c:v>1109.375</c:v>
                </c:pt>
                <c:pt idx="71">
                  <c:v>1125</c:v>
                </c:pt>
                <c:pt idx="72">
                  <c:v>1140.625</c:v>
                </c:pt>
                <c:pt idx="73">
                  <c:v>1156.25</c:v>
                </c:pt>
                <c:pt idx="74">
                  <c:v>1171.875</c:v>
                </c:pt>
                <c:pt idx="75">
                  <c:v>1187.5</c:v>
                </c:pt>
                <c:pt idx="76">
                  <c:v>1203.125</c:v>
                </c:pt>
                <c:pt idx="77">
                  <c:v>1218.75</c:v>
                </c:pt>
                <c:pt idx="78">
                  <c:v>1234.375</c:v>
                </c:pt>
                <c:pt idx="79">
                  <c:v>1250</c:v>
                </c:pt>
                <c:pt idx="80">
                  <c:v>1265.625</c:v>
                </c:pt>
                <c:pt idx="81">
                  <c:v>1281.25</c:v>
                </c:pt>
                <c:pt idx="82">
                  <c:v>1296.875</c:v>
                </c:pt>
                <c:pt idx="83">
                  <c:v>1312.5</c:v>
                </c:pt>
                <c:pt idx="84">
                  <c:v>1328.125</c:v>
                </c:pt>
                <c:pt idx="85">
                  <c:v>1343.75</c:v>
                </c:pt>
                <c:pt idx="86">
                  <c:v>1359.375</c:v>
                </c:pt>
                <c:pt idx="87">
                  <c:v>1375</c:v>
                </c:pt>
                <c:pt idx="88">
                  <c:v>1390.625</c:v>
                </c:pt>
                <c:pt idx="89">
                  <c:v>1406.25</c:v>
                </c:pt>
                <c:pt idx="90">
                  <c:v>1421.875</c:v>
                </c:pt>
                <c:pt idx="91">
                  <c:v>1437.5</c:v>
                </c:pt>
                <c:pt idx="92">
                  <c:v>1453.125</c:v>
                </c:pt>
                <c:pt idx="93">
                  <c:v>1468.75</c:v>
                </c:pt>
                <c:pt idx="94">
                  <c:v>1484.375</c:v>
                </c:pt>
                <c:pt idx="95">
                  <c:v>1500</c:v>
                </c:pt>
                <c:pt idx="96">
                  <c:v>1515.625</c:v>
                </c:pt>
                <c:pt idx="97">
                  <c:v>1531.25</c:v>
                </c:pt>
                <c:pt idx="98">
                  <c:v>1546.875</c:v>
                </c:pt>
                <c:pt idx="99">
                  <c:v>1562.5</c:v>
                </c:pt>
                <c:pt idx="100">
                  <c:v>1578.125</c:v>
                </c:pt>
                <c:pt idx="101">
                  <c:v>1593.75</c:v>
                </c:pt>
                <c:pt idx="102">
                  <c:v>1609.375</c:v>
                </c:pt>
                <c:pt idx="103">
                  <c:v>1625</c:v>
                </c:pt>
                <c:pt idx="104">
                  <c:v>1640.625</c:v>
                </c:pt>
                <c:pt idx="105">
                  <c:v>1656.25</c:v>
                </c:pt>
                <c:pt idx="106">
                  <c:v>1671.875</c:v>
                </c:pt>
                <c:pt idx="107">
                  <c:v>1687.5</c:v>
                </c:pt>
                <c:pt idx="108">
                  <c:v>1703.125</c:v>
                </c:pt>
                <c:pt idx="109">
                  <c:v>1718.75</c:v>
                </c:pt>
                <c:pt idx="110">
                  <c:v>1734.375</c:v>
                </c:pt>
                <c:pt idx="111">
                  <c:v>1750</c:v>
                </c:pt>
                <c:pt idx="112">
                  <c:v>1765.625</c:v>
                </c:pt>
                <c:pt idx="113">
                  <c:v>1781.25</c:v>
                </c:pt>
                <c:pt idx="114">
                  <c:v>1796.875</c:v>
                </c:pt>
                <c:pt idx="115">
                  <c:v>1812.5</c:v>
                </c:pt>
                <c:pt idx="116">
                  <c:v>1828.125</c:v>
                </c:pt>
                <c:pt idx="117">
                  <c:v>1843.75</c:v>
                </c:pt>
                <c:pt idx="118">
                  <c:v>1859.375</c:v>
                </c:pt>
                <c:pt idx="119">
                  <c:v>1875</c:v>
                </c:pt>
                <c:pt idx="120">
                  <c:v>1890.625</c:v>
                </c:pt>
                <c:pt idx="121">
                  <c:v>1906.25</c:v>
                </c:pt>
                <c:pt idx="122">
                  <c:v>1921.875</c:v>
                </c:pt>
                <c:pt idx="123">
                  <c:v>1937.5</c:v>
                </c:pt>
                <c:pt idx="124">
                  <c:v>1953.125</c:v>
                </c:pt>
                <c:pt idx="125">
                  <c:v>1968.75</c:v>
                </c:pt>
                <c:pt idx="126">
                  <c:v>1984.375</c:v>
                </c:pt>
                <c:pt idx="127">
                  <c:v>2000</c:v>
                </c:pt>
                <c:pt idx="128">
                  <c:v>2015.625</c:v>
                </c:pt>
                <c:pt idx="129">
                  <c:v>2031.25</c:v>
                </c:pt>
                <c:pt idx="130">
                  <c:v>2046.875</c:v>
                </c:pt>
                <c:pt idx="131">
                  <c:v>2062.5</c:v>
                </c:pt>
                <c:pt idx="132">
                  <c:v>2078.125</c:v>
                </c:pt>
                <c:pt idx="133">
                  <c:v>2093.75</c:v>
                </c:pt>
                <c:pt idx="134">
                  <c:v>2109.375</c:v>
                </c:pt>
                <c:pt idx="135">
                  <c:v>2125</c:v>
                </c:pt>
                <c:pt idx="136">
                  <c:v>2140.625</c:v>
                </c:pt>
                <c:pt idx="137">
                  <c:v>2156.25</c:v>
                </c:pt>
                <c:pt idx="138">
                  <c:v>2171.875</c:v>
                </c:pt>
                <c:pt idx="139">
                  <c:v>2187.5</c:v>
                </c:pt>
                <c:pt idx="140">
                  <c:v>2203.125</c:v>
                </c:pt>
                <c:pt idx="141">
                  <c:v>2218.75</c:v>
                </c:pt>
                <c:pt idx="142">
                  <c:v>2234.375</c:v>
                </c:pt>
                <c:pt idx="143">
                  <c:v>2250</c:v>
                </c:pt>
                <c:pt idx="144">
                  <c:v>2265.625</c:v>
                </c:pt>
                <c:pt idx="145">
                  <c:v>2281.25</c:v>
                </c:pt>
                <c:pt idx="146">
                  <c:v>2296.875</c:v>
                </c:pt>
                <c:pt idx="147">
                  <c:v>2312.5</c:v>
                </c:pt>
                <c:pt idx="148">
                  <c:v>2328.125</c:v>
                </c:pt>
                <c:pt idx="149">
                  <c:v>2343.75</c:v>
                </c:pt>
                <c:pt idx="150">
                  <c:v>2359.375</c:v>
                </c:pt>
                <c:pt idx="151">
                  <c:v>2375</c:v>
                </c:pt>
                <c:pt idx="152">
                  <c:v>2390.625</c:v>
                </c:pt>
                <c:pt idx="153">
                  <c:v>2406.25</c:v>
                </c:pt>
                <c:pt idx="154">
                  <c:v>2421.875</c:v>
                </c:pt>
                <c:pt idx="155">
                  <c:v>2437.5</c:v>
                </c:pt>
                <c:pt idx="156">
                  <c:v>2453.125</c:v>
                </c:pt>
                <c:pt idx="157">
                  <c:v>2468.75</c:v>
                </c:pt>
                <c:pt idx="158">
                  <c:v>2484.375</c:v>
                </c:pt>
                <c:pt idx="159">
                  <c:v>2500</c:v>
                </c:pt>
                <c:pt idx="160">
                  <c:v>2515.625</c:v>
                </c:pt>
                <c:pt idx="161">
                  <c:v>2531.25</c:v>
                </c:pt>
                <c:pt idx="162">
                  <c:v>2546.875</c:v>
                </c:pt>
                <c:pt idx="163">
                  <c:v>2562.5</c:v>
                </c:pt>
                <c:pt idx="164">
                  <c:v>2578.125</c:v>
                </c:pt>
                <c:pt idx="165">
                  <c:v>2593.75</c:v>
                </c:pt>
                <c:pt idx="166">
                  <c:v>2609.375</c:v>
                </c:pt>
                <c:pt idx="167">
                  <c:v>2625</c:v>
                </c:pt>
                <c:pt idx="168">
                  <c:v>2640.625</c:v>
                </c:pt>
                <c:pt idx="169">
                  <c:v>2656.25</c:v>
                </c:pt>
                <c:pt idx="170">
                  <c:v>2671.875</c:v>
                </c:pt>
                <c:pt idx="171">
                  <c:v>2687.5</c:v>
                </c:pt>
                <c:pt idx="172">
                  <c:v>2703.125</c:v>
                </c:pt>
                <c:pt idx="173">
                  <c:v>2718.75</c:v>
                </c:pt>
                <c:pt idx="174">
                  <c:v>2734.375</c:v>
                </c:pt>
                <c:pt idx="175">
                  <c:v>2750</c:v>
                </c:pt>
                <c:pt idx="176">
                  <c:v>2765.625</c:v>
                </c:pt>
                <c:pt idx="177">
                  <c:v>2781.25</c:v>
                </c:pt>
                <c:pt idx="178">
                  <c:v>2796.875</c:v>
                </c:pt>
                <c:pt idx="179">
                  <c:v>2812.5</c:v>
                </c:pt>
                <c:pt idx="180">
                  <c:v>2828.125</c:v>
                </c:pt>
                <c:pt idx="181">
                  <c:v>2843.75</c:v>
                </c:pt>
                <c:pt idx="182">
                  <c:v>2859.375</c:v>
                </c:pt>
                <c:pt idx="183">
                  <c:v>2875</c:v>
                </c:pt>
                <c:pt idx="184">
                  <c:v>2890.625</c:v>
                </c:pt>
                <c:pt idx="185">
                  <c:v>2906.25</c:v>
                </c:pt>
                <c:pt idx="186">
                  <c:v>2921.875</c:v>
                </c:pt>
                <c:pt idx="187">
                  <c:v>2937.5</c:v>
                </c:pt>
                <c:pt idx="188">
                  <c:v>2953.125</c:v>
                </c:pt>
                <c:pt idx="189">
                  <c:v>2968.75</c:v>
                </c:pt>
                <c:pt idx="190">
                  <c:v>2984.375</c:v>
                </c:pt>
                <c:pt idx="191">
                  <c:v>3000</c:v>
                </c:pt>
                <c:pt idx="192">
                  <c:v>3015.625</c:v>
                </c:pt>
                <c:pt idx="193">
                  <c:v>3031.25</c:v>
                </c:pt>
                <c:pt idx="194">
                  <c:v>3046.875</c:v>
                </c:pt>
                <c:pt idx="195">
                  <c:v>3062.5</c:v>
                </c:pt>
                <c:pt idx="196">
                  <c:v>3078.125</c:v>
                </c:pt>
                <c:pt idx="197">
                  <c:v>3093.75</c:v>
                </c:pt>
                <c:pt idx="198">
                  <c:v>3109.375</c:v>
                </c:pt>
                <c:pt idx="199">
                  <c:v>3125</c:v>
                </c:pt>
                <c:pt idx="200">
                  <c:v>3140.625</c:v>
                </c:pt>
                <c:pt idx="201">
                  <c:v>3156.25</c:v>
                </c:pt>
                <c:pt idx="202">
                  <c:v>3171.875</c:v>
                </c:pt>
                <c:pt idx="203">
                  <c:v>3187.5</c:v>
                </c:pt>
                <c:pt idx="204">
                  <c:v>3203.125</c:v>
                </c:pt>
                <c:pt idx="205">
                  <c:v>3218.75</c:v>
                </c:pt>
                <c:pt idx="206">
                  <c:v>3234.375</c:v>
                </c:pt>
                <c:pt idx="207">
                  <c:v>3250</c:v>
                </c:pt>
                <c:pt idx="208">
                  <c:v>3265.625</c:v>
                </c:pt>
                <c:pt idx="209">
                  <c:v>3281.25</c:v>
                </c:pt>
                <c:pt idx="210">
                  <c:v>3296.875</c:v>
                </c:pt>
                <c:pt idx="211">
                  <c:v>3312.5</c:v>
                </c:pt>
                <c:pt idx="212">
                  <c:v>3328.125</c:v>
                </c:pt>
                <c:pt idx="213">
                  <c:v>3343.75</c:v>
                </c:pt>
                <c:pt idx="214">
                  <c:v>3359.375</c:v>
                </c:pt>
                <c:pt idx="215">
                  <c:v>3375</c:v>
                </c:pt>
                <c:pt idx="216">
                  <c:v>3390.625</c:v>
                </c:pt>
                <c:pt idx="217">
                  <c:v>3406.25</c:v>
                </c:pt>
                <c:pt idx="218">
                  <c:v>3421.875</c:v>
                </c:pt>
                <c:pt idx="219">
                  <c:v>3437.5</c:v>
                </c:pt>
                <c:pt idx="220">
                  <c:v>3453.125</c:v>
                </c:pt>
                <c:pt idx="221">
                  <c:v>3468.75</c:v>
                </c:pt>
                <c:pt idx="222">
                  <c:v>3484.375</c:v>
                </c:pt>
                <c:pt idx="223">
                  <c:v>3500</c:v>
                </c:pt>
                <c:pt idx="224">
                  <c:v>3515.625</c:v>
                </c:pt>
                <c:pt idx="225">
                  <c:v>3531.25</c:v>
                </c:pt>
                <c:pt idx="226">
                  <c:v>3546.875</c:v>
                </c:pt>
                <c:pt idx="227">
                  <c:v>3562.5</c:v>
                </c:pt>
                <c:pt idx="228">
                  <c:v>3578.125</c:v>
                </c:pt>
                <c:pt idx="229">
                  <c:v>3593.75</c:v>
                </c:pt>
                <c:pt idx="230">
                  <c:v>3609.375</c:v>
                </c:pt>
                <c:pt idx="231">
                  <c:v>3625</c:v>
                </c:pt>
                <c:pt idx="232">
                  <c:v>3640.625</c:v>
                </c:pt>
                <c:pt idx="233">
                  <c:v>3656.25</c:v>
                </c:pt>
                <c:pt idx="234">
                  <c:v>3671.875</c:v>
                </c:pt>
                <c:pt idx="235">
                  <c:v>3687.5</c:v>
                </c:pt>
                <c:pt idx="236">
                  <c:v>3703.125</c:v>
                </c:pt>
                <c:pt idx="237">
                  <c:v>3718.75</c:v>
                </c:pt>
                <c:pt idx="238">
                  <c:v>3734.375</c:v>
                </c:pt>
                <c:pt idx="239">
                  <c:v>3750</c:v>
                </c:pt>
                <c:pt idx="240">
                  <c:v>3765.625</c:v>
                </c:pt>
                <c:pt idx="241">
                  <c:v>3781.25</c:v>
                </c:pt>
                <c:pt idx="242">
                  <c:v>3796.875</c:v>
                </c:pt>
                <c:pt idx="243">
                  <c:v>3812.5</c:v>
                </c:pt>
                <c:pt idx="244">
                  <c:v>3828.125</c:v>
                </c:pt>
                <c:pt idx="245">
                  <c:v>3843.75</c:v>
                </c:pt>
                <c:pt idx="246">
                  <c:v>3859.375</c:v>
                </c:pt>
                <c:pt idx="247">
                  <c:v>3875</c:v>
                </c:pt>
                <c:pt idx="248">
                  <c:v>3890.625</c:v>
                </c:pt>
                <c:pt idx="249">
                  <c:v>3906.25</c:v>
                </c:pt>
                <c:pt idx="250">
                  <c:v>3921.875</c:v>
                </c:pt>
                <c:pt idx="251">
                  <c:v>3937.5</c:v>
                </c:pt>
                <c:pt idx="252">
                  <c:v>3953.125</c:v>
                </c:pt>
                <c:pt idx="253">
                  <c:v>3968.75</c:v>
                </c:pt>
                <c:pt idx="254">
                  <c:v>3984.375</c:v>
                </c:pt>
                <c:pt idx="255">
                  <c:v>4000</c:v>
                </c:pt>
                <c:pt idx="256">
                  <c:v>4015.625</c:v>
                </c:pt>
                <c:pt idx="257">
                  <c:v>4031.25</c:v>
                </c:pt>
                <c:pt idx="258">
                  <c:v>4046.875</c:v>
                </c:pt>
                <c:pt idx="259">
                  <c:v>4062.5</c:v>
                </c:pt>
                <c:pt idx="260">
                  <c:v>4078.125</c:v>
                </c:pt>
                <c:pt idx="261">
                  <c:v>4093.75</c:v>
                </c:pt>
                <c:pt idx="262">
                  <c:v>4109.375</c:v>
                </c:pt>
                <c:pt idx="263">
                  <c:v>4125</c:v>
                </c:pt>
                <c:pt idx="264">
                  <c:v>4140.625</c:v>
                </c:pt>
                <c:pt idx="265">
                  <c:v>4156.25</c:v>
                </c:pt>
                <c:pt idx="266">
                  <c:v>4171.875</c:v>
                </c:pt>
                <c:pt idx="267">
                  <c:v>4187.5</c:v>
                </c:pt>
                <c:pt idx="268">
                  <c:v>4203.125</c:v>
                </c:pt>
                <c:pt idx="269">
                  <c:v>4218.75</c:v>
                </c:pt>
                <c:pt idx="270">
                  <c:v>4234.375</c:v>
                </c:pt>
                <c:pt idx="271">
                  <c:v>4250</c:v>
                </c:pt>
                <c:pt idx="272">
                  <c:v>4265.625</c:v>
                </c:pt>
                <c:pt idx="273">
                  <c:v>4281.25</c:v>
                </c:pt>
                <c:pt idx="274">
                  <c:v>4296.875</c:v>
                </c:pt>
                <c:pt idx="275">
                  <c:v>4312.5</c:v>
                </c:pt>
                <c:pt idx="276">
                  <c:v>4328.125</c:v>
                </c:pt>
                <c:pt idx="277">
                  <c:v>4343.75</c:v>
                </c:pt>
                <c:pt idx="278">
                  <c:v>4359.375</c:v>
                </c:pt>
                <c:pt idx="279">
                  <c:v>4375</c:v>
                </c:pt>
                <c:pt idx="280">
                  <c:v>4390.625</c:v>
                </c:pt>
                <c:pt idx="281">
                  <c:v>4406.25</c:v>
                </c:pt>
                <c:pt idx="282">
                  <c:v>4421.875</c:v>
                </c:pt>
                <c:pt idx="283">
                  <c:v>4437.5</c:v>
                </c:pt>
                <c:pt idx="284">
                  <c:v>4453.125</c:v>
                </c:pt>
                <c:pt idx="285">
                  <c:v>4468.75</c:v>
                </c:pt>
                <c:pt idx="286">
                  <c:v>4484.375</c:v>
                </c:pt>
                <c:pt idx="287">
                  <c:v>4500</c:v>
                </c:pt>
                <c:pt idx="288">
                  <c:v>4515.625</c:v>
                </c:pt>
                <c:pt idx="289">
                  <c:v>4531.25</c:v>
                </c:pt>
                <c:pt idx="290">
                  <c:v>4546.875</c:v>
                </c:pt>
                <c:pt idx="291">
                  <c:v>4562.5</c:v>
                </c:pt>
                <c:pt idx="292">
                  <c:v>4578.125</c:v>
                </c:pt>
                <c:pt idx="293">
                  <c:v>4593.75</c:v>
                </c:pt>
                <c:pt idx="294">
                  <c:v>4609.375</c:v>
                </c:pt>
                <c:pt idx="295">
                  <c:v>4625</c:v>
                </c:pt>
                <c:pt idx="296">
                  <c:v>4640.625</c:v>
                </c:pt>
                <c:pt idx="297">
                  <c:v>4656.25</c:v>
                </c:pt>
                <c:pt idx="298">
                  <c:v>4671.875</c:v>
                </c:pt>
                <c:pt idx="299">
                  <c:v>4687.5</c:v>
                </c:pt>
                <c:pt idx="300">
                  <c:v>4703.125</c:v>
                </c:pt>
                <c:pt idx="301">
                  <c:v>4718.75</c:v>
                </c:pt>
                <c:pt idx="302">
                  <c:v>4734.375</c:v>
                </c:pt>
                <c:pt idx="303">
                  <c:v>4750</c:v>
                </c:pt>
                <c:pt idx="304">
                  <c:v>4765.625</c:v>
                </c:pt>
                <c:pt idx="305">
                  <c:v>4781.25</c:v>
                </c:pt>
                <c:pt idx="306">
                  <c:v>4796.875</c:v>
                </c:pt>
                <c:pt idx="307">
                  <c:v>4812.5</c:v>
                </c:pt>
                <c:pt idx="308">
                  <c:v>4828.125</c:v>
                </c:pt>
                <c:pt idx="309">
                  <c:v>4843.75</c:v>
                </c:pt>
                <c:pt idx="310">
                  <c:v>4859.375</c:v>
                </c:pt>
                <c:pt idx="311">
                  <c:v>4875</c:v>
                </c:pt>
                <c:pt idx="312">
                  <c:v>4890.625</c:v>
                </c:pt>
                <c:pt idx="313">
                  <c:v>4906.25</c:v>
                </c:pt>
                <c:pt idx="314">
                  <c:v>4921.875</c:v>
                </c:pt>
                <c:pt idx="315">
                  <c:v>4937.5</c:v>
                </c:pt>
                <c:pt idx="316">
                  <c:v>4953.125</c:v>
                </c:pt>
                <c:pt idx="317">
                  <c:v>4968.75</c:v>
                </c:pt>
                <c:pt idx="318">
                  <c:v>4984.375</c:v>
                </c:pt>
                <c:pt idx="319">
                  <c:v>5000</c:v>
                </c:pt>
                <c:pt idx="320">
                  <c:v>5015.625</c:v>
                </c:pt>
                <c:pt idx="321">
                  <c:v>5031.25</c:v>
                </c:pt>
                <c:pt idx="322">
                  <c:v>5046.875</c:v>
                </c:pt>
                <c:pt idx="323">
                  <c:v>5062.5</c:v>
                </c:pt>
                <c:pt idx="324">
                  <c:v>5078.125</c:v>
                </c:pt>
                <c:pt idx="325">
                  <c:v>5093.75</c:v>
                </c:pt>
                <c:pt idx="326">
                  <c:v>5109.375</c:v>
                </c:pt>
                <c:pt idx="327">
                  <c:v>5125</c:v>
                </c:pt>
                <c:pt idx="328">
                  <c:v>5140.625</c:v>
                </c:pt>
                <c:pt idx="329">
                  <c:v>5156.25</c:v>
                </c:pt>
                <c:pt idx="330">
                  <c:v>5171.875</c:v>
                </c:pt>
                <c:pt idx="331">
                  <c:v>5187.5</c:v>
                </c:pt>
                <c:pt idx="332">
                  <c:v>5203.125</c:v>
                </c:pt>
                <c:pt idx="333">
                  <c:v>5218.75</c:v>
                </c:pt>
                <c:pt idx="334">
                  <c:v>5234.375</c:v>
                </c:pt>
                <c:pt idx="335">
                  <c:v>5250</c:v>
                </c:pt>
                <c:pt idx="336">
                  <c:v>5265.625</c:v>
                </c:pt>
                <c:pt idx="337">
                  <c:v>5281.25</c:v>
                </c:pt>
                <c:pt idx="338">
                  <c:v>5296.875</c:v>
                </c:pt>
                <c:pt idx="339">
                  <c:v>5312.5</c:v>
                </c:pt>
                <c:pt idx="340">
                  <c:v>5328.125</c:v>
                </c:pt>
                <c:pt idx="341">
                  <c:v>5343.75</c:v>
                </c:pt>
                <c:pt idx="342">
                  <c:v>5359.375</c:v>
                </c:pt>
                <c:pt idx="343">
                  <c:v>5375</c:v>
                </c:pt>
                <c:pt idx="344">
                  <c:v>5390.625</c:v>
                </c:pt>
                <c:pt idx="345">
                  <c:v>5406.25</c:v>
                </c:pt>
                <c:pt idx="346">
                  <c:v>5421.875</c:v>
                </c:pt>
                <c:pt idx="347">
                  <c:v>5437.5</c:v>
                </c:pt>
                <c:pt idx="348">
                  <c:v>5453.125</c:v>
                </c:pt>
                <c:pt idx="349">
                  <c:v>5468.75</c:v>
                </c:pt>
                <c:pt idx="350">
                  <c:v>5484.375</c:v>
                </c:pt>
                <c:pt idx="351">
                  <c:v>5500</c:v>
                </c:pt>
                <c:pt idx="352">
                  <c:v>5515.625</c:v>
                </c:pt>
                <c:pt idx="353">
                  <c:v>5531.25</c:v>
                </c:pt>
                <c:pt idx="354">
                  <c:v>5546.875</c:v>
                </c:pt>
                <c:pt idx="355">
                  <c:v>5562.5</c:v>
                </c:pt>
                <c:pt idx="356">
                  <c:v>5578.125</c:v>
                </c:pt>
                <c:pt idx="357">
                  <c:v>5593.75</c:v>
                </c:pt>
                <c:pt idx="358">
                  <c:v>5609.375</c:v>
                </c:pt>
                <c:pt idx="359">
                  <c:v>5625</c:v>
                </c:pt>
                <c:pt idx="360">
                  <c:v>5640.625</c:v>
                </c:pt>
                <c:pt idx="361">
                  <c:v>5656.25</c:v>
                </c:pt>
                <c:pt idx="362">
                  <c:v>5671.875</c:v>
                </c:pt>
                <c:pt idx="363">
                  <c:v>5687.5</c:v>
                </c:pt>
                <c:pt idx="364">
                  <c:v>5703.125</c:v>
                </c:pt>
                <c:pt idx="365">
                  <c:v>5718.75</c:v>
                </c:pt>
                <c:pt idx="366">
                  <c:v>5734.375</c:v>
                </c:pt>
                <c:pt idx="367">
                  <c:v>5750</c:v>
                </c:pt>
                <c:pt idx="368">
                  <c:v>5765.625</c:v>
                </c:pt>
                <c:pt idx="369">
                  <c:v>5781.25</c:v>
                </c:pt>
                <c:pt idx="370">
                  <c:v>5796.875</c:v>
                </c:pt>
                <c:pt idx="371">
                  <c:v>5812.5</c:v>
                </c:pt>
                <c:pt idx="372">
                  <c:v>5828.125</c:v>
                </c:pt>
                <c:pt idx="373">
                  <c:v>5843.75</c:v>
                </c:pt>
                <c:pt idx="374">
                  <c:v>5859.375</c:v>
                </c:pt>
                <c:pt idx="375">
                  <c:v>5875</c:v>
                </c:pt>
                <c:pt idx="376">
                  <c:v>5890.625</c:v>
                </c:pt>
                <c:pt idx="377">
                  <c:v>5906.25</c:v>
                </c:pt>
                <c:pt idx="378">
                  <c:v>5921.875</c:v>
                </c:pt>
                <c:pt idx="379">
                  <c:v>5937.5</c:v>
                </c:pt>
                <c:pt idx="380">
                  <c:v>5953.125</c:v>
                </c:pt>
                <c:pt idx="381">
                  <c:v>5968.75</c:v>
                </c:pt>
                <c:pt idx="382">
                  <c:v>5984.375</c:v>
                </c:pt>
                <c:pt idx="383">
                  <c:v>6000</c:v>
                </c:pt>
                <c:pt idx="384">
                  <c:v>6015.625</c:v>
                </c:pt>
                <c:pt idx="385">
                  <c:v>6031.25</c:v>
                </c:pt>
                <c:pt idx="386">
                  <c:v>6046.875</c:v>
                </c:pt>
                <c:pt idx="387">
                  <c:v>6062.5</c:v>
                </c:pt>
                <c:pt idx="388">
                  <c:v>6078.125</c:v>
                </c:pt>
                <c:pt idx="389">
                  <c:v>6093.75</c:v>
                </c:pt>
                <c:pt idx="390">
                  <c:v>6109.375</c:v>
                </c:pt>
                <c:pt idx="391">
                  <c:v>6125</c:v>
                </c:pt>
                <c:pt idx="392">
                  <c:v>6140.625</c:v>
                </c:pt>
                <c:pt idx="393">
                  <c:v>6156.25</c:v>
                </c:pt>
                <c:pt idx="394">
                  <c:v>6171.875</c:v>
                </c:pt>
                <c:pt idx="395">
                  <c:v>6187.5</c:v>
                </c:pt>
                <c:pt idx="396">
                  <c:v>6203.125</c:v>
                </c:pt>
                <c:pt idx="397">
                  <c:v>6218.75</c:v>
                </c:pt>
                <c:pt idx="398">
                  <c:v>6234.375</c:v>
                </c:pt>
                <c:pt idx="399">
                  <c:v>6250</c:v>
                </c:pt>
                <c:pt idx="400">
                  <c:v>6265.625</c:v>
                </c:pt>
                <c:pt idx="401">
                  <c:v>6281.25</c:v>
                </c:pt>
                <c:pt idx="402">
                  <c:v>6296.875</c:v>
                </c:pt>
                <c:pt idx="403">
                  <c:v>6312.5</c:v>
                </c:pt>
                <c:pt idx="404">
                  <c:v>6328.125</c:v>
                </c:pt>
                <c:pt idx="405">
                  <c:v>6343.75</c:v>
                </c:pt>
                <c:pt idx="406">
                  <c:v>6359.375</c:v>
                </c:pt>
                <c:pt idx="407">
                  <c:v>6375</c:v>
                </c:pt>
                <c:pt idx="408">
                  <c:v>6390.625</c:v>
                </c:pt>
                <c:pt idx="409">
                  <c:v>6406.25</c:v>
                </c:pt>
                <c:pt idx="410">
                  <c:v>6421.875</c:v>
                </c:pt>
                <c:pt idx="411">
                  <c:v>6437.5</c:v>
                </c:pt>
                <c:pt idx="412">
                  <c:v>6453.125</c:v>
                </c:pt>
                <c:pt idx="413">
                  <c:v>6468.75</c:v>
                </c:pt>
                <c:pt idx="414">
                  <c:v>6484.375</c:v>
                </c:pt>
                <c:pt idx="415">
                  <c:v>6500</c:v>
                </c:pt>
                <c:pt idx="416">
                  <c:v>6515.625</c:v>
                </c:pt>
                <c:pt idx="417">
                  <c:v>6531.25</c:v>
                </c:pt>
                <c:pt idx="418">
                  <c:v>6546.875</c:v>
                </c:pt>
                <c:pt idx="419">
                  <c:v>6562.5</c:v>
                </c:pt>
                <c:pt idx="420">
                  <c:v>6578.125</c:v>
                </c:pt>
                <c:pt idx="421">
                  <c:v>6593.75</c:v>
                </c:pt>
                <c:pt idx="422">
                  <c:v>6609.375</c:v>
                </c:pt>
                <c:pt idx="423">
                  <c:v>6625</c:v>
                </c:pt>
                <c:pt idx="424">
                  <c:v>6640.625</c:v>
                </c:pt>
                <c:pt idx="425">
                  <c:v>6656.25</c:v>
                </c:pt>
                <c:pt idx="426">
                  <c:v>6671.875</c:v>
                </c:pt>
                <c:pt idx="427">
                  <c:v>6687.5</c:v>
                </c:pt>
                <c:pt idx="428">
                  <c:v>6703.125</c:v>
                </c:pt>
                <c:pt idx="429">
                  <c:v>6718.75</c:v>
                </c:pt>
                <c:pt idx="430">
                  <c:v>6734.375</c:v>
                </c:pt>
                <c:pt idx="431">
                  <c:v>6750</c:v>
                </c:pt>
                <c:pt idx="432">
                  <c:v>6765.625</c:v>
                </c:pt>
                <c:pt idx="433">
                  <c:v>6781.25</c:v>
                </c:pt>
                <c:pt idx="434">
                  <c:v>6796.875</c:v>
                </c:pt>
                <c:pt idx="435">
                  <c:v>6812.5</c:v>
                </c:pt>
                <c:pt idx="436">
                  <c:v>6828.125</c:v>
                </c:pt>
                <c:pt idx="437">
                  <c:v>6843.75</c:v>
                </c:pt>
                <c:pt idx="438">
                  <c:v>6859.375</c:v>
                </c:pt>
                <c:pt idx="439">
                  <c:v>6875</c:v>
                </c:pt>
                <c:pt idx="440">
                  <c:v>6890.625</c:v>
                </c:pt>
                <c:pt idx="441">
                  <c:v>6906.25</c:v>
                </c:pt>
                <c:pt idx="442">
                  <c:v>6921.875</c:v>
                </c:pt>
                <c:pt idx="443">
                  <c:v>6937.5</c:v>
                </c:pt>
                <c:pt idx="444">
                  <c:v>6953.125</c:v>
                </c:pt>
                <c:pt idx="445">
                  <c:v>6968.75</c:v>
                </c:pt>
                <c:pt idx="446">
                  <c:v>6984.375</c:v>
                </c:pt>
                <c:pt idx="447">
                  <c:v>7000</c:v>
                </c:pt>
                <c:pt idx="448">
                  <c:v>7015.625</c:v>
                </c:pt>
                <c:pt idx="449">
                  <c:v>7031.25</c:v>
                </c:pt>
                <c:pt idx="450">
                  <c:v>7046.875</c:v>
                </c:pt>
                <c:pt idx="451">
                  <c:v>7062.5</c:v>
                </c:pt>
                <c:pt idx="452">
                  <c:v>7078.125</c:v>
                </c:pt>
                <c:pt idx="453">
                  <c:v>7093.75</c:v>
                </c:pt>
                <c:pt idx="454">
                  <c:v>7109.375</c:v>
                </c:pt>
                <c:pt idx="455">
                  <c:v>7125</c:v>
                </c:pt>
                <c:pt idx="456">
                  <c:v>7140.625</c:v>
                </c:pt>
                <c:pt idx="457">
                  <c:v>7156.25</c:v>
                </c:pt>
                <c:pt idx="458">
                  <c:v>7171.875</c:v>
                </c:pt>
                <c:pt idx="459">
                  <c:v>7187.5</c:v>
                </c:pt>
                <c:pt idx="460">
                  <c:v>7203.125</c:v>
                </c:pt>
                <c:pt idx="461">
                  <c:v>7218.75</c:v>
                </c:pt>
                <c:pt idx="462">
                  <c:v>7234.375</c:v>
                </c:pt>
                <c:pt idx="463">
                  <c:v>7250</c:v>
                </c:pt>
                <c:pt idx="464">
                  <c:v>7265.625</c:v>
                </c:pt>
                <c:pt idx="465">
                  <c:v>7281.25</c:v>
                </c:pt>
                <c:pt idx="466">
                  <c:v>7296.875</c:v>
                </c:pt>
                <c:pt idx="467">
                  <c:v>7312.5</c:v>
                </c:pt>
                <c:pt idx="468">
                  <c:v>7328.125</c:v>
                </c:pt>
                <c:pt idx="469">
                  <c:v>7343.75</c:v>
                </c:pt>
                <c:pt idx="470">
                  <c:v>7359.375</c:v>
                </c:pt>
                <c:pt idx="471">
                  <c:v>7375</c:v>
                </c:pt>
                <c:pt idx="472">
                  <c:v>7390.625</c:v>
                </c:pt>
                <c:pt idx="473">
                  <c:v>7406.25</c:v>
                </c:pt>
                <c:pt idx="474">
                  <c:v>7421.875</c:v>
                </c:pt>
                <c:pt idx="475">
                  <c:v>7437.5</c:v>
                </c:pt>
                <c:pt idx="476">
                  <c:v>7453.125</c:v>
                </c:pt>
                <c:pt idx="477">
                  <c:v>7468.75</c:v>
                </c:pt>
                <c:pt idx="478">
                  <c:v>7484.375</c:v>
                </c:pt>
                <c:pt idx="479">
                  <c:v>7500</c:v>
                </c:pt>
                <c:pt idx="480">
                  <c:v>7515.625</c:v>
                </c:pt>
                <c:pt idx="481">
                  <c:v>7531.25</c:v>
                </c:pt>
                <c:pt idx="482">
                  <c:v>7546.875</c:v>
                </c:pt>
                <c:pt idx="483">
                  <c:v>7562.5</c:v>
                </c:pt>
                <c:pt idx="484">
                  <c:v>7578.125</c:v>
                </c:pt>
                <c:pt idx="485">
                  <c:v>7593.75</c:v>
                </c:pt>
                <c:pt idx="486">
                  <c:v>7609.375</c:v>
                </c:pt>
                <c:pt idx="487">
                  <c:v>7625</c:v>
                </c:pt>
                <c:pt idx="488">
                  <c:v>7640.625</c:v>
                </c:pt>
                <c:pt idx="489">
                  <c:v>7656.25</c:v>
                </c:pt>
                <c:pt idx="490">
                  <c:v>7671.875</c:v>
                </c:pt>
                <c:pt idx="491">
                  <c:v>7687.5</c:v>
                </c:pt>
                <c:pt idx="492">
                  <c:v>7703.125</c:v>
                </c:pt>
                <c:pt idx="493">
                  <c:v>7718.75</c:v>
                </c:pt>
                <c:pt idx="494">
                  <c:v>7734.375</c:v>
                </c:pt>
                <c:pt idx="495">
                  <c:v>7750</c:v>
                </c:pt>
                <c:pt idx="496">
                  <c:v>7765.625</c:v>
                </c:pt>
                <c:pt idx="497">
                  <c:v>7781.25</c:v>
                </c:pt>
                <c:pt idx="498">
                  <c:v>7796.875</c:v>
                </c:pt>
                <c:pt idx="499">
                  <c:v>7812.5</c:v>
                </c:pt>
                <c:pt idx="500">
                  <c:v>7828.125</c:v>
                </c:pt>
                <c:pt idx="501">
                  <c:v>7843.75</c:v>
                </c:pt>
                <c:pt idx="502">
                  <c:v>7859.375</c:v>
                </c:pt>
                <c:pt idx="503">
                  <c:v>7875</c:v>
                </c:pt>
                <c:pt idx="504">
                  <c:v>7890.625</c:v>
                </c:pt>
                <c:pt idx="505">
                  <c:v>7906.25</c:v>
                </c:pt>
                <c:pt idx="506">
                  <c:v>7921.875</c:v>
                </c:pt>
                <c:pt idx="507">
                  <c:v>7937.5</c:v>
                </c:pt>
                <c:pt idx="508">
                  <c:v>7953.125</c:v>
                </c:pt>
                <c:pt idx="509">
                  <c:v>7968.75</c:v>
                </c:pt>
                <c:pt idx="510">
                  <c:v>7984.375</c:v>
                </c:pt>
              </c:numCache>
            </c:numRef>
          </c:xVal>
          <c:yVal>
            <c:numRef>
              <c:f>standard_whistle!$B$2:$B$512</c:f>
              <c:numCache>
                <c:formatCode>General</c:formatCode>
                <c:ptCount val="511"/>
                <c:pt idx="0">
                  <c:v>-74.37236</c:v>
                </c:pt>
                <c:pt idx="1">
                  <c:v>-66.680687000000006</c:v>
                </c:pt>
                <c:pt idx="2">
                  <c:v>-63.130851999999997</c:v>
                </c:pt>
                <c:pt idx="3">
                  <c:v>-65.075530999999998</c:v>
                </c:pt>
                <c:pt idx="4">
                  <c:v>-66.009513999999996</c:v>
                </c:pt>
                <c:pt idx="5">
                  <c:v>-67.945960999999997</c:v>
                </c:pt>
                <c:pt idx="6">
                  <c:v>-72.543899999999994</c:v>
                </c:pt>
                <c:pt idx="7">
                  <c:v>-77.892150999999998</c:v>
                </c:pt>
                <c:pt idx="8">
                  <c:v>-65.847908000000004</c:v>
                </c:pt>
                <c:pt idx="9">
                  <c:v>-62.536095000000003</c:v>
                </c:pt>
                <c:pt idx="10">
                  <c:v>-63.936264000000001</c:v>
                </c:pt>
                <c:pt idx="11">
                  <c:v>-65.455414000000005</c:v>
                </c:pt>
                <c:pt idx="12">
                  <c:v>-64.205719000000002</c:v>
                </c:pt>
                <c:pt idx="13">
                  <c:v>-62.864032999999999</c:v>
                </c:pt>
                <c:pt idx="14">
                  <c:v>-63.179310000000001</c:v>
                </c:pt>
                <c:pt idx="15">
                  <c:v>-65.404815999999997</c:v>
                </c:pt>
                <c:pt idx="16">
                  <c:v>-67.700400999999999</c:v>
                </c:pt>
                <c:pt idx="17">
                  <c:v>-64.820457000000005</c:v>
                </c:pt>
                <c:pt idx="18">
                  <c:v>-62.645781999999997</c:v>
                </c:pt>
                <c:pt idx="19">
                  <c:v>-62.877063999999997</c:v>
                </c:pt>
                <c:pt idx="20">
                  <c:v>-65.139015000000001</c:v>
                </c:pt>
                <c:pt idx="21">
                  <c:v>-66.301895000000002</c:v>
                </c:pt>
                <c:pt idx="22">
                  <c:v>-66.387466000000003</c:v>
                </c:pt>
                <c:pt idx="23">
                  <c:v>-70.230614000000003</c:v>
                </c:pt>
                <c:pt idx="24">
                  <c:v>-75.748977999999994</c:v>
                </c:pt>
                <c:pt idx="25">
                  <c:v>-73.411300999999995</c:v>
                </c:pt>
                <c:pt idx="26">
                  <c:v>-67.501998999999998</c:v>
                </c:pt>
                <c:pt idx="27">
                  <c:v>-64.589455000000001</c:v>
                </c:pt>
                <c:pt idx="28">
                  <c:v>-61.921013000000002</c:v>
                </c:pt>
                <c:pt idx="29">
                  <c:v>-61.328220000000002</c:v>
                </c:pt>
                <c:pt idx="30">
                  <c:v>-61.409877999999999</c:v>
                </c:pt>
                <c:pt idx="31">
                  <c:v>-59.428139000000002</c:v>
                </c:pt>
                <c:pt idx="32">
                  <c:v>-56.775050999999998</c:v>
                </c:pt>
                <c:pt idx="33">
                  <c:v>-56.058849000000002</c:v>
                </c:pt>
                <c:pt idx="34">
                  <c:v>-57.473914999999998</c:v>
                </c:pt>
                <c:pt idx="35">
                  <c:v>-57.727760000000004</c:v>
                </c:pt>
                <c:pt idx="36">
                  <c:v>-57.572364999999998</c:v>
                </c:pt>
                <c:pt idx="37">
                  <c:v>-59.871516999999997</c:v>
                </c:pt>
                <c:pt idx="38">
                  <c:v>-61.853745000000004</c:v>
                </c:pt>
                <c:pt idx="39">
                  <c:v>-60.435085000000001</c:v>
                </c:pt>
                <c:pt idx="40">
                  <c:v>-64.318511999999998</c:v>
                </c:pt>
                <c:pt idx="41">
                  <c:v>-65.674599000000001</c:v>
                </c:pt>
                <c:pt idx="42">
                  <c:v>-59.914036000000003</c:v>
                </c:pt>
                <c:pt idx="43">
                  <c:v>-58.091380999999998</c:v>
                </c:pt>
                <c:pt idx="44">
                  <c:v>-56.020232999999998</c:v>
                </c:pt>
                <c:pt idx="45">
                  <c:v>-57.909840000000003</c:v>
                </c:pt>
                <c:pt idx="46">
                  <c:v>-58.881382000000002</c:v>
                </c:pt>
                <c:pt idx="47">
                  <c:v>-57.577022999999997</c:v>
                </c:pt>
                <c:pt idx="48">
                  <c:v>-61.874186999999999</c:v>
                </c:pt>
                <c:pt idx="49">
                  <c:v>-65.994415000000004</c:v>
                </c:pt>
                <c:pt idx="50">
                  <c:v>-64.594336999999996</c:v>
                </c:pt>
                <c:pt idx="51">
                  <c:v>-60.246616000000003</c:v>
                </c:pt>
                <c:pt idx="52">
                  <c:v>-60.465178999999999</c:v>
                </c:pt>
                <c:pt idx="53">
                  <c:v>-57.026794000000002</c:v>
                </c:pt>
                <c:pt idx="54">
                  <c:v>-56.911434</c:v>
                </c:pt>
                <c:pt idx="55">
                  <c:v>-56.769306</c:v>
                </c:pt>
                <c:pt idx="56">
                  <c:v>-58.637962000000002</c:v>
                </c:pt>
                <c:pt idx="57">
                  <c:v>-66.643371999999999</c:v>
                </c:pt>
                <c:pt idx="58">
                  <c:v>-65.578284999999994</c:v>
                </c:pt>
                <c:pt idx="59">
                  <c:v>-63.117176000000001</c:v>
                </c:pt>
                <c:pt idx="60">
                  <c:v>-62.366287</c:v>
                </c:pt>
                <c:pt idx="61">
                  <c:v>-65.506973000000002</c:v>
                </c:pt>
                <c:pt idx="62">
                  <c:v>-67.546798999999993</c:v>
                </c:pt>
                <c:pt idx="63">
                  <c:v>-65.079346000000001</c:v>
                </c:pt>
                <c:pt idx="64">
                  <c:v>-62.009937000000001</c:v>
                </c:pt>
                <c:pt idx="65">
                  <c:v>-60.373989000000002</c:v>
                </c:pt>
                <c:pt idx="66">
                  <c:v>-62.761456000000003</c:v>
                </c:pt>
                <c:pt idx="67">
                  <c:v>-68.674599000000001</c:v>
                </c:pt>
                <c:pt idx="68">
                  <c:v>-71.097014999999999</c:v>
                </c:pt>
                <c:pt idx="69">
                  <c:v>-65.577477000000002</c:v>
                </c:pt>
                <c:pt idx="70">
                  <c:v>-63.253258000000002</c:v>
                </c:pt>
                <c:pt idx="71">
                  <c:v>-64.939528999999993</c:v>
                </c:pt>
                <c:pt idx="72">
                  <c:v>-66.503296000000006</c:v>
                </c:pt>
                <c:pt idx="73">
                  <c:v>-63.374451000000001</c:v>
                </c:pt>
                <c:pt idx="74">
                  <c:v>-64.879729999999995</c:v>
                </c:pt>
                <c:pt idx="75">
                  <c:v>-64.480369999999994</c:v>
                </c:pt>
                <c:pt idx="76">
                  <c:v>-64.368499999999997</c:v>
                </c:pt>
                <c:pt idx="77">
                  <c:v>-68.098595000000003</c:v>
                </c:pt>
                <c:pt idx="78">
                  <c:v>-64.152054000000007</c:v>
                </c:pt>
                <c:pt idx="79">
                  <c:v>-65.982879999999994</c:v>
                </c:pt>
                <c:pt idx="80">
                  <c:v>-71.622062999999997</c:v>
                </c:pt>
                <c:pt idx="81">
                  <c:v>-68.618530000000007</c:v>
                </c:pt>
                <c:pt idx="82">
                  <c:v>-68.521797000000007</c:v>
                </c:pt>
                <c:pt idx="83">
                  <c:v>-70.696915000000004</c:v>
                </c:pt>
                <c:pt idx="84">
                  <c:v>-67.380257</c:v>
                </c:pt>
                <c:pt idx="85">
                  <c:v>-64.911689999999993</c:v>
                </c:pt>
                <c:pt idx="86">
                  <c:v>-64.779494999999997</c:v>
                </c:pt>
                <c:pt idx="87">
                  <c:v>-66.495964000000001</c:v>
                </c:pt>
                <c:pt idx="88">
                  <c:v>-69.599632</c:v>
                </c:pt>
                <c:pt idx="89">
                  <c:v>-71.915915999999996</c:v>
                </c:pt>
                <c:pt idx="90">
                  <c:v>-71.842376999999999</c:v>
                </c:pt>
                <c:pt idx="91">
                  <c:v>-69.212631000000002</c:v>
                </c:pt>
                <c:pt idx="92">
                  <c:v>-68.475830000000002</c:v>
                </c:pt>
                <c:pt idx="93">
                  <c:v>-70.615279999999998</c:v>
                </c:pt>
                <c:pt idx="94">
                  <c:v>-69.169121000000004</c:v>
                </c:pt>
                <c:pt idx="95">
                  <c:v>-66.213775999999996</c:v>
                </c:pt>
                <c:pt idx="96">
                  <c:v>-65.935744999999997</c:v>
                </c:pt>
                <c:pt idx="97">
                  <c:v>-68.182288999999997</c:v>
                </c:pt>
                <c:pt idx="98">
                  <c:v>-67.605400000000003</c:v>
                </c:pt>
                <c:pt idx="99">
                  <c:v>-67.547957999999994</c:v>
                </c:pt>
                <c:pt idx="100">
                  <c:v>-69.467574999999997</c:v>
                </c:pt>
                <c:pt idx="101">
                  <c:v>-70.571624999999997</c:v>
                </c:pt>
                <c:pt idx="102">
                  <c:v>-72.152618000000004</c:v>
                </c:pt>
                <c:pt idx="103">
                  <c:v>-71.336601000000002</c:v>
                </c:pt>
                <c:pt idx="104">
                  <c:v>-68.442215000000004</c:v>
                </c:pt>
                <c:pt idx="105">
                  <c:v>-68.455635000000001</c:v>
                </c:pt>
                <c:pt idx="106">
                  <c:v>-69.283455000000004</c:v>
                </c:pt>
                <c:pt idx="107">
                  <c:v>-70.867203000000003</c:v>
                </c:pt>
                <c:pt idx="108">
                  <c:v>-69.049683000000002</c:v>
                </c:pt>
                <c:pt idx="109">
                  <c:v>-66.118270999999993</c:v>
                </c:pt>
                <c:pt idx="110">
                  <c:v>-66.370293000000004</c:v>
                </c:pt>
                <c:pt idx="111">
                  <c:v>-67.928932000000003</c:v>
                </c:pt>
                <c:pt idx="112">
                  <c:v>-68.375641000000002</c:v>
                </c:pt>
                <c:pt idx="113">
                  <c:v>-72.891036999999997</c:v>
                </c:pt>
                <c:pt idx="114">
                  <c:v>-73.603393999999994</c:v>
                </c:pt>
                <c:pt idx="115">
                  <c:v>-70.560890000000001</c:v>
                </c:pt>
                <c:pt idx="116">
                  <c:v>-71.470825000000005</c:v>
                </c:pt>
                <c:pt idx="117">
                  <c:v>-71.837669000000005</c:v>
                </c:pt>
                <c:pt idx="118">
                  <c:v>-71.985236999999998</c:v>
                </c:pt>
                <c:pt idx="119">
                  <c:v>-69.483253000000005</c:v>
                </c:pt>
                <c:pt idx="120">
                  <c:v>-72.496834000000007</c:v>
                </c:pt>
                <c:pt idx="121">
                  <c:v>-73.890060000000005</c:v>
                </c:pt>
                <c:pt idx="122">
                  <c:v>-70.083359000000002</c:v>
                </c:pt>
                <c:pt idx="123">
                  <c:v>-69.026520000000005</c:v>
                </c:pt>
                <c:pt idx="124">
                  <c:v>-68.570601999999994</c:v>
                </c:pt>
                <c:pt idx="125">
                  <c:v>-70.014861999999994</c:v>
                </c:pt>
                <c:pt idx="126">
                  <c:v>-73.753532000000007</c:v>
                </c:pt>
                <c:pt idx="127">
                  <c:v>-73.620743000000004</c:v>
                </c:pt>
                <c:pt idx="128">
                  <c:v>-71.608711</c:v>
                </c:pt>
                <c:pt idx="129">
                  <c:v>-73.203766000000002</c:v>
                </c:pt>
                <c:pt idx="130">
                  <c:v>-68.790420999999995</c:v>
                </c:pt>
                <c:pt idx="131">
                  <c:v>-66.570037999999997</c:v>
                </c:pt>
                <c:pt idx="132">
                  <c:v>-68.702858000000006</c:v>
                </c:pt>
                <c:pt idx="133">
                  <c:v>-68.452636999999996</c:v>
                </c:pt>
                <c:pt idx="134">
                  <c:v>-66.409546000000006</c:v>
                </c:pt>
                <c:pt idx="135">
                  <c:v>-68.105789000000001</c:v>
                </c:pt>
                <c:pt idx="136">
                  <c:v>-71.790947000000003</c:v>
                </c:pt>
                <c:pt idx="137">
                  <c:v>-66.644820999999993</c:v>
                </c:pt>
                <c:pt idx="138">
                  <c:v>-66.761939999999996</c:v>
                </c:pt>
                <c:pt idx="139">
                  <c:v>-65.225273000000001</c:v>
                </c:pt>
                <c:pt idx="140">
                  <c:v>-61.231678000000002</c:v>
                </c:pt>
                <c:pt idx="141">
                  <c:v>-65.225525000000005</c:v>
                </c:pt>
                <c:pt idx="142">
                  <c:v>-80.133942000000005</c:v>
                </c:pt>
                <c:pt idx="143">
                  <c:v>-74.439980000000006</c:v>
                </c:pt>
                <c:pt idx="144">
                  <c:v>-69.686950999999993</c:v>
                </c:pt>
                <c:pt idx="145">
                  <c:v>-65.260459999999995</c:v>
                </c:pt>
                <c:pt idx="146">
                  <c:v>-65.504661999999996</c:v>
                </c:pt>
                <c:pt idx="147">
                  <c:v>-67.255439999999993</c:v>
                </c:pt>
                <c:pt idx="148">
                  <c:v>-63.708241000000001</c:v>
                </c:pt>
                <c:pt idx="149">
                  <c:v>-62.231709000000002</c:v>
                </c:pt>
                <c:pt idx="150">
                  <c:v>-63.118625999999999</c:v>
                </c:pt>
                <c:pt idx="151">
                  <c:v>-66.865555000000001</c:v>
                </c:pt>
                <c:pt idx="152">
                  <c:v>-63.729365999999999</c:v>
                </c:pt>
                <c:pt idx="153">
                  <c:v>-62.326622</c:v>
                </c:pt>
                <c:pt idx="154">
                  <c:v>-64.009276999999997</c:v>
                </c:pt>
                <c:pt idx="155">
                  <c:v>-57.841842999999997</c:v>
                </c:pt>
                <c:pt idx="156">
                  <c:v>-56.444206000000001</c:v>
                </c:pt>
                <c:pt idx="157">
                  <c:v>-59.857716000000003</c:v>
                </c:pt>
                <c:pt idx="158">
                  <c:v>-66.217597999999995</c:v>
                </c:pt>
                <c:pt idx="159">
                  <c:v>-59.811309999999999</c:v>
                </c:pt>
                <c:pt idx="160">
                  <c:v>-57.331347999999998</c:v>
                </c:pt>
                <c:pt idx="161">
                  <c:v>-64.063682999999997</c:v>
                </c:pt>
                <c:pt idx="162">
                  <c:v>-56.248848000000002</c:v>
                </c:pt>
                <c:pt idx="163">
                  <c:v>-53.781180999999997</c:v>
                </c:pt>
                <c:pt idx="164">
                  <c:v>-53.940525000000001</c:v>
                </c:pt>
                <c:pt idx="165">
                  <c:v>-50.680332</c:v>
                </c:pt>
                <c:pt idx="166">
                  <c:v>-45.379306999999997</c:v>
                </c:pt>
                <c:pt idx="167">
                  <c:v>-46.702365999999998</c:v>
                </c:pt>
                <c:pt idx="168">
                  <c:v>-45.549453999999997</c:v>
                </c:pt>
                <c:pt idx="169">
                  <c:v>-42.169792000000001</c:v>
                </c:pt>
                <c:pt idx="170">
                  <c:v>-42.924664</c:v>
                </c:pt>
                <c:pt idx="171">
                  <c:v>-38.380074</c:v>
                </c:pt>
                <c:pt idx="172">
                  <c:v>-39.180461999999999</c:v>
                </c:pt>
                <c:pt idx="173">
                  <c:v>-36.030945000000003</c:v>
                </c:pt>
                <c:pt idx="174">
                  <c:v>-32.626640000000002</c:v>
                </c:pt>
                <c:pt idx="175">
                  <c:v>-32.357208</c:v>
                </c:pt>
                <c:pt idx="176">
                  <c:v>-30.240106999999998</c:v>
                </c:pt>
                <c:pt idx="177">
                  <c:v>-30.104462000000002</c:v>
                </c:pt>
                <c:pt idx="178">
                  <c:v>-29.056345</c:v>
                </c:pt>
                <c:pt idx="179">
                  <c:v>-32.661144</c:v>
                </c:pt>
                <c:pt idx="180">
                  <c:v>-35.576976999999999</c:v>
                </c:pt>
                <c:pt idx="181">
                  <c:v>-33.582455000000003</c:v>
                </c:pt>
                <c:pt idx="182">
                  <c:v>-40.921089000000002</c:v>
                </c:pt>
                <c:pt idx="183">
                  <c:v>-38.982177999999998</c:v>
                </c:pt>
                <c:pt idx="184">
                  <c:v>-38.241852000000002</c:v>
                </c:pt>
                <c:pt idx="185">
                  <c:v>-36.408520000000003</c:v>
                </c:pt>
                <c:pt idx="186">
                  <c:v>-34.062283000000001</c:v>
                </c:pt>
                <c:pt idx="187">
                  <c:v>-36.862366000000002</c:v>
                </c:pt>
                <c:pt idx="188">
                  <c:v>-31.362333</c:v>
                </c:pt>
                <c:pt idx="189">
                  <c:v>-33.162323000000001</c:v>
                </c:pt>
                <c:pt idx="190">
                  <c:v>-30.682918999999998</c:v>
                </c:pt>
                <c:pt idx="191">
                  <c:v>-25.594021000000001</c:v>
                </c:pt>
                <c:pt idx="192">
                  <c:v>-33.608871000000001</c:v>
                </c:pt>
                <c:pt idx="193">
                  <c:v>-24.428346999999999</c:v>
                </c:pt>
                <c:pt idx="194">
                  <c:v>-20.692831000000002</c:v>
                </c:pt>
                <c:pt idx="195">
                  <c:v>-20.516886</c:v>
                </c:pt>
                <c:pt idx="196">
                  <c:v>-20.160015000000001</c:v>
                </c:pt>
                <c:pt idx="197">
                  <c:v>-22.191946000000002</c:v>
                </c:pt>
                <c:pt idx="198">
                  <c:v>-26.277111000000001</c:v>
                </c:pt>
                <c:pt idx="199">
                  <c:v>-31.454886999999999</c:v>
                </c:pt>
                <c:pt idx="200">
                  <c:v>-32.795143000000003</c:v>
                </c:pt>
                <c:pt idx="201">
                  <c:v>-34.056576</c:v>
                </c:pt>
                <c:pt idx="202">
                  <c:v>-37.509509999999999</c:v>
                </c:pt>
                <c:pt idx="203">
                  <c:v>-39.578484000000003</c:v>
                </c:pt>
                <c:pt idx="204">
                  <c:v>-41.766598000000002</c:v>
                </c:pt>
                <c:pt idx="205">
                  <c:v>-45.459327999999999</c:v>
                </c:pt>
                <c:pt idx="206">
                  <c:v>-46.466904</c:v>
                </c:pt>
                <c:pt idx="207">
                  <c:v>-46.061000999999997</c:v>
                </c:pt>
                <c:pt idx="208">
                  <c:v>-47.624896999999997</c:v>
                </c:pt>
                <c:pt idx="209">
                  <c:v>-51.323977999999997</c:v>
                </c:pt>
                <c:pt idx="210">
                  <c:v>-53.244247000000001</c:v>
                </c:pt>
                <c:pt idx="211">
                  <c:v>-51.489628000000003</c:v>
                </c:pt>
                <c:pt idx="212">
                  <c:v>-49.350310999999998</c:v>
                </c:pt>
                <c:pt idx="213">
                  <c:v>-45.708911999999998</c:v>
                </c:pt>
                <c:pt idx="214">
                  <c:v>-47.395138000000003</c:v>
                </c:pt>
                <c:pt idx="215">
                  <c:v>-47.763717999999997</c:v>
                </c:pt>
                <c:pt idx="216">
                  <c:v>-45.551102</c:v>
                </c:pt>
                <c:pt idx="217">
                  <c:v>-48.023108999999998</c:v>
                </c:pt>
                <c:pt idx="218">
                  <c:v>-51.396309000000002</c:v>
                </c:pt>
                <c:pt idx="219">
                  <c:v>-52.558723000000001</c:v>
                </c:pt>
                <c:pt idx="220">
                  <c:v>-52.729477000000003</c:v>
                </c:pt>
                <c:pt idx="221">
                  <c:v>-53.137241000000003</c:v>
                </c:pt>
                <c:pt idx="222">
                  <c:v>-55.419930000000001</c:v>
                </c:pt>
                <c:pt idx="223">
                  <c:v>-56.792206</c:v>
                </c:pt>
                <c:pt idx="224">
                  <c:v>-59.236705999999998</c:v>
                </c:pt>
                <c:pt idx="225">
                  <c:v>-61.919021999999998</c:v>
                </c:pt>
                <c:pt idx="226">
                  <c:v>-60.456924000000001</c:v>
                </c:pt>
                <c:pt idx="227">
                  <c:v>-64.259551999999999</c:v>
                </c:pt>
                <c:pt idx="228">
                  <c:v>-73.946456999999995</c:v>
                </c:pt>
                <c:pt idx="229">
                  <c:v>-64.840477000000007</c:v>
                </c:pt>
                <c:pt idx="230">
                  <c:v>-63.638748</c:v>
                </c:pt>
                <c:pt idx="231">
                  <c:v>-65.585121000000001</c:v>
                </c:pt>
                <c:pt idx="232">
                  <c:v>-64.788505999999998</c:v>
                </c:pt>
                <c:pt idx="233">
                  <c:v>-64.390906999999999</c:v>
                </c:pt>
                <c:pt idx="234">
                  <c:v>-72.521102999999997</c:v>
                </c:pt>
                <c:pt idx="235">
                  <c:v>-64.811171999999999</c:v>
                </c:pt>
                <c:pt idx="236">
                  <c:v>-62.465000000000003</c:v>
                </c:pt>
                <c:pt idx="237">
                  <c:v>-63.200924000000001</c:v>
                </c:pt>
                <c:pt idx="238">
                  <c:v>-61.320323999999999</c:v>
                </c:pt>
                <c:pt idx="239">
                  <c:v>-60.712490000000003</c:v>
                </c:pt>
                <c:pt idx="240">
                  <c:v>-61.908154000000003</c:v>
                </c:pt>
                <c:pt idx="241">
                  <c:v>-62.513905000000001</c:v>
                </c:pt>
                <c:pt idx="242">
                  <c:v>-63.918629000000003</c:v>
                </c:pt>
                <c:pt idx="243">
                  <c:v>-67.646491999999995</c:v>
                </c:pt>
                <c:pt idx="244">
                  <c:v>-73.932204999999996</c:v>
                </c:pt>
                <c:pt idx="245">
                  <c:v>-68.571738999999994</c:v>
                </c:pt>
                <c:pt idx="246">
                  <c:v>-65.361403999999993</c:v>
                </c:pt>
                <c:pt idx="247">
                  <c:v>-63.144782999999997</c:v>
                </c:pt>
                <c:pt idx="248">
                  <c:v>-64.111487999999994</c:v>
                </c:pt>
                <c:pt idx="249">
                  <c:v>-66.021468999999996</c:v>
                </c:pt>
                <c:pt idx="250">
                  <c:v>-68.228638000000004</c:v>
                </c:pt>
                <c:pt idx="251">
                  <c:v>-72.124229</c:v>
                </c:pt>
                <c:pt idx="252">
                  <c:v>-75.359611999999998</c:v>
                </c:pt>
                <c:pt idx="253">
                  <c:v>-77.707176000000004</c:v>
                </c:pt>
                <c:pt idx="254">
                  <c:v>-81.661231999999998</c:v>
                </c:pt>
                <c:pt idx="255">
                  <c:v>-82.698013000000003</c:v>
                </c:pt>
                <c:pt idx="256">
                  <c:v>-76.061783000000005</c:v>
                </c:pt>
                <c:pt idx="257">
                  <c:v>-73.604607000000001</c:v>
                </c:pt>
                <c:pt idx="258">
                  <c:v>-69.859763999999998</c:v>
                </c:pt>
                <c:pt idx="259">
                  <c:v>-71.221642000000003</c:v>
                </c:pt>
                <c:pt idx="260">
                  <c:v>-78.310058999999995</c:v>
                </c:pt>
                <c:pt idx="261">
                  <c:v>-73.31044</c:v>
                </c:pt>
                <c:pt idx="262">
                  <c:v>-70.795776000000004</c:v>
                </c:pt>
                <c:pt idx="263">
                  <c:v>-74.087349000000003</c:v>
                </c:pt>
                <c:pt idx="264">
                  <c:v>-70.185524000000001</c:v>
                </c:pt>
                <c:pt idx="265">
                  <c:v>-68.701935000000006</c:v>
                </c:pt>
                <c:pt idx="266">
                  <c:v>-69.640190000000004</c:v>
                </c:pt>
                <c:pt idx="267">
                  <c:v>-68.635756999999998</c:v>
                </c:pt>
                <c:pt idx="268">
                  <c:v>-69.606955999999997</c:v>
                </c:pt>
                <c:pt idx="269">
                  <c:v>-79.010886999999997</c:v>
                </c:pt>
                <c:pt idx="270">
                  <c:v>-72.063400000000001</c:v>
                </c:pt>
                <c:pt idx="271">
                  <c:v>-69.435233999999994</c:v>
                </c:pt>
                <c:pt idx="272">
                  <c:v>-68.716873000000007</c:v>
                </c:pt>
                <c:pt idx="273">
                  <c:v>-70.486030999999997</c:v>
                </c:pt>
                <c:pt idx="274">
                  <c:v>-70.719414</c:v>
                </c:pt>
                <c:pt idx="275">
                  <c:v>-68.585235999999995</c:v>
                </c:pt>
                <c:pt idx="276">
                  <c:v>-69.434783999999993</c:v>
                </c:pt>
                <c:pt idx="277">
                  <c:v>-70.017760999999993</c:v>
                </c:pt>
                <c:pt idx="278">
                  <c:v>-70.948357000000001</c:v>
                </c:pt>
                <c:pt idx="279">
                  <c:v>-68.886168999999995</c:v>
                </c:pt>
                <c:pt idx="280">
                  <c:v>-66.560303000000005</c:v>
                </c:pt>
                <c:pt idx="281">
                  <c:v>-70.41198</c:v>
                </c:pt>
                <c:pt idx="282">
                  <c:v>-70.143630999999999</c:v>
                </c:pt>
                <c:pt idx="283">
                  <c:v>-72.128676999999996</c:v>
                </c:pt>
                <c:pt idx="284">
                  <c:v>-72.029221000000007</c:v>
                </c:pt>
                <c:pt idx="285">
                  <c:v>-70.595695000000006</c:v>
                </c:pt>
                <c:pt idx="286">
                  <c:v>-67.109252999999995</c:v>
                </c:pt>
                <c:pt idx="287">
                  <c:v>-65.658980999999997</c:v>
                </c:pt>
                <c:pt idx="288">
                  <c:v>-70.030799999999999</c:v>
                </c:pt>
                <c:pt idx="289">
                  <c:v>-72.072815000000006</c:v>
                </c:pt>
                <c:pt idx="290">
                  <c:v>-75.125443000000004</c:v>
                </c:pt>
                <c:pt idx="291">
                  <c:v>-72.069946000000002</c:v>
                </c:pt>
                <c:pt idx="292">
                  <c:v>-67.166663999999997</c:v>
                </c:pt>
                <c:pt idx="293">
                  <c:v>-65.870711999999997</c:v>
                </c:pt>
                <c:pt idx="294">
                  <c:v>-67.659058000000002</c:v>
                </c:pt>
                <c:pt idx="295">
                  <c:v>-67.357749999999996</c:v>
                </c:pt>
                <c:pt idx="296">
                  <c:v>-67.918014999999997</c:v>
                </c:pt>
                <c:pt idx="297">
                  <c:v>-68.717185999999998</c:v>
                </c:pt>
                <c:pt idx="298">
                  <c:v>-71.498123000000007</c:v>
                </c:pt>
                <c:pt idx="299">
                  <c:v>-73.178398000000001</c:v>
                </c:pt>
                <c:pt idx="300">
                  <c:v>-71.080344999999994</c:v>
                </c:pt>
                <c:pt idx="301">
                  <c:v>-69.578072000000006</c:v>
                </c:pt>
                <c:pt idx="302">
                  <c:v>-69.524895000000001</c:v>
                </c:pt>
                <c:pt idx="303">
                  <c:v>-69.094215000000005</c:v>
                </c:pt>
                <c:pt idx="304">
                  <c:v>-68.797897000000006</c:v>
                </c:pt>
                <c:pt idx="305">
                  <c:v>-66.983924999999999</c:v>
                </c:pt>
                <c:pt idx="306">
                  <c:v>-66.561226000000005</c:v>
                </c:pt>
                <c:pt idx="307">
                  <c:v>-68.571510000000004</c:v>
                </c:pt>
                <c:pt idx="308">
                  <c:v>-69.661179000000004</c:v>
                </c:pt>
                <c:pt idx="309">
                  <c:v>-76.653205999999997</c:v>
                </c:pt>
                <c:pt idx="310">
                  <c:v>-76.077644000000006</c:v>
                </c:pt>
                <c:pt idx="311">
                  <c:v>-70.872992999999994</c:v>
                </c:pt>
                <c:pt idx="312">
                  <c:v>-71.617446999999999</c:v>
                </c:pt>
                <c:pt idx="313">
                  <c:v>-74.500206000000006</c:v>
                </c:pt>
                <c:pt idx="314">
                  <c:v>-77.529999000000004</c:v>
                </c:pt>
                <c:pt idx="315">
                  <c:v>-80.228408999999999</c:v>
                </c:pt>
                <c:pt idx="316">
                  <c:v>-81.011215000000007</c:v>
                </c:pt>
                <c:pt idx="317">
                  <c:v>-71.969673</c:v>
                </c:pt>
                <c:pt idx="318">
                  <c:v>-70.061745000000002</c:v>
                </c:pt>
                <c:pt idx="319">
                  <c:v>-78.7286</c:v>
                </c:pt>
                <c:pt idx="320">
                  <c:v>-73.438704999999999</c:v>
                </c:pt>
                <c:pt idx="321">
                  <c:v>-70.927063000000004</c:v>
                </c:pt>
                <c:pt idx="322">
                  <c:v>-67.776854999999998</c:v>
                </c:pt>
                <c:pt idx="323">
                  <c:v>-68.543250999999998</c:v>
                </c:pt>
                <c:pt idx="324">
                  <c:v>-70.117942999999997</c:v>
                </c:pt>
                <c:pt idx="325">
                  <c:v>-73.872757000000007</c:v>
                </c:pt>
                <c:pt idx="326">
                  <c:v>-76.585532999999998</c:v>
                </c:pt>
                <c:pt idx="327">
                  <c:v>-76.057334999999995</c:v>
                </c:pt>
                <c:pt idx="328">
                  <c:v>-73.890816000000001</c:v>
                </c:pt>
                <c:pt idx="329">
                  <c:v>-66.810417000000001</c:v>
                </c:pt>
                <c:pt idx="330">
                  <c:v>-67.177314999999993</c:v>
                </c:pt>
                <c:pt idx="331">
                  <c:v>-68.269188</c:v>
                </c:pt>
                <c:pt idx="332">
                  <c:v>-65.083220999999995</c:v>
                </c:pt>
                <c:pt idx="333">
                  <c:v>-66.730705</c:v>
                </c:pt>
                <c:pt idx="334">
                  <c:v>-68.598243999999994</c:v>
                </c:pt>
                <c:pt idx="335">
                  <c:v>-67.107642999999996</c:v>
                </c:pt>
                <c:pt idx="336">
                  <c:v>-67.388419999999996</c:v>
                </c:pt>
                <c:pt idx="337">
                  <c:v>-66.765738999999996</c:v>
                </c:pt>
                <c:pt idx="338">
                  <c:v>-65.488463999999993</c:v>
                </c:pt>
                <c:pt idx="339">
                  <c:v>-66.575325000000007</c:v>
                </c:pt>
                <c:pt idx="340">
                  <c:v>-68.348708999999999</c:v>
                </c:pt>
                <c:pt idx="341">
                  <c:v>-68.987403999999998</c:v>
                </c:pt>
                <c:pt idx="342">
                  <c:v>-65.465980999999999</c:v>
                </c:pt>
                <c:pt idx="343">
                  <c:v>-67.296775999999994</c:v>
                </c:pt>
                <c:pt idx="344">
                  <c:v>-73.317229999999995</c:v>
                </c:pt>
                <c:pt idx="345">
                  <c:v>-64.123924000000002</c:v>
                </c:pt>
                <c:pt idx="346">
                  <c:v>-65.698081999999999</c:v>
                </c:pt>
                <c:pt idx="347">
                  <c:v>-72.510384000000002</c:v>
                </c:pt>
                <c:pt idx="348">
                  <c:v>-68.492851000000002</c:v>
                </c:pt>
                <c:pt idx="349">
                  <c:v>-68.659217999999996</c:v>
                </c:pt>
                <c:pt idx="350">
                  <c:v>-67.879028000000005</c:v>
                </c:pt>
                <c:pt idx="351">
                  <c:v>-64.597099</c:v>
                </c:pt>
                <c:pt idx="352">
                  <c:v>-63.653399999999998</c:v>
                </c:pt>
                <c:pt idx="353">
                  <c:v>-67.929359000000005</c:v>
                </c:pt>
                <c:pt idx="354">
                  <c:v>-73.004424999999998</c:v>
                </c:pt>
                <c:pt idx="355">
                  <c:v>-65.216751000000002</c:v>
                </c:pt>
                <c:pt idx="356">
                  <c:v>-64.807961000000006</c:v>
                </c:pt>
                <c:pt idx="357">
                  <c:v>-71.109641999999994</c:v>
                </c:pt>
                <c:pt idx="358">
                  <c:v>-67.844650000000001</c:v>
                </c:pt>
                <c:pt idx="359">
                  <c:v>-70.456496999999999</c:v>
                </c:pt>
                <c:pt idx="360">
                  <c:v>-72.234741</c:v>
                </c:pt>
                <c:pt idx="361">
                  <c:v>-66.755591999999993</c:v>
                </c:pt>
                <c:pt idx="362">
                  <c:v>-67.240714999999994</c:v>
                </c:pt>
                <c:pt idx="363">
                  <c:v>-69.928329000000005</c:v>
                </c:pt>
                <c:pt idx="364">
                  <c:v>-72.075858999999994</c:v>
                </c:pt>
                <c:pt idx="365">
                  <c:v>-71.002892000000003</c:v>
                </c:pt>
                <c:pt idx="366">
                  <c:v>-68.107169999999996</c:v>
                </c:pt>
                <c:pt idx="367">
                  <c:v>-69.532805999999994</c:v>
                </c:pt>
                <c:pt idx="368">
                  <c:v>-72.880347999999998</c:v>
                </c:pt>
                <c:pt idx="369">
                  <c:v>-75.129356000000001</c:v>
                </c:pt>
                <c:pt idx="370">
                  <c:v>-68.404762000000005</c:v>
                </c:pt>
                <c:pt idx="371">
                  <c:v>-66.251175000000003</c:v>
                </c:pt>
                <c:pt idx="372">
                  <c:v>-59.368572</c:v>
                </c:pt>
                <c:pt idx="373">
                  <c:v>-59.112026</c:v>
                </c:pt>
                <c:pt idx="374">
                  <c:v>-66.341515000000001</c:v>
                </c:pt>
                <c:pt idx="375">
                  <c:v>-68.555115000000001</c:v>
                </c:pt>
                <c:pt idx="376">
                  <c:v>-66.207306000000003</c:v>
                </c:pt>
                <c:pt idx="377">
                  <c:v>-65.649994000000007</c:v>
                </c:pt>
                <c:pt idx="378">
                  <c:v>-64.333434999999994</c:v>
                </c:pt>
                <c:pt idx="379">
                  <c:v>-63.792973000000003</c:v>
                </c:pt>
                <c:pt idx="380">
                  <c:v>-60.101444000000001</c:v>
                </c:pt>
                <c:pt idx="381">
                  <c:v>-62.133789</c:v>
                </c:pt>
                <c:pt idx="382">
                  <c:v>-59.992348</c:v>
                </c:pt>
                <c:pt idx="383">
                  <c:v>-57.958691000000002</c:v>
                </c:pt>
                <c:pt idx="384">
                  <c:v>-66.600525000000005</c:v>
                </c:pt>
                <c:pt idx="385">
                  <c:v>-60.224643999999998</c:v>
                </c:pt>
                <c:pt idx="386">
                  <c:v>-59.835926000000001</c:v>
                </c:pt>
                <c:pt idx="387">
                  <c:v>-65.566024999999996</c:v>
                </c:pt>
                <c:pt idx="388">
                  <c:v>-66.251114000000001</c:v>
                </c:pt>
                <c:pt idx="389">
                  <c:v>-60.169209000000002</c:v>
                </c:pt>
                <c:pt idx="390">
                  <c:v>-57.286681999999999</c:v>
                </c:pt>
                <c:pt idx="391">
                  <c:v>-60.972321000000001</c:v>
                </c:pt>
                <c:pt idx="392">
                  <c:v>-68.714027000000002</c:v>
                </c:pt>
                <c:pt idx="393">
                  <c:v>-67.062561000000002</c:v>
                </c:pt>
                <c:pt idx="394">
                  <c:v>-61.725056000000002</c:v>
                </c:pt>
                <c:pt idx="395">
                  <c:v>-57.543686000000001</c:v>
                </c:pt>
                <c:pt idx="396">
                  <c:v>-59.413235</c:v>
                </c:pt>
                <c:pt idx="397">
                  <c:v>-63.284103000000002</c:v>
                </c:pt>
                <c:pt idx="398">
                  <c:v>-66.846862999999999</c:v>
                </c:pt>
                <c:pt idx="399">
                  <c:v>-66.998085000000003</c:v>
                </c:pt>
                <c:pt idx="400">
                  <c:v>-65.161957000000001</c:v>
                </c:pt>
                <c:pt idx="401">
                  <c:v>-67.254440000000002</c:v>
                </c:pt>
                <c:pt idx="402">
                  <c:v>-69.535767000000007</c:v>
                </c:pt>
                <c:pt idx="403">
                  <c:v>-69.709434999999999</c:v>
                </c:pt>
                <c:pt idx="404">
                  <c:v>-70.834709000000004</c:v>
                </c:pt>
                <c:pt idx="405">
                  <c:v>-72.981194000000002</c:v>
                </c:pt>
                <c:pt idx="406">
                  <c:v>-72.957794000000007</c:v>
                </c:pt>
                <c:pt idx="407">
                  <c:v>-68.187743999999995</c:v>
                </c:pt>
                <c:pt idx="408">
                  <c:v>-63.614882999999999</c:v>
                </c:pt>
                <c:pt idx="409">
                  <c:v>-63.803897999999997</c:v>
                </c:pt>
                <c:pt idx="410">
                  <c:v>-68.833160000000007</c:v>
                </c:pt>
                <c:pt idx="411">
                  <c:v>-69.556511</c:v>
                </c:pt>
                <c:pt idx="412">
                  <c:v>-65.677627999999999</c:v>
                </c:pt>
                <c:pt idx="413">
                  <c:v>-63.591358</c:v>
                </c:pt>
                <c:pt idx="414">
                  <c:v>-66.241394</c:v>
                </c:pt>
                <c:pt idx="415">
                  <c:v>-69.912796</c:v>
                </c:pt>
                <c:pt idx="416">
                  <c:v>-70.681472999999997</c:v>
                </c:pt>
                <c:pt idx="417">
                  <c:v>-74.735725000000002</c:v>
                </c:pt>
                <c:pt idx="418">
                  <c:v>-69.272819999999996</c:v>
                </c:pt>
                <c:pt idx="419">
                  <c:v>-69.222297999999995</c:v>
                </c:pt>
                <c:pt idx="420">
                  <c:v>-64.783835999999994</c:v>
                </c:pt>
                <c:pt idx="421">
                  <c:v>-60.679164999999998</c:v>
                </c:pt>
                <c:pt idx="422">
                  <c:v>-60.048434999999998</c:v>
                </c:pt>
                <c:pt idx="423">
                  <c:v>-60.666621999999997</c:v>
                </c:pt>
                <c:pt idx="424">
                  <c:v>-58.996464000000003</c:v>
                </c:pt>
                <c:pt idx="425">
                  <c:v>-56.119529999999997</c:v>
                </c:pt>
                <c:pt idx="426">
                  <c:v>-53.894634000000003</c:v>
                </c:pt>
                <c:pt idx="427">
                  <c:v>-51.929062000000002</c:v>
                </c:pt>
                <c:pt idx="428">
                  <c:v>-49.874457999999997</c:v>
                </c:pt>
                <c:pt idx="429">
                  <c:v>-49.219822000000001</c:v>
                </c:pt>
                <c:pt idx="430">
                  <c:v>-49.853003999999999</c:v>
                </c:pt>
                <c:pt idx="431">
                  <c:v>-48.809635</c:v>
                </c:pt>
                <c:pt idx="432">
                  <c:v>-47.395679000000001</c:v>
                </c:pt>
                <c:pt idx="433">
                  <c:v>-49.148040999999999</c:v>
                </c:pt>
                <c:pt idx="434">
                  <c:v>-54.74033</c:v>
                </c:pt>
                <c:pt idx="435">
                  <c:v>-52.383671</c:v>
                </c:pt>
                <c:pt idx="436">
                  <c:v>-54.72401</c:v>
                </c:pt>
                <c:pt idx="437">
                  <c:v>-50.319327999999999</c:v>
                </c:pt>
                <c:pt idx="438">
                  <c:v>-50.379199999999997</c:v>
                </c:pt>
                <c:pt idx="439">
                  <c:v>-52.000712999999998</c:v>
                </c:pt>
                <c:pt idx="440">
                  <c:v>-50.817715</c:v>
                </c:pt>
                <c:pt idx="441">
                  <c:v>-55.217995000000002</c:v>
                </c:pt>
                <c:pt idx="442">
                  <c:v>-60.311489000000002</c:v>
                </c:pt>
                <c:pt idx="443">
                  <c:v>-60.156956000000001</c:v>
                </c:pt>
                <c:pt idx="444">
                  <c:v>-55.490009000000001</c:v>
                </c:pt>
                <c:pt idx="445">
                  <c:v>-53.663429000000001</c:v>
                </c:pt>
                <c:pt idx="446">
                  <c:v>-54.485061999999999</c:v>
                </c:pt>
                <c:pt idx="447">
                  <c:v>-55.355156000000001</c:v>
                </c:pt>
                <c:pt idx="448">
                  <c:v>-57.536437999999997</c:v>
                </c:pt>
                <c:pt idx="449">
                  <c:v>-58.569771000000003</c:v>
                </c:pt>
                <c:pt idx="450">
                  <c:v>-56.810496999999998</c:v>
                </c:pt>
                <c:pt idx="451">
                  <c:v>-55.815083000000001</c:v>
                </c:pt>
                <c:pt idx="452">
                  <c:v>-56.092776999999998</c:v>
                </c:pt>
                <c:pt idx="453">
                  <c:v>-60.188353999999997</c:v>
                </c:pt>
                <c:pt idx="454">
                  <c:v>-62.765372999999997</c:v>
                </c:pt>
                <c:pt idx="455">
                  <c:v>-63.538314999999997</c:v>
                </c:pt>
                <c:pt idx="456">
                  <c:v>-61.297314</c:v>
                </c:pt>
                <c:pt idx="457">
                  <c:v>-59.064087000000001</c:v>
                </c:pt>
                <c:pt idx="458">
                  <c:v>-61.690002</c:v>
                </c:pt>
                <c:pt idx="459">
                  <c:v>-61.346561000000001</c:v>
                </c:pt>
                <c:pt idx="460">
                  <c:v>-58.979255999999999</c:v>
                </c:pt>
                <c:pt idx="461">
                  <c:v>-63.792816000000002</c:v>
                </c:pt>
                <c:pt idx="462">
                  <c:v>-64.008156</c:v>
                </c:pt>
                <c:pt idx="463">
                  <c:v>-62.285083999999998</c:v>
                </c:pt>
                <c:pt idx="464">
                  <c:v>-66.853874000000005</c:v>
                </c:pt>
                <c:pt idx="465">
                  <c:v>-68.898712000000003</c:v>
                </c:pt>
                <c:pt idx="466">
                  <c:v>-63.198611999999997</c:v>
                </c:pt>
                <c:pt idx="467">
                  <c:v>-65.069655999999995</c:v>
                </c:pt>
                <c:pt idx="468">
                  <c:v>-71.515129000000002</c:v>
                </c:pt>
                <c:pt idx="469">
                  <c:v>-68.400002000000001</c:v>
                </c:pt>
                <c:pt idx="470">
                  <c:v>-65.835616999999999</c:v>
                </c:pt>
                <c:pt idx="471">
                  <c:v>-66.953147999999999</c:v>
                </c:pt>
                <c:pt idx="472">
                  <c:v>-70.642669999999995</c:v>
                </c:pt>
                <c:pt idx="473">
                  <c:v>-68.243881000000002</c:v>
                </c:pt>
                <c:pt idx="474">
                  <c:v>-66.200378000000001</c:v>
                </c:pt>
                <c:pt idx="475">
                  <c:v>-66.573914000000002</c:v>
                </c:pt>
                <c:pt idx="476">
                  <c:v>-66.706328999999997</c:v>
                </c:pt>
                <c:pt idx="477">
                  <c:v>-67.701499999999996</c:v>
                </c:pt>
                <c:pt idx="478">
                  <c:v>-72.367821000000006</c:v>
                </c:pt>
                <c:pt idx="479">
                  <c:v>-71.834007</c:v>
                </c:pt>
                <c:pt idx="480">
                  <c:v>-70.305695</c:v>
                </c:pt>
                <c:pt idx="481">
                  <c:v>-72.016036999999997</c:v>
                </c:pt>
                <c:pt idx="482">
                  <c:v>-72.981735</c:v>
                </c:pt>
                <c:pt idx="483">
                  <c:v>-77.428473999999994</c:v>
                </c:pt>
                <c:pt idx="484">
                  <c:v>-83.312531000000007</c:v>
                </c:pt>
                <c:pt idx="485">
                  <c:v>-98.827492000000007</c:v>
                </c:pt>
                <c:pt idx="486">
                  <c:v>-75.902039000000002</c:v>
                </c:pt>
                <c:pt idx="487">
                  <c:v>-69.706954999999994</c:v>
                </c:pt>
                <c:pt idx="488">
                  <c:v>-69.456635000000006</c:v>
                </c:pt>
                <c:pt idx="489">
                  <c:v>-72.415244999999999</c:v>
                </c:pt>
                <c:pt idx="490">
                  <c:v>-69.917396999999994</c:v>
                </c:pt>
                <c:pt idx="491">
                  <c:v>-72.469825999999998</c:v>
                </c:pt>
                <c:pt idx="492">
                  <c:v>-80.446205000000006</c:v>
                </c:pt>
                <c:pt idx="493">
                  <c:v>-72.682120999999995</c:v>
                </c:pt>
                <c:pt idx="494">
                  <c:v>-69.087219000000005</c:v>
                </c:pt>
                <c:pt idx="495">
                  <c:v>-72.591904</c:v>
                </c:pt>
                <c:pt idx="496">
                  <c:v>-82.761177000000004</c:v>
                </c:pt>
                <c:pt idx="497">
                  <c:v>-93.046181000000004</c:v>
                </c:pt>
                <c:pt idx="498">
                  <c:v>-87.170044000000004</c:v>
                </c:pt>
                <c:pt idx="499">
                  <c:v>-83.759590000000003</c:v>
                </c:pt>
                <c:pt idx="500">
                  <c:v>-76.613945000000001</c:v>
                </c:pt>
                <c:pt idx="501">
                  <c:v>-72.602692000000005</c:v>
                </c:pt>
                <c:pt idx="502">
                  <c:v>-71.896439000000001</c:v>
                </c:pt>
                <c:pt idx="503">
                  <c:v>-73.468993999999995</c:v>
                </c:pt>
                <c:pt idx="504">
                  <c:v>-79.521361999999996</c:v>
                </c:pt>
                <c:pt idx="505">
                  <c:v>-85.587631000000002</c:v>
                </c:pt>
                <c:pt idx="506">
                  <c:v>-85.163253999999995</c:v>
                </c:pt>
                <c:pt idx="507">
                  <c:v>-84.316604999999996</c:v>
                </c:pt>
                <c:pt idx="508">
                  <c:v>-84.664672999999993</c:v>
                </c:pt>
                <c:pt idx="509">
                  <c:v>-84.696503000000007</c:v>
                </c:pt>
                <c:pt idx="510">
                  <c:v>-83.760529000000005</c:v>
                </c:pt>
              </c:numCache>
            </c:numRef>
          </c:yVal>
          <c:smooth val="1"/>
        </c:ser>
        <c:axId val="169318656"/>
        <c:axId val="168916480"/>
      </c:scatterChart>
      <c:valAx>
        <c:axId val="169318656"/>
        <c:scaling>
          <c:orientation val="minMax"/>
        </c:scaling>
        <c:axPos val="b"/>
        <c:numFmt formatCode="General" sourceLinked="1"/>
        <c:tickLblPos val="nextTo"/>
        <c:crossAx val="168916480"/>
        <c:crosses val="autoZero"/>
        <c:crossBetween val="midCat"/>
      </c:valAx>
      <c:valAx>
        <c:axId val="168916480"/>
        <c:scaling>
          <c:orientation val="minMax"/>
        </c:scaling>
        <c:axPos val="l"/>
        <c:majorGridlines/>
        <c:numFmt formatCode="General" sourceLinked="1"/>
        <c:tickLblPos val="nextTo"/>
        <c:crossAx val="169318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83728813559322"/>
          <c:y val="0.9561214965483511"/>
          <c:w val="8.1627118644067784E-2"/>
          <c:h val="4.3067393958401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45719</xdr:rowOff>
    </xdr:from>
    <xdr:to>
      <xdr:col>24</xdr:col>
      <xdr:colOff>502024</xdr:colOff>
      <xdr:row>35</xdr:row>
      <xdr:rowOff>89646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2"/>
  <sheetViews>
    <sheetView tabSelected="1" zoomScale="85" zoomScaleNormal="85" workbookViewId="0">
      <selection activeCell="B499" sqref="B499"/>
    </sheetView>
  </sheetViews>
  <sheetFormatPr defaultRowHeight="14.4"/>
  <sheetData>
    <row r="1" spans="1:2">
      <c r="A1" t="s">
        <v>0</v>
      </c>
      <c r="B1" s="1" t="s">
        <v>1</v>
      </c>
    </row>
    <row r="2" spans="1:2">
      <c r="A2">
        <v>15.625</v>
      </c>
      <c r="B2">
        <f>-74.37236</f>
        <v>-74.37236</v>
      </c>
    </row>
    <row r="3" spans="1:2">
      <c r="A3">
        <v>31.25</v>
      </c>
      <c r="B3">
        <f>-66.680687</f>
        <v>-66.680687000000006</v>
      </c>
    </row>
    <row r="4" spans="1:2">
      <c r="A4">
        <v>46.875</v>
      </c>
      <c r="B4">
        <f>-63.130852</f>
        <v>-63.130851999999997</v>
      </c>
    </row>
    <row r="5" spans="1:2">
      <c r="A5">
        <v>62.5</v>
      </c>
      <c r="B5">
        <f>-65.075531</f>
        <v>-65.075530999999998</v>
      </c>
    </row>
    <row r="6" spans="1:2">
      <c r="A6">
        <v>78.125</v>
      </c>
      <c r="B6">
        <f>-66.009514</f>
        <v>-66.009513999999996</v>
      </c>
    </row>
    <row r="7" spans="1:2">
      <c r="A7">
        <v>93.75</v>
      </c>
      <c r="B7">
        <f>-67.945961</f>
        <v>-67.945960999999997</v>
      </c>
    </row>
    <row r="8" spans="1:2">
      <c r="A8">
        <v>109.375</v>
      </c>
      <c r="B8">
        <f>-72.5439</f>
        <v>-72.543899999999994</v>
      </c>
    </row>
    <row r="9" spans="1:2">
      <c r="A9">
        <v>125</v>
      </c>
      <c r="B9">
        <f>-77.892151</f>
        <v>-77.892150999999998</v>
      </c>
    </row>
    <row r="10" spans="1:2">
      <c r="A10">
        <v>140.625</v>
      </c>
      <c r="B10">
        <f>-65.847908</f>
        <v>-65.847908000000004</v>
      </c>
    </row>
    <row r="11" spans="1:2">
      <c r="A11">
        <v>156.25</v>
      </c>
      <c r="B11">
        <f>-62.536095</f>
        <v>-62.536095000000003</v>
      </c>
    </row>
    <row r="12" spans="1:2">
      <c r="A12">
        <v>171.875</v>
      </c>
      <c r="B12">
        <f>-63.936264</f>
        <v>-63.936264000000001</v>
      </c>
    </row>
    <row r="13" spans="1:2">
      <c r="A13">
        <v>187.5</v>
      </c>
      <c r="B13">
        <f>-65.455414</f>
        <v>-65.455414000000005</v>
      </c>
    </row>
    <row r="14" spans="1:2">
      <c r="A14">
        <v>203.125</v>
      </c>
      <c r="B14">
        <f>-64.205719</f>
        <v>-64.205719000000002</v>
      </c>
    </row>
    <row r="15" spans="1:2">
      <c r="A15">
        <v>218.75</v>
      </c>
      <c r="B15">
        <f>-62.864033</f>
        <v>-62.864032999999999</v>
      </c>
    </row>
    <row r="16" spans="1:2">
      <c r="A16">
        <v>234.375</v>
      </c>
      <c r="B16">
        <f>-63.17931</f>
        <v>-63.179310000000001</v>
      </c>
    </row>
    <row r="17" spans="1:2">
      <c r="A17">
        <v>250</v>
      </c>
      <c r="B17">
        <f>-65.404816</f>
        <v>-65.404815999999997</v>
      </c>
    </row>
    <row r="18" spans="1:2">
      <c r="A18">
        <v>265.625</v>
      </c>
      <c r="B18">
        <f>-67.700401</f>
        <v>-67.700400999999999</v>
      </c>
    </row>
    <row r="19" spans="1:2">
      <c r="A19">
        <v>281.25</v>
      </c>
      <c r="B19">
        <f>-64.820457</f>
        <v>-64.820457000000005</v>
      </c>
    </row>
    <row r="20" spans="1:2">
      <c r="A20">
        <v>296.875</v>
      </c>
      <c r="B20">
        <f>-62.645782</f>
        <v>-62.645781999999997</v>
      </c>
    </row>
    <row r="21" spans="1:2">
      <c r="A21">
        <v>312.5</v>
      </c>
      <c r="B21">
        <f>-62.877064</f>
        <v>-62.877063999999997</v>
      </c>
    </row>
    <row r="22" spans="1:2">
      <c r="A22">
        <v>328.125</v>
      </c>
      <c r="B22">
        <f>-65.139015</f>
        <v>-65.139015000000001</v>
      </c>
    </row>
    <row r="23" spans="1:2">
      <c r="A23">
        <v>343.75</v>
      </c>
      <c r="B23">
        <f>-66.301895</f>
        <v>-66.301895000000002</v>
      </c>
    </row>
    <row r="24" spans="1:2">
      <c r="A24">
        <v>359.375</v>
      </c>
      <c r="B24">
        <f>-66.387466</f>
        <v>-66.387466000000003</v>
      </c>
    </row>
    <row r="25" spans="1:2">
      <c r="A25">
        <v>375</v>
      </c>
      <c r="B25">
        <f>-70.230614</f>
        <v>-70.230614000000003</v>
      </c>
    </row>
    <row r="26" spans="1:2">
      <c r="A26">
        <v>390.625</v>
      </c>
      <c r="B26">
        <f>-75.748978</f>
        <v>-75.748977999999994</v>
      </c>
    </row>
    <row r="27" spans="1:2">
      <c r="A27">
        <v>406.25</v>
      </c>
      <c r="B27">
        <f>-73.411301</f>
        <v>-73.411300999999995</v>
      </c>
    </row>
    <row r="28" spans="1:2">
      <c r="A28">
        <v>421.875</v>
      </c>
      <c r="B28">
        <f>-67.501999</f>
        <v>-67.501998999999998</v>
      </c>
    </row>
    <row r="29" spans="1:2">
      <c r="A29">
        <v>437.5</v>
      </c>
      <c r="B29">
        <f>-64.589455</f>
        <v>-64.589455000000001</v>
      </c>
    </row>
    <row r="30" spans="1:2">
      <c r="A30">
        <v>453.125</v>
      </c>
      <c r="B30">
        <f>-61.921013</f>
        <v>-61.921013000000002</v>
      </c>
    </row>
    <row r="31" spans="1:2">
      <c r="A31">
        <v>468.75</v>
      </c>
      <c r="B31">
        <f>-61.32822</f>
        <v>-61.328220000000002</v>
      </c>
    </row>
    <row r="32" spans="1:2">
      <c r="A32">
        <v>484.375</v>
      </c>
      <c r="B32">
        <f>-61.409878</f>
        <v>-61.409877999999999</v>
      </c>
    </row>
    <row r="33" spans="1:2">
      <c r="A33">
        <v>500</v>
      </c>
      <c r="B33">
        <f>-59.428139</f>
        <v>-59.428139000000002</v>
      </c>
    </row>
    <row r="34" spans="1:2">
      <c r="A34">
        <v>515.625</v>
      </c>
      <c r="B34">
        <f>-56.775051</f>
        <v>-56.775050999999998</v>
      </c>
    </row>
    <row r="35" spans="1:2">
      <c r="A35">
        <v>531.25</v>
      </c>
      <c r="B35">
        <f>-56.058849</f>
        <v>-56.058849000000002</v>
      </c>
    </row>
    <row r="36" spans="1:2">
      <c r="A36">
        <v>546.875</v>
      </c>
      <c r="B36">
        <f>-57.473915</f>
        <v>-57.473914999999998</v>
      </c>
    </row>
    <row r="37" spans="1:2">
      <c r="A37">
        <v>562.5</v>
      </c>
      <c r="B37">
        <f>-57.72776</f>
        <v>-57.727760000000004</v>
      </c>
    </row>
    <row r="38" spans="1:2">
      <c r="A38">
        <v>578.125</v>
      </c>
      <c r="B38">
        <f>-57.572365</f>
        <v>-57.572364999999998</v>
      </c>
    </row>
    <row r="39" spans="1:2">
      <c r="A39">
        <v>593.75</v>
      </c>
      <c r="B39">
        <f>-59.871517</f>
        <v>-59.871516999999997</v>
      </c>
    </row>
    <row r="40" spans="1:2">
      <c r="A40">
        <v>609.375</v>
      </c>
      <c r="B40">
        <f>-61.853745</f>
        <v>-61.853745000000004</v>
      </c>
    </row>
    <row r="41" spans="1:2">
      <c r="A41">
        <v>625</v>
      </c>
      <c r="B41">
        <f>-60.435085</f>
        <v>-60.435085000000001</v>
      </c>
    </row>
    <row r="42" spans="1:2">
      <c r="A42">
        <v>640.625</v>
      </c>
      <c r="B42">
        <f>-64.318512</f>
        <v>-64.318511999999998</v>
      </c>
    </row>
    <row r="43" spans="1:2">
      <c r="A43">
        <v>656.25</v>
      </c>
      <c r="B43">
        <f>-65.674599</f>
        <v>-65.674599000000001</v>
      </c>
    </row>
    <row r="44" spans="1:2">
      <c r="A44">
        <v>671.875</v>
      </c>
      <c r="B44">
        <f>-59.914036</f>
        <v>-59.914036000000003</v>
      </c>
    </row>
    <row r="45" spans="1:2">
      <c r="A45">
        <v>687.5</v>
      </c>
      <c r="B45">
        <f>-58.091381</f>
        <v>-58.091380999999998</v>
      </c>
    </row>
    <row r="46" spans="1:2">
      <c r="A46">
        <v>703.125</v>
      </c>
      <c r="B46">
        <f>-56.020233</f>
        <v>-56.020232999999998</v>
      </c>
    </row>
    <row r="47" spans="1:2">
      <c r="A47">
        <v>718.75</v>
      </c>
      <c r="B47">
        <f>-57.90984</f>
        <v>-57.909840000000003</v>
      </c>
    </row>
    <row r="48" spans="1:2">
      <c r="A48">
        <v>734.375</v>
      </c>
      <c r="B48">
        <f>-58.881382</f>
        <v>-58.881382000000002</v>
      </c>
    </row>
    <row r="49" spans="1:2">
      <c r="A49">
        <v>750</v>
      </c>
      <c r="B49">
        <f>-57.577023</f>
        <v>-57.577022999999997</v>
      </c>
    </row>
    <row r="50" spans="1:2">
      <c r="A50">
        <v>765.625</v>
      </c>
      <c r="B50">
        <f>-61.874187</f>
        <v>-61.874186999999999</v>
      </c>
    </row>
    <row r="51" spans="1:2">
      <c r="A51">
        <v>781.25</v>
      </c>
      <c r="B51">
        <f>-65.994415</f>
        <v>-65.994415000000004</v>
      </c>
    </row>
    <row r="52" spans="1:2">
      <c r="A52">
        <v>796.875</v>
      </c>
      <c r="B52">
        <f>-64.594337</f>
        <v>-64.594336999999996</v>
      </c>
    </row>
    <row r="53" spans="1:2">
      <c r="A53">
        <v>812.5</v>
      </c>
      <c r="B53">
        <f>-60.246616</f>
        <v>-60.246616000000003</v>
      </c>
    </row>
    <row r="54" spans="1:2">
      <c r="A54">
        <v>828.125</v>
      </c>
      <c r="B54">
        <f>-60.465179</f>
        <v>-60.465178999999999</v>
      </c>
    </row>
    <row r="55" spans="1:2">
      <c r="A55">
        <v>843.75</v>
      </c>
      <c r="B55">
        <f>-57.026794</f>
        <v>-57.026794000000002</v>
      </c>
    </row>
    <row r="56" spans="1:2">
      <c r="A56">
        <v>859.375</v>
      </c>
      <c r="B56">
        <f>-56.911434</f>
        <v>-56.911434</v>
      </c>
    </row>
    <row r="57" spans="1:2">
      <c r="A57">
        <v>875</v>
      </c>
      <c r="B57">
        <f>-56.769306</f>
        <v>-56.769306</v>
      </c>
    </row>
    <row r="58" spans="1:2">
      <c r="A58">
        <v>890.625</v>
      </c>
      <c r="B58">
        <f>-58.637962</f>
        <v>-58.637962000000002</v>
      </c>
    </row>
    <row r="59" spans="1:2">
      <c r="A59">
        <v>906.25</v>
      </c>
      <c r="B59">
        <f>-66.643372</f>
        <v>-66.643371999999999</v>
      </c>
    </row>
    <row r="60" spans="1:2">
      <c r="A60">
        <v>921.875</v>
      </c>
      <c r="B60">
        <f>-65.578285</f>
        <v>-65.578284999999994</v>
      </c>
    </row>
    <row r="61" spans="1:2">
      <c r="A61">
        <v>937.5</v>
      </c>
      <c r="B61">
        <f>-63.117176</f>
        <v>-63.117176000000001</v>
      </c>
    </row>
    <row r="62" spans="1:2">
      <c r="A62">
        <v>953.125</v>
      </c>
      <c r="B62">
        <f>-62.366287</f>
        <v>-62.366287</v>
      </c>
    </row>
    <row r="63" spans="1:2">
      <c r="A63">
        <v>968.75</v>
      </c>
      <c r="B63">
        <f>-65.506973</f>
        <v>-65.506973000000002</v>
      </c>
    </row>
    <row r="64" spans="1:2">
      <c r="A64">
        <v>984.375</v>
      </c>
      <c r="B64">
        <f>-67.546799</f>
        <v>-67.546798999999993</v>
      </c>
    </row>
    <row r="65" spans="1:2">
      <c r="A65">
        <v>1000</v>
      </c>
      <c r="B65">
        <f>-65.079346</f>
        <v>-65.079346000000001</v>
      </c>
    </row>
    <row r="66" spans="1:2">
      <c r="A66">
        <v>1015.625</v>
      </c>
      <c r="B66">
        <f>-62.009937</f>
        <v>-62.009937000000001</v>
      </c>
    </row>
    <row r="67" spans="1:2">
      <c r="A67">
        <v>1031.25</v>
      </c>
      <c r="B67">
        <f>-60.373989</f>
        <v>-60.373989000000002</v>
      </c>
    </row>
    <row r="68" spans="1:2">
      <c r="A68">
        <v>1046.875</v>
      </c>
      <c r="B68">
        <f>-62.761456</f>
        <v>-62.761456000000003</v>
      </c>
    </row>
    <row r="69" spans="1:2">
      <c r="A69">
        <v>1062.5</v>
      </c>
      <c r="B69">
        <f>-68.674599</f>
        <v>-68.674599000000001</v>
      </c>
    </row>
    <row r="70" spans="1:2">
      <c r="A70">
        <v>1078.125</v>
      </c>
      <c r="B70">
        <f>-71.097015</f>
        <v>-71.097014999999999</v>
      </c>
    </row>
    <row r="71" spans="1:2">
      <c r="A71">
        <v>1093.75</v>
      </c>
      <c r="B71">
        <f>-65.577477</f>
        <v>-65.577477000000002</v>
      </c>
    </row>
    <row r="72" spans="1:2">
      <c r="A72">
        <v>1109.375</v>
      </c>
      <c r="B72">
        <f>-63.253258</f>
        <v>-63.253258000000002</v>
      </c>
    </row>
    <row r="73" spans="1:2">
      <c r="A73">
        <v>1125</v>
      </c>
      <c r="B73">
        <f>-64.939529</f>
        <v>-64.939528999999993</v>
      </c>
    </row>
    <row r="74" spans="1:2">
      <c r="A74">
        <v>1140.625</v>
      </c>
      <c r="B74">
        <f>-66.503296</f>
        <v>-66.503296000000006</v>
      </c>
    </row>
    <row r="75" spans="1:2">
      <c r="A75">
        <v>1156.25</v>
      </c>
      <c r="B75">
        <f>-63.374451</f>
        <v>-63.374451000000001</v>
      </c>
    </row>
    <row r="76" spans="1:2">
      <c r="A76">
        <v>1171.875</v>
      </c>
      <c r="B76">
        <f>-64.87973</f>
        <v>-64.879729999999995</v>
      </c>
    </row>
    <row r="77" spans="1:2">
      <c r="A77">
        <v>1187.5</v>
      </c>
      <c r="B77">
        <f>-64.48037</f>
        <v>-64.480369999999994</v>
      </c>
    </row>
    <row r="78" spans="1:2">
      <c r="A78">
        <v>1203.125</v>
      </c>
      <c r="B78">
        <f>-64.3685</f>
        <v>-64.368499999999997</v>
      </c>
    </row>
    <row r="79" spans="1:2">
      <c r="A79">
        <v>1218.75</v>
      </c>
      <c r="B79">
        <f>-68.098595</f>
        <v>-68.098595000000003</v>
      </c>
    </row>
    <row r="80" spans="1:2">
      <c r="A80">
        <v>1234.375</v>
      </c>
      <c r="B80">
        <f>-64.152054</f>
        <v>-64.152054000000007</v>
      </c>
    </row>
    <row r="81" spans="1:2">
      <c r="A81">
        <v>1250</v>
      </c>
      <c r="B81">
        <f>-65.98288</f>
        <v>-65.982879999999994</v>
      </c>
    </row>
    <row r="82" spans="1:2">
      <c r="A82">
        <v>1265.625</v>
      </c>
      <c r="B82">
        <f>-71.622063</f>
        <v>-71.622062999999997</v>
      </c>
    </row>
    <row r="83" spans="1:2">
      <c r="A83">
        <v>1281.25</v>
      </c>
      <c r="B83">
        <f>-68.61853</f>
        <v>-68.618530000000007</v>
      </c>
    </row>
    <row r="84" spans="1:2">
      <c r="A84">
        <v>1296.875</v>
      </c>
      <c r="B84">
        <f>-68.521797</f>
        <v>-68.521797000000007</v>
      </c>
    </row>
    <row r="85" spans="1:2">
      <c r="A85">
        <v>1312.5</v>
      </c>
      <c r="B85">
        <f>-70.696915</f>
        <v>-70.696915000000004</v>
      </c>
    </row>
    <row r="86" spans="1:2">
      <c r="A86">
        <v>1328.125</v>
      </c>
      <c r="B86">
        <f>-67.380257</f>
        <v>-67.380257</v>
      </c>
    </row>
    <row r="87" spans="1:2">
      <c r="A87">
        <v>1343.75</v>
      </c>
      <c r="B87">
        <f>-64.91169</f>
        <v>-64.911689999999993</v>
      </c>
    </row>
    <row r="88" spans="1:2">
      <c r="A88">
        <v>1359.375</v>
      </c>
      <c r="B88">
        <f>-64.779495</f>
        <v>-64.779494999999997</v>
      </c>
    </row>
    <row r="89" spans="1:2">
      <c r="A89">
        <v>1375</v>
      </c>
      <c r="B89">
        <f>-66.495964</f>
        <v>-66.495964000000001</v>
      </c>
    </row>
    <row r="90" spans="1:2">
      <c r="A90">
        <v>1390.625</v>
      </c>
      <c r="B90">
        <f>-69.599632</f>
        <v>-69.599632</v>
      </c>
    </row>
    <row r="91" spans="1:2">
      <c r="A91">
        <v>1406.25</v>
      </c>
      <c r="B91">
        <f>-71.915916</f>
        <v>-71.915915999999996</v>
      </c>
    </row>
    <row r="92" spans="1:2">
      <c r="A92">
        <v>1421.875</v>
      </c>
      <c r="B92">
        <f>-71.842377</f>
        <v>-71.842376999999999</v>
      </c>
    </row>
    <row r="93" spans="1:2">
      <c r="A93">
        <v>1437.5</v>
      </c>
      <c r="B93">
        <f>-69.212631</f>
        <v>-69.212631000000002</v>
      </c>
    </row>
    <row r="94" spans="1:2">
      <c r="A94">
        <v>1453.125</v>
      </c>
      <c r="B94">
        <f>-68.47583</f>
        <v>-68.475830000000002</v>
      </c>
    </row>
    <row r="95" spans="1:2">
      <c r="A95">
        <v>1468.75</v>
      </c>
      <c r="B95">
        <f>-70.61528</f>
        <v>-70.615279999999998</v>
      </c>
    </row>
    <row r="96" spans="1:2">
      <c r="A96">
        <v>1484.375</v>
      </c>
      <c r="B96">
        <f>-69.169121</f>
        <v>-69.169121000000004</v>
      </c>
    </row>
    <row r="97" spans="1:2">
      <c r="A97">
        <v>1500</v>
      </c>
      <c r="B97">
        <f>-66.213776</f>
        <v>-66.213775999999996</v>
      </c>
    </row>
    <row r="98" spans="1:2">
      <c r="A98">
        <v>1515.625</v>
      </c>
      <c r="B98">
        <f>-65.935745</f>
        <v>-65.935744999999997</v>
      </c>
    </row>
    <row r="99" spans="1:2">
      <c r="A99">
        <v>1531.25</v>
      </c>
      <c r="B99">
        <f>-68.182289</f>
        <v>-68.182288999999997</v>
      </c>
    </row>
    <row r="100" spans="1:2">
      <c r="A100">
        <v>1546.875</v>
      </c>
      <c r="B100">
        <f>-67.6054</f>
        <v>-67.605400000000003</v>
      </c>
    </row>
    <row r="101" spans="1:2">
      <c r="A101">
        <v>1562.5</v>
      </c>
      <c r="B101">
        <f>-67.547958</f>
        <v>-67.547957999999994</v>
      </c>
    </row>
    <row r="102" spans="1:2">
      <c r="A102">
        <v>1578.125</v>
      </c>
      <c r="B102">
        <f>-69.467575</f>
        <v>-69.467574999999997</v>
      </c>
    </row>
    <row r="103" spans="1:2">
      <c r="A103">
        <v>1593.75</v>
      </c>
      <c r="B103">
        <f>-70.571625</f>
        <v>-70.571624999999997</v>
      </c>
    </row>
    <row r="104" spans="1:2">
      <c r="A104">
        <v>1609.375</v>
      </c>
      <c r="B104">
        <f>-72.152618</f>
        <v>-72.152618000000004</v>
      </c>
    </row>
    <row r="105" spans="1:2">
      <c r="A105">
        <v>1625</v>
      </c>
      <c r="B105">
        <f>-71.336601</f>
        <v>-71.336601000000002</v>
      </c>
    </row>
    <row r="106" spans="1:2">
      <c r="A106">
        <v>1640.625</v>
      </c>
      <c r="B106">
        <f>-68.442215</f>
        <v>-68.442215000000004</v>
      </c>
    </row>
    <row r="107" spans="1:2">
      <c r="A107">
        <v>1656.25</v>
      </c>
      <c r="B107">
        <f>-68.455635</f>
        <v>-68.455635000000001</v>
      </c>
    </row>
    <row r="108" spans="1:2">
      <c r="A108">
        <v>1671.875</v>
      </c>
      <c r="B108">
        <f>-69.283455</f>
        <v>-69.283455000000004</v>
      </c>
    </row>
    <row r="109" spans="1:2">
      <c r="A109">
        <v>1687.5</v>
      </c>
      <c r="B109">
        <f>-70.867203</f>
        <v>-70.867203000000003</v>
      </c>
    </row>
    <row r="110" spans="1:2">
      <c r="A110">
        <v>1703.125</v>
      </c>
      <c r="B110">
        <f>-69.049683</f>
        <v>-69.049683000000002</v>
      </c>
    </row>
    <row r="111" spans="1:2">
      <c r="A111">
        <v>1718.75</v>
      </c>
      <c r="B111">
        <f>-66.118271</f>
        <v>-66.118270999999993</v>
      </c>
    </row>
    <row r="112" spans="1:2">
      <c r="A112">
        <v>1734.375</v>
      </c>
      <c r="B112">
        <f>-66.370293</f>
        <v>-66.370293000000004</v>
      </c>
    </row>
    <row r="113" spans="1:2">
      <c r="A113">
        <v>1750</v>
      </c>
      <c r="B113">
        <f>-67.928932</f>
        <v>-67.928932000000003</v>
      </c>
    </row>
    <row r="114" spans="1:2">
      <c r="A114">
        <v>1765.625</v>
      </c>
      <c r="B114">
        <f>-68.375641</f>
        <v>-68.375641000000002</v>
      </c>
    </row>
    <row r="115" spans="1:2">
      <c r="A115">
        <v>1781.25</v>
      </c>
      <c r="B115">
        <f>-72.891037</f>
        <v>-72.891036999999997</v>
      </c>
    </row>
    <row r="116" spans="1:2">
      <c r="A116">
        <v>1796.875</v>
      </c>
      <c r="B116">
        <f>-73.603394</f>
        <v>-73.603393999999994</v>
      </c>
    </row>
    <row r="117" spans="1:2">
      <c r="A117">
        <v>1812.5</v>
      </c>
      <c r="B117">
        <f>-70.56089</f>
        <v>-70.560890000000001</v>
      </c>
    </row>
    <row r="118" spans="1:2">
      <c r="A118">
        <v>1828.125</v>
      </c>
      <c r="B118">
        <f>-71.470825</f>
        <v>-71.470825000000005</v>
      </c>
    </row>
    <row r="119" spans="1:2">
      <c r="A119">
        <v>1843.75</v>
      </c>
      <c r="B119">
        <f>-71.837669</f>
        <v>-71.837669000000005</v>
      </c>
    </row>
    <row r="120" spans="1:2">
      <c r="A120">
        <v>1859.375</v>
      </c>
      <c r="B120">
        <f>-71.985237</f>
        <v>-71.985236999999998</v>
      </c>
    </row>
    <row r="121" spans="1:2">
      <c r="A121">
        <v>1875</v>
      </c>
      <c r="B121">
        <f>-69.483253</f>
        <v>-69.483253000000005</v>
      </c>
    </row>
    <row r="122" spans="1:2">
      <c r="A122">
        <v>1890.625</v>
      </c>
      <c r="B122">
        <f>-72.496834</f>
        <v>-72.496834000000007</v>
      </c>
    </row>
    <row r="123" spans="1:2">
      <c r="A123">
        <v>1906.25</v>
      </c>
      <c r="B123">
        <f>-73.89006</f>
        <v>-73.890060000000005</v>
      </c>
    </row>
    <row r="124" spans="1:2">
      <c r="A124">
        <v>1921.875</v>
      </c>
      <c r="B124">
        <f>-70.083359</f>
        <v>-70.083359000000002</v>
      </c>
    </row>
    <row r="125" spans="1:2">
      <c r="A125">
        <v>1937.5</v>
      </c>
      <c r="B125">
        <f>-69.02652</f>
        <v>-69.026520000000005</v>
      </c>
    </row>
    <row r="126" spans="1:2">
      <c r="A126">
        <v>1953.125</v>
      </c>
      <c r="B126">
        <f>-68.570602</f>
        <v>-68.570601999999994</v>
      </c>
    </row>
    <row r="127" spans="1:2">
      <c r="A127">
        <v>1968.75</v>
      </c>
      <c r="B127">
        <f>-70.014862</f>
        <v>-70.014861999999994</v>
      </c>
    </row>
    <row r="128" spans="1:2">
      <c r="A128">
        <v>1984.375</v>
      </c>
      <c r="B128">
        <f>-73.753532</f>
        <v>-73.753532000000007</v>
      </c>
    </row>
    <row r="129" spans="1:2">
      <c r="A129">
        <v>2000</v>
      </c>
      <c r="B129">
        <f>-73.620743</f>
        <v>-73.620743000000004</v>
      </c>
    </row>
    <row r="130" spans="1:2">
      <c r="A130">
        <v>2015.625</v>
      </c>
      <c r="B130">
        <f>-71.608711</f>
        <v>-71.608711</v>
      </c>
    </row>
    <row r="131" spans="1:2">
      <c r="A131">
        <v>2031.25</v>
      </c>
      <c r="B131">
        <f>-73.203766</f>
        <v>-73.203766000000002</v>
      </c>
    </row>
    <row r="132" spans="1:2">
      <c r="A132">
        <v>2046.875</v>
      </c>
      <c r="B132">
        <f>-68.790421</f>
        <v>-68.790420999999995</v>
      </c>
    </row>
    <row r="133" spans="1:2">
      <c r="A133">
        <v>2062.5</v>
      </c>
      <c r="B133">
        <f>-66.570038</f>
        <v>-66.570037999999997</v>
      </c>
    </row>
    <row r="134" spans="1:2">
      <c r="A134">
        <v>2078.125</v>
      </c>
      <c r="B134">
        <f>-68.702858</f>
        <v>-68.702858000000006</v>
      </c>
    </row>
    <row r="135" spans="1:2">
      <c r="A135">
        <v>2093.75</v>
      </c>
      <c r="B135">
        <f>-68.452637</f>
        <v>-68.452636999999996</v>
      </c>
    </row>
    <row r="136" spans="1:2">
      <c r="A136">
        <v>2109.375</v>
      </c>
      <c r="B136">
        <f>-66.409546</f>
        <v>-66.409546000000006</v>
      </c>
    </row>
    <row r="137" spans="1:2">
      <c r="A137">
        <v>2125</v>
      </c>
      <c r="B137">
        <f>-68.105789</f>
        <v>-68.105789000000001</v>
      </c>
    </row>
    <row r="138" spans="1:2">
      <c r="A138">
        <v>2140.625</v>
      </c>
      <c r="B138">
        <f>-71.790947</f>
        <v>-71.790947000000003</v>
      </c>
    </row>
    <row r="139" spans="1:2">
      <c r="A139">
        <v>2156.25</v>
      </c>
      <c r="B139">
        <f>-66.644821</f>
        <v>-66.644820999999993</v>
      </c>
    </row>
    <row r="140" spans="1:2">
      <c r="A140">
        <v>2171.875</v>
      </c>
      <c r="B140">
        <f>-66.76194</f>
        <v>-66.761939999999996</v>
      </c>
    </row>
    <row r="141" spans="1:2">
      <c r="A141">
        <v>2187.5</v>
      </c>
      <c r="B141">
        <f>-65.225273</f>
        <v>-65.225273000000001</v>
      </c>
    </row>
    <row r="142" spans="1:2">
      <c r="A142">
        <v>2203.125</v>
      </c>
      <c r="B142">
        <f>-61.231678</f>
        <v>-61.231678000000002</v>
      </c>
    </row>
    <row r="143" spans="1:2">
      <c r="A143">
        <v>2218.75</v>
      </c>
      <c r="B143">
        <f>-65.225525</f>
        <v>-65.225525000000005</v>
      </c>
    </row>
    <row r="144" spans="1:2">
      <c r="A144">
        <v>2234.375</v>
      </c>
      <c r="B144">
        <f>-80.133942</f>
        <v>-80.133942000000005</v>
      </c>
    </row>
    <row r="145" spans="1:2">
      <c r="A145">
        <v>2250</v>
      </c>
      <c r="B145">
        <f>-74.43998</f>
        <v>-74.439980000000006</v>
      </c>
    </row>
    <row r="146" spans="1:2">
      <c r="A146">
        <v>2265.625</v>
      </c>
      <c r="B146">
        <f>-69.686951</f>
        <v>-69.686950999999993</v>
      </c>
    </row>
    <row r="147" spans="1:2">
      <c r="A147">
        <v>2281.25</v>
      </c>
      <c r="B147">
        <f>-65.26046</f>
        <v>-65.260459999999995</v>
      </c>
    </row>
    <row r="148" spans="1:2">
      <c r="A148">
        <v>2296.875</v>
      </c>
      <c r="B148">
        <f>-65.504662</f>
        <v>-65.504661999999996</v>
      </c>
    </row>
    <row r="149" spans="1:2">
      <c r="A149">
        <v>2312.5</v>
      </c>
      <c r="B149">
        <f>-67.25544</f>
        <v>-67.255439999999993</v>
      </c>
    </row>
    <row r="150" spans="1:2">
      <c r="A150">
        <v>2328.125</v>
      </c>
      <c r="B150">
        <f>-63.708241</f>
        <v>-63.708241000000001</v>
      </c>
    </row>
    <row r="151" spans="1:2">
      <c r="A151">
        <v>2343.75</v>
      </c>
      <c r="B151">
        <f>-62.231709</f>
        <v>-62.231709000000002</v>
      </c>
    </row>
    <row r="152" spans="1:2">
      <c r="A152">
        <v>2359.375</v>
      </c>
      <c r="B152">
        <f>-63.118626</f>
        <v>-63.118625999999999</v>
      </c>
    </row>
    <row r="153" spans="1:2">
      <c r="A153">
        <v>2375</v>
      </c>
      <c r="B153">
        <f>-66.865555</f>
        <v>-66.865555000000001</v>
      </c>
    </row>
    <row r="154" spans="1:2">
      <c r="A154">
        <v>2390.625</v>
      </c>
      <c r="B154">
        <f>-63.729366</f>
        <v>-63.729365999999999</v>
      </c>
    </row>
    <row r="155" spans="1:2">
      <c r="A155">
        <v>2406.25</v>
      </c>
      <c r="B155">
        <f>-62.326622</f>
        <v>-62.326622</v>
      </c>
    </row>
    <row r="156" spans="1:2">
      <c r="A156">
        <v>2421.875</v>
      </c>
      <c r="B156">
        <f>-64.009277</f>
        <v>-64.009276999999997</v>
      </c>
    </row>
    <row r="157" spans="1:2">
      <c r="A157">
        <v>2437.5</v>
      </c>
      <c r="B157">
        <f>-57.841843</f>
        <v>-57.841842999999997</v>
      </c>
    </row>
    <row r="158" spans="1:2">
      <c r="A158">
        <v>2453.125</v>
      </c>
      <c r="B158">
        <f>-56.444206</f>
        <v>-56.444206000000001</v>
      </c>
    </row>
    <row r="159" spans="1:2">
      <c r="A159">
        <v>2468.75</v>
      </c>
      <c r="B159">
        <f>-59.857716</f>
        <v>-59.857716000000003</v>
      </c>
    </row>
    <row r="160" spans="1:2">
      <c r="A160">
        <v>2484.375</v>
      </c>
      <c r="B160">
        <f>-66.217598</f>
        <v>-66.217597999999995</v>
      </c>
    </row>
    <row r="161" spans="1:2">
      <c r="A161">
        <v>2500</v>
      </c>
      <c r="B161">
        <f>-59.81131</f>
        <v>-59.811309999999999</v>
      </c>
    </row>
    <row r="162" spans="1:2">
      <c r="A162">
        <v>2515.625</v>
      </c>
      <c r="B162">
        <f>-57.331348</f>
        <v>-57.331347999999998</v>
      </c>
    </row>
    <row r="163" spans="1:2">
      <c r="A163">
        <v>2531.25</v>
      </c>
      <c r="B163">
        <f>-64.063683</f>
        <v>-64.063682999999997</v>
      </c>
    </row>
    <row r="164" spans="1:2">
      <c r="A164">
        <v>2546.875</v>
      </c>
      <c r="B164">
        <f>-56.248848</f>
        <v>-56.248848000000002</v>
      </c>
    </row>
    <row r="165" spans="1:2">
      <c r="A165">
        <v>2562.5</v>
      </c>
      <c r="B165">
        <f>-53.781181</f>
        <v>-53.781180999999997</v>
      </c>
    </row>
    <row r="166" spans="1:2">
      <c r="A166">
        <v>2578.125</v>
      </c>
      <c r="B166">
        <f>-53.940525</f>
        <v>-53.940525000000001</v>
      </c>
    </row>
    <row r="167" spans="1:2">
      <c r="A167">
        <v>2593.75</v>
      </c>
      <c r="B167">
        <f>-50.680332</f>
        <v>-50.680332</v>
      </c>
    </row>
    <row r="168" spans="1:2">
      <c r="A168">
        <v>2609.375</v>
      </c>
      <c r="B168">
        <f>-45.379307</f>
        <v>-45.379306999999997</v>
      </c>
    </row>
    <row r="169" spans="1:2">
      <c r="A169">
        <v>2625</v>
      </c>
      <c r="B169">
        <f>-46.702366</f>
        <v>-46.702365999999998</v>
      </c>
    </row>
    <row r="170" spans="1:2">
      <c r="A170">
        <v>2640.625</v>
      </c>
      <c r="B170">
        <f>-45.549454</f>
        <v>-45.549453999999997</v>
      </c>
    </row>
    <row r="171" spans="1:2">
      <c r="A171">
        <v>2656.25</v>
      </c>
      <c r="B171">
        <f>-42.169792</f>
        <v>-42.169792000000001</v>
      </c>
    </row>
    <row r="172" spans="1:2">
      <c r="A172">
        <v>2671.875</v>
      </c>
      <c r="B172">
        <f>-42.924664</f>
        <v>-42.924664</v>
      </c>
    </row>
    <row r="173" spans="1:2">
      <c r="A173">
        <v>2687.5</v>
      </c>
      <c r="B173">
        <f>-38.380074</f>
        <v>-38.380074</v>
      </c>
    </row>
    <row r="174" spans="1:2">
      <c r="A174">
        <v>2703.125</v>
      </c>
      <c r="B174">
        <f>-39.180462</f>
        <v>-39.180461999999999</v>
      </c>
    </row>
    <row r="175" spans="1:2">
      <c r="A175">
        <v>2718.75</v>
      </c>
      <c r="B175">
        <f>-36.030945</f>
        <v>-36.030945000000003</v>
      </c>
    </row>
    <row r="176" spans="1:2">
      <c r="A176">
        <v>2734.375</v>
      </c>
      <c r="B176">
        <f>-32.62664</f>
        <v>-32.626640000000002</v>
      </c>
    </row>
    <row r="177" spans="1:2">
      <c r="A177">
        <v>2750</v>
      </c>
      <c r="B177">
        <f>-32.357208</f>
        <v>-32.357208</v>
      </c>
    </row>
    <row r="178" spans="1:2">
      <c r="A178">
        <v>2765.625</v>
      </c>
      <c r="B178">
        <f>-30.240107</f>
        <v>-30.240106999999998</v>
      </c>
    </row>
    <row r="179" spans="1:2">
      <c r="A179">
        <v>2781.25</v>
      </c>
      <c r="B179">
        <f>-30.104462</f>
        <v>-30.104462000000002</v>
      </c>
    </row>
    <row r="180" spans="1:2">
      <c r="A180">
        <v>2796.875</v>
      </c>
      <c r="B180">
        <f>-29.056345</f>
        <v>-29.056345</v>
      </c>
    </row>
    <row r="181" spans="1:2">
      <c r="A181">
        <v>2812.5</v>
      </c>
      <c r="B181">
        <f>-32.661144</f>
        <v>-32.661144</v>
      </c>
    </row>
    <row r="182" spans="1:2">
      <c r="A182">
        <v>2828.125</v>
      </c>
      <c r="B182">
        <f>-35.576977</f>
        <v>-35.576976999999999</v>
      </c>
    </row>
    <row r="183" spans="1:2">
      <c r="A183">
        <v>2843.75</v>
      </c>
      <c r="B183">
        <f>-33.582455</f>
        <v>-33.582455000000003</v>
      </c>
    </row>
    <row r="184" spans="1:2">
      <c r="A184">
        <v>2859.375</v>
      </c>
      <c r="B184">
        <f>-40.921089</f>
        <v>-40.921089000000002</v>
      </c>
    </row>
    <row r="185" spans="1:2">
      <c r="A185">
        <v>2875</v>
      </c>
      <c r="B185">
        <f>-38.982178</f>
        <v>-38.982177999999998</v>
      </c>
    </row>
    <row r="186" spans="1:2">
      <c r="A186">
        <v>2890.625</v>
      </c>
      <c r="B186">
        <f>-38.241852</f>
        <v>-38.241852000000002</v>
      </c>
    </row>
    <row r="187" spans="1:2">
      <c r="A187">
        <v>2906.25</v>
      </c>
      <c r="B187">
        <f>-36.40852</f>
        <v>-36.408520000000003</v>
      </c>
    </row>
    <row r="188" spans="1:2">
      <c r="A188">
        <v>2921.875</v>
      </c>
      <c r="B188">
        <f>-34.062283</f>
        <v>-34.062283000000001</v>
      </c>
    </row>
    <row r="189" spans="1:2">
      <c r="A189">
        <v>2937.5</v>
      </c>
      <c r="B189">
        <f>-36.862366</f>
        <v>-36.862366000000002</v>
      </c>
    </row>
    <row r="190" spans="1:2">
      <c r="A190">
        <v>2953.125</v>
      </c>
      <c r="B190">
        <f>-31.362333</f>
        <v>-31.362333</v>
      </c>
    </row>
    <row r="191" spans="1:2">
      <c r="A191">
        <v>2968.75</v>
      </c>
      <c r="B191">
        <f>-33.162323</f>
        <v>-33.162323000000001</v>
      </c>
    </row>
    <row r="192" spans="1:2">
      <c r="A192">
        <v>2984.375</v>
      </c>
      <c r="B192">
        <f>-30.682919</f>
        <v>-30.682918999999998</v>
      </c>
    </row>
    <row r="193" spans="1:2">
      <c r="A193">
        <v>3000</v>
      </c>
      <c r="B193">
        <f>-25.594021</f>
        <v>-25.594021000000001</v>
      </c>
    </row>
    <row r="194" spans="1:2">
      <c r="A194">
        <v>3015.625</v>
      </c>
      <c r="B194">
        <f>-33.608871</f>
        <v>-33.608871000000001</v>
      </c>
    </row>
    <row r="195" spans="1:2">
      <c r="A195">
        <v>3031.25</v>
      </c>
      <c r="B195">
        <f>-24.428347</f>
        <v>-24.428346999999999</v>
      </c>
    </row>
    <row r="196" spans="1:2">
      <c r="A196">
        <v>3046.875</v>
      </c>
      <c r="B196">
        <f>-20.692831</f>
        <v>-20.692831000000002</v>
      </c>
    </row>
    <row r="197" spans="1:2">
      <c r="A197">
        <v>3062.5</v>
      </c>
      <c r="B197">
        <f>-20.516886</f>
        <v>-20.516886</v>
      </c>
    </row>
    <row r="198" spans="1:2">
      <c r="A198">
        <v>3078.125</v>
      </c>
      <c r="B198">
        <f>-20.160015</f>
        <v>-20.160015000000001</v>
      </c>
    </row>
    <row r="199" spans="1:2">
      <c r="A199">
        <v>3093.75</v>
      </c>
      <c r="B199">
        <f>-22.191946</f>
        <v>-22.191946000000002</v>
      </c>
    </row>
    <row r="200" spans="1:2">
      <c r="A200">
        <v>3109.375</v>
      </c>
      <c r="B200">
        <f>-26.277111</f>
        <v>-26.277111000000001</v>
      </c>
    </row>
    <row r="201" spans="1:2">
      <c r="A201">
        <v>3125</v>
      </c>
      <c r="B201">
        <f>-31.454887</f>
        <v>-31.454886999999999</v>
      </c>
    </row>
    <row r="202" spans="1:2">
      <c r="A202">
        <v>3140.625</v>
      </c>
      <c r="B202">
        <f>-32.795143</f>
        <v>-32.795143000000003</v>
      </c>
    </row>
    <row r="203" spans="1:2">
      <c r="A203">
        <v>3156.25</v>
      </c>
      <c r="B203">
        <f>-34.056576</f>
        <v>-34.056576</v>
      </c>
    </row>
    <row r="204" spans="1:2">
      <c r="A204">
        <v>3171.875</v>
      </c>
      <c r="B204">
        <f>-37.50951</f>
        <v>-37.509509999999999</v>
      </c>
    </row>
    <row r="205" spans="1:2">
      <c r="A205">
        <v>3187.5</v>
      </c>
      <c r="B205">
        <f>-39.578484</f>
        <v>-39.578484000000003</v>
      </c>
    </row>
    <row r="206" spans="1:2">
      <c r="A206">
        <v>3203.125</v>
      </c>
      <c r="B206">
        <f>-41.766598</f>
        <v>-41.766598000000002</v>
      </c>
    </row>
    <row r="207" spans="1:2">
      <c r="A207">
        <v>3218.75</v>
      </c>
      <c r="B207">
        <f>-45.459328</f>
        <v>-45.459327999999999</v>
      </c>
    </row>
    <row r="208" spans="1:2">
      <c r="A208">
        <v>3234.375</v>
      </c>
      <c r="B208">
        <f>-46.466904</f>
        <v>-46.466904</v>
      </c>
    </row>
    <row r="209" spans="1:2">
      <c r="A209">
        <v>3250</v>
      </c>
      <c r="B209">
        <f>-46.061001</f>
        <v>-46.061000999999997</v>
      </c>
    </row>
    <row r="210" spans="1:2">
      <c r="A210">
        <v>3265.625</v>
      </c>
      <c r="B210">
        <f>-47.624897</f>
        <v>-47.624896999999997</v>
      </c>
    </row>
    <row r="211" spans="1:2">
      <c r="A211">
        <v>3281.25</v>
      </c>
      <c r="B211">
        <f>-51.323978</f>
        <v>-51.323977999999997</v>
      </c>
    </row>
    <row r="212" spans="1:2">
      <c r="A212">
        <v>3296.875</v>
      </c>
      <c r="B212">
        <f>-53.244247</f>
        <v>-53.244247000000001</v>
      </c>
    </row>
    <row r="213" spans="1:2">
      <c r="A213">
        <v>3312.5</v>
      </c>
      <c r="B213">
        <f>-51.489628</f>
        <v>-51.489628000000003</v>
      </c>
    </row>
    <row r="214" spans="1:2">
      <c r="A214">
        <v>3328.125</v>
      </c>
      <c r="B214">
        <f>-49.350311</f>
        <v>-49.350310999999998</v>
      </c>
    </row>
    <row r="215" spans="1:2">
      <c r="A215">
        <v>3343.75</v>
      </c>
      <c r="B215">
        <f>-45.708912</f>
        <v>-45.708911999999998</v>
      </c>
    </row>
    <row r="216" spans="1:2">
      <c r="A216">
        <v>3359.375</v>
      </c>
      <c r="B216">
        <f>-47.395138</f>
        <v>-47.395138000000003</v>
      </c>
    </row>
    <row r="217" spans="1:2">
      <c r="A217">
        <v>3375</v>
      </c>
      <c r="B217">
        <f>-47.763718</f>
        <v>-47.763717999999997</v>
      </c>
    </row>
    <row r="218" spans="1:2">
      <c r="A218">
        <v>3390.625</v>
      </c>
      <c r="B218">
        <f>-45.551102</f>
        <v>-45.551102</v>
      </c>
    </row>
    <row r="219" spans="1:2">
      <c r="A219">
        <v>3406.25</v>
      </c>
      <c r="B219">
        <f>-48.023109</f>
        <v>-48.023108999999998</v>
      </c>
    </row>
    <row r="220" spans="1:2">
      <c r="A220">
        <v>3421.875</v>
      </c>
      <c r="B220">
        <f>-51.396309</f>
        <v>-51.396309000000002</v>
      </c>
    </row>
    <row r="221" spans="1:2">
      <c r="A221">
        <v>3437.5</v>
      </c>
      <c r="B221">
        <f>-52.558723</f>
        <v>-52.558723000000001</v>
      </c>
    </row>
    <row r="222" spans="1:2">
      <c r="A222">
        <v>3453.125</v>
      </c>
      <c r="B222">
        <f>-52.729477</f>
        <v>-52.729477000000003</v>
      </c>
    </row>
    <row r="223" spans="1:2">
      <c r="A223">
        <v>3468.75</v>
      </c>
      <c r="B223">
        <f>-53.137241</f>
        <v>-53.137241000000003</v>
      </c>
    </row>
    <row r="224" spans="1:2">
      <c r="A224">
        <v>3484.375</v>
      </c>
      <c r="B224">
        <f>-55.41993</f>
        <v>-55.419930000000001</v>
      </c>
    </row>
    <row r="225" spans="1:2">
      <c r="A225">
        <v>3500</v>
      </c>
      <c r="B225">
        <f>-56.792206</f>
        <v>-56.792206</v>
      </c>
    </row>
    <row r="226" spans="1:2">
      <c r="A226">
        <v>3515.625</v>
      </c>
      <c r="B226">
        <f>-59.236706</f>
        <v>-59.236705999999998</v>
      </c>
    </row>
    <row r="227" spans="1:2">
      <c r="A227">
        <v>3531.25</v>
      </c>
      <c r="B227">
        <f>-61.919022</f>
        <v>-61.919021999999998</v>
      </c>
    </row>
    <row r="228" spans="1:2">
      <c r="A228">
        <v>3546.875</v>
      </c>
      <c r="B228">
        <f>-60.456924</f>
        <v>-60.456924000000001</v>
      </c>
    </row>
    <row r="229" spans="1:2">
      <c r="A229">
        <v>3562.5</v>
      </c>
      <c r="B229">
        <f>-64.259552</f>
        <v>-64.259551999999999</v>
      </c>
    </row>
    <row r="230" spans="1:2">
      <c r="A230">
        <v>3578.125</v>
      </c>
      <c r="B230">
        <f>-73.946457</f>
        <v>-73.946456999999995</v>
      </c>
    </row>
    <row r="231" spans="1:2">
      <c r="A231">
        <v>3593.75</v>
      </c>
      <c r="B231">
        <f>-64.840477</f>
        <v>-64.840477000000007</v>
      </c>
    </row>
    <row r="232" spans="1:2">
      <c r="A232">
        <v>3609.375</v>
      </c>
      <c r="B232">
        <f>-63.638748</f>
        <v>-63.638748</v>
      </c>
    </row>
    <row r="233" spans="1:2">
      <c r="A233">
        <v>3625</v>
      </c>
      <c r="B233">
        <f>-65.585121</f>
        <v>-65.585121000000001</v>
      </c>
    </row>
    <row r="234" spans="1:2">
      <c r="A234">
        <v>3640.625</v>
      </c>
      <c r="B234">
        <f>-64.788506</f>
        <v>-64.788505999999998</v>
      </c>
    </row>
    <row r="235" spans="1:2">
      <c r="A235">
        <v>3656.25</v>
      </c>
      <c r="B235">
        <f>-64.390907</f>
        <v>-64.390906999999999</v>
      </c>
    </row>
    <row r="236" spans="1:2">
      <c r="A236">
        <v>3671.875</v>
      </c>
      <c r="B236">
        <f>-72.521103</f>
        <v>-72.521102999999997</v>
      </c>
    </row>
    <row r="237" spans="1:2">
      <c r="A237">
        <v>3687.5</v>
      </c>
      <c r="B237">
        <f>-64.811172</f>
        <v>-64.811171999999999</v>
      </c>
    </row>
    <row r="238" spans="1:2">
      <c r="A238">
        <v>3703.125</v>
      </c>
      <c r="B238">
        <f>-62.465</f>
        <v>-62.465000000000003</v>
      </c>
    </row>
    <row r="239" spans="1:2">
      <c r="A239">
        <v>3718.75</v>
      </c>
      <c r="B239">
        <f>-63.200924</f>
        <v>-63.200924000000001</v>
      </c>
    </row>
    <row r="240" spans="1:2">
      <c r="A240">
        <v>3734.375</v>
      </c>
      <c r="B240">
        <f>-61.320324</f>
        <v>-61.320323999999999</v>
      </c>
    </row>
    <row r="241" spans="1:2">
      <c r="A241">
        <v>3750</v>
      </c>
      <c r="B241">
        <f>-60.71249</f>
        <v>-60.712490000000003</v>
      </c>
    </row>
    <row r="242" spans="1:2">
      <c r="A242">
        <v>3765.625</v>
      </c>
      <c r="B242">
        <f>-61.908154</f>
        <v>-61.908154000000003</v>
      </c>
    </row>
    <row r="243" spans="1:2">
      <c r="A243">
        <v>3781.25</v>
      </c>
      <c r="B243">
        <f>-62.513905</f>
        <v>-62.513905000000001</v>
      </c>
    </row>
    <row r="244" spans="1:2">
      <c r="A244">
        <v>3796.875</v>
      </c>
      <c r="B244">
        <f>-63.918629</f>
        <v>-63.918629000000003</v>
      </c>
    </row>
    <row r="245" spans="1:2">
      <c r="A245">
        <v>3812.5</v>
      </c>
      <c r="B245">
        <f>-67.646492</f>
        <v>-67.646491999999995</v>
      </c>
    </row>
    <row r="246" spans="1:2">
      <c r="A246">
        <v>3828.125</v>
      </c>
      <c r="B246">
        <f>-73.932205</f>
        <v>-73.932204999999996</v>
      </c>
    </row>
    <row r="247" spans="1:2">
      <c r="A247">
        <v>3843.75</v>
      </c>
      <c r="B247">
        <f>-68.571739</f>
        <v>-68.571738999999994</v>
      </c>
    </row>
    <row r="248" spans="1:2">
      <c r="A248">
        <v>3859.375</v>
      </c>
      <c r="B248">
        <f>-65.361404</f>
        <v>-65.361403999999993</v>
      </c>
    </row>
    <row r="249" spans="1:2">
      <c r="A249">
        <v>3875</v>
      </c>
      <c r="B249">
        <f>-63.144783</f>
        <v>-63.144782999999997</v>
      </c>
    </row>
    <row r="250" spans="1:2">
      <c r="A250">
        <v>3890.625</v>
      </c>
      <c r="B250">
        <f>-64.111488</f>
        <v>-64.111487999999994</v>
      </c>
    </row>
    <row r="251" spans="1:2">
      <c r="A251">
        <v>3906.25</v>
      </c>
      <c r="B251">
        <f>-66.021469</f>
        <v>-66.021468999999996</v>
      </c>
    </row>
    <row r="252" spans="1:2">
      <c r="A252">
        <v>3921.875</v>
      </c>
      <c r="B252">
        <f>-68.228638</f>
        <v>-68.228638000000004</v>
      </c>
    </row>
    <row r="253" spans="1:2">
      <c r="A253">
        <v>3937.5</v>
      </c>
      <c r="B253">
        <f>-72.124229</f>
        <v>-72.124229</v>
      </c>
    </row>
    <row r="254" spans="1:2">
      <c r="A254">
        <v>3953.125</v>
      </c>
      <c r="B254">
        <f>-75.359612</f>
        <v>-75.359611999999998</v>
      </c>
    </row>
    <row r="255" spans="1:2">
      <c r="A255">
        <v>3968.75</v>
      </c>
      <c r="B255">
        <f>-77.707176</f>
        <v>-77.707176000000004</v>
      </c>
    </row>
    <row r="256" spans="1:2">
      <c r="A256">
        <v>3984.375</v>
      </c>
      <c r="B256">
        <f>-81.661232</f>
        <v>-81.661231999999998</v>
      </c>
    </row>
    <row r="257" spans="1:2">
      <c r="A257">
        <v>4000</v>
      </c>
      <c r="B257">
        <f>-82.698013</f>
        <v>-82.698013000000003</v>
      </c>
    </row>
    <row r="258" spans="1:2">
      <c r="A258">
        <v>4015.625</v>
      </c>
      <c r="B258">
        <f>-76.061783</f>
        <v>-76.061783000000005</v>
      </c>
    </row>
    <row r="259" spans="1:2">
      <c r="A259">
        <v>4031.25</v>
      </c>
      <c r="B259">
        <f>-73.604607</f>
        <v>-73.604607000000001</v>
      </c>
    </row>
    <row r="260" spans="1:2">
      <c r="A260">
        <v>4046.875</v>
      </c>
      <c r="B260">
        <f>-69.859764</f>
        <v>-69.859763999999998</v>
      </c>
    </row>
    <row r="261" spans="1:2">
      <c r="A261">
        <v>4062.5</v>
      </c>
      <c r="B261">
        <f>-71.221642</f>
        <v>-71.221642000000003</v>
      </c>
    </row>
    <row r="262" spans="1:2">
      <c r="A262">
        <v>4078.125</v>
      </c>
      <c r="B262">
        <f>-78.310059</f>
        <v>-78.310058999999995</v>
      </c>
    </row>
    <row r="263" spans="1:2">
      <c r="A263">
        <v>4093.75</v>
      </c>
      <c r="B263">
        <f>-73.31044</f>
        <v>-73.31044</v>
      </c>
    </row>
    <row r="264" spans="1:2">
      <c r="A264">
        <v>4109.375</v>
      </c>
      <c r="B264">
        <f>-70.795776</f>
        <v>-70.795776000000004</v>
      </c>
    </row>
    <row r="265" spans="1:2">
      <c r="A265">
        <v>4125</v>
      </c>
      <c r="B265">
        <f>-74.087349</f>
        <v>-74.087349000000003</v>
      </c>
    </row>
    <row r="266" spans="1:2">
      <c r="A266">
        <v>4140.625</v>
      </c>
      <c r="B266">
        <f>-70.185524</f>
        <v>-70.185524000000001</v>
      </c>
    </row>
    <row r="267" spans="1:2">
      <c r="A267">
        <v>4156.25</v>
      </c>
      <c r="B267">
        <f>-68.701935</f>
        <v>-68.701935000000006</v>
      </c>
    </row>
    <row r="268" spans="1:2">
      <c r="A268">
        <v>4171.875</v>
      </c>
      <c r="B268">
        <f>-69.64019</f>
        <v>-69.640190000000004</v>
      </c>
    </row>
    <row r="269" spans="1:2">
      <c r="A269">
        <v>4187.5</v>
      </c>
      <c r="B269">
        <f>-68.635757</f>
        <v>-68.635756999999998</v>
      </c>
    </row>
    <row r="270" spans="1:2">
      <c r="A270">
        <v>4203.125</v>
      </c>
      <c r="B270">
        <f>-69.606956</f>
        <v>-69.606955999999997</v>
      </c>
    </row>
    <row r="271" spans="1:2">
      <c r="A271">
        <v>4218.75</v>
      </c>
      <c r="B271">
        <f>-79.010887</f>
        <v>-79.010886999999997</v>
      </c>
    </row>
    <row r="272" spans="1:2">
      <c r="A272">
        <v>4234.375</v>
      </c>
      <c r="B272">
        <f>-72.0634</f>
        <v>-72.063400000000001</v>
      </c>
    </row>
    <row r="273" spans="1:2">
      <c r="A273">
        <v>4250</v>
      </c>
      <c r="B273">
        <f>-69.435234</f>
        <v>-69.435233999999994</v>
      </c>
    </row>
    <row r="274" spans="1:2">
      <c r="A274">
        <v>4265.625</v>
      </c>
      <c r="B274">
        <f>-68.716873</f>
        <v>-68.716873000000007</v>
      </c>
    </row>
    <row r="275" spans="1:2">
      <c r="A275">
        <v>4281.25</v>
      </c>
      <c r="B275">
        <f>-70.486031</f>
        <v>-70.486030999999997</v>
      </c>
    </row>
    <row r="276" spans="1:2">
      <c r="A276">
        <v>4296.875</v>
      </c>
      <c r="B276">
        <f>-70.719414</f>
        <v>-70.719414</v>
      </c>
    </row>
    <row r="277" spans="1:2">
      <c r="A277">
        <v>4312.5</v>
      </c>
      <c r="B277">
        <f>-68.585236</f>
        <v>-68.585235999999995</v>
      </c>
    </row>
    <row r="278" spans="1:2">
      <c r="A278">
        <v>4328.125</v>
      </c>
      <c r="B278">
        <f>-69.434784</f>
        <v>-69.434783999999993</v>
      </c>
    </row>
    <row r="279" spans="1:2">
      <c r="A279">
        <v>4343.75</v>
      </c>
      <c r="B279">
        <f>-70.017761</f>
        <v>-70.017760999999993</v>
      </c>
    </row>
    <row r="280" spans="1:2">
      <c r="A280">
        <v>4359.375</v>
      </c>
      <c r="B280">
        <f>-70.948357</f>
        <v>-70.948357000000001</v>
      </c>
    </row>
    <row r="281" spans="1:2">
      <c r="A281">
        <v>4375</v>
      </c>
      <c r="B281">
        <f>-68.886169</f>
        <v>-68.886168999999995</v>
      </c>
    </row>
    <row r="282" spans="1:2">
      <c r="A282">
        <v>4390.625</v>
      </c>
      <c r="B282">
        <f>-66.560303</f>
        <v>-66.560303000000005</v>
      </c>
    </row>
    <row r="283" spans="1:2">
      <c r="A283">
        <v>4406.25</v>
      </c>
      <c r="B283">
        <f>-70.41198</f>
        <v>-70.41198</v>
      </c>
    </row>
    <row r="284" spans="1:2">
      <c r="A284">
        <v>4421.875</v>
      </c>
      <c r="B284">
        <f>-70.143631</f>
        <v>-70.143630999999999</v>
      </c>
    </row>
    <row r="285" spans="1:2">
      <c r="A285">
        <v>4437.5</v>
      </c>
      <c r="B285">
        <f>-72.128677</f>
        <v>-72.128676999999996</v>
      </c>
    </row>
    <row r="286" spans="1:2">
      <c r="A286">
        <v>4453.125</v>
      </c>
      <c r="B286">
        <f>-72.029221</f>
        <v>-72.029221000000007</v>
      </c>
    </row>
    <row r="287" spans="1:2">
      <c r="A287">
        <v>4468.75</v>
      </c>
      <c r="B287">
        <f>-70.595695</f>
        <v>-70.595695000000006</v>
      </c>
    </row>
    <row r="288" spans="1:2">
      <c r="A288">
        <v>4484.375</v>
      </c>
      <c r="B288">
        <f>-67.109253</f>
        <v>-67.109252999999995</v>
      </c>
    </row>
    <row r="289" spans="1:2">
      <c r="A289">
        <v>4500</v>
      </c>
      <c r="B289">
        <f>-65.658981</f>
        <v>-65.658980999999997</v>
      </c>
    </row>
    <row r="290" spans="1:2">
      <c r="A290">
        <v>4515.625</v>
      </c>
      <c r="B290">
        <f>-70.0308</f>
        <v>-70.030799999999999</v>
      </c>
    </row>
    <row r="291" spans="1:2">
      <c r="A291">
        <v>4531.25</v>
      </c>
      <c r="B291">
        <f>-72.072815</f>
        <v>-72.072815000000006</v>
      </c>
    </row>
    <row r="292" spans="1:2">
      <c r="A292">
        <v>4546.875</v>
      </c>
      <c r="B292">
        <f>-75.125443</f>
        <v>-75.125443000000004</v>
      </c>
    </row>
    <row r="293" spans="1:2">
      <c r="A293">
        <v>4562.5</v>
      </c>
      <c r="B293">
        <f>-72.069946</f>
        <v>-72.069946000000002</v>
      </c>
    </row>
    <row r="294" spans="1:2">
      <c r="A294">
        <v>4578.125</v>
      </c>
      <c r="B294">
        <f>-67.166664</f>
        <v>-67.166663999999997</v>
      </c>
    </row>
    <row r="295" spans="1:2">
      <c r="A295">
        <v>4593.75</v>
      </c>
      <c r="B295">
        <f>-65.870712</f>
        <v>-65.870711999999997</v>
      </c>
    </row>
    <row r="296" spans="1:2">
      <c r="A296">
        <v>4609.375</v>
      </c>
      <c r="B296">
        <f>-67.659058</f>
        <v>-67.659058000000002</v>
      </c>
    </row>
    <row r="297" spans="1:2">
      <c r="A297">
        <v>4625</v>
      </c>
      <c r="B297">
        <f>-67.35775</f>
        <v>-67.357749999999996</v>
      </c>
    </row>
    <row r="298" spans="1:2">
      <c r="A298">
        <v>4640.625</v>
      </c>
      <c r="B298">
        <f>-67.918015</f>
        <v>-67.918014999999997</v>
      </c>
    </row>
    <row r="299" spans="1:2">
      <c r="A299">
        <v>4656.25</v>
      </c>
      <c r="B299">
        <f>-68.717186</f>
        <v>-68.717185999999998</v>
      </c>
    </row>
    <row r="300" spans="1:2">
      <c r="A300">
        <v>4671.875</v>
      </c>
      <c r="B300">
        <f>-71.498123</f>
        <v>-71.498123000000007</v>
      </c>
    </row>
    <row r="301" spans="1:2">
      <c r="A301">
        <v>4687.5</v>
      </c>
      <c r="B301">
        <f>-73.178398</f>
        <v>-73.178398000000001</v>
      </c>
    </row>
    <row r="302" spans="1:2">
      <c r="A302">
        <v>4703.125</v>
      </c>
      <c r="B302">
        <f>-71.080345</f>
        <v>-71.080344999999994</v>
      </c>
    </row>
    <row r="303" spans="1:2">
      <c r="A303">
        <v>4718.75</v>
      </c>
      <c r="B303">
        <f>-69.578072</f>
        <v>-69.578072000000006</v>
      </c>
    </row>
    <row r="304" spans="1:2">
      <c r="A304">
        <v>4734.375</v>
      </c>
      <c r="B304">
        <f>-69.524895</f>
        <v>-69.524895000000001</v>
      </c>
    </row>
    <row r="305" spans="1:2">
      <c r="A305">
        <v>4750</v>
      </c>
      <c r="B305">
        <f>-69.094215</f>
        <v>-69.094215000000005</v>
      </c>
    </row>
    <row r="306" spans="1:2">
      <c r="A306">
        <v>4765.625</v>
      </c>
      <c r="B306">
        <f>-68.797897</f>
        <v>-68.797897000000006</v>
      </c>
    </row>
    <row r="307" spans="1:2">
      <c r="A307">
        <v>4781.25</v>
      </c>
      <c r="B307">
        <f>-66.983925</f>
        <v>-66.983924999999999</v>
      </c>
    </row>
    <row r="308" spans="1:2">
      <c r="A308">
        <v>4796.875</v>
      </c>
      <c r="B308">
        <f>-66.561226</f>
        <v>-66.561226000000005</v>
      </c>
    </row>
    <row r="309" spans="1:2">
      <c r="A309">
        <v>4812.5</v>
      </c>
      <c r="B309">
        <f>-68.57151</f>
        <v>-68.571510000000004</v>
      </c>
    </row>
    <row r="310" spans="1:2">
      <c r="A310">
        <v>4828.125</v>
      </c>
      <c r="B310">
        <f>-69.661179</f>
        <v>-69.661179000000004</v>
      </c>
    </row>
    <row r="311" spans="1:2">
      <c r="A311">
        <v>4843.75</v>
      </c>
      <c r="B311">
        <f>-76.653206</f>
        <v>-76.653205999999997</v>
      </c>
    </row>
    <row r="312" spans="1:2">
      <c r="A312">
        <v>4859.375</v>
      </c>
      <c r="B312">
        <f>-76.077644</f>
        <v>-76.077644000000006</v>
      </c>
    </row>
    <row r="313" spans="1:2">
      <c r="A313">
        <v>4875</v>
      </c>
      <c r="B313">
        <f>-70.872993</f>
        <v>-70.872992999999994</v>
      </c>
    </row>
    <row r="314" spans="1:2">
      <c r="A314">
        <v>4890.625</v>
      </c>
      <c r="B314">
        <f>-71.617447</f>
        <v>-71.617446999999999</v>
      </c>
    </row>
    <row r="315" spans="1:2">
      <c r="A315">
        <v>4906.25</v>
      </c>
      <c r="B315">
        <f>-74.500206</f>
        <v>-74.500206000000006</v>
      </c>
    </row>
    <row r="316" spans="1:2">
      <c r="A316">
        <v>4921.875</v>
      </c>
      <c r="B316">
        <f>-77.529999</f>
        <v>-77.529999000000004</v>
      </c>
    </row>
    <row r="317" spans="1:2">
      <c r="A317">
        <v>4937.5</v>
      </c>
      <c r="B317">
        <f>-80.228409</f>
        <v>-80.228408999999999</v>
      </c>
    </row>
    <row r="318" spans="1:2">
      <c r="A318">
        <v>4953.125</v>
      </c>
      <c r="B318">
        <f>-81.011215</f>
        <v>-81.011215000000007</v>
      </c>
    </row>
    <row r="319" spans="1:2">
      <c r="A319">
        <v>4968.75</v>
      </c>
      <c r="B319">
        <f>-71.969673</f>
        <v>-71.969673</v>
      </c>
    </row>
    <row r="320" spans="1:2">
      <c r="A320">
        <v>4984.375</v>
      </c>
      <c r="B320">
        <f>-70.061745</f>
        <v>-70.061745000000002</v>
      </c>
    </row>
    <row r="321" spans="1:2">
      <c r="A321">
        <v>5000</v>
      </c>
      <c r="B321">
        <f>-78.7286</f>
        <v>-78.7286</v>
      </c>
    </row>
    <row r="322" spans="1:2">
      <c r="A322">
        <v>5015.625</v>
      </c>
      <c r="B322">
        <f>-73.438705</f>
        <v>-73.438704999999999</v>
      </c>
    </row>
    <row r="323" spans="1:2">
      <c r="A323">
        <v>5031.25</v>
      </c>
      <c r="B323">
        <f>-70.927063</f>
        <v>-70.927063000000004</v>
      </c>
    </row>
    <row r="324" spans="1:2">
      <c r="A324">
        <v>5046.875</v>
      </c>
      <c r="B324">
        <f>-67.776855</f>
        <v>-67.776854999999998</v>
      </c>
    </row>
    <row r="325" spans="1:2">
      <c r="A325">
        <v>5062.5</v>
      </c>
      <c r="B325">
        <f>-68.543251</f>
        <v>-68.543250999999998</v>
      </c>
    </row>
    <row r="326" spans="1:2">
      <c r="A326">
        <v>5078.125</v>
      </c>
      <c r="B326">
        <f>-70.117943</f>
        <v>-70.117942999999997</v>
      </c>
    </row>
    <row r="327" spans="1:2">
      <c r="A327">
        <v>5093.75</v>
      </c>
      <c r="B327">
        <f>-73.872757</f>
        <v>-73.872757000000007</v>
      </c>
    </row>
    <row r="328" spans="1:2">
      <c r="A328">
        <v>5109.375</v>
      </c>
      <c r="B328">
        <f>-76.585533</f>
        <v>-76.585532999999998</v>
      </c>
    </row>
    <row r="329" spans="1:2">
      <c r="A329">
        <v>5125</v>
      </c>
      <c r="B329">
        <f>-76.057335</f>
        <v>-76.057334999999995</v>
      </c>
    </row>
    <row r="330" spans="1:2">
      <c r="A330">
        <v>5140.625</v>
      </c>
      <c r="B330">
        <f>-73.890816</f>
        <v>-73.890816000000001</v>
      </c>
    </row>
    <row r="331" spans="1:2">
      <c r="A331">
        <v>5156.25</v>
      </c>
      <c r="B331">
        <f>-66.810417</f>
        <v>-66.810417000000001</v>
      </c>
    </row>
    <row r="332" spans="1:2">
      <c r="A332">
        <v>5171.875</v>
      </c>
      <c r="B332">
        <f>-67.177315</f>
        <v>-67.177314999999993</v>
      </c>
    </row>
    <row r="333" spans="1:2">
      <c r="A333">
        <v>5187.5</v>
      </c>
      <c r="B333">
        <f>-68.269188</f>
        <v>-68.269188</v>
      </c>
    </row>
    <row r="334" spans="1:2">
      <c r="A334">
        <v>5203.125</v>
      </c>
      <c r="B334">
        <f>-65.083221</f>
        <v>-65.083220999999995</v>
      </c>
    </row>
    <row r="335" spans="1:2">
      <c r="A335">
        <v>5218.75</v>
      </c>
      <c r="B335">
        <f>-66.730705</f>
        <v>-66.730705</v>
      </c>
    </row>
    <row r="336" spans="1:2">
      <c r="A336">
        <v>5234.375</v>
      </c>
      <c r="B336">
        <f>-68.598244</f>
        <v>-68.598243999999994</v>
      </c>
    </row>
    <row r="337" spans="1:2">
      <c r="A337">
        <v>5250</v>
      </c>
      <c r="B337">
        <f>-67.107643</f>
        <v>-67.107642999999996</v>
      </c>
    </row>
    <row r="338" spans="1:2">
      <c r="A338">
        <v>5265.625</v>
      </c>
      <c r="B338">
        <f>-67.38842</f>
        <v>-67.388419999999996</v>
      </c>
    </row>
    <row r="339" spans="1:2">
      <c r="A339">
        <v>5281.25</v>
      </c>
      <c r="B339">
        <f>-66.765739</f>
        <v>-66.765738999999996</v>
      </c>
    </row>
    <row r="340" spans="1:2">
      <c r="A340">
        <v>5296.875</v>
      </c>
      <c r="B340">
        <f>-65.488464</f>
        <v>-65.488463999999993</v>
      </c>
    </row>
    <row r="341" spans="1:2">
      <c r="A341">
        <v>5312.5</v>
      </c>
      <c r="B341">
        <f>-66.575325</f>
        <v>-66.575325000000007</v>
      </c>
    </row>
    <row r="342" spans="1:2">
      <c r="A342">
        <v>5328.125</v>
      </c>
      <c r="B342">
        <f>-68.348709</f>
        <v>-68.348708999999999</v>
      </c>
    </row>
    <row r="343" spans="1:2">
      <c r="A343">
        <v>5343.75</v>
      </c>
      <c r="B343">
        <f>-68.987404</f>
        <v>-68.987403999999998</v>
      </c>
    </row>
    <row r="344" spans="1:2">
      <c r="A344">
        <v>5359.375</v>
      </c>
      <c r="B344">
        <f>-65.465981</f>
        <v>-65.465980999999999</v>
      </c>
    </row>
    <row r="345" spans="1:2">
      <c r="A345">
        <v>5375</v>
      </c>
      <c r="B345">
        <f>-67.296776</f>
        <v>-67.296775999999994</v>
      </c>
    </row>
    <row r="346" spans="1:2">
      <c r="A346">
        <v>5390.625</v>
      </c>
      <c r="B346">
        <f>-73.31723</f>
        <v>-73.317229999999995</v>
      </c>
    </row>
    <row r="347" spans="1:2">
      <c r="A347">
        <v>5406.25</v>
      </c>
      <c r="B347">
        <f>-64.123924</f>
        <v>-64.123924000000002</v>
      </c>
    </row>
    <row r="348" spans="1:2">
      <c r="A348">
        <v>5421.875</v>
      </c>
      <c r="B348">
        <f>-65.698082</f>
        <v>-65.698081999999999</v>
      </c>
    </row>
    <row r="349" spans="1:2">
      <c r="A349">
        <v>5437.5</v>
      </c>
      <c r="B349">
        <f>-72.510384</f>
        <v>-72.510384000000002</v>
      </c>
    </row>
    <row r="350" spans="1:2">
      <c r="A350">
        <v>5453.125</v>
      </c>
      <c r="B350">
        <f>-68.492851</f>
        <v>-68.492851000000002</v>
      </c>
    </row>
    <row r="351" spans="1:2">
      <c r="A351">
        <v>5468.75</v>
      </c>
      <c r="B351">
        <f>-68.659218</f>
        <v>-68.659217999999996</v>
      </c>
    </row>
    <row r="352" spans="1:2">
      <c r="A352">
        <v>5484.375</v>
      </c>
      <c r="B352">
        <f>-67.879028</f>
        <v>-67.879028000000005</v>
      </c>
    </row>
    <row r="353" spans="1:2">
      <c r="A353">
        <v>5500</v>
      </c>
      <c r="B353">
        <f>-64.597099</f>
        <v>-64.597099</v>
      </c>
    </row>
    <row r="354" spans="1:2">
      <c r="A354">
        <v>5515.625</v>
      </c>
      <c r="B354">
        <f>-63.6534</f>
        <v>-63.653399999999998</v>
      </c>
    </row>
    <row r="355" spans="1:2">
      <c r="A355">
        <v>5531.25</v>
      </c>
      <c r="B355">
        <f>-67.929359</f>
        <v>-67.929359000000005</v>
      </c>
    </row>
    <row r="356" spans="1:2">
      <c r="A356">
        <v>5546.875</v>
      </c>
      <c r="B356">
        <f>-73.004425</f>
        <v>-73.004424999999998</v>
      </c>
    </row>
    <row r="357" spans="1:2">
      <c r="A357">
        <v>5562.5</v>
      </c>
      <c r="B357">
        <f>-65.216751</f>
        <v>-65.216751000000002</v>
      </c>
    </row>
    <row r="358" spans="1:2">
      <c r="A358">
        <v>5578.125</v>
      </c>
      <c r="B358">
        <f>-64.807961</f>
        <v>-64.807961000000006</v>
      </c>
    </row>
    <row r="359" spans="1:2">
      <c r="A359">
        <v>5593.75</v>
      </c>
      <c r="B359">
        <f>-71.109642</f>
        <v>-71.109641999999994</v>
      </c>
    </row>
    <row r="360" spans="1:2">
      <c r="A360">
        <v>5609.375</v>
      </c>
      <c r="B360">
        <f>-67.84465</f>
        <v>-67.844650000000001</v>
      </c>
    </row>
    <row r="361" spans="1:2">
      <c r="A361">
        <v>5625</v>
      </c>
      <c r="B361">
        <f>-70.456497</f>
        <v>-70.456496999999999</v>
      </c>
    </row>
    <row r="362" spans="1:2">
      <c r="A362">
        <v>5640.625</v>
      </c>
      <c r="B362">
        <f>-72.234741</f>
        <v>-72.234741</v>
      </c>
    </row>
    <row r="363" spans="1:2">
      <c r="A363">
        <v>5656.25</v>
      </c>
      <c r="B363">
        <f>-66.755592</f>
        <v>-66.755591999999993</v>
      </c>
    </row>
    <row r="364" spans="1:2">
      <c r="A364">
        <v>5671.875</v>
      </c>
      <c r="B364">
        <f>-67.240715</f>
        <v>-67.240714999999994</v>
      </c>
    </row>
    <row r="365" spans="1:2">
      <c r="A365">
        <v>5687.5</v>
      </c>
      <c r="B365">
        <f>-69.928329</f>
        <v>-69.928329000000005</v>
      </c>
    </row>
    <row r="366" spans="1:2">
      <c r="A366">
        <v>5703.125</v>
      </c>
      <c r="B366">
        <f>-72.075859</f>
        <v>-72.075858999999994</v>
      </c>
    </row>
    <row r="367" spans="1:2">
      <c r="A367">
        <v>5718.75</v>
      </c>
      <c r="B367">
        <f>-71.002892</f>
        <v>-71.002892000000003</v>
      </c>
    </row>
    <row r="368" spans="1:2">
      <c r="A368">
        <v>5734.375</v>
      </c>
      <c r="B368">
        <f>-68.10717</f>
        <v>-68.107169999999996</v>
      </c>
    </row>
    <row r="369" spans="1:2">
      <c r="A369">
        <v>5750</v>
      </c>
      <c r="B369">
        <f>-69.532806</f>
        <v>-69.532805999999994</v>
      </c>
    </row>
    <row r="370" spans="1:2">
      <c r="A370">
        <v>5765.625</v>
      </c>
      <c r="B370">
        <f>-72.880348</f>
        <v>-72.880347999999998</v>
      </c>
    </row>
    <row r="371" spans="1:2">
      <c r="A371">
        <v>5781.25</v>
      </c>
      <c r="B371">
        <f>-75.129356</f>
        <v>-75.129356000000001</v>
      </c>
    </row>
    <row r="372" spans="1:2">
      <c r="A372">
        <v>5796.875</v>
      </c>
      <c r="B372">
        <f>-68.404762</f>
        <v>-68.404762000000005</v>
      </c>
    </row>
    <row r="373" spans="1:2">
      <c r="A373">
        <v>5812.5</v>
      </c>
      <c r="B373">
        <f>-66.251175</f>
        <v>-66.251175000000003</v>
      </c>
    </row>
    <row r="374" spans="1:2">
      <c r="A374">
        <v>5828.125</v>
      </c>
      <c r="B374">
        <f>-59.368572</f>
        <v>-59.368572</v>
      </c>
    </row>
    <row r="375" spans="1:2">
      <c r="A375">
        <v>5843.75</v>
      </c>
      <c r="B375">
        <f>-59.112026</f>
        <v>-59.112026</v>
      </c>
    </row>
    <row r="376" spans="1:2">
      <c r="A376">
        <v>5859.375</v>
      </c>
      <c r="B376">
        <f>-66.341515</f>
        <v>-66.341515000000001</v>
      </c>
    </row>
    <row r="377" spans="1:2">
      <c r="A377">
        <v>5875</v>
      </c>
      <c r="B377">
        <f>-68.555115</f>
        <v>-68.555115000000001</v>
      </c>
    </row>
    <row r="378" spans="1:2">
      <c r="A378">
        <v>5890.625</v>
      </c>
      <c r="B378">
        <f>-66.207306</f>
        <v>-66.207306000000003</v>
      </c>
    </row>
    <row r="379" spans="1:2">
      <c r="A379">
        <v>5906.25</v>
      </c>
      <c r="B379">
        <f>-65.649994</f>
        <v>-65.649994000000007</v>
      </c>
    </row>
    <row r="380" spans="1:2">
      <c r="A380">
        <v>5921.875</v>
      </c>
      <c r="B380">
        <f>-64.333435</f>
        <v>-64.333434999999994</v>
      </c>
    </row>
    <row r="381" spans="1:2">
      <c r="A381">
        <v>5937.5</v>
      </c>
      <c r="B381">
        <f>-63.792973</f>
        <v>-63.792973000000003</v>
      </c>
    </row>
    <row r="382" spans="1:2">
      <c r="A382">
        <v>5953.125</v>
      </c>
      <c r="B382">
        <f>-60.101444</f>
        <v>-60.101444000000001</v>
      </c>
    </row>
    <row r="383" spans="1:2">
      <c r="A383">
        <v>5968.75</v>
      </c>
      <c r="B383">
        <f>-62.133789</f>
        <v>-62.133789</v>
      </c>
    </row>
    <row r="384" spans="1:2">
      <c r="A384">
        <v>5984.375</v>
      </c>
      <c r="B384">
        <f>-59.992348</f>
        <v>-59.992348</v>
      </c>
    </row>
    <row r="385" spans="1:2">
      <c r="A385">
        <v>6000</v>
      </c>
      <c r="B385">
        <f>-57.958691</f>
        <v>-57.958691000000002</v>
      </c>
    </row>
    <row r="386" spans="1:2">
      <c r="A386">
        <v>6015.625</v>
      </c>
      <c r="B386">
        <f>-66.600525</f>
        <v>-66.600525000000005</v>
      </c>
    </row>
    <row r="387" spans="1:2">
      <c r="A387">
        <v>6031.25</v>
      </c>
      <c r="B387">
        <f>-60.224644</f>
        <v>-60.224643999999998</v>
      </c>
    </row>
    <row r="388" spans="1:2">
      <c r="A388">
        <v>6046.875</v>
      </c>
      <c r="B388">
        <f>-59.835926</f>
        <v>-59.835926000000001</v>
      </c>
    </row>
    <row r="389" spans="1:2">
      <c r="A389">
        <v>6062.5</v>
      </c>
      <c r="B389">
        <f>-65.566025</f>
        <v>-65.566024999999996</v>
      </c>
    </row>
    <row r="390" spans="1:2">
      <c r="A390">
        <v>6078.125</v>
      </c>
      <c r="B390">
        <f>-66.251114</f>
        <v>-66.251114000000001</v>
      </c>
    </row>
    <row r="391" spans="1:2">
      <c r="A391">
        <v>6093.75</v>
      </c>
      <c r="B391">
        <f>-60.169209</f>
        <v>-60.169209000000002</v>
      </c>
    </row>
    <row r="392" spans="1:2">
      <c r="A392">
        <v>6109.375</v>
      </c>
      <c r="B392">
        <f>-57.286682</f>
        <v>-57.286681999999999</v>
      </c>
    </row>
    <row r="393" spans="1:2">
      <c r="A393">
        <v>6125</v>
      </c>
      <c r="B393">
        <f>-60.972321</f>
        <v>-60.972321000000001</v>
      </c>
    </row>
    <row r="394" spans="1:2">
      <c r="A394">
        <v>6140.625</v>
      </c>
      <c r="B394">
        <f>-68.714027</f>
        <v>-68.714027000000002</v>
      </c>
    </row>
    <row r="395" spans="1:2">
      <c r="A395">
        <v>6156.25</v>
      </c>
      <c r="B395">
        <f>-67.062561</f>
        <v>-67.062561000000002</v>
      </c>
    </row>
    <row r="396" spans="1:2">
      <c r="A396">
        <v>6171.875</v>
      </c>
      <c r="B396">
        <f>-61.725056</f>
        <v>-61.725056000000002</v>
      </c>
    </row>
    <row r="397" spans="1:2">
      <c r="A397">
        <v>6187.5</v>
      </c>
      <c r="B397">
        <f>-57.543686</f>
        <v>-57.543686000000001</v>
      </c>
    </row>
    <row r="398" spans="1:2">
      <c r="A398">
        <v>6203.125</v>
      </c>
      <c r="B398">
        <f>-59.413235</f>
        <v>-59.413235</v>
      </c>
    </row>
    <row r="399" spans="1:2">
      <c r="A399">
        <v>6218.75</v>
      </c>
      <c r="B399">
        <f>-63.284103</f>
        <v>-63.284103000000002</v>
      </c>
    </row>
    <row r="400" spans="1:2">
      <c r="A400">
        <v>6234.375</v>
      </c>
      <c r="B400">
        <f>-66.846863</f>
        <v>-66.846862999999999</v>
      </c>
    </row>
    <row r="401" spans="1:2">
      <c r="A401">
        <v>6250</v>
      </c>
      <c r="B401">
        <f>-66.998085</f>
        <v>-66.998085000000003</v>
      </c>
    </row>
    <row r="402" spans="1:2">
      <c r="A402">
        <v>6265.625</v>
      </c>
      <c r="B402">
        <f>-65.161957</f>
        <v>-65.161957000000001</v>
      </c>
    </row>
    <row r="403" spans="1:2">
      <c r="A403">
        <v>6281.25</v>
      </c>
      <c r="B403">
        <f>-67.25444</f>
        <v>-67.254440000000002</v>
      </c>
    </row>
    <row r="404" spans="1:2">
      <c r="A404">
        <v>6296.875</v>
      </c>
      <c r="B404">
        <f>-69.535767</f>
        <v>-69.535767000000007</v>
      </c>
    </row>
    <row r="405" spans="1:2">
      <c r="A405">
        <v>6312.5</v>
      </c>
      <c r="B405">
        <f>-69.709435</f>
        <v>-69.709434999999999</v>
      </c>
    </row>
    <row r="406" spans="1:2">
      <c r="A406">
        <v>6328.125</v>
      </c>
      <c r="B406">
        <f>-70.834709</f>
        <v>-70.834709000000004</v>
      </c>
    </row>
    <row r="407" spans="1:2">
      <c r="A407">
        <v>6343.75</v>
      </c>
      <c r="B407">
        <f>-72.981194</f>
        <v>-72.981194000000002</v>
      </c>
    </row>
    <row r="408" spans="1:2">
      <c r="A408">
        <v>6359.375</v>
      </c>
      <c r="B408">
        <f>-72.957794</f>
        <v>-72.957794000000007</v>
      </c>
    </row>
    <row r="409" spans="1:2">
      <c r="A409">
        <v>6375</v>
      </c>
      <c r="B409">
        <f>-68.187744</f>
        <v>-68.187743999999995</v>
      </c>
    </row>
    <row r="410" spans="1:2">
      <c r="A410">
        <v>6390.625</v>
      </c>
      <c r="B410">
        <f>-63.614883</f>
        <v>-63.614882999999999</v>
      </c>
    </row>
    <row r="411" spans="1:2">
      <c r="A411">
        <v>6406.25</v>
      </c>
      <c r="B411">
        <f>-63.803898</f>
        <v>-63.803897999999997</v>
      </c>
    </row>
    <row r="412" spans="1:2">
      <c r="A412">
        <v>6421.875</v>
      </c>
      <c r="B412">
        <f>-68.83316</f>
        <v>-68.833160000000007</v>
      </c>
    </row>
    <row r="413" spans="1:2">
      <c r="A413">
        <v>6437.5</v>
      </c>
      <c r="B413">
        <f>-69.556511</f>
        <v>-69.556511</v>
      </c>
    </row>
    <row r="414" spans="1:2">
      <c r="A414">
        <v>6453.125</v>
      </c>
      <c r="B414">
        <f>-65.677628</f>
        <v>-65.677627999999999</v>
      </c>
    </row>
    <row r="415" spans="1:2">
      <c r="A415">
        <v>6468.75</v>
      </c>
      <c r="B415">
        <f>-63.591358</f>
        <v>-63.591358</v>
      </c>
    </row>
    <row r="416" spans="1:2">
      <c r="A416">
        <v>6484.375</v>
      </c>
      <c r="B416">
        <f>-66.241394</f>
        <v>-66.241394</v>
      </c>
    </row>
    <row r="417" spans="1:2">
      <c r="A417">
        <v>6500</v>
      </c>
      <c r="B417">
        <f>-69.912796</f>
        <v>-69.912796</v>
      </c>
    </row>
    <row r="418" spans="1:2">
      <c r="A418">
        <v>6515.625</v>
      </c>
      <c r="B418">
        <f>-70.681473</f>
        <v>-70.681472999999997</v>
      </c>
    </row>
    <row r="419" spans="1:2">
      <c r="A419">
        <v>6531.25</v>
      </c>
      <c r="B419">
        <f>-74.735725</f>
        <v>-74.735725000000002</v>
      </c>
    </row>
    <row r="420" spans="1:2">
      <c r="A420">
        <v>6546.875</v>
      </c>
      <c r="B420">
        <f>-69.27282</f>
        <v>-69.272819999999996</v>
      </c>
    </row>
    <row r="421" spans="1:2">
      <c r="A421">
        <v>6562.5</v>
      </c>
      <c r="B421">
        <f>-69.222298</f>
        <v>-69.222297999999995</v>
      </c>
    </row>
    <row r="422" spans="1:2">
      <c r="A422">
        <v>6578.125</v>
      </c>
      <c r="B422">
        <f>-64.783836</f>
        <v>-64.783835999999994</v>
      </c>
    </row>
    <row r="423" spans="1:2">
      <c r="A423">
        <v>6593.75</v>
      </c>
      <c r="B423">
        <f>-60.679165</f>
        <v>-60.679164999999998</v>
      </c>
    </row>
    <row r="424" spans="1:2">
      <c r="A424">
        <v>6609.375</v>
      </c>
      <c r="B424">
        <f>-60.048435</f>
        <v>-60.048434999999998</v>
      </c>
    </row>
    <row r="425" spans="1:2">
      <c r="A425">
        <v>6625</v>
      </c>
      <c r="B425">
        <f>-60.666622</f>
        <v>-60.666621999999997</v>
      </c>
    </row>
    <row r="426" spans="1:2">
      <c r="A426">
        <v>6640.625</v>
      </c>
      <c r="B426">
        <f>-58.996464</f>
        <v>-58.996464000000003</v>
      </c>
    </row>
    <row r="427" spans="1:2">
      <c r="A427">
        <v>6656.25</v>
      </c>
      <c r="B427">
        <f>-56.11953</f>
        <v>-56.119529999999997</v>
      </c>
    </row>
    <row r="428" spans="1:2">
      <c r="A428">
        <v>6671.875</v>
      </c>
      <c r="B428">
        <f>-53.894634</f>
        <v>-53.894634000000003</v>
      </c>
    </row>
    <row r="429" spans="1:2">
      <c r="A429">
        <v>6687.5</v>
      </c>
      <c r="B429">
        <f>-51.929062</f>
        <v>-51.929062000000002</v>
      </c>
    </row>
    <row r="430" spans="1:2">
      <c r="A430">
        <v>6703.125</v>
      </c>
      <c r="B430">
        <f>-49.874458</f>
        <v>-49.874457999999997</v>
      </c>
    </row>
    <row r="431" spans="1:2">
      <c r="A431">
        <v>6718.75</v>
      </c>
      <c r="B431">
        <f>-49.219822</f>
        <v>-49.219822000000001</v>
      </c>
    </row>
    <row r="432" spans="1:2">
      <c r="A432">
        <v>6734.375</v>
      </c>
      <c r="B432">
        <f>-49.853004</f>
        <v>-49.853003999999999</v>
      </c>
    </row>
    <row r="433" spans="1:2">
      <c r="A433">
        <v>6750</v>
      </c>
      <c r="B433">
        <f>-48.809635</f>
        <v>-48.809635</v>
      </c>
    </row>
    <row r="434" spans="1:2">
      <c r="A434">
        <v>6765.625</v>
      </c>
      <c r="B434">
        <f>-47.395679</f>
        <v>-47.395679000000001</v>
      </c>
    </row>
    <row r="435" spans="1:2">
      <c r="A435">
        <v>6781.25</v>
      </c>
      <c r="B435">
        <f>-49.148041</f>
        <v>-49.148040999999999</v>
      </c>
    </row>
    <row r="436" spans="1:2">
      <c r="A436">
        <v>6796.875</v>
      </c>
      <c r="B436">
        <f>-54.74033</f>
        <v>-54.74033</v>
      </c>
    </row>
    <row r="437" spans="1:2">
      <c r="A437">
        <v>6812.5</v>
      </c>
      <c r="B437">
        <f>-52.383671</f>
        <v>-52.383671</v>
      </c>
    </row>
    <row r="438" spans="1:2">
      <c r="A438">
        <v>6828.125</v>
      </c>
      <c r="B438">
        <f>-54.72401</f>
        <v>-54.72401</v>
      </c>
    </row>
    <row r="439" spans="1:2">
      <c r="A439">
        <v>6843.75</v>
      </c>
      <c r="B439">
        <f>-50.319328</f>
        <v>-50.319327999999999</v>
      </c>
    </row>
    <row r="440" spans="1:2">
      <c r="A440">
        <v>6859.375</v>
      </c>
      <c r="B440">
        <f>-50.3792</f>
        <v>-50.379199999999997</v>
      </c>
    </row>
    <row r="441" spans="1:2">
      <c r="A441">
        <v>6875</v>
      </c>
      <c r="B441">
        <f>-52.000713</f>
        <v>-52.000712999999998</v>
      </c>
    </row>
    <row r="442" spans="1:2">
      <c r="A442">
        <v>6890.625</v>
      </c>
      <c r="B442">
        <f>-50.817715</f>
        <v>-50.817715</v>
      </c>
    </row>
    <row r="443" spans="1:2">
      <c r="A443">
        <v>6906.25</v>
      </c>
      <c r="B443">
        <f>-55.217995</f>
        <v>-55.217995000000002</v>
      </c>
    </row>
    <row r="444" spans="1:2">
      <c r="A444">
        <v>6921.875</v>
      </c>
      <c r="B444">
        <f>-60.311489</f>
        <v>-60.311489000000002</v>
      </c>
    </row>
    <row r="445" spans="1:2">
      <c r="A445">
        <v>6937.5</v>
      </c>
      <c r="B445">
        <f>-60.156956</f>
        <v>-60.156956000000001</v>
      </c>
    </row>
    <row r="446" spans="1:2">
      <c r="A446">
        <v>6953.125</v>
      </c>
      <c r="B446">
        <f>-55.490009</f>
        <v>-55.490009000000001</v>
      </c>
    </row>
    <row r="447" spans="1:2">
      <c r="A447">
        <v>6968.75</v>
      </c>
      <c r="B447">
        <f>-53.663429</f>
        <v>-53.663429000000001</v>
      </c>
    </row>
    <row r="448" spans="1:2">
      <c r="A448">
        <v>6984.375</v>
      </c>
      <c r="B448">
        <f>-54.485062</f>
        <v>-54.485061999999999</v>
      </c>
    </row>
    <row r="449" spans="1:2">
      <c r="A449">
        <v>7000</v>
      </c>
      <c r="B449">
        <f>-55.355156</f>
        <v>-55.355156000000001</v>
      </c>
    </row>
    <row r="450" spans="1:2">
      <c r="A450">
        <v>7015.625</v>
      </c>
      <c r="B450">
        <f>-57.536438</f>
        <v>-57.536437999999997</v>
      </c>
    </row>
    <row r="451" spans="1:2">
      <c r="A451">
        <v>7031.25</v>
      </c>
      <c r="B451">
        <f>-58.569771</f>
        <v>-58.569771000000003</v>
      </c>
    </row>
    <row r="452" spans="1:2">
      <c r="A452">
        <v>7046.875</v>
      </c>
      <c r="B452">
        <f>-56.810497</f>
        <v>-56.810496999999998</v>
      </c>
    </row>
    <row r="453" spans="1:2">
      <c r="A453">
        <v>7062.5</v>
      </c>
      <c r="B453">
        <f>-55.815083</f>
        <v>-55.815083000000001</v>
      </c>
    </row>
    <row r="454" spans="1:2">
      <c r="A454">
        <v>7078.125</v>
      </c>
      <c r="B454">
        <f>-56.092777</f>
        <v>-56.092776999999998</v>
      </c>
    </row>
    <row r="455" spans="1:2">
      <c r="A455">
        <v>7093.75</v>
      </c>
      <c r="B455">
        <f>-60.188354</f>
        <v>-60.188353999999997</v>
      </c>
    </row>
    <row r="456" spans="1:2">
      <c r="A456">
        <v>7109.375</v>
      </c>
      <c r="B456">
        <f>-62.765373</f>
        <v>-62.765372999999997</v>
      </c>
    </row>
    <row r="457" spans="1:2">
      <c r="A457">
        <v>7125</v>
      </c>
      <c r="B457">
        <f>-63.538315</f>
        <v>-63.538314999999997</v>
      </c>
    </row>
    <row r="458" spans="1:2">
      <c r="A458">
        <v>7140.625</v>
      </c>
      <c r="B458">
        <f>-61.297314</f>
        <v>-61.297314</v>
      </c>
    </row>
    <row r="459" spans="1:2">
      <c r="A459">
        <v>7156.25</v>
      </c>
      <c r="B459">
        <f>-59.064087</f>
        <v>-59.064087000000001</v>
      </c>
    </row>
    <row r="460" spans="1:2">
      <c r="A460">
        <v>7171.875</v>
      </c>
      <c r="B460">
        <f>-61.690002</f>
        <v>-61.690002</v>
      </c>
    </row>
    <row r="461" spans="1:2">
      <c r="A461">
        <v>7187.5</v>
      </c>
      <c r="B461">
        <f>-61.346561</f>
        <v>-61.346561000000001</v>
      </c>
    </row>
    <row r="462" spans="1:2">
      <c r="A462">
        <v>7203.125</v>
      </c>
      <c r="B462">
        <f>-58.979256</f>
        <v>-58.979255999999999</v>
      </c>
    </row>
    <row r="463" spans="1:2">
      <c r="A463">
        <v>7218.75</v>
      </c>
      <c r="B463">
        <f>-63.792816</f>
        <v>-63.792816000000002</v>
      </c>
    </row>
    <row r="464" spans="1:2">
      <c r="A464">
        <v>7234.375</v>
      </c>
      <c r="B464">
        <f>-64.008156</f>
        <v>-64.008156</v>
      </c>
    </row>
    <row r="465" spans="1:2">
      <c r="A465">
        <v>7250</v>
      </c>
      <c r="B465">
        <f>-62.285084</f>
        <v>-62.285083999999998</v>
      </c>
    </row>
    <row r="466" spans="1:2">
      <c r="A466">
        <v>7265.625</v>
      </c>
      <c r="B466">
        <f>-66.853874</f>
        <v>-66.853874000000005</v>
      </c>
    </row>
    <row r="467" spans="1:2">
      <c r="A467">
        <v>7281.25</v>
      </c>
      <c r="B467">
        <f>-68.898712</f>
        <v>-68.898712000000003</v>
      </c>
    </row>
    <row r="468" spans="1:2">
      <c r="A468">
        <v>7296.875</v>
      </c>
      <c r="B468">
        <f>-63.198612</f>
        <v>-63.198611999999997</v>
      </c>
    </row>
    <row r="469" spans="1:2">
      <c r="A469">
        <v>7312.5</v>
      </c>
      <c r="B469">
        <f>-65.069656</f>
        <v>-65.069655999999995</v>
      </c>
    </row>
    <row r="470" spans="1:2">
      <c r="A470">
        <v>7328.125</v>
      </c>
      <c r="B470">
        <f>-71.515129</f>
        <v>-71.515129000000002</v>
      </c>
    </row>
    <row r="471" spans="1:2">
      <c r="A471">
        <v>7343.75</v>
      </c>
      <c r="B471">
        <f>-68.400002</f>
        <v>-68.400002000000001</v>
      </c>
    </row>
    <row r="472" spans="1:2">
      <c r="A472">
        <v>7359.375</v>
      </c>
      <c r="B472">
        <f>-65.835617</f>
        <v>-65.835616999999999</v>
      </c>
    </row>
    <row r="473" spans="1:2">
      <c r="A473">
        <v>7375</v>
      </c>
      <c r="B473">
        <f>-66.953148</f>
        <v>-66.953147999999999</v>
      </c>
    </row>
    <row r="474" spans="1:2">
      <c r="A474">
        <v>7390.625</v>
      </c>
      <c r="B474">
        <f>-70.64267</f>
        <v>-70.642669999999995</v>
      </c>
    </row>
    <row r="475" spans="1:2">
      <c r="A475">
        <v>7406.25</v>
      </c>
      <c r="B475">
        <f>-68.243881</f>
        <v>-68.243881000000002</v>
      </c>
    </row>
    <row r="476" spans="1:2">
      <c r="A476">
        <v>7421.875</v>
      </c>
      <c r="B476">
        <f>-66.200378</f>
        <v>-66.200378000000001</v>
      </c>
    </row>
    <row r="477" spans="1:2">
      <c r="A477">
        <v>7437.5</v>
      </c>
      <c r="B477">
        <f>-66.573914</f>
        <v>-66.573914000000002</v>
      </c>
    </row>
    <row r="478" spans="1:2">
      <c r="A478">
        <v>7453.125</v>
      </c>
      <c r="B478">
        <f>-66.706329</f>
        <v>-66.706328999999997</v>
      </c>
    </row>
    <row r="479" spans="1:2">
      <c r="A479">
        <v>7468.75</v>
      </c>
      <c r="B479">
        <f>-67.7015</f>
        <v>-67.701499999999996</v>
      </c>
    </row>
    <row r="480" spans="1:2">
      <c r="A480">
        <v>7484.375</v>
      </c>
      <c r="B480">
        <f>-72.367821</f>
        <v>-72.367821000000006</v>
      </c>
    </row>
    <row r="481" spans="1:2">
      <c r="A481">
        <v>7500</v>
      </c>
      <c r="B481">
        <f>-71.834007</f>
        <v>-71.834007</v>
      </c>
    </row>
    <row r="482" spans="1:2">
      <c r="A482">
        <v>7515.625</v>
      </c>
      <c r="B482">
        <f>-70.305695</f>
        <v>-70.305695</v>
      </c>
    </row>
    <row r="483" spans="1:2">
      <c r="A483">
        <v>7531.25</v>
      </c>
      <c r="B483">
        <f>-72.016037</f>
        <v>-72.016036999999997</v>
      </c>
    </row>
    <row r="484" spans="1:2">
      <c r="A484">
        <v>7546.875</v>
      </c>
      <c r="B484">
        <f>-72.981735</f>
        <v>-72.981735</v>
      </c>
    </row>
    <row r="485" spans="1:2">
      <c r="A485">
        <v>7562.5</v>
      </c>
      <c r="B485">
        <f>-77.428474</f>
        <v>-77.428473999999994</v>
      </c>
    </row>
    <row r="486" spans="1:2">
      <c r="A486">
        <v>7578.125</v>
      </c>
      <c r="B486">
        <f>-83.312531</f>
        <v>-83.312531000000007</v>
      </c>
    </row>
    <row r="487" spans="1:2">
      <c r="A487">
        <v>7593.75</v>
      </c>
      <c r="B487">
        <f>-98.827492</f>
        <v>-98.827492000000007</v>
      </c>
    </row>
    <row r="488" spans="1:2">
      <c r="A488">
        <v>7609.375</v>
      </c>
      <c r="B488">
        <f>-75.902039</f>
        <v>-75.902039000000002</v>
      </c>
    </row>
    <row r="489" spans="1:2">
      <c r="A489">
        <v>7625</v>
      </c>
      <c r="B489">
        <f>-69.706955</f>
        <v>-69.706954999999994</v>
      </c>
    </row>
    <row r="490" spans="1:2">
      <c r="A490">
        <v>7640.625</v>
      </c>
      <c r="B490">
        <f>-69.456635</f>
        <v>-69.456635000000006</v>
      </c>
    </row>
    <row r="491" spans="1:2">
      <c r="A491">
        <v>7656.25</v>
      </c>
      <c r="B491">
        <f>-72.415245</f>
        <v>-72.415244999999999</v>
      </c>
    </row>
    <row r="492" spans="1:2">
      <c r="A492">
        <v>7671.875</v>
      </c>
      <c r="B492">
        <f>-69.917397</f>
        <v>-69.917396999999994</v>
      </c>
    </row>
    <row r="493" spans="1:2">
      <c r="A493">
        <v>7687.5</v>
      </c>
      <c r="B493">
        <f>-72.469826</f>
        <v>-72.469825999999998</v>
      </c>
    </row>
    <row r="494" spans="1:2">
      <c r="A494">
        <v>7703.125</v>
      </c>
      <c r="B494">
        <f>-80.446205</f>
        <v>-80.446205000000006</v>
      </c>
    </row>
    <row r="495" spans="1:2">
      <c r="A495">
        <v>7718.75</v>
      </c>
      <c r="B495">
        <f>-72.682121</f>
        <v>-72.682120999999995</v>
      </c>
    </row>
    <row r="496" spans="1:2">
      <c r="A496">
        <v>7734.375</v>
      </c>
      <c r="B496">
        <f>-69.087219</f>
        <v>-69.087219000000005</v>
      </c>
    </row>
    <row r="497" spans="1:2">
      <c r="A497">
        <v>7750</v>
      </c>
      <c r="B497">
        <f>-72.591904</f>
        <v>-72.591904</v>
      </c>
    </row>
    <row r="498" spans="1:2">
      <c r="A498">
        <v>7765.625</v>
      </c>
      <c r="B498">
        <f>-82.761177</f>
        <v>-82.761177000000004</v>
      </c>
    </row>
    <row r="499" spans="1:2">
      <c r="A499">
        <v>7781.25</v>
      </c>
      <c r="B499">
        <f>-93.046181</f>
        <v>-93.046181000000004</v>
      </c>
    </row>
    <row r="500" spans="1:2">
      <c r="A500">
        <v>7796.875</v>
      </c>
      <c r="B500">
        <f>-87.170044</f>
        <v>-87.170044000000004</v>
      </c>
    </row>
    <row r="501" spans="1:2">
      <c r="A501">
        <v>7812.5</v>
      </c>
      <c r="B501">
        <f>-83.75959</f>
        <v>-83.759590000000003</v>
      </c>
    </row>
    <row r="502" spans="1:2">
      <c r="A502">
        <v>7828.125</v>
      </c>
      <c r="B502">
        <f>-76.613945</f>
        <v>-76.613945000000001</v>
      </c>
    </row>
    <row r="503" spans="1:2">
      <c r="A503">
        <v>7843.75</v>
      </c>
      <c r="B503">
        <f>-72.602692</f>
        <v>-72.602692000000005</v>
      </c>
    </row>
    <row r="504" spans="1:2">
      <c r="A504">
        <v>7859.375</v>
      </c>
      <c r="B504">
        <f>-71.896439</f>
        <v>-71.896439000000001</v>
      </c>
    </row>
    <row r="505" spans="1:2">
      <c r="A505">
        <v>7875</v>
      </c>
      <c r="B505">
        <f>-73.468994</f>
        <v>-73.468993999999995</v>
      </c>
    </row>
    <row r="506" spans="1:2">
      <c r="A506">
        <v>7890.625</v>
      </c>
      <c r="B506">
        <f>-79.521362</f>
        <v>-79.521361999999996</v>
      </c>
    </row>
    <row r="507" spans="1:2">
      <c r="A507">
        <v>7906.25</v>
      </c>
      <c r="B507">
        <f>-85.587631</f>
        <v>-85.587631000000002</v>
      </c>
    </row>
    <row r="508" spans="1:2">
      <c r="A508">
        <v>7921.875</v>
      </c>
      <c r="B508">
        <f>-85.163254</f>
        <v>-85.163253999999995</v>
      </c>
    </row>
    <row r="509" spans="1:2">
      <c r="A509">
        <v>7937.5</v>
      </c>
      <c r="B509">
        <f>-84.316605</f>
        <v>-84.316604999999996</v>
      </c>
    </row>
    <row r="510" spans="1:2">
      <c r="A510">
        <v>7953.125</v>
      </c>
      <c r="B510">
        <f>-84.664673</f>
        <v>-84.664672999999993</v>
      </c>
    </row>
    <row r="511" spans="1:2">
      <c r="A511">
        <v>7968.75</v>
      </c>
      <c r="B511">
        <f>-84.696503</f>
        <v>-84.696503000000007</v>
      </c>
    </row>
    <row r="512" spans="1:2">
      <c r="A512">
        <v>7984.375</v>
      </c>
      <c r="B512">
        <f>-83.760529</f>
        <v>-83.760529000000005</v>
      </c>
    </row>
  </sheetData>
  <autoFilter ref="A1:B51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standard_whistle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Yang</dc:creator>
  <cp:lastModifiedBy>Kevin Yang</cp:lastModifiedBy>
  <dcterms:created xsi:type="dcterms:W3CDTF">2021-03-21T14:20:54Z</dcterms:created>
  <dcterms:modified xsi:type="dcterms:W3CDTF">2021-03-21T14:20:54Z</dcterms:modified>
</cp:coreProperties>
</file>