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30" windowWidth="13935" windowHeight="6870" activeTab="1"/>
  </bookViews>
  <sheets>
    <sheet name="Sheet3" sheetId="3" r:id="rId1"/>
    <sheet name="Sheet1" sheetId="1" r:id="rId2"/>
    <sheet name="Sheet2" sheetId="2" r:id="rId3"/>
  </sheets>
  <calcPr calcId="124519" refMode="R1C1"/>
  <pivotCaches>
    <pivotCache cacheId="5" r:id="rId4"/>
  </pivotCaches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F35" i="3"/>
  <c r="F33"/>
  <c r="E34"/>
  <c r="F3" i="1"/>
  <c r="F4"/>
  <c r="F5"/>
  <c r="F6"/>
  <c r="F7"/>
  <c r="F8"/>
  <c r="F9"/>
  <c r="F10"/>
  <c r="F11"/>
  <c r="F12"/>
  <c r="F13"/>
  <c r="F14"/>
  <c r="F15"/>
  <c r="F16"/>
  <c r="F17"/>
  <c r="F18"/>
  <c r="F20"/>
  <c r="F21"/>
  <c r="F2"/>
  <c r="F34" i="3"/>
</calcChain>
</file>

<file path=xl/sharedStrings.xml><?xml version="1.0" encoding="utf-8"?>
<sst xmlns="http://schemas.openxmlformats.org/spreadsheetml/2006/main" count="90" uniqueCount="63">
  <si>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</si>
  <si>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</si>
  <si>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</si>
  <si>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</si>
  <si>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limy</t>
    <phoneticPr fontId="1" type="noConversion"/>
  </si>
  <si>
    <t>力士沐浴露</t>
  </si>
  <si>
    <t>玉兰油美白洗面奶</t>
  </si>
  <si>
    <t>玉兰油美白洗面奶</t>
    <phoneticPr fontId="1" type="noConversion"/>
  </si>
  <si>
    <t>多芬洗发水</t>
  </si>
  <si>
    <t>玉兰油保湿润肤霜</t>
  </si>
  <si>
    <t>玉兰油保湿润肤霜</t>
    <phoneticPr fontId="1" type="noConversion"/>
  </si>
  <si>
    <t>蚝豉</t>
  </si>
  <si>
    <t>蚝豉</t>
    <phoneticPr fontId="1" type="noConversion"/>
  </si>
  <si>
    <t>螺片</t>
  </si>
  <si>
    <t>螺片</t>
    <phoneticPr fontId="1" type="noConversion"/>
  </si>
  <si>
    <t>yi</t>
    <phoneticPr fontId="1" type="noConversion"/>
  </si>
  <si>
    <t>同</t>
    <phoneticPr fontId="1" type="noConversion"/>
  </si>
  <si>
    <t>肌研极润保湿乳液90ml 透明质酸</t>
  </si>
  <si>
    <t>多芬滋养柔肤沐浴乳1000ml溫和去角質配方沐浴露</t>
  </si>
  <si>
    <t>黑糖姜母茶</t>
  </si>
  <si>
    <t>Dan</t>
    <phoneticPr fontId="1" type="noConversion"/>
  </si>
  <si>
    <t>米</t>
    <phoneticPr fontId="1" type="noConversion"/>
  </si>
  <si>
    <t>黑人牙膏（250+250+100克）买二送一的</t>
  </si>
  <si>
    <t>黑人牙膏（250+250+100克）买二送一的</t>
    <phoneticPr fontId="1" type="noConversion"/>
  </si>
  <si>
    <t>总计</t>
  </si>
  <si>
    <t>(空白)</t>
  </si>
  <si>
    <t>汇总</t>
  </si>
  <si>
    <t>小的金盏水應該是科颜氏</t>
  </si>
  <si>
    <t>小的金盏水應該是科颜氏</t>
    <phoneticPr fontId="1" type="noConversion"/>
  </si>
  <si>
    <t>方便面（或2套）方便面出钱一丁还是</t>
  </si>
  <si>
    <t>方便面（或2套）方便面出钱一丁还是</t>
    <phoneticPr fontId="1" type="noConversion"/>
  </si>
  <si>
    <t>炸酱面,3元左右一包的就好了，好像是韩国的</t>
  </si>
  <si>
    <t>炸酱面,3元左右一包的就好了，好像是韩国的</t>
    <phoneticPr fontId="1" type="noConversion"/>
  </si>
  <si>
    <t>依云 (Evian)天然矿泉水喷雾 300ml</t>
  </si>
  <si>
    <t>美源染发膏棕色(没买过，随便)</t>
  </si>
  <si>
    <t>美源染发膏棕色(没买过，随便)</t>
    <phoneticPr fontId="1" type="noConversion"/>
  </si>
  <si>
    <t>米</t>
    <phoneticPr fontId="1" type="noConversion"/>
  </si>
  <si>
    <t>昌益香滑巧克力粉40g*15包</t>
  </si>
  <si>
    <t>昌益香滑巧克力粉40g*15包</t>
    <phoneticPr fontId="1" type="noConversion"/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</si>
  <si>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</si>
  <si>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</si>
  <si>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</si>
  <si>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mei</t>
    <phoneticPr fontId="1" type="noConversion"/>
  </si>
  <si>
    <t>购货方</t>
  </si>
  <si>
    <t>Dan</t>
  </si>
  <si>
    <t>Dan 汇总</t>
  </si>
  <si>
    <t>limy</t>
  </si>
  <si>
    <t>limy 汇总</t>
  </si>
  <si>
    <t>yi</t>
  </si>
  <si>
    <t>yi 汇总</t>
  </si>
  <si>
    <t>米</t>
  </si>
  <si>
    <t>米 汇总</t>
  </si>
  <si>
    <t>同</t>
  </si>
  <si>
    <t>同 汇总</t>
  </si>
  <si>
    <t>(空白) 汇总</t>
  </si>
  <si>
    <t>邮费</t>
  </si>
  <si>
    <t>邮费</t>
    <phoneticPr fontId="1" type="noConversion"/>
  </si>
  <si>
    <t>mei</t>
  </si>
  <si>
    <t>mei 汇总</t>
  </si>
  <si>
    <t>邮费 汇总</t>
  </si>
  <si>
    <t>求和项:0.865</t>
  </si>
  <si>
    <t>数目</t>
  </si>
  <si>
    <t>拿货价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</si>
</sst>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626.515471064813" createdVersion="3" refreshedVersion="3" minRefreshableVersion="3" recordCount="22">
  <cacheSource type="worksheet">
    <worksheetSource ref="A1:G1048576" sheet="Sheet1"/>
  </cacheSource>
  <cacheFields count="6">
    <cacheField name="购货方" numFmtId="0">
      <sharedItems containsBlank="1" count="8">
        <s v="yi"/>
        <s v="Dan"/>
        <s v="limy"/>
        <s v="同"/>
        <s v="米"/>
        <s v="mei"/>
        <s v="邮费"/>
        <m/>
      </sharedItems>
    </cacheField>
    <cacheField name="数目" numFmtId="0">
      <sharedItems containsString="0" containsBlank="1" containsNumber="1" containsInteger="1" minValue="0" maxValue="3" count="5">
        <n v="3"/>
        <n v="2"/>
        <n v="1"/>
        <n v="0"/>
        <m/>
      </sharedItems>
    </cacheField>
    <cacheField name="单价" numFmtId="0">
      <sharedItems containsString="0" containsBlank="1" containsNumber="1" containsInteger="1" minValue="0" maxValue="340"/>
    </cacheField>
    <cacheField name="带工费" numFmtId="0">
      <sharedItems containsString="0" containsBlank="1" containsNumber="1" containsInteger="1" minValue="0" maxValue="15"/>
    </cacheField>
    <cacheField name="0.865" numFmtId="0">
      <sharedItems containsString="0" containsBlank="1" containsNumber="1" minValue="0" maxValue="309.10000000000002"/>
    </cacheField>
    <cacheField name="商品" numFmtId="0">
      <sharedItems containsBlank="1" count="19">
        <s v="玉兰油美白洗面奶"/>
        <s v="黑人牙膏（250+250+100克）买二送一的"/>
        <s v="力士沐浴露"/>
        <s v="多芬洗发水"/>
        <s v="肌研极润保湿乳液90ml 透明质酸"/>
        <s v="多芬滋养柔肤沐浴乳1000ml溫和去角質配方沐浴露"/>
        <s v="小的金盏水應該是科颜氏"/>
        <s v="黑糖姜母茶"/>
        <s v="美源染发膏棕色(没买过，随便)"/>
        <s v="玉兰油保湿润肤霜"/>
        <s v="蚝豉"/>
        <s v="螺片"/>
        <s v="方便面（或2套）方便面出钱一丁还是"/>
        <s v="依云 (Evian)天然矿泉水喷雾 300ml"/>
        <m/>
        <s v="炸酱面,3元左右一包的就好了，好像是韩国的"/>
        <s v="昌益香滑巧克力粉40g*15包"/>
        <s v="美源染发膏棕色" u="1"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22"/>
    <n v="3"/>
    <n v="66.09"/>
    <x v="0"/>
  </r>
  <r>
    <x v="0"/>
    <x v="0"/>
    <n v="25"/>
    <n v="3"/>
    <n v="73.875"/>
    <x v="1"/>
  </r>
  <r>
    <x v="0"/>
    <x v="1"/>
    <n v="25"/>
    <n v="7"/>
    <n v="57.25"/>
    <x v="2"/>
  </r>
  <r>
    <x v="0"/>
    <x v="1"/>
    <n v="27"/>
    <n v="7"/>
    <n v="60.71"/>
    <x v="3"/>
  </r>
  <r>
    <x v="1"/>
    <x v="2"/>
    <n v="25"/>
    <n v="3"/>
    <n v="24.625"/>
    <x v="1"/>
  </r>
  <r>
    <x v="1"/>
    <x v="2"/>
    <n v="125"/>
    <n v="7"/>
    <n v="115.125"/>
    <x v="4"/>
  </r>
  <r>
    <x v="1"/>
    <x v="2"/>
    <n v="27"/>
    <n v="7"/>
    <n v="30.355"/>
    <x v="5"/>
  </r>
  <r>
    <x v="2"/>
    <x v="2"/>
    <n v="340"/>
    <n v="15"/>
    <n v="309.10000000000002"/>
    <x v="6"/>
  </r>
  <r>
    <x v="2"/>
    <x v="2"/>
    <n v="60"/>
    <n v="6"/>
    <n v="57.9"/>
    <x v="7"/>
  </r>
  <r>
    <x v="0"/>
    <x v="2"/>
    <n v="42"/>
    <n v="5"/>
    <n v="41.33"/>
    <x v="8"/>
  </r>
  <r>
    <x v="0"/>
    <x v="2"/>
    <n v="53"/>
    <n v="5"/>
    <n v="50.844999999999999"/>
    <x v="9"/>
  </r>
  <r>
    <x v="0"/>
    <x v="2"/>
    <n v="78"/>
    <n v="5"/>
    <n v="72.47"/>
    <x v="10"/>
  </r>
  <r>
    <x v="0"/>
    <x v="2"/>
    <n v="48"/>
    <n v="5"/>
    <n v="46.519999999999996"/>
    <x v="11"/>
  </r>
  <r>
    <x v="3"/>
    <x v="2"/>
    <n v="60"/>
    <n v="6"/>
    <n v="57.9"/>
    <x v="7"/>
  </r>
  <r>
    <x v="4"/>
    <x v="2"/>
    <n v="18"/>
    <n v="5"/>
    <n v="20.57"/>
    <x v="12"/>
  </r>
  <r>
    <x v="4"/>
    <x v="2"/>
    <n v="25"/>
    <n v="3"/>
    <n v="24.625"/>
    <x v="1"/>
  </r>
  <r>
    <x v="5"/>
    <x v="2"/>
    <n v="36"/>
    <n v="7"/>
    <n v="38.14"/>
    <x v="13"/>
  </r>
  <r>
    <x v="6"/>
    <x v="2"/>
    <n v="0"/>
    <n v="0"/>
    <n v="20"/>
    <x v="14"/>
  </r>
  <r>
    <x v="4"/>
    <x v="3"/>
    <n v="0"/>
    <n v="5"/>
    <n v="0"/>
    <x v="15"/>
  </r>
  <r>
    <x v="4"/>
    <x v="3"/>
    <n v="0"/>
    <n v="5"/>
    <n v="0"/>
    <x v="16"/>
  </r>
  <r>
    <x v="7"/>
    <x v="4"/>
    <m/>
    <m/>
    <m/>
    <x v="14"/>
  </r>
  <r>
    <x v="7"/>
    <x v="4"/>
    <m/>
    <m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D34" firstHeaderRow="2" firstDataRow="2" firstDataCol="3"/>
  <pivotFields count="6">
    <pivotField axis="axisRow" compact="0" outline="0" showAll="0">
      <items count="9">
        <item x="1"/>
        <item x="2"/>
        <item x="0"/>
        <item x="4"/>
        <item x="3"/>
        <item x="7"/>
        <item x="5"/>
        <item x="6"/>
        <item t="default"/>
      </items>
    </pivotField>
    <pivotField axis="axisRow" compact="0" outline="0" showAll="0">
      <items count="6">
        <item x="3"/>
        <item x="2"/>
        <item x="1"/>
        <item x="0"/>
        <item x="4"/>
        <item t="default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19">
        <item x="3"/>
        <item x="5"/>
        <item x="10"/>
        <item x="1"/>
        <item x="7"/>
        <item x="4"/>
        <item x="2"/>
        <item x="11"/>
        <item m="1" x="17"/>
        <item x="9"/>
        <item x="0"/>
        <item x="6"/>
        <item x="12"/>
        <item x="15"/>
        <item x="13"/>
        <item x="14"/>
        <item x="8"/>
        <item x="16"/>
        <item m="1" x="18"/>
      </items>
    </pivotField>
  </pivotFields>
  <rowFields count="3">
    <field x="0"/>
    <field x="5"/>
    <field x="1"/>
  </rowFields>
  <rowItems count="30">
    <i>
      <x/>
      <x v="1"/>
      <x v="1"/>
    </i>
    <i r="1">
      <x v="3"/>
      <x v="1"/>
    </i>
    <i r="1">
      <x v="5"/>
      <x v="1"/>
    </i>
    <i t="default">
      <x/>
    </i>
    <i>
      <x v="1"/>
      <x v="4"/>
      <x v="1"/>
    </i>
    <i r="1">
      <x v="11"/>
      <x v="1"/>
    </i>
    <i t="default">
      <x v="1"/>
    </i>
    <i>
      <x v="2"/>
      <x/>
      <x v="2"/>
    </i>
    <i r="1">
      <x v="2"/>
      <x v="1"/>
    </i>
    <i r="1">
      <x v="3"/>
      <x v="3"/>
    </i>
    <i r="1">
      <x v="6"/>
      <x v="2"/>
    </i>
    <i r="1">
      <x v="7"/>
      <x v="1"/>
    </i>
    <i r="1">
      <x v="9"/>
      <x v="1"/>
    </i>
    <i r="1">
      <x v="10"/>
      <x v="3"/>
    </i>
    <i r="1">
      <x v="16"/>
      <x v="1"/>
    </i>
    <i t="default">
      <x v="2"/>
    </i>
    <i>
      <x v="3"/>
      <x v="3"/>
      <x v="1"/>
    </i>
    <i r="1">
      <x v="12"/>
      <x v="1"/>
    </i>
    <i r="1">
      <x v="13"/>
      <x/>
    </i>
    <i r="1">
      <x v="17"/>
      <x/>
    </i>
    <i t="default">
      <x v="3"/>
    </i>
    <i>
      <x v="4"/>
      <x v="4"/>
      <x v="1"/>
    </i>
    <i t="default">
      <x v="4"/>
    </i>
    <i>
      <x v="5"/>
      <x v="15"/>
      <x v="4"/>
    </i>
    <i t="default">
      <x v="5"/>
    </i>
    <i>
      <x v="6"/>
      <x v="14"/>
      <x v="1"/>
    </i>
    <i t="default">
      <x v="6"/>
    </i>
    <i>
      <x v="7"/>
      <x v="15"/>
      <x v="1"/>
    </i>
    <i t="default">
      <x v="7"/>
    </i>
    <i t="grand">
      <x/>
    </i>
  </rowItems>
  <colItems count="1">
    <i/>
  </colItems>
  <dataFields count="1">
    <dataField name="求和项:0.865" fld="4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35"/>
  <sheetViews>
    <sheetView workbookViewId="0">
      <selection activeCell="D28" sqref="A28:D31"/>
    </sheetView>
  </sheetViews>
  <sheetFormatPr defaultRowHeight="13.5"/>
  <cols>
    <col min="1" max="1" width="21.25" customWidth="1"/>
    <col min="2" max="2" width="55.375" bestFit="1" customWidth="1"/>
    <col min="3" max="3" width="7.75" bestFit="1" customWidth="1"/>
    <col min="4" max="4" width="9.625" bestFit="1" customWidth="1"/>
  </cols>
  <sheetData>
    <row r="3" spans="1:6">
      <c r="A3" s="1" t="s">
        <v>60</v>
      </c>
    </row>
    <row r="4" spans="1:6">
      <c r="A4" s="1" t="s">
        <v>43</v>
      </c>
      <c r="B4" s="1" t="s">
        <v>1</v>
      </c>
      <c r="C4" s="1" t="s">
        <v>61</v>
      </c>
      <c r="D4" t="s">
        <v>26</v>
      </c>
    </row>
    <row r="5" spans="1:6">
      <c r="A5" t="s">
        <v>44</v>
      </c>
      <c r="B5" t="s">
        <v>18</v>
      </c>
      <c r="C5">
        <v>1</v>
      </c>
      <c r="D5" s="4">
        <v>30.355</v>
      </c>
    </row>
    <row r="6" spans="1:6">
      <c r="B6" t="s">
        <v>22</v>
      </c>
      <c r="C6">
        <v>1</v>
      </c>
      <c r="D6" s="4">
        <v>24.625</v>
      </c>
    </row>
    <row r="7" spans="1:6">
      <c r="B7" t="s">
        <v>17</v>
      </c>
      <c r="C7">
        <v>1</v>
      </c>
      <c r="D7" s="4">
        <v>115.125</v>
      </c>
    </row>
    <row r="8" spans="1:6">
      <c r="A8" t="s">
        <v>45</v>
      </c>
      <c r="D8" s="4">
        <v>170.10500000000002</v>
      </c>
      <c r="F8">
        <v>170</v>
      </c>
    </row>
    <row r="9" spans="1:6">
      <c r="A9" t="s">
        <v>46</v>
      </c>
      <c r="B9" t="s">
        <v>19</v>
      </c>
      <c r="C9">
        <v>1</v>
      </c>
      <c r="D9" s="4">
        <v>57.9</v>
      </c>
    </row>
    <row r="10" spans="1:6">
      <c r="B10" t="s">
        <v>27</v>
      </c>
      <c r="C10">
        <v>1</v>
      </c>
      <c r="D10" s="4">
        <v>309.10000000000002</v>
      </c>
    </row>
    <row r="11" spans="1:6">
      <c r="A11" t="s">
        <v>47</v>
      </c>
      <c r="D11" s="4">
        <v>367</v>
      </c>
      <c r="E11">
        <v>400</v>
      </c>
    </row>
    <row r="12" spans="1:6">
      <c r="A12" t="s">
        <v>48</v>
      </c>
      <c r="B12" t="s">
        <v>8</v>
      </c>
      <c r="C12">
        <v>2</v>
      </c>
      <c r="D12" s="4">
        <v>60.71</v>
      </c>
      <c r="E12">
        <v>60</v>
      </c>
    </row>
    <row r="13" spans="1:6">
      <c r="B13" t="s">
        <v>11</v>
      </c>
      <c r="C13">
        <v>1</v>
      </c>
      <c r="D13" s="4">
        <v>72.47</v>
      </c>
      <c r="E13">
        <v>75</v>
      </c>
    </row>
    <row r="14" spans="1:6">
      <c r="B14" t="s">
        <v>22</v>
      </c>
      <c r="C14">
        <v>3</v>
      </c>
      <c r="D14" s="4">
        <v>73.875</v>
      </c>
      <c r="E14">
        <v>75</v>
      </c>
    </row>
    <row r="15" spans="1:6">
      <c r="B15" t="s">
        <v>5</v>
      </c>
      <c r="C15">
        <v>2</v>
      </c>
      <c r="D15" s="4">
        <v>57.25</v>
      </c>
      <c r="E15">
        <v>60</v>
      </c>
    </row>
    <row r="16" spans="1:6">
      <c r="B16" t="s">
        <v>13</v>
      </c>
      <c r="C16">
        <v>1</v>
      </c>
      <c r="D16" s="4">
        <v>46.519999999999996</v>
      </c>
      <c r="E16">
        <v>50</v>
      </c>
    </row>
    <row r="17" spans="1:6">
      <c r="B17" t="s">
        <v>9</v>
      </c>
      <c r="C17">
        <v>1</v>
      </c>
      <c r="D17" s="4">
        <v>50.844999999999999</v>
      </c>
      <c r="E17">
        <v>50</v>
      </c>
    </row>
    <row r="18" spans="1:6">
      <c r="B18" t="s">
        <v>6</v>
      </c>
      <c r="C18">
        <v>3</v>
      </c>
      <c r="D18" s="4">
        <v>66.09</v>
      </c>
      <c r="E18">
        <v>70</v>
      </c>
    </row>
    <row r="19" spans="1:6">
      <c r="B19" t="s">
        <v>34</v>
      </c>
      <c r="C19">
        <v>1</v>
      </c>
      <c r="D19" s="4">
        <v>41.33</v>
      </c>
      <c r="E19">
        <v>45</v>
      </c>
    </row>
    <row r="20" spans="1:6">
      <c r="A20" t="s">
        <v>49</v>
      </c>
      <c r="D20" s="4">
        <v>469.09</v>
      </c>
      <c r="E20">
        <v>15</v>
      </c>
    </row>
    <row r="21" spans="1:6">
      <c r="A21" t="s">
        <v>50</v>
      </c>
      <c r="B21" t="s">
        <v>22</v>
      </c>
      <c r="C21">
        <v>1</v>
      </c>
      <c r="D21" s="4">
        <v>24.625</v>
      </c>
    </row>
    <row r="22" spans="1:6">
      <c r="B22" t="s">
        <v>29</v>
      </c>
      <c r="C22">
        <v>1</v>
      </c>
      <c r="D22" s="4">
        <v>20.57</v>
      </c>
    </row>
    <row r="23" spans="1:6">
      <c r="B23" t="s">
        <v>31</v>
      </c>
      <c r="C23">
        <v>0</v>
      </c>
      <c r="D23" s="4">
        <v>0</v>
      </c>
    </row>
    <row r="24" spans="1:6">
      <c r="B24" t="s">
        <v>37</v>
      </c>
      <c r="C24">
        <v>0</v>
      </c>
      <c r="D24" s="4">
        <v>0</v>
      </c>
    </row>
    <row r="25" spans="1:6">
      <c r="A25" t="s">
        <v>51</v>
      </c>
      <c r="D25" s="4">
        <v>45.195</v>
      </c>
      <c r="F25">
        <v>45</v>
      </c>
    </row>
    <row r="26" spans="1:6">
      <c r="A26" t="s">
        <v>52</v>
      </c>
      <c r="B26" t="s">
        <v>19</v>
      </c>
      <c r="C26">
        <v>1</v>
      </c>
      <c r="D26" s="4">
        <v>57.9</v>
      </c>
      <c r="E26">
        <v>64</v>
      </c>
    </row>
    <row r="27" spans="1:6">
      <c r="A27" t="s">
        <v>53</v>
      </c>
      <c r="D27" s="4">
        <v>57.9</v>
      </c>
    </row>
    <row r="28" spans="1:6">
      <c r="A28" t="s">
        <v>25</v>
      </c>
      <c r="B28" t="s">
        <v>25</v>
      </c>
      <c r="C28" t="s">
        <v>25</v>
      </c>
      <c r="D28" s="4"/>
    </row>
    <row r="29" spans="1:6">
      <c r="A29" t="s">
        <v>54</v>
      </c>
      <c r="D29" s="4"/>
    </row>
    <row r="30" spans="1:6">
      <c r="A30" t="s">
        <v>57</v>
      </c>
      <c r="B30" t="s">
        <v>33</v>
      </c>
      <c r="C30">
        <v>1</v>
      </c>
      <c r="D30" s="4">
        <v>38.14</v>
      </c>
      <c r="E30">
        <v>46</v>
      </c>
    </row>
    <row r="31" spans="1:6">
      <c r="A31" t="s">
        <v>58</v>
      </c>
      <c r="D31" s="4">
        <v>38.14</v>
      </c>
    </row>
    <row r="32" spans="1:6">
      <c r="A32" t="s">
        <v>55</v>
      </c>
      <c r="B32" t="s">
        <v>25</v>
      </c>
      <c r="C32">
        <v>1</v>
      </c>
      <c r="D32" s="4">
        <v>20</v>
      </c>
    </row>
    <row r="33" spans="1:6">
      <c r="A33" t="s">
        <v>59</v>
      </c>
      <c r="D33" s="4">
        <v>20</v>
      </c>
      <c r="F33">
        <f>SUM(F5:F32)</f>
        <v>215</v>
      </c>
    </row>
    <row r="34" spans="1:6">
      <c r="A34" t="s">
        <v>24</v>
      </c>
      <c r="D34" s="2">
        <v>1167.4300000000003</v>
      </c>
      <c r="E34">
        <f>SUM(E5:E33)</f>
        <v>1010</v>
      </c>
      <c r="F34">
        <f>GETPIVOTDATA("0.865",$A$3)-E34</f>
        <v>157.43000000000029</v>
      </c>
    </row>
    <row r="35" spans="1:6">
      <c r="F35">
        <f>F33-F34</f>
        <v>57.569999999999709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tabSelected="1" zoomScale="130" zoomScaleNormal="130" workbookViewId="0">
      <selection activeCell="G2" sqref="G2:G20"/>
    </sheetView>
  </sheetViews>
  <sheetFormatPr defaultRowHeight="13.5"/>
  <cols>
    <col min="1" max="1" width="7.125" bestFit="1" customWidth="1"/>
    <col min="2" max="3" width="5.25" bestFit="1" customWidth="1"/>
    <col min="4" max="5" width="5.25" customWidth="1"/>
    <col min="6" max="6" width="8.75" customWidth="1"/>
    <col min="7" max="7" width="46.75" bestFit="1" customWidth="1"/>
  </cols>
  <sheetData>
    <row r="1" spans="1:7">
      <c r="A1" t="s">
        <v>3</v>
      </c>
      <c r="B1" t="s">
        <v>0</v>
      </c>
      <c r="C1" t="s">
        <v>39</v>
      </c>
      <c r="D1" t="s">
        <v>40</v>
      </c>
      <c r="E1" t="s">
        <v>62</v>
      </c>
      <c r="F1">
        <v>0.86499999999999999</v>
      </c>
      <c r="G1" t="s">
        <v>2</v>
      </c>
    </row>
    <row r="2" spans="1:7">
      <c r="A2" t="s">
        <v>15</v>
      </c>
      <c r="B2">
        <v>3</v>
      </c>
      <c r="C2">
        <v>22</v>
      </c>
      <c r="D2">
        <v>3</v>
      </c>
      <c r="E2">
        <f>C2*$F$1+D2</f>
        <v>22.03</v>
      </c>
      <c r="F2">
        <f t="shared" ref="F2:F18" si="0">B2*(C2*F$1+D2)</f>
        <v>66.09</v>
      </c>
      <c r="G2" t="s">
        <v>7</v>
      </c>
    </row>
    <row r="3" spans="1:7">
      <c r="A3" t="s">
        <v>15</v>
      </c>
      <c r="B3">
        <v>3</v>
      </c>
      <c r="C3">
        <v>25</v>
      </c>
      <c r="D3">
        <v>3</v>
      </c>
      <c r="E3">
        <f t="shared" ref="E3:E21" si="1">C3*$F$1+D3</f>
        <v>24.625</v>
      </c>
      <c r="F3">
        <f t="shared" si="0"/>
        <v>73.875</v>
      </c>
      <c r="G3" t="s">
        <v>23</v>
      </c>
    </row>
    <row r="4" spans="1:7">
      <c r="A4" t="s">
        <v>15</v>
      </c>
      <c r="B4">
        <v>2</v>
      </c>
      <c r="C4">
        <v>25</v>
      </c>
      <c r="D4">
        <v>7</v>
      </c>
      <c r="E4">
        <f t="shared" si="1"/>
        <v>28.625</v>
      </c>
      <c r="F4">
        <f t="shared" si="0"/>
        <v>57.25</v>
      </c>
      <c r="G4" t="s">
        <v>5</v>
      </c>
    </row>
    <row r="5" spans="1:7">
      <c r="A5" t="s">
        <v>15</v>
      </c>
      <c r="B5">
        <v>2</v>
      </c>
      <c r="C5">
        <v>27</v>
      </c>
      <c r="D5">
        <v>7</v>
      </c>
      <c r="E5">
        <f t="shared" si="1"/>
        <v>30.355</v>
      </c>
      <c r="F5">
        <f t="shared" si="0"/>
        <v>60.71</v>
      </c>
      <c r="G5" t="s">
        <v>8</v>
      </c>
    </row>
    <row r="6" spans="1:7">
      <c r="A6" t="s">
        <v>20</v>
      </c>
      <c r="B6">
        <v>1</v>
      </c>
      <c r="C6">
        <v>25</v>
      </c>
      <c r="D6">
        <v>3</v>
      </c>
      <c r="E6">
        <f t="shared" si="1"/>
        <v>24.625</v>
      </c>
      <c r="F6">
        <f t="shared" si="0"/>
        <v>24.625</v>
      </c>
      <c r="G6" t="s">
        <v>23</v>
      </c>
    </row>
    <row r="7" spans="1:7">
      <c r="A7" t="s">
        <v>20</v>
      </c>
      <c r="B7">
        <v>1</v>
      </c>
      <c r="C7">
        <v>125</v>
      </c>
      <c r="D7">
        <v>7</v>
      </c>
      <c r="E7">
        <f t="shared" si="1"/>
        <v>115.125</v>
      </c>
      <c r="F7">
        <f t="shared" si="0"/>
        <v>115.125</v>
      </c>
      <c r="G7" t="s">
        <v>17</v>
      </c>
    </row>
    <row r="8" spans="1:7">
      <c r="A8" t="s">
        <v>20</v>
      </c>
      <c r="B8">
        <v>1</v>
      </c>
      <c r="C8">
        <v>27</v>
      </c>
      <c r="D8">
        <v>7</v>
      </c>
      <c r="E8">
        <f t="shared" si="1"/>
        <v>30.355</v>
      </c>
      <c r="F8">
        <f t="shared" si="0"/>
        <v>30.355</v>
      </c>
      <c r="G8" t="s">
        <v>18</v>
      </c>
    </row>
    <row r="9" spans="1:7">
      <c r="A9" t="s">
        <v>4</v>
      </c>
      <c r="B9">
        <v>1</v>
      </c>
      <c r="C9">
        <v>340</v>
      </c>
      <c r="D9">
        <v>15</v>
      </c>
      <c r="E9">
        <f t="shared" si="1"/>
        <v>309.10000000000002</v>
      </c>
      <c r="F9">
        <f t="shared" si="0"/>
        <v>309.10000000000002</v>
      </c>
      <c r="G9" t="s">
        <v>28</v>
      </c>
    </row>
    <row r="10" spans="1:7">
      <c r="A10" t="s">
        <v>4</v>
      </c>
      <c r="B10">
        <v>1</v>
      </c>
      <c r="C10">
        <v>60</v>
      </c>
      <c r="D10">
        <v>6</v>
      </c>
      <c r="E10">
        <f t="shared" si="1"/>
        <v>57.9</v>
      </c>
      <c r="F10">
        <f t="shared" si="0"/>
        <v>57.9</v>
      </c>
      <c r="G10" t="s">
        <v>19</v>
      </c>
    </row>
    <row r="11" spans="1:7">
      <c r="A11" t="s">
        <v>15</v>
      </c>
      <c r="B11">
        <v>1</v>
      </c>
      <c r="C11">
        <v>42</v>
      </c>
      <c r="D11">
        <v>5</v>
      </c>
      <c r="E11">
        <f t="shared" si="1"/>
        <v>41.33</v>
      </c>
      <c r="F11">
        <f t="shared" si="0"/>
        <v>41.33</v>
      </c>
      <c r="G11" t="s">
        <v>35</v>
      </c>
    </row>
    <row r="12" spans="1:7">
      <c r="A12" t="s">
        <v>15</v>
      </c>
      <c r="B12">
        <v>1</v>
      </c>
      <c r="C12">
        <v>53</v>
      </c>
      <c r="D12">
        <v>5</v>
      </c>
      <c r="E12">
        <f t="shared" si="1"/>
        <v>50.844999999999999</v>
      </c>
      <c r="F12">
        <f t="shared" si="0"/>
        <v>50.844999999999999</v>
      </c>
      <c r="G12" t="s">
        <v>10</v>
      </c>
    </row>
    <row r="13" spans="1:7">
      <c r="A13" t="s">
        <v>15</v>
      </c>
      <c r="B13">
        <v>1</v>
      </c>
      <c r="C13">
        <v>78</v>
      </c>
      <c r="D13">
        <v>5</v>
      </c>
      <c r="E13">
        <f t="shared" si="1"/>
        <v>72.47</v>
      </c>
      <c r="F13">
        <f t="shared" si="0"/>
        <v>72.47</v>
      </c>
      <c r="G13" t="s">
        <v>12</v>
      </c>
    </row>
    <row r="14" spans="1:7">
      <c r="A14" t="s">
        <v>15</v>
      </c>
      <c r="B14">
        <v>1</v>
      </c>
      <c r="C14">
        <v>48</v>
      </c>
      <c r="D14">
        <v>5</v>
      </c>
      <c r="E14">
        <f t="shared" si="1"/>
        <v>46.519999999999996</v>
      </c>
      <c r="F14">
        <f t="shared" si="0"/>
        <v>46.519999999999996</v>
      </c>
      <c r="G14" t="s">
        <v>14</v>
      </c>
    </row>
    <row r="15" spans="1:7">
      <c r="A15" t="s">
        <v>16</v>
      </c>
      <c r="B15">
        <v>1</v>
      </c>
      <c r="C15">
        <v>60</v>
      </c>
      <c r="D15">
        <v>6</v>
      </c>
      <c r="E15">
        <f t="shared" si="1"/>
        <v>57.9</v>
      </c>
      <c r="F15">
        <f t="shared" si="0"/>
        <v>57.9</v>
      </c>
      <c r="G15" t="s">
        <v>19</v>
      </c>
    </row>
    <row r="16" spans="1:7">
      <c r="A16" t="s">
        <v>21</v>
      </c>
      <c r="B16">
        <v>1</v>
      </c>
      <c r="C16">
        <v>18</v>
      </c>
      <c r="D16">
        <v>5</v>
      </c>
      <c r="E16">
        <f t="shared" si="1"/>
        <v>20.57</v>
      </c>
      <c r="F16">
        <f t="shared" si="0"/>
        <v>20.57</v>
      </c>
      <c r="G16" t="s">
        <v>30</v>
      </c>
    </row>
    <row r="17" spans="1:8">
      <c r="A17" t="s">
        <v>21</v>
      </c>
      <c r="B17">
        <v>1</v>
      </c>
      <c r="C17">
        <v>25</v>
      </c>
      <c r="D17">
        <v>3</v>
      </c>
      <c r="E17">
        <f t="shared" si="1"/>
        <v>24.625</v>
      </c>
      <c r="F17">
        <f t="shared" si="0"/>
        <v>24.625</v>
      </c>
      <c r="G17" t="s">
        <v>23</v>
      </c>
    </row>
    <row r="18" spans="1:8">
      <c r="A18" t="s">
        <v>42</v>
      </c>
      <c r="B18">
        <v>1</v>
      </c>
      <c r="C18">
        <v>36</v>
      </c>
      <c r="D18">
        <v>7</v>
      </c>
      <c r="E18">
        <f t="shared" si="1"/>
        <v>38.14</v>
      </c>
      <c r="F18">
        <f t="shared" si="0"/>
        <v>38.14</v>
      </c>
      <c r="G18" t="s">
        <v>33</v>
      </c>
    </row>
    <row r="19" spans="1:8">
      <c r="A19" t="s">
        <v>56</v>
      </c>
      <c r="B19">
        <v>1</v>
      </c>
      <c r="C19">
        <v>0</v>
      </c>
      <c r="D19">
        <v>0</v>
      </c>
      <c r="E19">
        <f t="shared" si="1"/>
        <v>0</v>
      </c>
      <c r="F19">
        <v>20</v>
      </c>
    </row>
    <row r="20" spans="1:8">
      <c r="A20" t="s">
        <v>21</v>
      </c>
      <c r="B20">
        <v>0</v>
      </c>
      <c r="C20">
        <v>0</v>
      </c>
      <c r="D20">
        <v>5</v>
      </c>
      <c r="E20">
        <f t="shared" si="1"/>
        <v>5</v>
      </c>
      <c r="F20">
        <f>B20*(C20*F$1+D20)</f>
        <v>0</v>
      </c>
      <c r="G20" t="s">
        <v>32</v>
      </c>
    </row>
    <row r="21" spans="1:8">
      <c r="A21" t="s">
        <v>36</v>
      </c>
      <c r="B21">
        <v>0</v>
      </c>
      <c r="C21">
        <v>0</v>
      </c>
      <c r="D21">
        <v>5</v>
      </c>
      <c r="E21">
        <f t="shared" si="1"/>
        <v>5</v>
      </c>
      <c r="F21">
        <f>B21*(C21*F$1+D21)</f>
        <v>0</v>
      </c>
      <c r="G21" t="s">
        <v>38</v>
      </c>
    </row>
    <row r="22" spans="1:8" ht="15">
      <c r="H22" s="3" t="s">
        <v>41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D12" sqref="A1:XFD1048576"/>
    </sheetView>
  </sheetViews>
  <sheetFormatPr defaultRowHeight="13.5"/>
  <cols>
    <col min="1" max="1" width="5.5" bestFit="1" customWidth="1"/>
    <col min="2" max="2" width="5.25" bestFit="1" customWidth="1"/>
    <col min="3" max="3" width="8.25" customWidth="1"/>
    <col min="4" max="4" width="37.125" customWidth="1"/>
    <col min="5" max="5" width="9" customWidth="1"/>
  </cols>
  <sheetData>
    <row r="1" spans="1:5">
      <c r="A1" s="4"/>
    </row>
    <row r="3" spans="1:5">
      <c r="A3" s="4"/>
    </row>
    <row r="4" spans="1:5">
      <c r="A4" s="4"/>
    </row>
    <row r="5" spans="1:5">
      <c r="A5" s="4"/>
    </row>
    <row r="6" spans="1:5">
      <c r="A6" s="4"/>
    </row>
    <row r="7" spans="1:5">
      <c r="A7" s="4"/>
    </row>
    <row r="8" spans="1:5">
      <c r="A8" s="4"/>
    </row>
    <row r="9" spans="1:5">
      <c r="A9" s="4"/>
    </row>
    <row r="10" spans="1:5">
      <c r="A10" s="4"/>
    </row>
    <row r="12" spans="1:5">
      <c r="A12" s="4"/>
    </row>
    <row r="13" spans="1:5">
      <c r="A13" s="4"/>
    </row>
    <row r="14" spans="1:5">
      <c r="A14" s="4"/>
    </row>
    <row r="16" spans="1:5">
      <c r="D16" s="5"/>
      <c r="E16" s="4"/>
    </row>
    <row r="17" spans="4:6">
      <c r="D17" s="5"/>
      <c r="E17" s="4"/>
    </row>
    <row r="18" spans="4:6">
      <c r="D18" s="5"/>
      <c r="E18" s="4"/>
    </row>
    <row r="21" spans="4:6">
      <c r="D21" s="5"/>
      <c r="F21" s="4"/>
    </row>
    <row r="22" spans="4:6">
      <c r="D22" s="5"/>
      <c r="F2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User</cp:lastModifiedBy>
  <dcterms:created xsi:type="dcterms:W3CDTF">2016-08-17T01:14:59Z</dcterms:created>
  <dcterms:modified xsi:type="dcterms:W3CDTF">2016-10-30T15:05:19Z</dcterms:modified>
</cp:coreProperties>
</file>