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30" windowWidth="13935" windowHeight="6870" activeTab="2"/>
  </bookViews>
  <sheets>
    <sheet name="訂單" sheetId="3" r:id="rId1"/>
    <sheet name="价格" sheetId="4" r:id="rId2"/>
    <sheet name="原始订单" sheetId="1" r:id="rId3"/>
    <sheet name="拿货价" sheetId="2" r:id="rId4"/>
    <sheet name="Sheet1" sheetId="5" r:id="rId5"/>
  </sheets>
  <calcPr calcId="124519" refMode="R1C1"/>
  <pivotCaches>
    <pivotCache cacheId="0" r:id="rId6"/>
    <pivotCache cacheId="16" r:id="rId7"/>
  </pivotCaches>
</workbook>
</file>

<file path=xl/calcChain.xml><?xml version="1.0" encoding="utf-8"?>
<calcChain xmlns="http://schemas.openxmlformats.org/spreadsheetml/2006/main">
  <c r="G22" i="4"/>
  <c r="J13" i="1"/>
  <c r="I13"/>
  <c r="K13" s="1"/>
  <c r="E13"/>
  <c r="F13"/>
  <c r="E15" i="2"/>
  <c r="F12" i="1" l="1"/>
  <c r="E12"/>
  <c r="F6"/>
  <c r="E6"/>
  <c r="F11"/>
  <c r="F10"/>
  <c r="F9"/>
  <c r="F8"/>
  <c r="F7"/>
  <c r="F5"/>
  <c r="F4"/>
  <c r="F3"/>
  <c r="E14"/>
  <c r="E11"/>
  <c r="E10"/>
  <c r="E9"/>
  <c r="E8"/>
  <c r="E7"/>
  <c r="E5"/>
  <c r="E4"/>
  <c r="E3"/>
  <c r="E3" i="2"/>
  <c r="E4"/>
  <c r="E5"/>
  <c r="E6"/>
  <c r="E7"/>
  <c r="E8"/>
  <c r="E9"/>
  <c r="E2"/>
  <c r="J2" i="1"/>
  <c r="I2"/>
  <c r="J5"/>
  <c r="I5"/>
  <c r="J4"/>
  <c r="I4"/>
  <c r="E2"/>
  <c r="F2"/>
  <c r="K5" l="1"/>
  <c r="K4"/>
  <c r="K2"/>
</calcChain>
</file>

<file path=xl/sharedStrings.xml><?xml version="1.0" encoding="utf-8"?>
<sst xmlns="http://schemas.openxmlformats.org/spreadsheetml/2006/main" count="175" uniqueCount="92">
  <si>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</si>
  <si>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</si>
  <si>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</si>
  <si>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</si>
  <si>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Dan</t>
    <phoneticPr fontId="1" type="noConversion"/>
  </si>
  <si>
    <t>总计</t>
  </si>
  <si>
    <t>汇总</t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</si>
  <si>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</si>
  <si>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</si>
  <si>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</si>
  <si>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邮费</t>
    <phoneticPr fontId="1" type="noConversion"/>
  </si>
  <si>
    <t>全脂德运奶粉</t>
  </si>
  <si>
    <t>EDO饼干</t>
  </si>
  <si>
    <t>EDO饼干</t>
    <phoneticPr fontId="1" type="noConversion"/>
  </si>
  <si>
    <t>备注</t>
  </si>
  <si>
    <t>备注</t>
    <phoneticPr fontId="1" type="noConversion"/>
  </si>
  <si>
    <t>找个贵点的地方买，90左右港币</t>
  </si>
  <si>
    <t>澳洲红糖</t>
  </si>
  <si>
    <t xml:space="preserve">新西兰进口Red Seal/红印黑糖500g </t>
  </si>
  <si>
    <t>方便面</t>
  </si>
  <si>
    <t>（袋装）出前一丁等，不要四洲的</t>
  </si>
  <si>
    <t>口味随意，便宜就好</t>
  </si>
  <si>
    <t>带工费</t>
  </si>
  <si>
    <t>带工费</t>
    <phoneticPr fontId="1" type="noConversion"/>
  </si>
  <si>
    <t>牙膏套装</t>
  </si>
  <si>
    <t>求和项:数目</t>
  </si>
  <si>
    <t>盒</t>
    <phoneticPr fontId="1" type="noConversion"/>
  </si>
  <si>
    <t>牙刷</t>
  </si>
  <si>
    <t>套装</t>
  </si>
  <si>
    <t>无比膏</t>
  </si>
  <si>
    <t>图已发，18g，红色的盖子</t>
  </si>
  <si>
    <t>Swisse 高浓度蔓越莓精华</t>
  </si>
  <si>
    <t xml:space="preserve"> 30粒/瓶</t>
  </si>
  <si>
    <t>狮王</t>
  </si>
  <si>
    <t>Dan</t>
  </si>
  <si>
    <t>米</t>
  </si>
  <si>
    <t>邮费</t>
  </si>
  <si>
    <t>购货方</t>
  </si>
  <si>
    <t>Dan 汇总</t>
  </si>
  <si>
    <t>米 汇总</t>
  </si>
  <si>
    <t>邮费 汇总</t>
  </si>
  <si>
    <t>值</t>
  </si>
  <si>
    <t>求和项:单价</t>
  </si>
  <si>
    <t>拿货价</t>
  </si>
  <si>
    <t>拿货价</t>
    <phoneticPr fontId="1" type="noConversion"/>
  </si>
  <si>
    <t>单价</t>
  </si>
  <si>
    <t>求和项:带工费</t>
  </si>
  <si>
    <t>米</t>
    <phoneticPr fontId="1" type="noConversion"/>
  </si>
  <si>
    <t>乐敦肌研极润</t>
  </si>
  <si>
    <t>玻尿酸透明质酸保湿化妆水170ML</t>
  </si>
  <si>
    <t>资生堂洗面奶</t>
    <phoneticPr fontId="1" type="noConversion"/>
  </si>
  <si>
    <t>日本进口洗颜专科洗面奶柔澈泡沫洁面乳120g</t>
    <phoneticPr fontId="1" type="noConversion"/>
  </si>
  <si>
    <t>口味随意</t>
    <phoneticPr fontId="1" type="noConversion"/>
  </si>
  <si>
    <t>口味随意</t>
  </si>
  <si>
    <t>资生堂洗面奶</t>
  </si>
  <si>
    <t>日本进口洗颜专科洗面奶柔澈泡沫洁面乳120g</t>
  </si>
  <si>
    <t>支</t>
  </si>
  <si>
    <t>瓶</t>
  </si>
  <si>
    <t>条码为9开头的，里面油是粉分的那种</t>
  </si>
  <si>
    <t>OLAY滋润保湿霜100G</t>
  </si>
  <si>
    <t>同</t>
    <phoneticPr fontId="1" type="noConversion"/>
  </si>
  <si>
    <t>洗发水</t>
  </si>
  <si>
    <t>沐浴露</t>
  </si>
  <si>
    <t>Limy</t>
    <phoneticPr fontId="1" type="noConversion"/>
  </si>
  <si>
    <t>多芬,牛奶味</t>
  </si>
  <si>
    <t>多芬,牛奶味</t>
    <phoneticPr fontId="1" type="noConversion"/>
  </si>
  <si>
    <t>牙膏</t>
  </si>
  <si>
    <t>套</t>
    <phoneticPr fontId="1" type="noConversion"/>
  </si>
  <si>
    <t>狮王，20左右</t>
  </si>
  <si>
    <t>狮王，20左右</t>
    <phoneticPr fontId="1" type="noConversion"/>
  </si>
  <si>
    <t>旧街白咖啡</t>
  </si>
  <si>
    <t>旧街白咖啡</t>
    <phoneticPr fontId="1" type="noConversion"/>
  </si>
  <si>
    <t>包</t>
    <phoneticPr fontId="1" type="noConversion"/>
  </si>
  <si>
    <t>姜母茶</t>
  </si>
  <si>
    <t>姜母茶</t>
    <phoneticPr fontId="1" type="noConversion"/>
  </si>
  <si>
    <t>小土</t>
  </si>
  <si>
    <t>小土</t>
    <phoneticPr fontId="1" type="noConversion"/>
  </si>
  <si>
    <t>方便面</t>
    <phoneticPr fontId="1" type="noConversion"/>
  </si>
  <si>
    <t>韩国海鲜乌龙拉面</t>
  </si>
  <si>
    <t>韩国海鲜乌龙拉面</t>
    <phoneticPr fontId="1" type="noConversion"/>
  </si>
  <si>
    <t>同</t>
  </si>
  <si>
    <t>同 汇总</t>
  </si>
  <si>
    <t>Limy</t>
  </si>
  <si>
    <t>Limy 汇总</t>
  </si>
  <si>
    <t>小土 汇总</t>
  </si>
  <si>
    <t>求和项:0.892</t>
  </si>
  <si>
    <t>玉米片</t>
  </si>
  <si>
    <t>玉米片</t>
    <phoneticPr fontId="1" type="noConversion"/>
  </si>
  <si>
    <t>多明戈波波焦糖味</t>
  </si>
  <si>
    <t>多明戈波波焦糖味</t>
    <phoneticPr fontId="1" type="noConversion"/>
  </si>
  <si>
    <t>价格</t>
    <phoneticPr fontId="1" type="noConversion"/>
  </si>
  <si>
    <t>运费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</si>
</sst>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</cellXfs>
  <cellStyles count="1">
    <cellStyle name="常规" xfId="0" builtinId="0"/>
  </cellStyles>
  <dxfs count="1"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华" refreshedDate="42695.393649189813" createdVersion="3" refreshedVersion="3" minRefreshableVersion="3" recordCount="10">
  <cacheSource type="worksheet">
    <worksheetSource ref="A1:H1048576" sheet="原始订单"/>
  </cacheSource>
  <cacheFields count="8">
    <cacheField name="购货方" numFmtId="0">
      <sharedItems containsBlank="1"/>
    </cacheField>
    <cacheField name="数目" numFmtId="0">
      <sharedItems containsString="0" containsBlank="1" containsNumber="1" containsInteger="1" minValue="1" maxValue="10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拿货价" numFmtId="0">
      <sharedItems containsString="0" containsBlank="1" containsNumber="1" containsInteger="1" minValue="0" maxValue="0"/>
    </cacheField>
    <cacheField name="0.876" numFmtId="0">
      <sharedItems containsString="0" containsBlank="1" containsNumber="1" containsInteger="1" minValue="0" maxValue="20"/>
    </cacheField>
    <cacheField name="商品" numFmtId="0">
      <sharedItems containsBlank="1" count="17">
        <s v="EDO饼干"/>
        <s v="旧街白咖啡"/>
        <s v="乐敦肌研极润"/>
        <s v="资生堂洗面奶"/>
        <s v="OLAY滋润保湿霜100G"/>
        <s v="洗发水"/>
        <s v="沐浴露"/>
        <s v="牙膏"/>
        <s v="带工费"/>
        <m/>
        <s v="牙刷" u="1"/>
        <s v="无比膏" u="1"/>
        <s v="牙膏套装" u="1"/>
        <s v="澳洲红糖" u="1"/>
        <s v="方便面" u="1"/>
        <s v="Swisse 高浓度蔓越莓精华" u="1"/>
        <s v="全脂德运奶粉" u="1"/>
      </sharedItems>
    </cacheField>
    <cacheField name="备注" numFmtId="0">
      <sharedItems containsBlank="1" count="18">
        <s v="口味随意"/>
        <s v="旧街白咖啡"/>
        <s v="玻尿酸透明质酸保湿化妆水170ML"/>
        <s v="日本进口洗颜专科洗面奶柔澈泡沫洁面乳120g"/>
        <s v="条码为9开头的，里面油是粉分的那种"/>
        <s v="多芬,牛奶味"/>
        <s v="狮王，20左右"/>
        <m/>
        <s v="套装" u="1"/>
        <s v=" 30粒/瓶" u="1"/>
        <s v="口味随意，便宜就好" u="1"/>
        <s v="狮王" u="1"/>
        <s v="新西兰进口Red Seal/红印黑糖500g " u="1"/>
        <s v="不要黑人牙膏；要狮王或其他牌子" u="1"/>
        <s v="（袋装）出前一丁等，不要四洲的" u="1"/>
        <s v="图已发，18g，红色的盖子" u="1"/>
        <s v="找个贵点的地方买，90左右港币" u="1"/>
        <s v="洗发水和沐浴露¥7、蚝豉、螺片、肌研乳液、染发剂、玉兰油保湿霜和方便面是¥5、牙膏¥3、姜母茶¥6、金盏花水¥15、洗面奶¥2、依云喷雾¥7。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2702.863028009262" createdVersion="3" refreshedVersion="3" minRefreshableVersion="3" recordCount="13">
  <cacheSource type="worksheet">
    <worksheetSource ref="A1:H14" sheet="原始订单"/>
  </cacheSource>
  <cacheFields count="8">
    <cacheField name="购货方" numFmtId="0">
      <sharedItems count="6">
        <s v="米"/>
        <s v="Dan"/>
        <s v="同"/>
        <s v="Limy"/>
        <s v="小土"/>
        <s v="邮费"/>
      </sharedItems>
    </cacheField>
    <cacheField name="数目" numFmtId="0">
      <sharedItems containsSemiMixedTypes="0" containsString="0" containsNumber="1" containsInteger="1" minValue="1" maxValue="6"/>
    </cacheField>
    <cacheField name="单价" numFmtId="0">
      <sharedItems containsSemiMixedTypes="0" containsString="0" containsNumber="1" minValue="0" maxValue="128"/>
    </cacheField>
    <cacheField name="带工费" numFmtId="0">
      <sharedItems containsSemiMixedTypes="0" containsString="0" containsNumber="1" containsInteger="1" minValue="0" maxValue="7"/>
    </cacheField>
    <cacheField name="拿货价" numFmtId="0">
      <sharedItems containsSemiMixedTypes="0" containsString="0" containsNumber="1" minValue="0" maxValue="119.176"/>
    </cacheField>
    <cacheField name="0.892" numFmtId="0">
      <sharedItems containsSemiMixedTypes="0" containsString="0" containsNumber="1" minValue="12.811999999999999" maxValue="286.89600000000002"/>
    </cacheField>
    <cacheField name="商品" numFmtId="0">
      <sharedItems count="18">
        <s v="EDO饼干"/>
        <s v="旧街白咖啡"/>
        <s v="乐敦肌研极润"/>
        <s v="资生堂洗面奶"/>
        <s v="姜母茶"/>
        <s v="OLAY滋润保湿霜100G"/>
        <s v="洗发水"/>
        <s v="沐浴露"/>
        <s v="牙膏"/>
        <s v="方便面"/>
        <s v="玉米片"/>
        <s v="带工费"/>
        <s v="牙刷" u="1"/>
        <s v="无比膏" u="1"/>
        <s v="牙膏套装" u="1"/>
        <s v="澳洲红糖" u="1"/>
        <s v="Swisse 高浓度蔓越莓精华" u="1"/>
        <s v="全脂德运奶粉" u="1"/>
      </sharedItems>
    </cacheField>
    <cacheField name="备注" numFmtId="0">
      <sharedItems containsBlank="1" count="20">
        <s v="口味随意"/>
        <s v="旧街白咖啡"/>
        <s v="玻尿酸透明质酸保湿化妆水170ML"/>
        <s v="日本进口洗颜专科洗面奶柔澈泡沫洁面乳120g"/>
        <s v="姜母茶"/>
        <s v="条码为9开头的，里面油是粉分的那种"/>
        <s v="多芬,牛奶味"/>
        <s v="狮王，20左右"/>
        <s v="韩国海鲜乌龙拉面"/>
        <s v="多明戈波波焦糖味"/>
        <s v="带工费"/>
        <m u="1"/>
        <s v="套装" u="1"/>
        <s v=" 30粒/瓶" u="1"/>
        <s v="口味随意，便宜就好" u="1"/>
        <s v="狮王" u="1"/>
        <s v="新西兰进口Red Seal/红印黑糖500g " u="1"/>
        <s v="（袋装）出前一丁等，不要四洲的" u="1"/>
        <s v="图已发，18g，红色的盖子" u="1"/>
        <s v="找个贵点的地方买，90左右港币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米"/>
    <n v="1"/>
    <m/>
    <m/>
    <n v="0"/>
    <n v="0"/>
    <x v="0"/>
    <x v="0"/>
  </r>
  <r>
    <s v="米"/>
    <n v="1"/>
    <m/>
    <m/>
    <m/>
    <m/>
    <x v="1"/>
    <x v="1"/>
  </r>
  <r>
    <s v="Dan"/>
    <n v="1"/>
    <m/>
    <m/>
    <n v="0"/>
    <n v="0"/>
    <x v="2"/>
    <x v="2"/>
  </r>
  <r>
    <s v="Dan"/>
    <n v="1"/>
    <m/>
    <m/>
    <n v="0"/>
    <n v="0"/>
    <x v="3"/>
    <x v="3"/>
  </r>
  <r>
    <s v="同"/>
    <n v="10"/>
    <m/>
    <m/>
    <m/>
    <m/>
    <x v="4"/>
    <x v="4"/>
  </r>
  <r>
    <s v="Limy"/>
    <n v="1"/>
    <m/>
    <m/>
    <m/>
    <m/>
    <x v="5"/>
    <x v="5"/>
  </r>
  <r>
    <s v="Limy"/>
    <n v="1"/>
    <m/>
    <m/>
    <m/>
    <m/>
    <x v="6"/>
    <x v="5"/>
  </r>
  <r>
    <s v="Limy"/>
    <n v="1"/>
    <m/>
    <m/>
    <m/>
    <m/>
    <x v="7"/>
    <x v="6"/>
  </r>
  <r>
    <s v="邮费"/>
    <n v="1"/>
    <n v="0"/>
    <n v="0"/>
    <n v="0"/>
    <n v="20"/>
    <x v="8"/>
    <x v="7"/>
  </r>
  <r>
    <m/>
    <m/>
    <m/>
    <m/>
    <m/>
    <m/>
    <x v="9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n v="1"/>
    <n v="11"/>
    <n v="3"/>
    <n v="12.811999999999999"/>
    <n v="12.811999999999999"/>
    <x v="0"/>
    <x v="0"/>
  </r>
  <r>
    <x v="0"/>
    <n v="1"/>
    <n v="29"/>
    <n v="5"/>
    <n v="30.868000000000002"/>
    <n v="30.868000000000002"/>
    <x v="1"/>
    <x v="1"/>
  </r>
  <r>
    <x v="1"/>
    <n v="1"/>
    <n v="128"/>
    <n v="5"/>
    <n v="119.176"/>
    <n v="119.176"/>
    <x v="2"/>
    <x v="2"/>
  </r>
  <r>
    <x v="1"/>
    <n v="1"/>
    <n v="28"/>
    <n v="3"/>
    <n v="27.975999999999999"/>
    <n v="27.975999999999999"/>
    <x v="3"/>
    <x v="3"/>
  </r>
  <r>
    <x v="1"/>
    <n v="1"/>
    <n v="60"/>
    <n v="6"/>
    <n v="59.52"/>
    <n v="59.52"/>
    <x v="4"/>
    <x v="4"/>
  </r>
  <r>
    <x v="2"/>
    <n v="6"/>
    <n v="48"/>
    <n v="5"/>
    <n v="47.816000000000003"/>
    <n v="286.89600000000002"/>
    <x v="5"/>
    <x v="5"/>
  </r>
  <r>
    <x v="2"/>
    <n v="4"/>
    <n v="53"/>
    <n v="5"/>
    <n v="52.276000000000003"/>
    <n v="209.10400000000001"/>
    <x v="5"/>
    <x v="5"/>
  </r>
  <r>
    <x v="3"/>
    <n v="1"/>
    <n v="27"/>
    <n v="7"/>
    <n v="31.084"/>
    <n v="31.084"/>
    <x v="6"/>
    <x v="6"/>
  </r>
  <r>
    <x v="3"/>
    <n v="1"/>
    <n v="27"/>
    <n v="7"/>
    <n v="31.084"/>
    <n v="31.084"/>
    <x v="7"/>
    <x v="6"/>
  </r>
  <r>
    <x v="3"/>
    <n v="1"/>
    <n v="17"/>
    <n v="3"/>
    <n v="18.164000000000001"/>
    <n v="18.164000000000001"/>
    <x v="8"/>
    <x v="7"/>
  </r>
  <r>
    <x v="4"/>
    <n v="1"/>
    <n v="22"/>
    <n v="5"/>
    <n v="24.623999999999999"/>
    <n v="24.623999999999999"/>
    <x v="9"/>
    <x v="8"/>
  </r>
  <r>
    <x v="4"/>
    <n v="1"/>
    <n v="19.8"/>
    <n v="1"/>
    <n v="18.6616"/>
    <n v="18.6616"/>
    <x v="10"/>
    <x v="9"/>
  </r>
  <r>
    <x v="5"/>
    <n v="1"/>
    <n v="0"/>
    <n v="0"/>
    <n v="0"/>
    <n v="18"/>
    <x v="1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13" firstHeaderRow="2" firstDataRow="2" firstDataCol="2"/>
  <pivotFields count="8"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7">
        <item h="1" x="9"/>
        <item m="1" x="16"/>
        <item x="0"/>
        <item m="1" x="13"/>
        <item m="1" x="14"/>
        <item m="1" x="12"/>
        <item x="8"/>
        <item m="1" x="10"/>
        <item m="1" x="11"/>
        <item m="1" x="15"/>
        <item x="2"/>
        <item x="3"/>
        <item x="4"/>
        <item x="5"/>
        <item x="6"/>
        <item x="7"/>
        <item x="1"/>
      </items>
    </pivotField>
    <pivotField axis="axisRow" compact="0" outline="0" showAll="0" defaultSubtotal="0">
      <items count="18">
        <item m="1" x="14"/>
        <item m="1" x="13"/>
        <item m="1" x="10"/>
        <item m="1" x="17"/>
        <item m="1" x="12"/>
        <item m="1" x="16"/>
        <item h="1" x="7"/>
        <item m="1" x="8"/>
        <item m="1" x="15"/>
        <item m="1" x="9"/>
        <item x="2"/>
        <item x="3"/>
        <item x="0"/>
        <item x="4"/>
        <item x="5"/>
        <item m="1" x="11"/>
        <item x="6"/>
        <item x="1"/>
      </items>
    </pivotField>
  </pivotFields>
  <rowFields count="2">
    <field x="6"/>
    <field x="7"/>
  </rowFields>
  <rowItems count="9">
    <i>
      <x v="2"/>
      <x v="12"/>
    </i>
    <i>
      <x v="10"/>
      <x v="10"/>
    </i>
    <i>
      <x v="11"/>
      <x v="11"/>
    </i>
    <i>
      <x v="12"/>
      <x v="13"/>
    </i>
    <i>
      <x v="13"/>
      <x v="14"/>
    </i>
    <i>
      <x v="14"/>
      <x v="14"/>
    </i>
    <i>
      <x v="15"/>
      <x v="16"/>
    </i>
    <i>
      <x v="16"/>
      <x v="17"/>
    </i>
    <i t="grand">
      <x/>
    </i>
  </rowItems>
  <colItems count="1">
    <i/>
  </colItems>
  <dataFields count="1">
    <dataField name="求和项:数目" fld="1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16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F23" firstHeaderRow="1" firstDataRow="2" firstDataCol="3"/>
  <pivotFields count="8">
    <pivotField axis="axisRow" compact="0" outline="0" showAll="0">
      <items count="7">
        <item x="1"/>
        <item x="0"/>
        <item x="2"/>
        <item x="5"/>
        <item x="3"/>
        <item x="4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 defaultSubtotal="0"/>
    <pivotField dataField="1" compact="0" outline="0" showAll="0" defaultSubtotal="0"/>
    <pivotField axis="axisRow" compact="0" outline="0" showAll="0" defaultSubtotal="0">
      <items count="18">
        <item x="0"/>
        <item m="1" x="16"/>
        <item m="1" x="15"/>
        <item x="11"/>
        <item x="9"/>
        <item m="1" x="17"/>
        <item m="1" x="13"/>
        <item m="1" x="14"/>
        <item m="1" x="12"/>
        <item sd="0" x="2"/>
        <item x="3"/>
        <item x="1"/>
        <item x="4"/>
        <item x="5"/>
        <item x="6"/>
        <item x="7"/>
        <item x="8"/>
        <item x="10"/>
      </items>
    </pivotField>
    <pivotField axis="axisRow" compact="0" outline="0" showAll="0">
      <items count="21">
        <item m="1" x="13"/>
        <item m="1" x="17"/>
        <item m="1" x="14"/>
        <item m="1" x="15"/>
        <item m="1" x="12"/>
        <item m="1" x="18"/>
        <item m="1" x="16"/>
        <item m="1" x="19"/>
        <item m="1" x="11"/>
        <item x="2"/>
        <item x="3"/>
        <item x="0"/>
        <item x="1"/>
        <item x="4"/>
        <item x="5"/>
        <item x="6"/>
        <item x="7"/>
        <item x="8"/>
        <item x="9"/>
        <item x="10"/>
        <item t="default"/>
      </items>
    </pivotField>
  </pivotFields>
  <rowFields count="3">
    <field x="0"/>
    <field x="6"/>
    <field x="7"/>
  </rowFields>
  <rowItems count="19">
    <i>
      <x/>
      <x v="9"/>
    </i>
    <i r="1">
      <x v="10"/>
      <x v="10"/>
    </i>
    <i r="1">
      <x v="12"/>
      <x v="13"/>
    </i>
    <i t="default">
      <x/>
    </i>
    <i>
      <x v="1"/>
      <x/>
      <x v="11"/>
    </i>
    <i r="1">
      <x v="11"/>
      <x v="12"/>
    </i>
    <i t="default">
      <x v="1"/>
    </i>
    <i>
      <x v="2"/>
      <x v="13"/>
      <x v="14"/>
    </i>
    <i t="default">
      <x v="2"/>
    </i>
    <i>
      <x v="3"/>
      <x v="3"/>
      <x v="19"/>
    </i>
    <i t="default">
      <x v="3"/>
    </i>
    <i>
      <x v="4"/>
      <x v="14"/>
      <x v="15"/>
    </i>
    <i r="1">
      <x v="15"/>
      <x v="15"/>
    </i>
    <i r="1">
      <x v="16"/>
      <x v="16"/>
    </i>
    <i t="default">
      <x v="4"/>
    </i>
    <i>
      <x v="5"/>
      <x v="4"/>
      <x v="17"/>
    </i>
    <i r="1">
      <x v="17"/>
      <x v="18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单价" fld="2" baseField="0" baseItem="0"/>
    <dataField name="求和项:带工费" fld="3" baseField="0" baseItem="0"/>
    <dataField name="求和项:0.892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3"/>
  <sheetViews>
    <sheetView workbookViewId="0">
      <selection activeCell="D13" sqref="D13"/>
    </sheetView>
  </sheetViews>
  <sheetFormatPr defaultRowHeight="13.5"/>
  <cols>
    <col min="1" max="1" width="29.25" bestFit="1" customWidth="1"/>
    <col min="2" max="2" width="42.5" bestFit="1" customWidth="1"/>
    <col min="3" max="3" width="5.75" customWidth="1"/>
    <col min="4" max="4" width="5.75" bestFit="1" customWidth="1"/>
  </cols>
  <sheetData>
    <row r="3" spans="1:4">
      <c r="A3" s="1" t="s">
        <v>25</v>
      </c>
    </row>
    <row r="4" spans="1:4">
      <c r="A4" s="1" t="s">
        <v>1</v>
      </c>
      <c r="B4" s="1" t="s">
        <v>14</v>
      </c>
      <c r="C4" t="s">
        <v>6</v>
      </c>
    </row>
    <row r="5" spans="1:4">
      <c r="A5" t="s">
        <v>12</v>
      </c>
      <c r="B5" t="s">
        <v>53</v>
      </c>
      <c r="C5" s="4">
        <v>1</v>
      </c>
      <c r="D5" t="s">
        <v>26</v>
      </c>
    </row>
    <row r="6" spans="1:4">
      <c r="A6" t="s">
        <v>48</v>
      </c>
      <c r="B6" t="s">
        <v>49</v>
      </c>
      <c r="C6" s="4">
        <v>1</v>
      </c>
      <c r="D6" t="s">
        <v>57</v>
      </c>
    </row>
    <row r="7" spans="1:4">
      <c r="A7" t="s">
        <v>54</v>
      </c>
      <c r="B7" t="s">
        <v>55</v>
      </c>
      <c r="C7" s="4">
        <v>1</v>
      </c>
      <c r="D7" t="s">
        <v>56</v>
      </c>
    </row>
    <row r="8" spans="1:4">
      <c r="A8" t="s">
        <v>59</v>
      </c>
      <c r="B8" t="s">
        <v>58</v>
      </c>
      <c r="C8" s="4">
        <v>10</v>
      </c>
      <c r="D8" t="s">
        <v>26</v>
      </c>
    </row>
    <row r="9" spans="1:4">
      <c r="A9" t="s">
        <v>61</v>
      </c>
      <c r="B9" t="s">
        <v>64</v>
      </c>
      <c r="C9" s="4">
        <v>1</v>
      </c>
      <c r="D9" t="s">
        <v>57</v>
      </c>
    </row>
    <row r="10" spans="1:4">
      <c r="A10" t="s">
        <v>62</v>
      </c>
      <c r="B10" t="s">
        <v>64</v>
      </c>
      <c r="C10" s="4">
        <v>1</v>
      </c>
      <c r="D10" t="s">
        <v>57</v>
      </c>
    </row>
    <row r="11" spans="1:4">
      <c r="A11" t="s">
        <v>66</v>
      </c>
      <c r="B11" t="s">
        <v>68</v>
      </c>
      <c r="C11" s="4">
        <v>1</v>
      </c>
      <c r="D11" t="s">
        <v>67</v>
      </c>
    </row>
    <row r="12" spans="1:4">
      <c r="A12" t="s">
        <v>70</v>
      </c>
      <c r="B12" t="s">
        <v>70</v>
      </c>
      <c r="C12" s="4">
        <v>1</v>
      </c>
      <c r="D12" t="s">
        <v>72</v>
      </c>
    </row>
    <row r="13" spans="1:4">
      <c r="A13" t="s">
        <v>5</v>
      </c>
      <c r="C13" s="2">
        <v>17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H23"/>
  <sheetViews>
    <sheetView workbookViewId="0">
      <selection activeCell="G16" sqref="G16"/>
    </sheetView>
  </sheetViews>
  <sheetFormatPr defaultRowHeight="13.5"/>
  <cols>
    <col min="1" max="1" width="14.125" customWidth="1"/>
    <col min="2" max="2" width="22.5" customWidth="1"/>
    <col min="3" max="3" width="42.5" bestFit="1" customWidth="1"/>
    <col min="4" max="5" width="5.375" customWidth="1"/>
    <col min="6" max="6" width="10" customWidth="1"/>
    <col min="7" max="7" width="6.5" customWidth="1"/>
    <col min="8" max="8" width="4.5" bestFit="1" customWidth="1"/>
  </cols>
  <sheetData>
    <row r="3" spans="1:8">
      <c r="D3" s="1" t="s">
        <v>41</v>
      </c>
    </row>
    <row r="4" spans="1:8">
      <c r="A4" s="1" t="s">
        <v>37</v>
      </c>
      <c r="B4" s="1" t="s">
        <v>1</v>
      </c>
      <c r="C4" s="1" t="s">
        <v>14</v>
      </c>
      <c r="D4" t="s">
        <v>42</v>
      </c>
      <c r="E4" t="s">
        <v>46</v>
      </c>
      <c r="F4" t="s">
        <v>85</v>
      </c>
    </row>
    <row r="5" spans="1:8">
      <c r="A5" t="s">
        <v>34</v>
      </c>
      <c r="B5" t="s">
        <v>48</v>
      </c>
      <c r="D5" s="4">
        <v>128</v>
      </c>
      <c r="E5" s="4">
        <v>5</v>
      </c>
      <c r="F5" s="4">
        <v>119.176</v>
      </c>
    </row>
    <row r="6" spans="1:8">
      <c r="B6" t="s">
        <v>54</v>
      </c>
      <c r="C6" t="s">
        <v>55</v>
      </c>
      <c r="D6" s="4">
        <v>28</v>
      </c>
      <c r="E6" s="4">
        <v>3</v>
      </c>
      <c r="F6" s="4">
        <v>27.975999999999999</v>
      </c>
    </row>
    <row r="7" spans="1:8">
      <c r="B7" t="s">
        <v>73</v>
      </c>
      <c r="C7" t="s">
        <v>73</v>
      </c>
      <c r="D7" s="4">
        <v>60</v>
      </c>
      <c r="E7" s="4">
        <v>6</v>
      </c>
      <c r="F7" s="4">
        <v>59.52</v>
      </c>
    </row>
    <row r="8" spans="1:8">
      <c r="A8" t="s">
        <v>38</v>
      </c>
      <c r="D8" s="4">
        <v>216</v>
      </c>
      <c r="E8" s="4">
        <v>14</v>
      </c>
      <c r="F8" s="4">
        <v>206.672</v>
      </c>
    </row>
    <row r="9" spans="1:8">
      <c r="A9" t="s">
        <v>35</v>
      </c>
      <c r="B9" t="s">
        <v>12</v>
      </c>
      <c r="C9" t="s">
        <v>53</v>
      </c>
      <c r="D9" s="4">
        <v>11</v>
      </c>
      <c r="E9" s="4">
        <v>3</v>
      </c>
      <c r="F9" s="4">
        <v>12.811999999999999</v>
      </c>
    </row>
    <row r="10" spans="1:8">
      <c r="B10" t="s">
        <v>70</v>
      </c>
      <c r="C10" t="s">
        <v>70</v>
      </c>
      <c r="D10" s="4">
        <v>29</v>
      </c>
      <c r="E10" s="4">
        <v>5</v>
      </c>
      <c r="F10" s="4">
        <v>30.868000000000002</v>
      </c>
    </row>
    <row r="11" spans="1:8">
      <c r="A11" t="s">
        <v>39</v>
      </c>
      <c r="D11" s="4">
        <v>40</v>
      </c>
      <c r="E11" s="4">
        <v>8</v>
      </c>
      <c r="F11" s="4">
        <v>43.68</v>
      </c>
    </row>
    <row r="12" spans="1:8">
      <c r="A12" t="s">
        <v>80</v>
      </c>
      <c r="B12" t="s">
        <v>59</v>
      </c>
      <c r="C12" t="s">
        <v>58</v>
      </c>
      <c r="D12" s="4">
        <v>101</v>
      </c>
      <c r="E12" s="4">
        <v>10</v>
      </c>
      <c r="F12" s="4">
        <v>496</v>
      </c>
    </row>
    <row r="13" spans="1:8">
      <c r="A13" t="s">
        <v>81</v>
      </c>
      <c r="D13" s="4">
        <v>101</v>
      </c>
      <c r="E13" s="4">
        <v>10</v>
      </c>
      <c r="F13" s="4">
        <v>496</v>
      </c>
      <c r="G13">
        <v>545</v>
      </c>
      <c r="H13">
        <v>10</v>
      </c>
    </row>
    <row r="14" spans="1:8">
      <c r="A14" t="s">
        <v>36</v>
      </c>
      <c r="B14" t="s">
        <v>22</v>
      </c>
      <c r="C14" t="s">
        <v>22</v>
      </c>
      <c r="D14" s="4">
        <v>0</v>
      </c>
      <c r="E14" s="4">
        <v>0</v>
      </c>
      <c r="F14" s="4">
        <v>18</v>
      </c>
    </row>
    <row r="15" spans="1:8">
      <c r="A15" t="s">
        <v>40</v>
      </c>
      <c r="D15" s="4">
        <v>0</v>
      </c>
      <c r="E15" s="4">
        <v>0</v>
      </c>
      <c r="F15" s="4">
        <v>18</v>
      </c>
    </row>
    <row r="16" spans="1:8">
      <c r="A16" t="s">
        <v>82</v>
      </c>
      <c r="B16" t="s">
        <v>61</v>
      </c>
      <c r="C16" t="s">
        <v>64</v>
      </c>
      <c r="D16" s="4">
        <v>27</v>
      </c>
      <c r="E16" s="4">
        <v>7</v>
      </c>
      <c r="F16" s="4">
        <v>31.084</v>
      </c>
      <c r="G16" s="4">
        <v>35</v>
      </c>
    </row>
    <row r="17" spans="1:8">
      <c r="B17" t="s">
        <v>62</v>
      </c>
      <c r="C17" t="s">
        <v>64</v>
      </c>
      <c r="D17" s="4">
        <v>27</v>
      </c>
      <c r="E17" s="4">
        <v>7</v>
      </c>
      <c r="F17" s="4">
        <v>31.084</v>
      </c>
      <c r="G17" s="4">
        <v>35</v>
      </c>
    </row>
    <row r="18" spans="1:8">
      <c r="B18" t="s">
        <v>66</v>
      </c>
      <c r="C18" t="s">
        <v>68</v>
      </c>
      <c r="D18" s="4">
        <v>17</v>
      </c>
      <c r="E18" s="4">
        <v>3</v>
      </c>
      <c r="F18" s="4">
        <v>18.164000000000001</v>
      </c>
      <c r="G18" s="4">
        <v>20</v>
      </c>
    </row>
    <row r="19" spans="1:8">
      <c r="A19" t="s">
        <v>83</v>
      </c>
      <c r="D19" s="4">
        <v>71</v>
      </c>
      <c r="E19" s="4">
        <v>17</v>
      </c>
      <c r="F19" s="4">
        <v>80.331999999999994</v>
      </c>
      <c r="G19">
        <v>90</v>
      </c>
      <c r="H19">
        <v>5</v>
      </c>
    </row>
    <row r="20" spans="1:8">
      <c r="A20" t="s">
        <v>75</v>
      </c>
      <c r="B20" t="s">
        <v>19</v>
      </c>
      <c r="C20" t="s">
        <v>78</v>
      </c>
      <c r="D20" s="4">
        <v>22</v>
      </c>
      <c r="E20" s="4">
        <v>5</v>
      </c>
      <c r="F20" s="4">
        <v>24.623999999999999</v>
      </c>
      <c r="G20" s="4">
        <v>25</v>
      </c>
    </row>
    <row r="21" spans="1:8">
      <c r="B21" t="s">
        <v>86</v>
      </c>
      <c r="C21" t="s">
        <v>88</v>
      </c>
      <c r="D21" s="4">
        <v>19.8</v>
      </c>
      <c r="E21" s="4">
        <v>1</v>
      </c>
      <c r="F21" s="4">
        <v>18.6616</v>
      </c>
      <c r="G21" s="4">
        <v>20</v>
      </c>
    </row>
    <row r="22" spans="1:8">
      <c r="A22" t="s">
        <v>84</v>
      </c>
      <c r="D22" s="4">
        <v>41.8</v>
      </c>
      <c r="E22" s="4">
        <v>6</v>
      </c>
      <c r="F22" s="4">
        <v>43.285600000000002</v>
      </c>
      <c r="G22">
        <f>SUM(G20:G21)</f>
        <v>45</v>
      </c>
      <c r="H22">
        <v>5</v>
      </c>
    </row>
    <row r="23" spans="1:8">
      <c r="A23" t="s">
        <v>5</v>
      </c>
      <c r="D23" s="4">
        <v>469.8</v>
      </c>
      <c r="E23" s="4">
        <v>55</v>
      </c>
      <c r="F23" s="4">
        <v>887.9695999999999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tabSelected="1" zoomScale="130" zoomScaleNormal="130" workbookViewId="0">
      <selection activeCell="E8" sqref="E8"/>
    </sheetView>
  </sheetViews>
  <sheetFormatPr defaultRowHeight="13.5"/>
  <cols>
    <col min="1" max="1" width="7.125" bestFit="1" customWidth="1"/>
    <col min="2" max="3" width="5.25" bestFit="1" customWidth="1"/>
    <col min="4" max="4" width="5.25" customWidth="1"/>
    <col min="5" max="5" width="7.75" customWidth="1"/>
    <col min="6" max="6" width="8.75" customWidth="1"/>
    <col min="7" max="7" width="19.875" bestFit="1" customWidth="1"/>
    <col min="8" max="8" width="42.5" bestFit="1" customWidth="1"/>
    <col min="9" max="10" width="6.25" customWidth="1"/>
  </cols>
  <sheetData>
    <row r="1" spans="1:11">
      <c r="A1" t="s">
        <v>3</v>
      </c>
      <c r="B1" t="s">
        <v>0</v>
      </c>
      <c r="C1" t="s">
        <v>7</v>
      </c>
      <c r="D1" t="s">
        <v>8</v>
      </c>
      <c r="E1" t="s">
        <v>44</v>
      </c>
      <c r="F1">
        <v>0.89200000000000002</v>
      </c>
      <c r="G1" t="s">
        <v>2</v>
      </c>
      <c r="H1" t="s">
        <v>15</v>
      </c>
      <c r="I1" t="s">
        <v>7</v>
      </c>
      <c r="J1" t="s">
        <v>8</v>
      </c>
      <c r="K1" t="s">
        <v>44</v>
      </c>
    </row>
    <row r="2" spans="1:11">
      <c r="A2" t="s">
        <v>47</v>
      </c>
      <c r="B2">
        <v>1</v>
      </c>
      <c r="C2">
        <v>11</v>
      </c>
      <c r="D2">
        <v>3</v>
      </c>
      <c r="E2">
        <f>C2*$F$1+D2</f>
        <v>12.811999999999999</v>
      </c>
      <c r="F2">
        <f>B2*(C2*F$1+D2)</f>
        <v>12.811999999999999</v>
      </c>
      <c r="G2" t="s">
        <v>13</v>
      </c>
      <c r="H2" t="s">
        <v>52</v>
      </c>
      <c r="I2">
        <f>C2</f>
        <v>11</v>
      </c>
      <c r="J2">
        <f>D2</f>
        <v>3</v>
      </c>
      <c r="K2">
        <f>I2*$F$1+J2</f>
        <v>12.811999999999999</v>
      </c>
    </row>
    <row r="3" spans="1:11">
      <c r="A3" t="s">
        <v>47</v>
      </c>
      <c r="B3">
        <v>1</v>
      </c>
      <c r="C3">
        <v>29</v>
      </c>
      <c r="D3">
        <v>5</v>
      </c>
      <c r="E3">
        <f t="shared" ref="E3:E14" si="0">C3*$F$1+D3</f>
        <v>30.868000000000002</v>
      </c>
      <c r="F3">
        <f t="shared" ref="F3:F11" si="1">B3*(C3*F$1+D3)</f>
        <v>30.868000000000002</v>
      </c>
      <c r="G3" t="s">
        <v>71</v>
      </c>
      <c r="H3" t="s">
        <v>71</v>
      </c>
    </row>
    <row r="4" spans="1:11">
      <c r="A4" t="s">
        <v>4</v>
      </c>
      <c r="B4">
        <v>1</v>
      </c>
      <c r="C4">
        <v>128</v>
      </c>
      <c r="D4">
        <v>5</v>
      </c>
      <c r="E4">
        <f t="shared" si="0"/>
        <v>119.176</v>
      </c>
      <c r="F4">
        <f t="shared" si="1"/>
        <v>119.176</v>
      </c>
      <c r="G4" t="s">
        <v>48</v>
      </c>
      <c r="H4" t="s">
        <v>49</v>
      </c>
      <c r="I4">
        <f>C4</f>
        <v>128</v>
      </c>
      <c r="J4">
        <f>D4</f>
        <v>5</v>
      </c>
      <c r="K4">
        <f>I4*$F$1+J4</f>
        <v>119.176</v>
      </c>
    </row>
    <row r="5" spans="1:11">
      <c r="A5" t="s">
        <v>4</v>
      </c>
      <c r="B5">
        <v>1</v>
      </c>
      <c r="C5">
        <v>28</v>
      </c>
      <c r="D5">
        <v>3</v>
      </c>
      <c r="E5">
        <f t="shared" si="0"/>
        <v>27.975999999999999</v>
      </c>
      <c r="F5">
        <f t="shared" si="1"/>
        <v>27.975999999999999</v>
      </c>
      <c r="G5" t="s">
        <v>50</v>
      </c>
      <c r="H5" t="s">
        <v>51</v>
      </c>
      <c r="I5">
        <f t="shared" ref="I5" si="2">C5</f>
        <v>28</v>
      </c>
      <c r="J5">
        <f t="shared" ref="J5" si="3">D5</f>
        <v>3</v>
      </c>
      <c r="K5">
        <f t="shared" ref="K5" si="4">I5*$F$1+J5</f>
        <v>27.975999999999999</v>
      </c>
    </row>
    <row r="6" spans="1:11">
      <c r="A6" t="s">
        <v>4</v>
      </c>
      <c r="B6">
        <v>1</v>
      </c>
      <c r="C6">
        <v>60</v>
      </c>
      <c r="D6">
        <v>6</v>
      </c>
      <c r="E6">
        <f t="shared" ref="E6" si="5">C6*$F$1+D6</f>
        <v>59.52</v>
      </c>
      <c r="F6">
        <f t="shared" ref="F6" si="6">B6*(C6*F$1+D6)</f>
        <v>59.52</v>
      </c>
      <c r="G6" t="s">
        <v>74</v>
      </c>
      <c r="H6" t="s">
        <v>74</v>
      </c>
    </row>
    <row r="7" spans="1:11">
      <c r="A7" t="s">
        <v>60</v>
      </c>
      <c r="B7">
        <v>6</v>
      </c>
      <c r="C7">
        <v>48</v>
      </c>
      <c r="D7">
        <v>5</v>
      </c>
      <c r="E7">
        <f t="shared" si="0"/>
        <v>47.816000000000003</v>
      </c>
      <c r="F7">
        <f t="shared" si="1"/>
        <v>286.89600000000002</v>
      </c>
      <c r="G7" t="s">
        <v>59</v>
      </c>
      <c r="H7" t="s">
        <v>58</v>
      </c>
    </row>
    <row r="8" spans="1:11">
      <c r="A8" t="s">
        <v>60</v>
      </c>
      <c r="B8">
        <v>4</v>
      </c>
      <c r="C8">
        <v>53</v>
      </c>
      <c r="D8">
        <v>5</v>
      </c>
      <c r="E8">
        <f t="shared" si="0"/>
        <v>52.276000000000003</v>
      </c>
      <c r="F8">
        <f t="shared" si="1"/>
        <v>209.10400000000001</v>
      </c>
      <c r="G8" t="s">
        <v>59</v>
      </c>
      <c r="H8" t="s">
        <v>58</v>
      </c>
    </row>
    <row r="9" spans="1:11">
      <c r="A9" t="s">
        <v>63</v>
      </c>
      <c r="B9">
        <v>1</v>
      </c>
      <c r="C9">
        <v>27</v>
      </c>
      <c r="D9">
        <v>7</v>
      </c>
      <c r="E9">
        <f t="shared" si="0"/>
        <v>31.084</v>
      </c>
      <c r="F9">
        <f t="shared" si="1"/>
        <v>31.084</v>
      </c>
      <c r="G9" t="s">
        <v>61</v>
      </c>
      <c r="H9" t="s">
        <v>65</v>
      </c>
    </row>
    <row r="10" spans="1:11">
      <c r="A10" t="s">
        <v>63</v>
      </c>
      <c r="B10">
        <v>1</v>
      </c>
      <c r="C10">
        <v>27</v>
      </c>
      <c r="D10">
        <v>7</v>
      </c>
      <c r="E10">
        <f t="shared" si="0"/>
        <v>31.084</v>
      </c>
      <c r="F10">
        <f t="shared" si="1"/>
        <v>31.084</v>
      </c>
      <c r="G10" t="s">
        <v>62</v>
      </c>
      <c r="H10" t="s">
        <v>65</v>
      </c>
    </row>
    <row r="11" spans="1:11">
      <c r="A11" t="s">
        <v>63</v>
      </c>
      <c r="B11">
        <v>1</v>
      </c>
      <c r="C11">
        <v>17</v>
      </c>
      <c r="D11">
        <v>3</v>
      </c>
      <c r="E11">
        <f t="shared" si="0"/>
        <v>18.164000000000001</v>
      </c>
      <c r="F11">
        <f t="shared" si="1"/>
        <v>18.164000000000001</v>
      </c>
      <c r="G11" t="s">
        <v>66</v>
      </c>
      <c r="H11" t="s">
        <v>69</v>
      </c>
    </row>
    <row r="12" spans="1:11">
      <c r="A12" t="s">
        <v>76</v>
      </c>
      <c r="B12">
        <v>1</v>
      </c>
      <c r="C12">
        <v>22</v>
      </c>
      <c r="D12">
        <v>5</v>
      </c>
      <c r="E12">
        <f t="shared" ref="E12:E13" si="7">C12*$F$1+D12</f>
        <v>24.623999999999999</v>
      </c>
      <c r="F12">
        <f t="shared" ref="F12:F13" si="8">B12*(C12*F$1+D12)</f>
        <v>24.623999999999999</v>
      </c>
      <c r="G12" t="s">
        <v>77</v>
      </c>
      <c r="H12" t="s">
        <v>79</v>
      </c>
    </row>
    <row r="13" spans="1:11">
      <c r="A13" t="s">
        <v>76</v>
      </c>
      <c r="B13">
        <v>1</v>
      </c>
      <c r="C13">
        <v>19.8</v>
      </c>
      <c r="D13">
        <v>1</v>
      </c>
      <c r="E13">
        <f t="shared" si="7"/>
        <v>18.6616</v>
      </c>
      <c r="F13">
        <f t="shared" si="8"/>
        <v>18.6616</v>
      </c>
      <c r="G13" s="5" t="s">
        <v>87</v>
      </c>
      <c r="H13" t="s">
        <v>89</v>
      </c>
      <c r="I13">
        <f t="shared" ref="I13" si="9">C13</f>
        <v>19.8</v>
      </c>
      <c r="J13">
        <f t="shared" ref="J13" si="10">D13</f>
        <v>1</v>
      </c>
      <c r="K13">
        <f t="shared" ref="K13" si="11">I13*$F$1+J13</f>
        <v>18.6616</v>
      </c>
    </row>
    <row r="14" spans="1:11" ht="15">
      <c r="A14" t="s">
        <v>10</v>
      </c>
      <c r="B14">
        <v>1</v>
      </c>
      <c r="C14">
        <v>0</v>
      </c>
      <c r="D14">
        <v>0</v>
      </c>
      <c r="E14">
        <f t="shared" si="0"/>
        <v>0</v>
      </c>
      <c r="F14">
        <v>18</v>
      </c>
      <c r="G14" t="s">
        <v>23</v>
      </c>
      <c r="H14" t="s">
        <v>8</v>
      </c>
      <c r="I14" s="3" t="s">
        <v>9</v>
      </c>
    </row>
  </sheetData>
  <sortState ref="A2:F21">
    <sortCondition descending="1" ref="B2:B2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A10" sqref="A10"/>
    </sheetView>
  </sheetViews>
  <sheetFormatPr defaultRowHeight="13.5"/>
  <cols>
    <col min="1" max="1" width="25" bestFit="1" customWidth="1"/>
    <col min="2" max="2" width="34.875" bestFit="1" customWidth="1"/>
    <col min="3" max="3" width="5.25" bestFit="1" customWidth="1"/>
    <col min="4" max="4" width="7.125" bestFit="1" customWidth="1"/>
    <col min="5" max="5" width="6" customWidth="1"/>
  </cols>
  <sheetData>
    <row r="1" spans="1:6">
      <c r="A1" s="5" t="s">
        <v>1</v>
      </c>
      <c r="B1" t="s">
        <v>14</v>
      </c>
      <c r="C1" s="4" t="s">
        <v>45</v>
      </c>
      <c r="D1" t="s">
        <v>22</v>
      </c>
      <c r="E1" t="s">
        <v>43</v>
      </c>
    </row>
    <row r="2" spans="1:6">
      <c r="A2" s="5" t="s">
        <v>17</v>
      </c>
      <c r="B2" t="s">
        <v>18</v>
      </c>
      <c r="C2" s="4">
        <v>28</v>
      </c>
      <c r="D2" s="4">
        <v>5</v>
      </c>
      <c r="E2" s="4">
        <f>C2*F2+D2</f>
        <v>29.527999999999999</v>
      </c>
      <c r="F2">
        <v>0.876</v>
      </c>
    </row>
    <row r="3" spans="1:6">
      <c r="A3" s="5" t="s">
        <v>29</v>
      </c>
      <c r="B3" t="s">
        <v>30</v>
      </c>
      <c r="C3" s="4">
        <v>23</v>
      </c>
      <c r="D3" s="4">
        <v>1</v>
      </c>
      <c r="E3" s="4">
        <f t="shared" ref="E3:E9" si="0">C3*F3+D3</f>
        <v>21.148</v>
      </c>
      <c r="F3">
        <v>0.876</v>
      </c>
    </row>
    <row r="4" spans="1:6">
      <c r="A4" s="5" t="s">
        <v>31</v>
      </c>
      <c r="B4" t="s">
        <v>32</v>
      </c>
      <c r="C4" s="4">
        <v>53</v>
      </c>
      <c r="D4" s="4">
        <v>5</v>
      </c>
      <c r="E4" s="4">
        <f t="shared" si="0"/>
        <v>51.427999999999997</v>
      </c>
      <c r="F4">
        <v>0.876</v>
      </c>
    </row>
    <row r="5" spans="1:6">
      <c r="A5" s="5" t="s">
        <v>11</v>
      </c>
      <c r="B5" t="s">
        <v>16</v>
      </c>
      <c r="C5" s="4">
        <v>55</v>
      </c>
      <c r="D5" s="4">
        <v>12</v>
      </c>
      <c r="E5" s="4">
        <f t="shared" si="0"/>
        <v>60.18</v>
      </c>
      <c r="F5">
        <v>0.876</v>
      </c>
    </row>
    <row r="6" spans="1:6">
      <c r="A6" s="5" t="s">
        <v>19</v>
      </c>
      <c r="B6" t="s">
        <v>20</v>
      </c>
      <c r="C6" s="4">
        <v>0</v>
      </c>
      <c r="D6" s="4">
        <v>0</v>
      </c>
      <c r="E6" s="4">
        <f t="shared" si="0"/>
        <v>0</v>
      </c>
      <c r="F6">
        <v>0.876</v>
      </c>
    </row>
    <row r="7" spans="1:6" ht="16.5" customHeight="1">
      <c r="A7" s="5" t="s">
        <v>24</v>
      </c>
      <c r="B7" t="s">
        <v>33</v>
      </c>
      <c r="C7" s="4">
        <v>15</v>
      </c>
      <c r="D7" s="4">
        <v>3</v>
      </c>
      <c r="E7" s="4">
        <f t="shared" si="0"/>
        <v>16.14</v>
      </c>
      <c r="F7">
        <v>0.876</v>
      </c>
    </row>
    <row r="8" spans="1:6">
      <c r="A8" s="5" t="s">
        <v>12</v>
      </c>
      <c r="B8" t="s">
        <v>21</v>
      </c>
      <c r="C8" s="4">
        <v>0</v>
      </c>
      <c r="D8" s="4">
        <v>0</v>
      </c>
      <c r="E8" s="4">
        <f t="shared" si="0"/>
        <v>0</v>
      </c>
      <c r="F8">
        <v>0.876</v>
      </c>
    </row>
    <row r="9" spans="1:6">
      <c r="A9" t="s">
        <v>27</v>
      </c>
      <c r="B9" t="s">
        <v>28</v>
      </c>
      <c r="C9" s="4">
        <v>17</v>
      </c>
      <c r="D9" s="4">
        <v>1</v>
      </c>
      <c r="E9" s="4">
        <f t="shared" si="0"/>
        <v>15.891999999999999</v>
      </c>
      <c r="F9">
        <v>0.876</v>
      </c>
    </row>
    <row r="10" spans="1:6">
      <c r="A10" s="5" t="s">
        <v>48</v>
      </c>
      <c r="B10" t="s">
        <v>49</v>
      </c>
      <c r="C10" s="4">
        <v>128</v>
      </c>
      <c r="D10" s="4">
        <v>5</v>
      </c>
      <c r="E10" s="4">
        <v>119.176</v>
      </c>
      <c r="F10">
        <v>0.89200000000000002</v>
      </c>
    </row>
    <row r="11" spans="1:6">
      <c r="A11" s="5" t="s">
        <v>54</v>
      </c>
      <c r="B11" t="s">
        <v>55</v>
      </c>
      <c r="C11" s="4">
        <v>28</v>
      </c>
      <c r="D11" s="4">
        <v>3</v>
      </c>
      <c r="E11" s="4">
        <v>27.975999999999999</v>
      </c>
      <c r="F11">
        <v>0.89200000000000002</v>
      </c>
    </row>
    <row r="12" spans="1:6">
      <c r="A12" s="5" t="s">
        <v>73</v>
      </c>
      <c r="B12" t="s">
        <v>73</v>
      </c>
      <c r="C12" s="4">
        <v>60</v>
      </c>
      <c r="D12" s="4">
        <v>6</v>
      </c>
      <c r="E12" s="4">
        <v>59.52</v>
      </c>
      <c r="F12">
        <v>0.89200000000000002</v>
      </c>
    </row>
    <row r="13" spans="1:6">
      <c r="A13" s="5" t="s">
        <v>12</v>
      </c>
      <c r="B13" t="s">
        <v>53</v>
      </c>
      <c r="C13" s="4">
        <v>11</v>
      </c>
      <c r="D13" s="4">
        <v>3</v>
      </c>
      <c r="E13" s="4">
        <v>12.811999999999999</v>
      </c>
      <c r="F13">
        <v>0.89200000000000002</v>
      </c>
    </row>
    <row r="14" spans="1:6">
      <c r="A14" s="5" t="s">
        <v>70</v>
      </c>
      <c r="B14" t="s">
        <v>70</v>
      </c>
      <c r="C14" s="4">
        <v>29</v>
      </c>
      <c r="D14" s="4">
        <v>5</v>
      </c>
      <c r="E14" s="4">
        <v>30.868000000000002</v>
      </c>
      <c r="F14">
        <v>0.89200000000000002</v>
      </c>
    </row>
    <row r="15" spans="1:6">
      <c r="A15" s="5" t="s">
        <v>59</v>
      </c>
      <c r="B15" t="s">
        <v>58</v>
      </c>
      <c r="C15" s="4">
        <v>51</v>
      </c>
      <c r="D15" s="4">
        <v>5</v>
      </c>
      <c r="E15" s="4">
        <f>C15*F15+D15</f>
        <v>50.491999999999997</v>
      </c>
      <c r="F15">
        <v>0.89200000000000002</v>
      </c>
    </row>
    <row r="16" spans="1:6">
      <c r="A16" s="5" t="s">
        <v>61</v>
      </c>
      <c r="B16" t="s">
        <v>64</v>
      </c>
      <c r="C16" s="4">
        <v>27</v>
      </c>
      <c r="D16" s="4">
        <v>7</v>
      </c>
      <c r="E16" s="4">
        <v>31.084</v>
      </c>
      <c r="F16">
        <v>0.89200000000000002</v>
      </c>
    </row>
    <row r="17" spans="1:6">
      <c r="A17" s="5" t="s">
        <v>62</v>
      </c>
      <c r="B17" t="s">
        <v>64</v>
      </c>
      <c r="C17" s="4">
        <v>27</v>
      </c>
      <c r="D17" s="4">
        <v>7</v>
      </c>
      <c r="E17" s="4">
        <v>31.084</v>
      </c>
      <c r="F17">
        <v>0.89200000000000002</v>
      </c>
    </row>
    <row r="18" spans="1:6">
      <c r="A18" s="5" t="s">
        <v>66</v>
      </c>
      <c r="B18" t="s">
        <v>68</v>
      </c>
      <c r="C18" s="4">
        <v>17</v>
      </c>
      <c r="D18" s="4">
        <v>3</v>
      </c>
      <c r="E18" s="4">
        <v>18.164000000000001</v>
      </c>
      <c r="F18">
        <v>0.89200000000000002</v>
      </c>
    </row>
    <row r="19" spans="1:6">
      <c r="A19" s="5" t="s">
        <v>19</v>
      </c>
      <c r="B19" t="s">
        <v>78</v>
      </c>
      <c r="C19" s="4">
        <v>22</v>
      </c>
      <c r="D19" s="4">
        <v>5</v>
      </c>
      <c r="E19" s="4">
        <v>24.623999999999999</v>
      </c>
      <c r="F19">
        <v>0.89200000000000002</v>
      </c>
    </row>
    <row r="20" spans="1:6">
      <c r="A20" s="5" t="s">
        <v>86</v>
      </c>
      <c r="B20" t="s">
        <v>88</v>
      </c>
      <c r="C20" s="4">
        <v>19.8</v>
      </c>
      <c r="D20" s="4">
        <v>1</v>
      </c>
      <c r="E20" s="4">
        <v>18.6616</v>
      </c>
      <c r="F20">
        <v>0.89200000000000002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J11" sqref="J11"/>
    </sheetView>
  </sheetViews>
  <sheetFormatPr defaultRowHeight="13.5"/>
  <cols>
    <col min="1" max="1" width="7.125" bestFit="1" customWidth="1"/>
    <col min="2" max="2" width="13.125" bestFit="1" customWidth="1"/>
    <col min="3" max="3" width="5.25" bestFit="1" customWidth="1"/>
  </cols>
  <sheetData>
    <row r="1" spans="1:3">
      <c r="A1" s="6" t="s">
        <v>2</v>
      </c>
      <c r="B1" s="6" t="s">
        <v>15</v>
      </c>
      <c r="C1" s="7" t="s">
        <v>90</v>
      </c>
    </row>
    <row r="2" spans="1:3">
      <c r="A2" s="6" t="s">
        <v>61</v>
      </c>
      <c r="B2" s="6" t="s">
        <v>64</v>
      </c>
      <c r="C2" s="7">
        <v>35</v>
      </c>
    </row>
    <row r="3" spans="1:3">
      <c r="A3" s="6" t="s">
        <v>62</v>
      </c>
      <c r="B3" s="6" t="s">
        <v>64</v>
      </c>
      <c r="C3" s="7">
        <v>35</v>
      </c>
    </row>
    <row r="4" spans="1:3">
      <c r="A4" s="6" t="s">
        <v>66</v>
      </c>
      <c r="B4" s="6" t="s">
        <v>68</v>
      </c>
      <c r="C4" s="7">
        <v>20</v>
      </c>
    </row>
    <row r="5" spans="1:3">
      <c r="A5" s="6" t="s">
        <v>91</v>
      </c>
      <c r="B5" s="6"/>
      <c r="C5" s="7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訂單</vt:lpstr>
      <vt:lpstr>价格</vt:lpstr>
      <vt:lpstr>原始订单</vt:lpstr>
      <vt:lpstr>拿货价</vt:lpstr>
      <vt:lpstr>Sheet1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User</cp:lastModifiedBy>
  <dcterms:created xsi:type="dcterms:W3CDTF">2016-08-17T01:14:59Z</dcterms:created>
  <dcterms:modified xsi:type="dcterms:W3CDTF">2016-11-28T13:01:12Z</dcterms:modified>
</cp:coreProperties>
</file>