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8" windowHeight="12300"/>
  </bookViews>
  <sheets>
    <sheet name="CPK" sheetId="1" r:id="rId1"/>
    <sheet name="Sheet1" sheetId="2" r:id="rId2"/>
  </sheets>
  <definedNames>
    <definedName name="_xlnm.Print_Area" localSheetId="0">CPK!$A$1:$K$36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<sst xmlns="http://schemas.openxmlformats.org/spreadsheetml/2006/main" count="62" uniqueCount="57">
  <si>
    <t>上海剑平动平衡机制造有限公司</t>
  </si>
  <si>
    <t>序号</t>
  </si>
  <si>
    <t>UCL上限</t>
  </si>
  <si>
    <t>CL中线</t>
  </si>
  <si>
    <t>LCL下限</t>
  </si>
  <si>
    <t>SL实测</t>
  </si>
  <si>
    <t>过程能力（CPK)报告</t>
  </si>
  <si>
    <t>客户名称</t>
  </si>
  <si>
    <t>测试地点</t>
  </si>
  <si>
    <t>JP</t>
  </si>
  <si>
    <t>设备名称</t>
  </si>
  <si>
    <t>设备型号</t>
  </si>
  <si>
    <t>/</t>
  </si>
  <si>
    <t>测量特性</t>
  </si>
  <si>
    <t>测量对象</t>
  </si>
  <si>
    <t>标准样件</t>
  </si>
  <si>
    <t>操作员</t>
  </si>
  <si>
    <t>日期</t>
  </si>
  <si>
    <t>操作步骤</t>
  </si>
  <si>
    <t xml:space="preserve">单位 </t>
  </si>
  <si>
    <t>mg</t>
  </si>
  <si>
    <t>产品允许不平衡量</t>
  </si>
  <si>
    <t>1--5</t>
  </si>
  <si>
    <t>6--10</t>
  </si>
  <si>
    <t>11--15</t>
  </si>
  <si>
    <t>16--20</t>
  </si>
  <si>
    <t>21--25</t>
  </si>
  <si>
    <t>26--30</t>
  </si>
  <si>
    <t>31--35</t>
  </si>
  <si>
    <t>36--40</t>
  </si>
  <si>
    <t>41--45</t>
  </si>
  <si>
    <t>46--50</t>
  </si>
  <si>
    <t>测量值</t>
  </si>
  <si>
    <t>51--55</t>
  </si>
  <si>
    <t>56--60</t>
  </si>
  <si>
    <t>61--65</t>
  </si>
  <si>
    <t>66--70</t>
  </si>
  <si>
    <t>71--75</t>
  </si>
  <si>
    <t>76--80</t>
  </si>
  <si>
    <t>81--85</t>
  </si>
  <si>
    <t>86--90</t>
  </si>
  <si>
    <t>91--95</t>
  </si>
  <si>
    <t>96--100</t>
  </si>
  <si>
    <t>101--105</t>
  </si>
  <si>
    <t>106--110</t>
  </si>
  <si>
    <t>111--115</t>
  </si>
  <si>
    <t>116--120</t>
  </si>
  <si>
    <t>121--125</t>
  </si>
  <si>
    <t>MAX(最大值)</t>
  </si>
  <si>
    <t>MIN(最小值)</t>
  </si>
  <si>
    <t>X-R(最大值-最小值)</t>
  </si>
  <si>
    <t>δ(标准差)</t>
  </si>
  <si>
    <r>
      <rPr>
        <b/>
        <sz val="12"/>
        <rFont val="黑体"/>
        <charset val="134"/>
      </rPr>
      <t xml:space="preserve">评定准则 </t>
    </r>
    <r>
      <rPr>
        <b/>
        <sz val="12"/>
        <rFont val="Times New Roman"/>
        <charset val="0"/>
      </rPr>
      <t>Evaluation</t>
    </r>
    <r>
      <rPr>
        <b/>
        <sz val="12"/>
        <rFont val="黑体"/>
        <charset val="134"/>
      </rPr>
      <t>：</t>
    </r>
  </si>
  <si>
    <t xml:space="preserve">    CPK ≥1.67 优秀；  CPK ≥1.33 可接受；  CPK ＜ 1.33 不可接受。</t>
  </si>
  <si>
    <t>过程能力可接受判定：</t>
  </si>
  <si>
    <t>记录：</t>
  </si>
  <si>
    <t>核准：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</si>
</sst>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_ "/>
    <numFmt numFmtId="178" formatCode="0.00_ "/>
  </numFmts>
  <fonts count="39"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b/>
      <sz val="16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name val="宋体"/>
      <charset val="134"/>
    </font>
    <font>
      <b/>
      <sz val="9"/>
      <name val="Arial"/>
      <charset val="0"/>
    </font>
    <font>
      <sz val="11"/>
      <name val="宋体"/>
      <charset val="134"/>
    </font>
    <font>
      <sz val="11"/>
      <name val="Arial"/>
      <charset val="0"/>
    </font>
    <font>
      <sz val="9"/>
      <name val="Arial"/>
      <charset val="0"/>
    </font>
    <font>
      <b/>
      <sz val="14"/>
      <color theme="1"/>
      <name val="宋体"/>
      <charset val="134"/>
      <scheme val="minor"/>
    </font>
    <font>
      <b/>
      <sz val="12"/>
      <name val="黑体"/>
      <charset val="134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3" borderId="17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4" borderId="20" applyNumberFormat="0" applyAlignment="0" applyProtection="0">
      <alignment vertical="center"/>
    </xf>
    <xf numFmtId="0" fontId="28" fillId="5" borderId="21" applyNumberFormat="0" applyAlignment="0" applyProtection="0">
      <alignment vertical="center"/>
    </xf>
    <xf numFmtId="0" fontId="29" fillId="5" borderId="20" applyNumberFormat="0" applyAlignment="0" applyProtection="0">
      <alignment vertical="center"/>
    </xf>
    <xf numFmtId="0" fontId="30" fillId="6" borderId="22" applyNumberFormat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6" fillId="0" borderId="2" xfId="0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 applyProtection="1">
      <alignment horizontal="center" vertical="center"/>
    </xf>
    <xf numFmtId="0" fontId="6" fillId="0" borderId="4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vertical="center"/>
    </xf>
    <xf numFmtId="0" fontId="5" fillId="0" borderId="5" xfId="0" applyFont="1" applyFill="1" applyBorder="1" applyAlignment="1" applyProtection="1">
      <alignment horizontal="center" vertical="center"/>
    </xf>
    <xf numFmtId="0" fontId="6" fillId="0" borderId="5" xfId="0" applyFont="1" applyFill="1" applyBorder="1" applyAlignment="1" applyProtection="1">
      <alignment horizontal="left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6" fontId="11" fillId="0" borderId="10" xfId="0" applyNumberFormat="1" applyFont="1" applyFill="1" applyBorder="1" applyAlignment="1" applyProtection="1">
      <alignment horizontal="center" vertical="center" textRotation="255"/>
      <protection locked="0"/>
    </xf>
    <xf numFmtId="0" fontId="2" fillId="0" borderId="1" xfId="0" applyFont="1" applyFill="1" applyBorder="1" applyAlignment="1">
      <alignment horizontal="center" vertical="center"/>
    </xf>
    <xf numFmtId="176" fontId="12" fillId="0" borderId="11" xfId="0" applyNumberFormat="1" applyFont="1" applyFill="1" applyBorder="1" applyAlignment="1" applyProtection="1">
      <alignment horizontal="center" vertical="center" textRotation="255"/>
      <protection locked="0"/>
    </xf>
    <xf numFmtId="176" fontId="12" fillId="0" borderId="9" xfId="0" applyNumberFormat="1" applyFont="1" applyFill="1" applyBorder="1" applyAlignment="1" applyProtection="1">
      <alignment horizontal="center" vertical="center" textRotation="255"/>
      <protection locked="0"/>
    </xf>
    <xf numFmtId="177" fontId="2" fillId="0" borderId="1" xfId="0" applyNumberFormat="1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 applyProtection="1">
      <alignment horizontal="center" vertical="center" textRotation="255"/>
      <protection locked="0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178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2" fillId="0" borderId="1" xfId="0" applyNumberFormat="1" applyFont="1" applyFill="1" applyBorder="1" applyAlignment="1" applyProtection="1">
      <alignment horizontal="center" vertical="center" textRotation="255"/>
      <protection locked="0"/>
    </xf>
    <xf numFmtId="176" fontId="12" fillId="0" borderId="6" xfId="0" applyNumberFormat="1" applyFont="1" applyFill="1" applyBorder="1" applyAlignment="1" applyProtection="1">
      <alignment horizontal="center" vertical="center" textRotation="255"/>
      <protection locked="0"/>
    </xf>
    <xf numFmtId="176" fontId="12" fillId="0" borderId="7" xfId="0" applyNumberFormat="1" applyFont="1" applyFill="1" applyBorder="1" applyAlignment="1" applyProtection="1">
      <alignment horizontal="center" vertical="center" textRotation="255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177" fontId="2" fillId="0" borderId="3" xfId="0" applyNumberFormat="1" applyFont="1" applyFill="1" applyBorder="1" applyAlignment="1">
      <alignment horizontal="center" vertical="center"/>
    </xf>
    <xf numFmtId="177" fontId="2" fillId="0" borderId="4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/>
    </xf>
    <xf numFmtId="177" fontId="2" fillId="2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177" fontId="2" fillId="0" borderId="2" xfId="0" applyNumberFormat="1" applyFont="1" applyFill="1" applyBorder="1" applyAlignment="1">
      <alignment horizontal="center" vertical="center" wrapText="1"/>
    </xf>
    <xf numFmtId="177" fontId="2" fillId="0" borderId="3" xfId="0" applyNumberFormat="1" applyFont="1" applyFill="1" applyBorder="1" applyAlignment="1">
      <alignment horizontal="center" vertical="center" wrapText="1"/>
    </xf>
    <xf numFmtId="177" fontId="2" fillId="0" borderId="4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right" vertical="center"/>
    </xf>
    <xf numFmtId="0" fontId="14" fillId="2" borderId="3" xfId="0" applyFont="1" applyFill="1" applyBorder="1" applyAlignment="1">
      <alignment horizontal="right" vertical="center"/>
    </xf>
    <xf numFmtId="0" fontId="14" fillId="2" borderId="4" xfId="0" applyFont="1" applyFill="1" applyBorder="1" applyAlignment="1">
      <alignment horizontal="right" vertical="center"/>
    </xf>
    <xf numFmtId="178" fontId="14" fillId="0" borderId="2" xfId="0" applyNumberFormat="1" applyFont="1" applyFill="1" applyBorder="1" applyAlignment="1">
      <alignment horizontal="center" vertical="center"/>
    </xf>
    <xf numFmtId="178" fontId="14" fillId="0" borderId="3" xfId="0" applyNumberFormat="1" applyFont="1" applyFill="1" applyBorder="1" applyAlignment="1">
      <alignment horizontal="center" vertical="center"/>
    </xf>
    <xf numFmtId="0" fontId="15" fillId="0" borderId="12" xfId="0" applyFont="1" applyFill="1" applyBorder="1" applyAlignment="1" applyProtection="1">
      <alignment horizontal="left"/>
    </xf>
    <xf numFmtId="0" fontId="15" fillId="0" borderId="13" xfId="0" applyFont="1" applyFill="1" applyBorder="1" applyAlignment="1" applyProtection="1">
      <alignment horizontal="left"/>
    </xf>
    <xf numFmtId="0" fontId="16" fillId="0" borderId="14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14" xfId="0" applyFont="1" applyFill="1" applyBorder="1" applyAlignment="1" applyProtection="1"/>
    <xf numFmtId="0" fontId="17" fillId="0" borderId="0" xfId="0" applyFont="1" applyFill="1" applyBorder="1" applyAlignment="1" applyProtection="1"/>
    <xf numFmtId="0" fontId="18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8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vertical="center"/>
    </xf>
    <xf numFmtId="14" fontId="6" fillId="0" borderId="2" xfId="0" applyNumberFormat="1" applyFont="1" applyFill="1" applyBorder="1" applyAlignment="1" applyProtection="1">
      <alignment horizontal="center" vertical="center"/>
    </xf>
    <xf numFmtId="14" fontId="6" fillId="0" borderId="4" xfId="0" applyNumberFormat="1" applyFont="1" applyFill="1" applyBorder="1" applyAlignment="1" applyProtection="1">
      <alignment horizontal="center" vertical="center"/>
    </xf>
    <xf numFmtId="176" fontId="12" fillId="0" borderId="8" xfId="0" applyNumberFormat="1" applyFont="1" applyFill="1" applyBorder="1" applyAlignment="1" applyProtection="1">
      <alignment horizontal="center" vertical="center" textRotation="255"/>
      <protection locked="0"/>
    </xf>
    <xf numFmtId="178" fontId="14" fillId="0" borderId="4" xfId="0" applyNumberFormat="1" applyFont="1" applyFill="1" applyBorder="1" applyAlignment="1">
      <alignment horizontal="center" vertical="center"/>
    </xf>
    <xf numFmtId="0" fontId="15" fillId="0" borderId="15" xfId="0" applyFont="1" applyFill="1" applyBorder="1" applyAlignment="1" applyProtection="1">
      <alignment horizontal="left"/>
    </xf>
    <xf numFmtId="0" fontId="16" fillId="0" borderId="16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ill>
        <patternFill patternType="solid">
          <bgColor rgb="FF92D050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CPK!$N$2:$N$126</c:f>
              <c:numCache>
                <c:formatCode>General</c:formatCode>
                <c:ptCount val="125"/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CPK!$O$2:$O$126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CPK!$P$2:$P$126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CPK!$Q$2:$Q$126</c:f>
              <c:numCache>
                <c:formatCode>General</c:formatCode>
                <c:ptCount val="125"/>
                <c:pt idx="0">
                  <c:v>3.07</c:v>
                </c:pt>
                <c:pt idx="1">
                  <c:v>3.04</c:v>
                </c:pt>
                <c:pt idx="2">
                  <c:v>3.08</c:v>
                </c:pt>
                <c:pt idx="3">
                  <c:v>3.08</c:v>
                </c:pt>
                <c:pt idx="4">
                  <c:v>3.08</c:v>
                </c:pt>
                <c:pt idx="5">
                  <c:v>3.04</c:v>
                </c:pt>
                <c:pt idx="6">
                  <c:v>3.08</c:v>
                </c:pt>
                <c:pt idx="7">
                  <c:v>3.12</c:v>
                </c:pt>
                <c:pt idx="8">
                  <c:v>3.07</c:v>
                </c:pt>
                <c:pt idx="9">
                  <c:v>3.13</c:v>
                </c:pt>
                <c:pt idx="10">
                  <c:v>3.01</c:v>
                </c:pt>
                <c:pt idx="11">
                  <c:v>3.1</c:v>
                </c:pt>
                <c:pt idx="12">
                  <c:v>3.05</c:v>
                </c:pt>
                <c:pt idx="13">
                  <c:v>3.08</c:v>
                </c:pt>
                <c:pt idx="14">
                  <c:v>3.03</c:v>
                </c:pt>
                <c:pt idx="15">
                  <c:v>3.18</c:v>
                </c:pt>
                <c:pt idx="16">
                  <c:v>3.03</c:v>
                </c:pt>
                <c:pt idx="17">
                  <c:v>3.12</c:v>
                </c:pt>
                <c:pt idx="18">
                  <c:v>3.21</c:v>
                </c:pt>
                <c:pt idx="19">
                  <c:v>3.01</c:v>
                </c:pt>
                <c:pt idx="20">
                  <c:v>3.05</c:v>
                </c:pt>
                <c:pt idx="21">
                  <c:v>3.06</c:v>
                </c:pt>
                <c:pt idx="22">
                  <c:v>3.23</c:v>
                </c:pt>
                <c:pt idx="23">
                  <c:v>3.21</c:v>
                </c:pt>
                <c:pt idx="24">
                  <c:v>3.02</c:v>
                </c:pt>
                <c:pt idx="25">
                  <c:v>3.04</c:v>
                </c:pt>
                <c:pt idx="26">
                  <c:v>3.11</c:v>
                </c:pt>
                <c:pt idx="27">
                  <c:v>3.14</c:v>
                </c:pt>
                <c:pt idx="28">
                  <c:v>3.06</c:v>
                </c:pt>
                <c:pt idx="29">
                  <c:v>3.28</c:v>
                </c:pt>
                <c:pt idx="30">
                  <c:v>3.02</c:v>
                </c:pt>
                <c:pt idx="31">
                  <c:v>3.05</c:v>
                </c:pt>
                <c:pt idx="32">
                  <c:v>3.14</c:v>
                </c:pt>
                <c:pt idx="33">
                  <c:v>3.03</c:v>
                </c:pt>
                <c:pt idx="34">
                  <c:v>3.3</c:v>
                </c:pt>
                <c:pt idx="35">
                  <c:v>3.21</c:v>
                </c:pt>
                <c:pt idx="36">
                  <c:v>3.19</c:v>
                </c:pt>
                <c:pt idx="37">
                  <c:v>3.18</c:v>
                </c:pt>
                <c:pt idx="38">
                  <c:v>3.06</c:v>
                </c:pt>
                <c:pt idx="39">
                  <c:v>3.02</c:v>
                </c:pt>
                <c:pt idx="40">
                  <c:v>3.09</c:v>
                </c:pt>
                <c:pt idx="41">
                  <c:v>3.22</c:v>
                </c:pt>
                <c:pt idx="42">
                  <c:v>3.08</c:v>
                </c:pt>
                <c:pt idx="43">
                  <c:v>3.08</c:v>
                </c:pt>
                <c:pt idx="44">
                  <c:v>3.05</c:v>
                </c:pt>
                <c:pt idx="45">
                  <c:v>3.18</c:v>
                </c:pt>
                <c:pt idx="46">
                  <c:v>3.22</c:v>
                </c:pt>
                <c:pt idx="47">
                  <c:v>3.09</c:v>
                </c:pt>
                <c:pt idx="48">
                  <c:v>3.08</c:v>
                </c:pt>
                <c:pt idx="49">
                  <c:v>3.03</c:v>
                </c:pt>
                <c:pt idx="50">
                  <c:v>3.08</c:v>
                </c:pt>
                <c:pt idx="51">
                  <c:v>3.05</c:v>
                </c:pt>
                <c:pt idx="52">
                  <c:v>3.08</c:v>
                </c:pt>
                <c:pt idx="53">
                  <c:v>3.13</c:v>
                </c:pt>
                <c:pt idx="54">
                  <c:v>3.09</c:v>
                </c:pt>
                <c:pt idx="55">
                  <c:v>3.04</c:v>
                </c:pt>
                <c:pt idx="56">
                  <c:v>3.06</c:v>
                </c:pt>
                <c:pt idx="57">
                  <c:v>3.08</c:v>
                </c:pt>
                <c:pt idx="58">
                  <c:v>3.1</c:v>
                </c:pt>
                <c:pt idx="59">
                  <c:v>3.08</c:v>
                </c:pt>
                <c:pt idx="60">
                  <c:v>3.02</c:v>
                </c:pt>
                <c:pt idx="61">
                  <c:v>3.1</c:v>
                </c:pt>
                <c:pt idx="62">
                  <c:v>3.08</c:v>
                </c:pt>
                <c:pt idx="63">
                  <c:v>3.13</c:v>
                </c:pt>
                <c:pt idx="64">
                  <c:v>3.11</c:v>
                </c:pt>
                <c:pt idx="65">
                  <c:v>3.02</c:v>
                </c:pt>
                <c:pt idx="66">
                  <c:v>3.15</c:v>
                </c:pt>
                <c:pt idx="67">
                  <c:v>3.09</c:v>
                </c:pt>
                <c:pt idx="68">
                  <c:v>3.04</c:v>
                </c:pt>
                <c:pt idx="69">
                  <c:v>3.06</c:v>
                </c:pt>
                <c:pt idx="70">
                  <c:v>3.07</c:v>
                </c:pt>
                <c:pt idx="71">
                  <c:v>3.11</c:v>
                </c:pt>
                <c:pt idx="72">
                  <c:v>3.14</c:v>
                </c:pt>
                <c:pt idx="73">
                  <c:v>3.12</c:v>
                </c:pt>
                <c:pt idx="74">
                  <c:v>3.09</c:v>
                </c:pt>
                <c:pt idx="75">
                  <c:v>3.24</c:v>
                </c:pt>
                <c:pt idx="76">
                  <c:v>3.1</c:v>
                </c:pt>
                <c:pt idx="77">
                  <c:v>3.11</c:v>
                </c:pt>
                <c:pt idx="78">
                  <c:v>3.06</c:v>
                </c:pt>
                <c:pt idx="79">
                  <c:v>3.04</c:v>
                </c:pt>
                <c:pt idx="80">
                  <c:v>3.23</c:v>
                </c:pt>
                <c:pt idx="81">
                  <c:v>3.06</c:v>
                </c:pt>
                <c:pt idx="82">
                  <c:v>3.02</c:v>
                </c:pt>
                <c:pt idx="83">
                  <c:v>3.05</c:v>
                </c:pt>
                <c:pt idx="84">
                  <c:v>3.31</c:v>
                </c:pt>
                <c:pt idx="85">
                  <c:v>3.23</c:v>
                </c:pt>
                <c:pt idx="86">
                  <c:v>3.02</c:v>
                </c:pt>
                <c:pt idx="87">
                  <c:v>3.04</c:v>
                </c:pt>
                <c:pt idx="88">
                  <c:v>3.3</c:v>
                </c:pt>
                <c:pt idx="89">
                  <c:v>3.11</c:v>
                </c:pt>
                <c:pt idx="90">
                  <c:v>3.19</c:v>
                </c:pt>
                <c:pt idx="91">
                  <c:v>3.09</c:v>
                </c:pt>
                <c:pt idx="92">
                  <c:v>3.25</c:v>
                </c:pt>
                <c:pt idx="93">
                  <c:v>3.3</c:v>
                </c:pt>
                <c:pt idx="94">
                  <c:v>3.12</c:v>
                </c:pt>
                <c:pt idx="95">
                  <c:v>3.07</c:v>
                </c:pt>
                <c:pt idx="96">
                  <c:v>3.24</c:v>
                </c:pt>
                <c:pt idx="97">
                  <c:v>3</c:v>
                </c:pt>
                <c:pt idx="98">
                  <c:v>3.03</c:v>
                </c:pt>
                <c:pt idx="99">
                  <c:v>3.21</c:v>
                </c:pt>
                <c:pt idx="100">
                  <c:v>3.22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7394556"/>
        <c:axId val="759845219"/>
      </c:lineChart>
      <c:catAx>
        <c:axId val="5973945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845219"/>
        <c:crosses val="autoZero"/>
        <c:auto val="1"/>
        <c:lblAlgn val="ctr"/>
        <c:lblOffset val="100"/>
        <c:noMultiLvlLbl val="0"/>
      </c:catAx>
      <c:valAx>
        <c:axId val="759845219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3945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e7c9784-62b4-4648-8286-036333e888e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38100</xdr:colOff>
      <xdr:row>0</xdr:row>
      <xdr:rowOff>48260</xdr:rowOff>
    </xdr:from>
    <xdr:to>
      <xdr:col>2</xdr:col>
      <xdr:colOff>124460</xdr:colOff>
      <xdr:row>1</xdr:row>
      <xdr:rowOff>9525</xdr:rowOff>
    </xdr:to>
    <xdr:pic>
      <xdr:nvPicPr>
        <xdr:cNvPr id="2" name="图片 1" descr="新版-LOGO50 5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48260"/>
          <a:ext cx="1076960" cy="304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647700</xdr:colOff>
      <xdr:row>1</xdr:row>
      <xdr:rowOff>69273</xdr:rowOff>
    </xdr:from>
    <xdr:to>
      <xdr:col>10</xdr:col>
      <xdr:colOff>609599</xdr:colOff>
      <xdr:row>2</xdr:row>
      <xdr:rowOff>48491</xdr:rowOff>
    </xdr:to>
    <xdr:sp>
      <xdr:nvSpPr>
        <xdr:cNvPr id="3" name="文本框 2"/>
        <xdr:cNvSpPr txBox="1"/>
      </xdr:nvSpPr>
      <xdr:spPr>
        <a:xfrm>
          <a:off x="5581650" y="412115"/>
          <a:ext cx="1275715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900"/>
            <a:t>表单编号：</a:t>
          </a:r>
          <a:r>
            <a:rPr lang="en-US" altLang="zh-CN" sz="900"/>
            <a:t>JP-QC-097</a:t>
          </a:r>
          <a:endParaRPr lang="zh-CN" altLang="en-US" sz="900"/>
        </a:p>
      </xdr:txBody>
    </xdr:sp>
    <xdr:clientData/>
  </xdr:twoCellAnchor>
  <xdr:twoCellAnchor>
    <xdr:from>
      <xdr:col>1</xdr:col>
      <xdr:colOff>250825</xdr:colOff>
      <xdr:row>31</xdr:row>
      <xdr:rowOff>1270</xdr:rowOff>
    </xdr:from>
    <xdr:to>
      <xdr:col>4</xdr:col>
      <xdr:colOff>354965</xdr:colOff>
      <xdr:row>32</xdr:row>
      <xdr:rowOff>23495</xdr:rowOff>
    </xdr:to>
    <xdr:grpSp>
      <xdr:nvGrpSpPr>
        <xdr:cNvPr id="4" name="组合 14"/>
        <xdr:cNvGrpSpPr/>
      </xdr:nvGrpSpPr>
      <xdr:grpSpPr>
        <a:xfrm>
          <a:off x="584200" y="8708390"/>
          <a:ext cx="2075815" cy="390525"/>
          <a:chOff x="2611" y="4115"/>
          <a:chExt cx="2675" cy="600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5" name="文本框 15"/>
              <xdr:cNvSpPr txBox="1"/>
            </xdr:nvSpPr>
            <xdr:spPr>
              <a:xfrm>
                <a:off x="2611" y="4151"/>
                <a:ext cx="2675" cy="564"/>
              </a:xfrm>
              <a:prstGeom prst="rect">
                <a:avLst/>
              </a:prstGeom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CPK</a:t>
                </a:r>
                <a14:m>
                  <m:oMath xmlns:m="http://schemas.openxmlformats.org/officeDocument/2006/math">
                    <m:r>
                      <a:rPr lang="en-US" altLang="zh-CN" sz="1200" i="1">
                        <a:latin typeface="Cambria Math" panose="02040503050406030204" charset="0"/>
                        <a:cs typeface="Cambria Math" panose="02040503050406030204" charset="0"/>
                      </a:rPr>
                      <m:t>=</m:t>
                    </m:r>
                    <m:r>
                      <a:rPr lang="en-US" altLang="zh-CN" sz="1200" i="1">
                        <a:latin typeface="Cambria Math" panose="02040503050406030204" charset="0"/>
                        <a:cs typeface="Cambria Math" panose="02040503050406030204" charset="0"/>
                      </a:rPr>
                      <m:t>𝑀𝑖𝑛</m:t>
                    </m:r>
                    <m:r>
                      <a:rPr lang="en-US" altLang="zh-CN" sz="1200" i="1">
                        <a:latin typeface="Cambria Math" panose="02040503050406030204" charset="0"/>
                        <a:cs typeface="Cambria Math" panose="02040503050406030204" charset="0"/>
                      </a:rPr>
                      <m:t>（</m:t>
                    </m:r>
                    <m:f>
                      <m:fPr>
                        <m:ctrlP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fPr>
                      <m:num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𝑈𝐶𝐿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−</m:t>
                        </m:r>
                        <m:r>
                          <a:rPr lang="en-US" altLang="zh-CN" sz="1200" i="1">
                            <a:solidFill>
                              <a:schemeClr val="bg1"/>
                            </a:solidFill>
                            <a:latin typeface="Cambria Math" panose="02040503050406030204" charset="0"/>
                            <a:cs typeface="Cambria Math" panose="02040503050406030204" charset="0"/>
                          </a:rPr>
                          <m:t>𝑋</m:t>
                        </m:r>
                      </m:num>
                      <m:den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3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𝜎</m:t>
                        </m:r>
                      </m:den>
                    </m:f>
                    <m:r>
                      <a:rPr lang="en-US" altLang="zh-CN" sz="1200" i="1">
                        <a:latin typeface="Cambria Math" panose="02040503050406030204" charset="0"/>
                        <a:cs typeface="Cambria Math" panose="02040503050406030204" charset="0"/>
                      </a:rPr>
                      <m:t>，</m:t>
                    </m:r>
                    <m:f>
                      <m:fPr>
                        <m:ctrlP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fPr>
                      <m:num>
                        <m:r>
                          <a:rPr lang="en-US" altLang="zh-CN" sz="1200" i="1">
                            <a:solidFill>
                              <a:schemeClr val="bg1"/>
                            </a:solidFill>
                            <a:latin typeface="Cambria Math" panose="02040503050406030204" charset="0"/>
                            <a:cs typeface="Cambria Math" panose="02040503050406030204" charset="0"/>
                          </a:rPr>
                          <m:t>𝑋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−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𝐿𝐶𝐿</m:t>
                        </m:r>
                      </m:num>
                      <m:den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3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𝜎</m:t>
                        </m:r>
                      </m:den>
                    </m:f>
                  </m:oMath>
                </a14:m>
                <a:r>
                  <a:rPr lang="zh-CN" altLang="en-US" sz="1200">
                    <a:latin typeface="Cambria Math" panose="02040503050406030204" charset="0"/>
                    <a:cs typeface="Cambria Math" panose="02040503050406030204" charset="0"/>
                  </a:rPr>
                  <a:t>）</a:t>
                </a:r>
                <a:endParaRPr lang="zh-CN" altLang="en-US" sz="1200">
                  <a:latin typeface="Cambria Math" panose="02040503050406030204" charset="0"/>
                  <a:cs typeface="Cambria Math" panose="02040503050406030204" charset="0"/>
                </a:endParaRPr>
              </a:p>
            </xdr:txBody>
          </xdr:sp>
        </mc:Choice>
        <mc:Fallback>
          <xdr:sp>
            <xdr:nvSpPr>
              <xdr:cNvPr id="5" name="文本框 15"/>
              <xdr:cNvSpPr txBox="1"/>
            </xdr:nvSpPr>
            <xdr:spPr>
              <a:xfrm>
                <a:off x="2611" y="4151"/>
                <a:ext cx="2675" cy="564"/>
              </a:xfrm>
              <a:prstGeom prst="rect">
                <a:avLst/>
              </a:prstGeom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CPK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=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𝑀𝑖𝑛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（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𝑈𝐶𝐿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−</a:t>
                </a:r>
                <a:r>
                  <a:rPr lang="en-US" altLang="zh-CN" sz="1200">
                    <a:solidFill>
                      <a:schemeClr val="bg1"/>
                    </a:solidFill>
                    <a:latin typeface="Cambria Math" panose="02040503050406030204" charset="0"/>
                    <a:cs typeface="Cambria Math" panose="02040503050406030204" charset="0"/>
                  </a:rPr>
                  <a:t>𝑋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/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3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𝜎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，</a:t>
                </a:r>
                <a:r>
                  <a:rPr lang="en-US" altLang="zh-CN" sz="1200">
                    <a:solidFill>
                      <a:schemeClr val="bg1"/>
                    </a:solidFill>
                    <a:latin typeface="Cambria Math" panose="02040503050406030204" charset="0"/>
                    <a:cs typeface="Cambria Math" panose="02040503050406030204" charset="0"/>
                  </a:rPr>
                  <a:t>𝑋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−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𝐿𝐶𝐿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/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3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𝜎</a:t>
                </a:r>
                <a:r>
                  <a:rPr lang="zh-CN" altLang="en-US" sz="1200">
                    <a:latin typeface="Cambria Math" panose="02040503050406030204" charset="0"/>
                    <a:cs typeface="Cambria Math" panose="02040503050406030204" charset="0"/>
                  </a:rPr>
                  <a:t>）</a:t>
                </a:r>
                <a:endParaRPr lang="zh-CN" altLang="en-US" sz="1200">
                  <a:latin typeface="Cambria Math" panose="02040503050406030204" charset="0"/>
                  <a:cs typeface="Cambria Math" panose="02040503050406030204" charset="0"/>
                </a:endParaRP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6" name="文本框 16"/>
              <xdr:cNvSpPr txBox="1"/>
            </xdr:nvSpPr>
            <xdr:spPr>
              <a:xfrm>
                <a:off x="3986" y="4115"/>
                <a:ext cx="515" cy="32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00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b" anchorCtr="0"/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f>
                        <m:fPr>
                          <m:ctrlPr>
                            <a:rPr lang="en-US" altLang="zh-CN" sz="8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</m:ctrlPr>
                        </m:fPr>
                        <m:num>
                          <m:r>
                            <a:rPr lang="en-US" altLang="zh-CN" sz="800" i="1">
                              <a:solidFill>
                                <a:schemeClr val="bg1"/>
                              </a:solidFill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1</m:t>
                          </m:r>
                        </m:num>
                        <m:den>
                          <m:r>
                            <a:rPr lang="en-US" altLang="zh-CN" sz="8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𝑋</m:t>
                          </m:r>
                        </m:den>
                      </m:f>
                    </m:oMath>
                  </m:oMathPara>
                </a14:m>
                <a:endParaRPr lang="zh-CN" altLang="en-US" sz="800"/>
              </a:p>
            </xdr:txBody>
          </xdr:sp>
        </mc:Choice>
        <mc:Fallback>
          <xdr:sp>
            <xdr:nvSpPr>
              <xdr:cNvPr id="6" name="文本框 16"/>
              <xdr:cNvSpPr txBox="1"/>
            </xdr:nvSpPr>
            <xdr:spPr>
              <a:xfrm>
                <a:off x="3986" y="4115"/>
                <a:ext cx="515" cy="32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00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b" anchorCtr="0"/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800">
                    <a:solidFill>
                      <a:schemeClr val="bg1"/>
                    </a:solidFill>
                    <a:latin typeface="Cambria Math" panose="02040503050406030204" charset="0"/>
                    <a:cs typeface="Cambria Math" panose="02040503050406030204" charset="0"/>
                  </a:rPr>
                  <a:t>1</a:t>
                </a:r>
                <a:r>
                  <a:rPr lang="en-US" altLang="zh-CN" sz="800">
                    <a:latin typeface="Cambria Math" panose="02040503050406030204" charset="0"/>
                    <a:cs typeface="Cambria Math" panose="02040503050406030204" charset="0"/>
                  </a:rPr>
                  <a:t>/</a:t>
                </a:r>
                <a:r>
                  <a:rPr lang="en-US" altLang="zh-CN" sz="800">
                    <a:latin typeface="Cambria Math" panose="02040503050406030204" charset="0"/>
                    <a:cs typeface="Cambria Math" panose="02040503050406030204" charset="0"/>
                  </a:rPr>
                  <a:t>𝑋</a:t>
                </a:r>
                <a:endParaRPr lang="zh-CN" altLang="en-US" sz="8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7" name="文本框 16"/>
              <xdr:cNvSpPr txBox="1"/>
            </xdr:nvSpPr>
            <xdr:spPr>
              <a:xfrm>
                <a:off x="4340" y="4115"/>
                <a:ext cx="515" cy="32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00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b" anchorCtr="0"/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f>
                        <m:fPr>
                          <m:ctrlPr>
                            <a:rPr lang="en-US" altLang="zh-CN" sz="8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</m:ctrlPr>
                        </m:fPr>
                        <m:num>
                          <m:r>
                            <a:rPr lang="en-US" altLang="zh-CN" sz="800" i="1">
                              <a:solidFill>
                                <a:schemeClr val="bg1"/>
                              </a:solidFill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1</m:t>
                          </m:r>
                        </m:num>
                        <m:den>
                          <m:r>
                            <a:rPr lang="en-US" altLang="zh-CN" sz="8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𝑋</m:t>
                          </m:r>
                        </m:den>
                      </m:f>
                    </m:oMath>
                  </m:oMathPara>
                </a14:m>
                <a:endParaRPr lang="zh-CN" altLang="en-US" sz="800"/>
              </a:p>
            </xdr:txBody>
          </xdr:sp>
        </mc:Choice>
        <mc:Fallback>
          <xdr:sp>
            <xdr:nvSpPr>
              <xdr:cNvPr id="7" name="文本框 16"/>
              <xdr:cNvSpPr txBox="1"/>
            </xdr:nvSpPr>
            <xdr:spPr>
              <a:xfrm>
                <a:off x="4340" y="4115"/>
                <a:ext cx="515" cy="32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00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b" anchorCtr="0"/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800">
                    <a:solidFill>
                      <a:schemeClr val="bg1"/>
                    </a:solidFill>
                    <a:latin typeface="Cambria Math" panose="02040503050406030204" charset="0"/>
                    <a:cs typeface="Cambria Math" panose="02040503050406030204" charset="0"/>
                  </a:rPr>
                  <a:t>1</a:t>
                </a:r>
                <a:r>
                  <a:rPr lang="en-US" altLang="zh-CN" sz="800">
                    <a:latin typeface="Cambria Math" panose="02040503050406030204" charset="0"/>
                    <a:cs typeface="Cambria Math" panose="02040503050406030204" charset="0"/>
                  </a:rPr>
                  <a:t>/</a:t>
                </a:r>
                <a:r>
                  <a:rPr lang="en-US" altLang="zh-CN" sz="800">
                    <a:latin typeface="Cambria Math" panose="02040503050406030204" charset="0"/>
                    <a:cs typeface="Cambria Math" panose="02040503050406030204" charset="0"/>
                  </a:rPr>
                  <a:t>𝑋</a:t>
                </a:r>
                <a:endParaRPr lang="zh-CN" altLang="en-US" sz="800"/>
              </a:p>
            </xdr:txBody>
          </xdr:sp>
        </mc:Fallback>
      </mc:AlternateContent>
    </xdr:grpSp>
    <xdr:clientData/>
  </xdr:twoCellAnchor>
  <xdr:twoCellAnchor>
    <xdr:from>
      <xdr:col>0</xdr:col>
      <xdr:colOff>43180</xdr:colOff>
      <xdr:row>26</xdr:row>
      <xdr:rowOff>31750</xdr:rowOff>
    </xdr:from>
    <xdr:to>
      <xdr:col>10</xdr:col>
      <xdr:colOff>633730</xdr:colOff>
      <xdr:row>26</xdr:row>
      <xdr:rowOff>1606550</xdr:rowOff>
    </xdr:to>
    <xdr:graphicFrame>
      <xdr:nvGraphicFramePr>
        <xdr:cNvPr id="8" name="图表 1"/>
        <xdr:cNvGraphicFramePr/>
      </xdr:nvGraphicFramePr>
      <xdr:xfrm>
        <a:off x="43180" y="6097270"/>
        <a:ext cx="6838950" cy="157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556260</xdr:colOff>
          <xdr:row>27</xdr:row>
          <xdr:rowOff>40005</xdr:rowOff>
        </xdr:from>
        <xdr:to>
          <xdr:col>7</xdr:col>
          <xdr:colOff>74295</xdr:colOff>
          <xdr:row>27</xdr:row>
          <xdr:rowOff>206375</xdr:rowOff>
        </xdr:to>
        <xdr:sp>
          <xdr:nvSpPr>
            <xdr:cNvPr id="1025" name="Object 1027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4175760" y="7731125"/>
              <a:ext cx="175260" cy="16637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w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R126"/>
  <sheetViews>
    <sheetView tabSelected="1" view="pageBreakPreview" zoomScale="85" zoomScaleNormal="100" workbookViewId="0">
      <selection activeCell="B22" sqref="B22"/>
    </sheetView>
  </sheetViews>
  <sheetFormatPr defaultColWidth="9" defaultRowHeight="14.4"/>
  <cols>
    <col min="1" max="1" width="4.375" style="2" customWidth="1"/>
    <col min="2" max="11" width="8.625" style="2" customWidth="1"/>
    <col min="12" max="12" width="12.625" style="2"/>
    <col min="13" max="18" width="9" style="3"/>
    <col min="19" max="16384" width="9" style="2"/>
  </cols>
  <sheetData>
    <row r="1" ht="27" customHeight="1" spans="1:17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M1" s="3" t="s">
        <v>1</v>
      </c>
      <c r="N1" s="3" t="s">
        <v>2</v>
      </c>
      <c r="O1" s="3" t="s">
        <v>3</v>
      </c>
      <c r="P1" s="3" t="s">
        <v>4</v>
      </c>
      <c r="Q1" s="3" t="s">
        <v>5</v>
      </c>
    </row>
    <row r="2" ht="21" customHeight="1" spans="1:17">
      <c r="A2" s="5" t="s">
        <v>6</v>
      </c>
      <c r="B2" s="5"/>
      <c r="C2" s="5"/>
      <c r="D2" s="5"/>
      <c r="E2" s="5"/>
      <c r="F2" s="5"/>
      <c r="G2" s="5"/>
      <c r="H2" s="5"/>
      <c r="I2" s="5"/>
      <c r="J2" s="5"/>
      <c r="K2" s="5"/>
      <c r="M2" s="3">
        <v>1</v>
      </c>
      <c r="O2" s="3">
        <f t="shared" ref="O2:O65" si="0">$I$31</f>
        <v>0</v>
      </c>
      <c r="P2" s="3">
        <f t="shared" ref="P2:P65" si="1">$I$30</f>
        <v>0</v>
      </c>
      <c r="Q2" s="3">
        <f>B10</f>
        <v>3.07</v>
      </c>
    </row>
    <row r="3" ht="17.1" customHeight="1" spans="1:17">
      <c r="A3" s="6" t="s">
        <v>7</v>
      </c>
      <c r="B3" s="6"/>
      <c r="C3" s="6"/>
      <c r="D3" s="7"/>
      <c r="E3" s="7"/>
      <c r="F3" s="7"/>
      <c r="G3" s="7"/>
      <c r="H3" s="6" t="s">
        <v>8</v>
      </c>
      <c r="I3" s="6"/>
      <c r="J3" s="7" t="s">
        <v>9</v>
      </c>
      <c r="K3" s="7"/>
      <c r="M3" s="3">
        <v>2</v>
      </c>
      <c r="N3" s="59"/>
      <c r="O3" s="3">
        <f t="shared" si="0"/>
        <v>0</v>
      </c>
      <c r="P3" s="3">
        <f t="shared" si="1"/>
        <v>0</v>
      </c>
      <c r="Q3" s="3">
        <f t="shared" ref="Q2:Q6" si="2">B11</f>
        <v>3.04</v>
      </c>
    </row>
    <row r="4" ht="17.1" customHeight="1" spans="1:17">
      <c r="A4" s="6" t="s">
        <v>10</v>
      </c>
      <c r="B4" s="6"/>
      <c r="C4" s="6"/>
      <c r="D4" s="7"/>
      <c r="E4" s="7"/>
      <c r="F4" s="7"/>
      <c r="G4" s="7"/>
      <c r="H4" s="6" t="s">
        <v>11</v>
      </c>
      <c r="I4" s="6"/>
      <c r="J4" s="60" t="s">
        <v>12</v>
      </c>
      <c r="K4" s="60"/>
      <c r="M4" s="3">
        <v>3</v>
      </c>
      <c r="O4" s="3">
        <f t="shared" si="0"/>
        <v>0</v>
      </c>
      <c r="P4" s="3">
        <f t="shared" si="1"/>
        <v>0</v>
      </c>
      <c r="Q4" s="3">
        <f t="shared" si="2"/>
        <v>3.08</v>
      </c>
    </row>
    <row r="5" ht="17.1" customHeight="1" spans="1:17">
      <c r="A5" s="6" t="s">
        <v>13</v>
      </c>
      <c r="B5" s="6"/>
      <c r="C5" s="6"/>
      <c r="D5" s="8"/>
      <c r="E5" s="9"/>
      <c r="F5" s="9"/>
      <c r="G5" s="10"/>
      <c r="H5" s="6" t="s">
        <v>14</v>
      </c>
      <c r="I5" s="61"/>
      <c r="J5" s="60" t="s">
        <v>15</v>
      </c>
      <c r="K5" s="60"/>
      <c r="M5" s="3">
        <v>4</v>
      </c>
      <c r="O5" s="3">
        <f t="shared" si="0"/>
        <v>0</v>
      </c>
      <c r="P5" s="3">
        <f t="shared" si="1"/>
        <v>0</v>
      </c>
      <c r="Q5" s="3">
        <f t="shared" si="2"/>
        <v>3.08</v>
      </c>
    </row>
    <row r="6" ht="17.1" customHeight="1" spans="1:17">
      <c r="A6" s="6" t="s">
        <v>16</v>
      </c>
      <c r="B6" s="6"/>
      <c r="C6" s="6"/>
      <c r="D6" s="7"/>
      <c r="E6" s="7"/>
      <c r="F6" s="7"/>
      <c r="G6" s="11"/>
      <c r="H6" s="6" t="s">
        <v>17</v>
      </c>
      <c r="I6" s="61"/>
      <c r="J6" s="62"/>
      <c r="K6" s="63"/>
      <c r="M6" s="3">
        <v>5</v>
      </c>
      <c r="O6" s="3">
        <f t="shared" si="0"/>
        <v>0</v>
      </c>
      <c r="P6" s="3">
        <f t="shared" si="1"/>
        <v>0</v>
      </c>
      <c r="Q6" s="3">
        <f t="shared" si="2"/>
        <v>3.08</v>
      </c>
    </row>
    <row r="7" ht="17.1" customHeight="1" spans="1:17">
      <c r="A7" s="12" t="s">
        <v>18</v>
      </c>
      <c r="B7" s="12"/>
      <c r="C7" s="12"/>
      <c r="D7" s="13"/>
      <c r="E7" s="13"/>
      <c r="F7" s="13"/>
      <c r="G7" s="13"/>
      <c r="H7" s="13"/>
      <c r="I7" s="13"/>
      <c r="J7" s="13"/>
      <c r="K7" s="13"/>
      <c r="M7" s="3">
        <v>6</v>
      </c>
      <c r="O7" s="3">
        <f t="shared" si="0"/>
        <v>0</v>
      </c>
      <c r="P7" s="3">
        <f t="shared" si="1"/>
        <v>0</v>
      </c>
      <c r="Q7" s="3">
        <f t="shared" ref="Q7:Q11" si="3">C10</f>
        <v>3.04</v>
      </c>
    </row>
    <row r="8" ht="17.1" customHeight="1" spans="1:17">
      <c r="A8" s="14" t="s">
        <v>19</v>
      </c>
      <c r="B8" s="15"/>
      <c r="C8" s="16"/>
      <c r="D8" s="17" t="s">
        <v>20</v>
      </c>
      <c r="E8" s="17"/>
      <c r="F8" s="14" t="s">
        <v>21</v>
      </c>
      <c r="G8" s="15"/>
      <c r="H8" s="15"/>
      <c r="I8" s="15"/>
      <c r="J8" s="14">
        <v>4</v>
      </c>
      <c r="K8" s="16"/>
      <c r="M8" s="3">
        <v>7</v>
      </c>
      <c r="O8" s="3">
        <f t="shared" si="0"/>
        <v>0</v>
      </c>
      <c r="P8" s="3">
        <f t="shared" si="1"/>
        <v>0</v>
      </c>
      <c r="Q8" s="3">
        <f t="shared" si="3"/>
        <v>3.08</v>
      </c>
    </row>
    <row r="9" s="1" customFormat="1" ht="21" customHeight="1" spans="1:18">
      <c r="A9" s="18" t="s">
        <v>1</v>
      </c>
      <c r="B9" s="19" t="s">
        <v>22</v>
      </c>
      <c r="C9" s="19" t="s">
        <v>23</v>
      </c>
      <c r="D9" s="19" t="s">
        <v>24</v>
      </c>
      <c r="E9" s="19" t="s">
        <v>25</v>
      </c>
      <c r="F9" s="19" t="s">
        <v>26</v>
      </c>
      <c r="G9" s="19" t="s">
        <v>27</v>
      </c>
      <c r="H9" s="19" t="s">
        <v>28</v>
      </c>
      <c r="I9" s="19" t="s">
        <v>29</v>
      </c>
      <c r="J9" s="19" t="s">
        <v>30</v>
      </c>
      <c r="K9" s="19" t="s">
        <v>31</v>
      </c>
      <c r="M9" s="3">
        <v>8</v>
      </c>
      <c r="N9" s="3"/>
      <c r="O9" s="3">
        <f t="shared" si="0"/>
        <v>0</v>
      </c>
      <c r="P9" s="3">
        <f t="shared" si="1"/>
        <v>0</v>
      </c>
      <c r="Q9" s="3">
        <f t="shared" si="3"/>
        <v>3.12</v>
      </c>
      <c r="R9" s="71"/>
    </row>
    <row r="10" ht="18" customHeight="1" spans="1:17">
      <c r="A10" s="20" t="s">
        <v>32</v>
      </c>
      <c r="B10" s="21">
        <v>3.07</v>
      </c>
      <c r="C10" s="21">
        <v>3.04</v>
      </c>
      <c r="D10" s="21">
        <v>3.01</v>
      </c>
      <c r="E10" s="21">
        <v>3.18</v>
      </c>
      <c r="F10" s="21">
        <v>3.05</v>
      </c>
      <c r="G10" s="21">
        <v>3.04</v>
      </c>
      <c r="H10" s="21">
        <v>3.02</v>
      </c>
      <c r="I10" s="21">
        <v>3.21</v>
      </c>
      <c r="J10" s="21">
        <v>3.09</v>
      </c>
      <c r="K10" s="21">
        <v>3.18</v>
      </c>
      <c r="M10" s="3">
        <v>9</v>
      </c>
      <c r="O10" s="3">
        <f t="shared" si="0"/>
        <v>0</v>
      </c>
      <c r="P10" s="3">
        <f t="shared" si="1"/>
        <v>0</v>
      </c>
      <c r="Q10" s="3">
        <f t="shared" si="3"/>
        <v>3.07</v>
      </c>
    </row>
    <row r="11" ht="18" customHeight="1" spans="1:17">
      <c r="A11" s="22"/>
      <c r="B11" s="21">
        <v>3.04</v>
      </c>
      <c r="C11" s="21">
        <v>3.08</v>
      </c>
      <c r="D11" s="21">
        <v>3.1</v>
      </c>
      <c r="E11" s="21">
        <v>3.03</v>
      </c>
      <c r="F11" s="21">
        <v>3.06</v>
      </c>
      <c r="G11" s="21">
        <v>3.11</v>
      </c>
      <c r="H11" s="21">
        <v>3.05</v>
      </c>
      <c r="I11" s="21">
        <v>3.19</v>
      </c>
      <c r="J11" s="21">
        <v>3.22</v>
      </c>
      <c r="K11" s="21">
        <v>3.22</v>
      </c>
      <c r="M11" s="3">
        <v>10</v>
      </c>
      <c r="O11" s="3">
        <f t="shared" si="0"/>
        <v>0</v>
      </c>
      <c r="P11" s="3">
        <f t="shared" si="1"/>
        <v>0</v>
      </c>
      <c r="Q11" s="3">
        <f t="shared" si="3"/>
        <v>3.13</v>
      </c>
    </row>
    <row r="12" ht="18" customHeight="1" spans="1:17">
      <c r="A12" s="22"/>
      <c r="B12" s="21">
        <v>3.08</v>
      </c>
      <c r="C12" s="21">
        <v>3.12</v>
      </c>
      <c r="D12" s="21">
        <v>3.05</v>
      </c>
      <c r="E12" s="21">
        <v>3.12</v>
      </c>
      <c r="F12" s="21">
        <v>3.23</v>
      </c>
      <c r="G12" s="21">
        <v>3.14</v>
      </c>
      <c r="H12" s="21">
        <v>3.14</v>
      </c>
      <c r="I12" s="21">
        <v>3.18</v>
      </c>
      <c r="J12" s="21">
        <v>3.08</v>
      </c>
      <c r="K12" s="21">
        <v>3.09</v>
      </c>
      <c r="M12" s="3">
        <v>11</v>
      </c>
      <c r="O12" s="3">
        <f t="shared" si="0"/>
        <v>0</v>
      </c>
      <c r="P12" s="3">
        <f t="shared" si="1"/>
        <v>0</v>
      </c>
      <c r="Q12" s="3">
        <f t="shared" ref="Q12:Q16" si="4">D10</f>
        <v>3.01</v>
      </c>
    </row>
    <row r="13" ht="18" customHeight="1" spans="1:17">
      <c r="A13" s="22"/>
      <c r="B13" s="21">
        <v>3.08</v>
      </c>
      <c r="C13" s="21">
        <v>3.07</v>
      </c>
      <c r="D13" s="21">
        <v>3.08</v>
      </c>
      <c r="E13" s="21">
        <v>3.21</v>
      </c>
      <c r="F13" s="21">
        <v>3.21</v>
      </c>
      <c r="G13" s="21">
        <v>3.06</v>
      </c>
      <c r="H13" s="21">
        <v>3.03</v>
      </c>
      <c r="I13" s="21">
        <v>3.06</v>
      </c>
      <c r="J13" s="21">
        <v>3.08</v>
      </c>
      <c r="K13" s="21">
        <v>3.08</v>
      </c>
      <c r="M13" s="3">
        <v>12</v>
      </c>
      <c r="O13" s="3">
        <f t="shared" si="0"/>
        <v>0</v>
      </c>
      <c r="P13" s="3">
        <f t="shared" si="1"/>
        <v>0</v>
      </c>
      <c r="Q13" s="3">
        <f t="shared" si="4"/>
        <v>3.1</v>
      </c>
    </row>
    <row r="14" ht="18" customHeight="1" spans="1:17">
      <c r="A14" s="23"/>
      <c r="B14" s="21">
        <v>3.08</v>
      </c>
      <c r="C14" s="21">
        <v>3.13</v>
      </c>
      <c r="D14" s="21">
        <v>3.03</v>
      </c>
      <c r="E14" s="21">
        <v>3.01</v>
      </c>
      <c r="F14" s="21">
        <v>3.02</v>
      </c>
      <c r="G14" s="21">
        <v>3.28</v>
      </c>
      <c r="H14" s="21">
        <v>3.3</v>
      </c>
      <c r="I14" s="21">
        <v>3.02</v>
      </c>
      <c r="J14" s="21">
        <v>3.05</v>
      </c>
      <c r="K14" s="21">
        <v>3.03</v>
      </c>
      <c r="M14" s="3">
        <v>13</v>
      </c>
      <c r="O14" s="3">
        <f t="shared" si="0"/>
        <v>0</v>
      </c>
      <c r="P14" s="3">
        <f t="shared" si="1"/>
        <v>0</v>
      </c>
      <c r="Q14" s="3">
        <f t="shared" si="4"/>
        <v>3.05</v>
      </c>
    </row>
    <row r="15" ht="18" customHeight="1" spans="1:17">
      <c r="A15" s="18" t="s">
        <v>1</v>
      </c>
      <c r="B15" s="19" t="s">
        <v>33</v>
      </c>
      <c r="C15" s="19" t="s">
        <v>34</v>
      </c>
      <c r="D15" s="19" t="s">
        <v>35</v>
      </c>
      <c r="E15" s="19" t="s">
        <v>36</v>
      </c>
      <c r="F15" s="19" t="s">
        <v>37</v>
      </c>
      <c r="G15" s="19" t="s">
        <v>38</v>
      </c>
      <c r="H15" s="19" t="s">
        <v>39</v>
      </c>
      <c r="I15" s="19" t="s">
        <v>40</v>
      </c>
      <c r="J15" s="19" t="s">
        <v>41</v>
      </c>
      <c r="K15" s="19" t="s">
        <v>42</v>
      </c>
      <c r="M15" s="3">
        <v>14</v>
      </c>
      <c r="O15" s="3">
        <f t="shared" si="0"/>
        <v>0</v>
      </c>
      <c r="P15" s="3">
        <f t="shared" si="1"/>
        <v>0</v>
      </c>
      <c r="Q15" s="3">
        <f>D13</f>
        <v>3.08</v>
      </c>
    </row>
    <row r="16" ht="18" customHeight="1" spans="1:17">
      <c r="A16" s="20" t="s">
        <v>32</v>
      </c>
      <c r="B16" s="21">
        <v>3.08</v>
      </c>
      <c r="C16" s="21">
        <v>3.04</v>
      </c>
      <c r="D16" s="21">
        <v>3.02</v>
      </c>
      <c r="E16" s="21">
        <v>3.02</v>
      </c>
      <c r="F16" s="21">
        <v>3.07</v>
      </c>
      <c r="G16" s="21">
        <v>3.24</v>
      </c>
      <c r="H16" s="21">
        <v>3.23</v>
      </c>
      <c r="I16" s="21">
        <v>3.23</v>
      </c>
      <c r="J16" s="21">
        <v>3.19</v>
      </c>
      <c r="K16" s="21">
        <v>3.07</v>
      </c>
      <c r="M16" s="3">
        <v>15</v>
      </c>
      <c r="O16" s="3">
        <f t="shared" si="0"/>
        <v>0</v>
      </c>
      <c r="P16" s="3">
        <f t="shared" si="1"/>
        <v>0</v>
      </c>
      <c r="Q16" s="3">
        <f t="shared" si="4"/>
        <v>3.03</v>
      </c>
    </row>
    <row r="17" ht="18" customHeight="1" spans="1:17">
      <c r="A17" s="22"/>
      <c r="B17" s="21">
        <v>3.05</v>
      </c>
      <c r="C17" s="21">
        <v>3.06</v>
      </c>
      <c r="D17" s="21">
        <v>3.1</v>
      </c>
      <c r="E17" s="21">
        <v>3.15</v>
      </c>
      <c r="F17" s="21">
        <v>3.11</v>
      </c>
      <c r="G17" s="21">
        <v>3.1</v>
      </c>
      <c r="H17" s="21">
        <v>3.06</v>
      </c>
      <c r="I17" s="21">
        <v>3.02</v>
      </c>
      <c r="J17" s="21">
        <v>3.09</v>
      </c>
      <c r="K17" s="21">
        <v>3.24</v>
      </c>
      <c r="M17" s="3">
        <v>16</v>
      </c>
      <c r="O17" s="3">
        <f t="shared" si="0"/>
        <v>0</v>
      </c>
      <c r="P17" s="3">
        <f t="shared" si="1"/>
        <v>0</v>
      </c>
      <c r="Q17" s="3">
        <f t="shared" ref="Q17:Q21" si="5">E10</f>
        <v>3.18</v>
      </c>
    </row>
    <row r="18" ht="18" customHeight="1" spans="1:17">
      <c r="A18" s="22"/>
      <c r="B18" s="21">
        <v>3.08</v>
      </c>
      <c r="C18" s="21">
        <v>3.08</v>
      </c>
      <c r="D18" s="21">
        <v>3.08</v>
      </c>
      <c r="E18" s="21">
        <v>3.09</v>
      </c>
      <c r="F18" s="21">
        <v>3.14</v>
      </c>
      <c r="G18" s="21">
        <v>3.11</v>
      </c>
      <c r="H18" s="24">
        <v>3.02</v>
      </c>
      <c r="I18" s="21">
        <v>3.04</v>
      </c>
      <c r="J18" s="21">
        <v>3.25</v>
      </c>
      <c r="K18" s="21">
        <v>3</v>
      </c>
      <c r="M18" s="3">
        <v>17</v>
      </c>
      <c r="O18" s="3">
        <f t="shared" si="0"/>
        <v>0</v>
      </c>
      <c r="P18" s="3">
        <f t="shared" si="1"/>
        <v>0</v>
      </c>
      <c r="Q18" s="3">
        <f t="shared" si="5"/>
        <v>3.03</v>
      </c>
    </row>
    <row r="19" ht="18" customHeight="1" spans="1:17">
      <c r="A19" s="22"/>
      <c r="B19" s="21">
        <v>3.13</v>
      </c>
      <c r="C19" s="21">
        <v>3.1</v>
      </c>
      <c r="D19" s="21">
        <v>3.13</v>
      </c>
      <c r="E19" s="21">
        <v>3.04</v>
      </c>
      <c r="F19" s="21">
        <v>3.12</v>
      </c>
      <c r="G19" s="21">
        <v>3.06</v>
      </c>
      <c r="H19" s="21">
        <v>3.05</v>
      </c>
      <c r="I19" s="21">
        <v>3.3</v>
      </c>
      <c r="J19" s="21">
        <v>3.3</v>
      </c>
      <c r="K19" s="21">
        <v>3.03</v>
      </c>
      <c r="M19" s="3">
        <v>18</v>
      </c>
      <c r="O19" s="3">
        <f t="shared" si="0"/>
        <v>0</v>
      </c>
      <c r="P19" s="3">
        <f t="shared" si="1"/>
        <v>0</v>
      </c>
      <c r="Q19" s="3">
        <f t="shared" si="5"/>
        <v>3.12</v>
      </c>
    </row>
    <row r="20" ht="18" customHeight="1" spans="1:17">
      <c r="A20" s="23"/>
      <c r="B20" s="21">
        <v>3.09</v>
      </c>
      <c r="C20" s="21">
        <v>3.08</v>
      </c>
      <c r="D20" s="21">
        <v>3.11</v>
      </c>
      <c r="E20" s="21">
        <v>3.06</v>
      </c>
      <c r="F20" s="21">
        <v>3.09</v>
      </c>
      <c r="G20" s="21">
        <v>3.04</v>
      </c>
      <c r="H20" s="21">
        <v>3.31</v>
      </c>
      <c r="I20" s="21">
        <v>3.11</v>
      </c>
      <c r="J20" s="21">
        <v>3.12</v>
      </c>
      <c r="K20" s="21">
        <v>3.21</v>
      </c>
      <c r="M20" s="3">
        <v>19</v>
      </c>
      <c r="O20" s="3">
        <f t="shared" si="0"/>
        <v>0</v>
      </c>
      <c r="P20" s="3">
        <f t="shared" si="1"/>
        <v>0</v>
      </c>
      <c r="Q20" s="3">
        <f t="shared" si="5"/>
        <v>3.21</v>
      </c>
    </row>
    <row r="21" ht="18" customHeight="1" spans="1:17">
      <c r="A21" s="18" t="s">
        <v>1</v>
      </c>
      <c r="B21" s="19" t="s">
        <v>43</v>
      </c>
      <c r="C21" s="19" t="s">
        <v>44</v>
      </c>
      <c r="D21" s="19" t="s">
        <v>45</v>
      </c>
      <c r="E21" s="19" t="s">
        <v>46</v>
      </c>
      <c r="F21" s="19" t="s">
        <v>47</v>
      </c>
      <c r="G21" s="19"/>
      <c r="H21" s="19"/>
      <c r="I21" s="19"/>
      <c r="J21" s="19"/>
      <c r="K21" s="19"/>
      <c r="L21"/>
      <c r="M21" s="3">
        <v>20</v>
      </c>
      <c r="O21" s="3">
        <f t="shared" si="0"/>
        <v>0</v>
      </c>
      <c r="P21" s="3">
        <f t="shared" si="1"/>
        <v>0</v>
      </c>
      <c r="Q21" s="3">
        <f t="shared" si="5"/>
        <v>3.01</v>
      </c>
    </row>
    <row r="22" ht="18" customHeight="1" spans="1:17">
      <c r="A22" s="25" t="s">
        <v>32</v>
      </c>
      <c r="B22" s="26">
        <v>3.22</v>
      </c>
      <c r="C22" s="27"/>
      <c r="D22" s="27"/>
      <c r="E22" s="27"/>
      <c r="F22" s="27"/>
      <c r="G22" s="28"/>
      <c r="H22" s="28"/>
      <c r="I22" s="28"/>
      <c r="J22" s="28"/>
      <c r="K22" s="28"/>
      <c r="L22"/>
      <c r="M22" s="3">
        <v>21</v>
      </c>
      <c r="O22" s="3">
        <f t="shared" si="0"/>
        <v>0</v>
      </c>
      <c r="P22" s="3">
        <f t="shared" si="1"/>
        <v>0</v>
      </c>
      <c r="Q22" s="3">
        <f t="shared" ref="Q22:Q26" si="6">F10</f>
        <v>3.05</v>
      </c>
    </row>
    <row r="23" ht="18" customHeight="1" spans="1:17">
      <c r="A23" s="29"/>
      <c r="B23" s="26"/>
      <c r="C23" s="27"/>
      <c r="D23" s="27"/>
      <c r="E23" s="27"/>
      <c r="F23" s="27"/>
      <c r="G23" s="28"/>
      <c r="H23" s="28"/>
      <c r="I23" s="28"/>
      <c r="J23" s="28"/>
      <c r="K23" s="28"/>
      <c r="L23"/>
      <c r="M23" s="3">
        <v>22</v>
      </c>
      <c r="O23" s="3">
        <f t="shared" si="0"/>
        <v>0</v>
      </c>
      <c r="P23" s="3">
        <f t="shared" si="1"/>
        <v>0</v>
      </c>
      <c r="Q23" s="3">
        <f t="shared" si="6"/>
        <v>3.06</v>
      </c>
    </row>
    <row r="24" ht="18" customHeight="1" spans="1:17">
      <c r="A24" s="29"/>
      <c r="B24" s="26"/>
      <c r="C24" s="27"/>
      <c r="D24" s="27"/>
      <c r="E24" s="27"/>
      <c r="F24" s="27"/>
      <c r="G24" s="28"/>
      <c r="H24" s="28"/>
      <c r="I24" s="28"/>
      <c r="J24" s="28"/>
      <c r="K24" s="28"/>
      <c r="L24"/>
      <c r="M24" s="3">
        <v>23</v>
      </c>
      <c r="O24" s="3">
        <f t="shared" si="0"/>
        <v>0</v>
      </c>
      <c r="P24" s="3">
        <f t="shared" si="1"/>
        <v>0</v>
      </c>
      <c r="Q24" s="3">
        <f t="shared" si="6"/>
        <v>3.23</v>
      </c>
    </row>
    <row r="25" ht="18" customHeight="1" spans="1:17">
      <c r="A25" s="29"/>
      <c r="B25" s="26"/>
      <c r="C25" s="27"/>
      <c r="D25" s="27"/>
      <c r="E25" s="27"/>
      <c r="F25" s="27"/>
      <c r="G25" s="28"/>
      <c r="H25" s="28"/>
      <c r="I25" s="28"/>
      <c r="J25" s="28"/>
      <c r="K25" s="28"/>
      <c r="L25"/>
      <c r="M25" s="3">
        <v>24</v>
      </c>
      <c r="O25" s="3">
        <f t="shared" si="0"/>
        <v>0</v>
      </c>
      <c r="P25" s="3">
        <f t="shared" si="1"/>
        <v>0</v>
      </c>
      <c r="Q25" s="3">
        <f t="shared" si="6"/>
        <v>3.21</v>
      </c>
    </row>
    <row r="26" ht="18" customHeight="1" spans="1:17">
      <c r="A26" s="29"/>
      <c r="B26" s="26"/>
      <c r="C26" s="27"/>
      <c r="D26" s="27"/>
      <c r="E26" s="27"/>
      <c r="F26" s="27"/>
      <c r="G26" s="28"/>
      <c r="H26" s="28"/>
      <c r="I26" s="28"/>
      <c r="J26" s="28"/>
      <c r="K26" s="28"/>
      <c r="L26"/>
      <c r="M26" s="3">
        <v>25</v>
      </c>
      <c r="O26" s="3">
        <f t="shared" si="0"/>
        <v>0</v>
      </c>
      <c r="P26" s="3">
        <f t="shared" si="1"/>
        <v>0</v>
      </c>
      <c r="Q26" s="3">
        <f t="shared" si="6"/>
        <v>3.02</v>
      </c>
    </row>
    <row r="27" ht="128" customHeight="1" spans="1:17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64"/>
      <c r="L27"/>
      <c r="M27" s="3">
        <v>26</v>
      </c>
      <c r="O27" s="3">
        <f t="shared" si="0"/>
        <v>0</v>
      </c>
      <c r="P27" s="3">
        <f t="shared" si="1"/>
        <v>0</v>
      </c>
      <c r="Q27" s="3">
        <f t="shared" ref="Q27:Q31" si="7">G10</f>
        <v>3.04</v>
      </c>
    </row>
    <row r="28" ht="20" customHeight="1" spans="1:17">
      <c r="A28" s="32" t="s">
        <v>48</v>
      </c>
      <c r="B28" s="32"/>
      <c r="C28" s="33"/>
      <c r="D28" s="34">
        <f>MAX(B10:K14,B16:K20,B22:K26)</f>
        <v>3.31</v>
      </c>
      <c r="E28" s="35"/>
      <c r="F28" s="36"/>
      <c r="G28" s="37"/>
      <c r="H28" s="38"/>
      <c r="I28" s="34">
        <f>AVERAGE(B10:K14,B16:K20,B22:F26)</f>
        <v>3.10782178217822</v>
      </c>
      <c r="J28" s="35"/>
      <c r="K28" s="36"/>
      <c r="L28"/>
      <c r="M28" s="3">
        <v>27</v>
      </c>
      <c r="O28" s="3">
        <f t="shared" si="0"/>
        <v>0</v>
      </c>
      <c r="P28" s="3">
        <f t="shared" si="1"/>
        <v>0</v>
      </c>
      <c r="Q28" s="3">
        <f t="shared" si="7"/>
        <v>3.11</v>
      </c>
    </row>
    <row r="29" ht="20" customHeight="1" spans="1:17">
      <c r="A29" s="32" t="s">
        <v>49</v>
      </c>
      <c r="B29" s="32"/>
      <c r="C29" s="33"/>
      <c r="D29" s="34">
        <f>MIN(B10:K14,B16:K20,B22:K26)</f>
        <v>3</v>
      </c>
      <c r="E29" s="35"/>
      <c r="F29" s="36"/>
      <c r="G29" s="37"/>
      <c r="H29" s="38"/>
      <c r="I29" s="34"/>
      <c r="J29" s="35"/>
      <c r="K29" s="36"/>
      <c r="L29"/>
      <c r="M29" s="3">
        <v>28</v>
      </c>
      <c r="O29" s="3">
        <f t="shared" si="0"/>
        <v>0</v>
      </c>
      <c r="P29" s="3">
        <f t="shared" si="1"/>
        <v>0</v>
      </c>
      <c r="Q29" s="3">
        <f t="shared" si="7"/>
        <v>3.14</v>
      </c>
    </row>
    <row r="30" ht="20" customHeight="1" spans="1:17">
      <c r="A30" s="32" t="s">
        <v>50</v>
      </c>
      <c r="B30" s="32"/>
      <c r="C30" s="33"/>
      <c r="D30" s="34">
        <f>MAX(B10:K14,B16:K20,B22:K26)-MIN(B10:K14,B16:K20,B22:K26)</f>
        <v>0.31</v>
      </c>
      <c r="E30" s="35"/>
      <c r="F30" s="36"/>
      <c r="G30" s="37"/>
      <c r="H30" s="38"/>
      <c r="I30" s="34"/>
      <c r="J30" s="35"/>
      <c r="K30" s="36"/>
      <c r="L30"/>
      <c r="M30" s="3">
        <v>29</v>
      </c>
      <c r="O30" s="3">
        <f t="shared" si="0"/>
        <v>0</v>
      </c>
      <c r="P30" s="3">
        <f t="shared" si="1"/>
        <v>0</v>
      </c>
      <c r="Q30" s="3">
        <f t="shared" si="7"/>
        <v>3.06</v>
      </c>
    </row>
    <row r="31" ht="20" customHeight="1" spans="1:17">
      <c r="A31" s="39" t="s">
        <v>51</v>
      </c>
      <c r="B31" s="39"/>
      <c r="C31" s="40"/>
      <c r="D31" s="41">
        <f>STDEV(B10:K14,B16:K20,B22:F26)</f>
        <v>0.0773382694452888</v>
      </c>
      <c r="E31" s="42"/>
      <c r="F31" s="43"/>
      <c r="G31" s="37"/>
      <c r="H31" s="38"/>
      <c r="I31" s="34"/>
      <c r="J31" s="35"/>
      <c r="K31" s="36"/>
      <c r="L31"/>
      <c r="M31" s="3">
        <v>30</v>
      </c>
      <c r="O31" s="3">
        <f t="shared" si="0"/>
        <v>0</v>
      </c>
      <c r="P31" s="3">
        <f t="shared" si="1"/>
        <v>0</v>
      </c>
      <c r="Q31" s="3">
        <f t="shared" si="7"/>
        <v>3.28</v>
      </c>
    </row>
    <row r="32" ht="29" customHeight="1" spans="1:17">
      <c r="A32" s="44"/>
      <c r="B32" s="45"/>
      <c r="C32" s="45"/>
      <c r="D32" s="45"/>
      <c r="E32" s="45"/>
      <c r="F32" s="46"/>
      <c r="G32" s="47">
        <f>(J8-I28)/3/D31</f>
        <v>3.84535032147714</v>
      </c>
      <c r="H32" s="48"/>
      <c r="I32" s="48"/>
      <c r="J32" s="48"/>
      <c r="K32" s="65"/>
      <c r="L32"/>
      <c r="M32" s="3">
        <v>31</v>
      </c>
      <c r="O32" s="3">
        <f t="shared" si="0"/>
        <v>0</v>
      </c>
      <c r="P32" s="3">
        <f t="shared" si="1"/>
        <v>0</v>
      </c>
      <c r="Q32" s="3">
        <f t="shared" ref="Q32:Q36" si="8">H10</f>
        <v>3.02</v>
      </c>
    </row>
    <row r="33" ht="19" customHeight="1" spans="1:17">
      <c r="A33" s="49" t="s">
        <v>52</v>
      </c>
      <c r="B33" s="50"/>
      <c r="C33" s="50"/>
      <c r="D33" s="50"/>
      <c r="E33" s="50"/>
      <c r="F33" s="50"/>
      <c r="G33" s="50"/>
      <c r="H33" s="50"/>
      <c r="I33" s="50"/>
      <c r="J33" s="50"/>
      <c r="K33" s="66"/>
      <c r="L33"/>
      <c r="M33" s="3">
        <v>32</v>
      </c>
      <c r="O33" s="3">
        <f t="shared" si="0"/>
        <v>0</v>
      </c>
      <c r="P33" s="3">
        <f t="shared" si="1"/>
        <v>0</v>
      </c>
      <c r="Q33" s="3">
        <f t="shared" si="8"/>
        <v>3.05</v>
      </c>
    </row>
    <row r="34" ht="18.95" customHeight="1" spans="1:17">
      <c r="A34" s="51" t="s">
        <v>53</v>
      </c>
      <c r="B34" s="52"/>
      <c r="C34" s="52"/>
      <c r="D34" s="52"/>
      <c r="E34" s="52"/>
      <c r="F34" s="52"/>
      <c r="G34" s="52"/>
      <c r="H34" s="52"/>
      <c r="I34" s="52"/>
      <c r="J34" s="52"/>
      <c r="K34" s="67"/>
      <c r="L34"/>
      <c r="M34" s="3">
        <v>33</v>
      </c>
      <c r="O34" s="3">
        <f t="shared" si="0"/>
        <v>0</v>
      </c>
      <c r="P34" s="3">
        <f t="shared" si="1"/>
        <v>0</v>
      </c>
      <c r="Q34" s="3">
        <f t="shared" si="8"/>
        <v>3.14</v>
      </c>
    </row>
    <row r="35" ht="18.95" customHeight="1" spans="1:17">
      <c r="A35" s="53" t="s">
        <v>54</v>
      </c>
      <c r="B35" s="54"/>
      <c r="E35" s="55" t="str">
        <f>IF(G32&lt;1.33,"过程能力:不可接受",IF(G32&gt;=1.67,"过程能力:优秀","过程能力:可接受"))</f>
        <v>过程能力:优秀</v>
      </c>
      <c r="F35" s="55"/>
      <c r="G35" s="55"/>
      <c r="H35" s="55"/>
      <c r="I35" s="55"/>
      <c r="J35" s="68"/>
      <c r="K35" s="69"/>
      <c r="L35"/>
      <c r="M35" s="3">
        <v>34</v>
      </c>
      <c r="O35" s="3">
        <f t="shared" si="0"/>
        <v>0</v>
      </c>
      <c r="P35" s="3">
        <f t="shared" si="1"/>
        <v>0</v>
      </c>
      <c r="Q35" s="3">
        <f t="shared" si="8"/>
        <v>3.03</v>
      </c>
    </row>
    <row r="36" ht="18.95" customHeight="1" spans="1:17">
      <c r="A36" s="56"/>
      <c r="B36" s="57" t="s">
        <v>55</v>
      </c>
      <c r="C36" s="57"/>
      <c r="D36" s="58"/>
      <c r="E36" s="58"/>
      <c r="F36" s="57"/>
      <c r="G36" s="58"/>
      <c r="H36" s="57" t="s">
        <v>56</v>
      </c>
      <c r="I36" s="57"/>
      <c r="J36" s="57"/>
      <c r="K36" s="70"/>
      <c r="L36"/>
      <c r="M36" s="3">
        <v>35</v>
      </c>
      <c r="O36" s="3">
        <f t="shared" si="0"/>
        <v>0</v>
      </c>
      <c r="P36" s="3">
        <f t="shared" si="1"/>
        <v>0</v>
      </c>
      <c r="Q36" s="3">
        <f t="shared" si="8"/>
        <v>3.3</v>
      </c>
    </row>
    <row r="37" s="1" customFormat="1" ht="21" customHeight="1" spans="1:1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/>
      <c r="M37" s="3">
        <v>36</v>
      </c>
      <c r="N37" s="3"/>
      <c r="O37" s="3">
        <f t="shared" si="0"/>
        <v>0</v>
      </c>
      <c r="P37" s="3">
        <f t="shared" si="1"/>
        <v>0</v>
      </c>
      <c r="Q37" s="3">
        <f t="shared" ref="Q37:Q41" si="9">I10</f>
        <v>3.21</v>
      </c>
      <c r="R37" s="71"/>
    </row>
    <row r="38" ht="15.6" spans="12:17">
      <c r="L38"/>
      <c r="M38" s="3">
        <v>37</v>
      </c>
      <c r="O38" s="3">
        <f t="shared" si="0"/>
        <v>0</v>
      </c>
      <c r="P38" s="3">
        <f t="shared" si="1"/>
        <v>0</v>
      </c>
      <c r="Q38" s="3">
        <f t="shared" si="9"/>
        <v>3.19</v>
      </c>
    </row>
    <row r="39" ht="15.6" spans="12:17">
      <c r="L39"/>
      <c r="M39" s="3">
        <v>38</v>
      </c>
      <c r="O39" s="3">
        <f t="shared" si="0"/>
        <v>0</v>
      </c>
      <c r="P39" s="3">
        <f t="shared" si="1"/>
        <v>0</v>
      </c>
      <c r="Q39" s="3">
        <f t="shared" si="9"/>
        <v>3.18</v>
      </c>
    </row>
    <row r="40" ht="15.6" spans="12:17">
      <c r="L40"/>
      <c r="M40" s="3">
        <v>39</v>
      </c>
      <c r="O40" s="3">
        <f t="shared" si="0"/>
        <v>0</v>
      </c>
      <c r="P40" s="3">
        <f t="shared" si="1"/>
        <v>0</v>
      </c>
      <c r="Q40" s="3">
        <f t="shared" si="9"/>
        <v>3.06</v>
      </c>
    </row>
    <row r="41" ht="15.6" spans="12:17">
      <c r="L41"/>
      <c r="M41" s="3">
        <v>40</v>
      </c>
      <c r="O41" s="3">
        <f t="shared" si="0"/>
        <v>0</v>
      </c>
      <c r="P41" s="3">
        <f t="shared" si="1"/>
        <v>0</v>
      </c>
      <c r="Q41" s="3">
        <f t="shared" si="9"/>
        <v>3.02</v>
      </c>
    </row>
    <row r="42" ht="15.6" spans="12:17">
      <c r="L42"/>
      <c r="M42" s="3">
        <v>41</v>
      </c>
      <c r="O42" s="3">
        <f t="shared" si="0"/>
        <v>0</v>
      </c>
      <c r="P42" s="3">
        <f t="shared" si="1"/>
        <v>0</v>
      </c>
      <c r="Q42" s="3">
        <f t="shared" ref="Q42:Q46" si="10">J10</f>
        <v>3.09</v>
      </c>
    </row>
    <row r="43" ht="15.6" spans="12:17">
      <c r="L43"/>
      <c r="M43" s="3">
        <v>42</v>
      </c>
      <c r="O43" s="3">
        <f t="shared" si="0"/>
        <v>0</v>
      </c>
      <c r="P43" s="3">
        <f t="shared" si="1"/>
        <v>0</v>
      </c>
      <c r="Q43" s="3">
        <f t="shared" si="10"/>
        <v>3.22</v>
      </c>
    </row>
    <row r="44" ht="15.6" spans="12:17">
      <c r="L44"/>
      <c r="M44" s="3">
        <v>43</v>
      </c>
      <c r="O44" s="3">
        <f t="shared" si="0"/>
        <v>0</v>
      </c>
      <c r="P44" s="3">
        <f t="shared" si="1"/>
        <v>0</v>
      </c>
      <c r="Q44" s="3">
        <f t="shared" si="10"/>
        <v>3.08</v>
      </c>
    </row>
    <row r="45" ht="15.6" spans="12:17">
      <c r="L45"/>
      <c r="M45" s="3">
        <v>44</v>
      </c>
      <c r="O45" s="3">
        <f t="shared" si="0"/>
        <v>0</v>
      </c>
      <c r="P45" s="3">
        <f t="shared" si="1"/>
        <v>0</v>
      </c>
      <c r="Q45" s="3">
        <f t="shared" si="10"/>
        <v>3.08</v>
      </c>
    </row>
    <row r="46" ht="15.6" spans="12:17">
      <c r="L46"/>
      <c r="M46" s="3">
        <v>45</v>
      </c>
      <c r="O46" s="3">
        <f t="shared" si="0"/>
        <v>0</v>
      </c>
      <c r="P46" s="3">
        <f t="shared" si="1"/>
        <v>0</v>
      </c>
      <c r="Q46" s="3">
        <f t="shared" si="10"/>
        <v>3.05</v>
      </c>
    </row>
    <row r="47" ht="15.6" spans="12:17">
      <c r="L47"/>
      <c r="M47" s="3">
        <v>46</v>
      </c>
      <c r="O47" s="3">
        <f t="shared" si="0"/>
        <v>0</v>
      </c>
      <c r="P47" s="3">
        <f t="shared" si="1"/>
        <v>0</v>
      </c>
      <c r="Q47" s="3">
        <f t="shared" ref="Q47:Q51" si="11">K10</f>
        <v>3.18</v>
      </c>
    </row>
    <row r="48" ht="15.6" spans="12:17">
      <c r="L48"/>
      <c r="M48" s="3">
        <v>47</v>
      </c>
      <c r="O48" s="3">
        <f t="shared" si="0"/>
        <v>0</v>
      </c>
      <c r="P48" s="3">
        <f t="shared" si="1"/>
        <v>0</v>
      </c>
      <c r="Q48" s="3">
        <f t="shared" si="11"/>
        <v>3.22</v>
      </c>
    </row>
    <row r="49" ht="15.6" spans="12:17">
      <c r="L49"/>
      <c r="M49" s="3">
        <v>48</v>
      </c>
      <c r="O49" s="3">
        <f t="shared" si="0"/>
        <v>0</v>
      </c>
      <c r="P49" s="3">
        <f t="shared" si="1"/>
        <v>0</v>
      </c>
      <c r="Q49" s="3">
        <f t="shared" si="11"/>
        <v>3.09</v>
      </c>
    </row>
    <row r="50" ht="15.6" spans="12:17">
      <c r="L50"/>
      <c r="M50" s="3">
        <v>49</v>
      </c>
      <c r="O50" s="3">
        <f t="shared" si="0"/>
        <v>0</v>
      </c>
      <c r="P50" s="3">
        <f t="shared" si="1"/>
        <v>0</v>
      </c>
      <c r="Q50" s="3">
        <f t="shared" si="11"/>
        <v>3.08</v>
      </c>
    </row>
    <row r="51" ht="15.6" spans="12:17">
      <c r="L51"/>
      <c r="M51" s="3">
        <v>50</v>
      </c>
      <c r="O51" s="3">
        <f t="shared" si="0"/>
        <v>0</v>
      </c>
      <c r="P51" s="3">
        <f t="shared" si="1"/>
        <v>0</v>
      </c>
      <c r="Q51" s="3">
        <f t="shared" si="11"/>
        <v>3.03</v>
      </c>
    </row>
    <row r="52" spans="13:17">
      <c r="M52" s="3">
        <v>51</v>
      </c>
      <c r="O52" s="3">
        <f t="shared" si="0"/>
        <v>0</v>
      </c>
      <c r="P52" s="3">
        <f t="shared" si="1"/>
        <v>0</v>
      </c>
      <c r="Q52" s="3">
        <f t="shared" ref="Q52:Q56" si="12">B16</f>
        <v>3.08</v>
      </c>
    </row>
    <row r="53" spans="13:17">
      <c r="M53" s="3">
        <v>52</v>
      </c>
      <c r="O53" s="3">
        <f t="shared" si="0"/>
        <v>0</v>
      </c>
      <c r="P53" s="3">
        <f t="shared" si="1"/>
        <v>0</v>
      </c>
      <c r="Q53" s="3">
        <f t="shared" si="12"/>
        <v>3.05</v>
      </c>
    </row>
    <row r="54" spans="13:17">
      <c r="M54" s="3">
        <v>53</v>
      </c>
      <c r="O54" s="3">
        <f t="shared" si="0"/>
        <v>0</v>
      </c>
      <c r="P54" s="3">
        <f t="shared" si="1"/>
        <v>0</v>
      </c>
      <c r="Q54" s="3">
        <f t="shared" si="12"/>
        <v>3.08</v>
      </c>
    </row>
    <row r="55" spans="13:17">
      <c r="M55" s="3">
        <v>54</v>
      </c>
      <c r="O55" s="3">
        <f t="shared" si="0"/>
        <v>0</v>
      </c>
      <c r="P55" s="3">
        <f t="shared" si="1"/>
        <v>0</v>
      </c>
      <c r="Q55" s="3">
        <f t="shared" si="12"/>
        <v>3.13</v>
      </c>
    </row>
    <row r="56" spans="13:17">
      <c r="M56" s="3">
        <v>55</v>
      </c>
      <c r="O56" s="3">
        <f t="shared" si="0"/>
        <v>0</v>
      </c>
      <c r="P56" s="3">
        <f t="shared" si="1"/>
        <v>0</v>
      </c>
      <c r="Q56" s="3">
        <f t="shared" si="12"/>
        <v>3.09</v>
      </c>
    </row>
    <row r="57" spans="13:17">
      <c r="M57" s="3">
        <v>56</v>
      </c>
      <c r="O57" s="3">
        <f t="shared" si="0"/>
        <v>0</v>
      </c>
      <c r="P57" s="3">
        <f t="shared" si="1"/>
        <v>0</v>
      </c>
      <c r="Q57" s="3">
        <f t="shared" ref="Q57:Q61" si="13">C16</f>
        <v>3.04</v>
      </c>
    </row>
    <row r="58" spans="13:17">
      <c r="M58" s="3">
        <v>57</v>
      </c>
      <c r="O58" s="3">
        <f t="shared" si="0"/>
        <v>0</v>
      </c>
      <c r="P58" s="3">
        <f t="shared" si="1"/>
        <v>0</v>
      </c>
      <c r="Q58" s="3">
        <f t="shared" si="13"/>
        <v>3.06</v>
      </c>
    </row>
    <row r="59" spans="13:17">
      <c r="M59" s="3">
        <v>58</v>
      </c>
      <c r="O59" s="3">
        <f t="shared" si="0"/>
        <v>0</v>
      </c>
      <c r="P59" s="3">
        <f t="shared" si="1"/>
        <v>0</v>
      </c>
      <c r="Q59" s="3">
        <f t="shared" si="13"/>
        <v>3.08</v>
      </c>
    </row>
    <row r="60" spans="13:17">
      <c r="M60" s="3">
        <v>59</v>
      </c>
      <c r="O60" s="3">
        <f t="shared" si="0"/>
        <v>0</v>
      </c>
      <c r="P60" s="3">
        <f t="shared" si="1"/>
        <v>0</v>
      </c>
      <c r="Q60" s="3">
        <f t="shared" si="13"/>
        <v>3.1</v>
      </c>
    </row>
    <row r="61" spans="13:17">
      <c r="M61" s="3">
        <v>60</v>
      </c>
      <c r="O61" s="3">
        <f t="shared" si="0"/>
        <v>0</v>
      </c>
      <c r="P61" s="3">
        <f t="shared" si="1"/>
        <v>0</v>
      </c>
      <c r="Q61" s="3">
        <f t="shared" si="13"/>
        <v>3.08</v>
      </c>
    </row>
    <row r="62" spans="13:17">
      <c r="M62" s="3">
        <v>61</v>
      </c>
      <c r="O62" s="3">
        <f t="shared" si="0"/>
        <v>0</v>
      </c>
      <c r="P62" s="3">
        <f t="shared" si="1"/>
        <v>0</v>
      </c>
      <c r="Q62" s="3">
        <f t="shared" ref="Q62:Q66" si="14">D16</f>
        <v>3.02</v>
      </c>
    </row>
    <row r="63" spans="13:17">
      <c r="M63" s="3">
        <v>62</v>
      </c>
      <c r="O63" s="3">
        <f t="shared" si="0"/>
        <v>0</v>
      </c>
      <c r="P63" s="3">
        <f t="shared" si="1"/>
        <v>0</v>
      </c>
      <c r="Q63" s="3">
        <f t="shared" si="14"/>
        <v>3.1</v>
      </c>
    </row>
    <row r="64" spans="13:17">
      <c r="M64" s="3">
        <v>63</v>
      </c>
      <c r="O64" s="3">
        <f t="shared" si="0"/>
        <v>0</v>
      </c>
      <c r="P64" s="3">
        <f t="shared" si="1"/>
        <v>0</v>
      </c>
      <c r="Q64" s="3">
        <f t="shared" si="14"/>
        <v>3.08</v>
      </c>
    </row>
    <row r="65" spans="13:17">
      <c r="M65" s="3">
        <v>64</v>
      </c>
      <c r="O65" s="3">
        <f t="shared" si="0"/>
        <v>0</v>
      </c>
      <c r="P65" s="3">
        <f t="shared" si="1"/>
        <v>0</v>
      </c>
      <c r="Q65" s="3">
        <f t="shared" si="14"/>
        <v>3.13</v>
      </c>
    </row>
    <row r="66" spans="13:17">
      <c r="M66" s="3">
        <v>65</v>
      </c>
      <c r="O66" s="3">
        <f t="shared" ref="O66:O126" si="15">$I$31</f>
        <v>0</v>
      </c>
      <c r="P66" s="3">
        <f t="shared" ref="P66:P126" si="16">$I$30</f>
        <v>0</v>
      </c>
      <c r="Q66" s="3">
        <f t="shared" si="14"/>
        <v>3.11</v>
      </c>
    </row>
    <row r="67" spans="13:17">
      <c r="M67" s="3">
        <v>66</v>
      </c>
      <c r="O67" s="3">
        <f t="shared" si="15"/>
        <v>0</v>
      </c>
      <c r="P67" s="3">
        <f t="shared" si="16"/>
        <v>0</v>
      </c>
      <c r="Q67" s="3">
        <f t="shared" ref="Q67:Q71" si="17">E16</f>
        <v>3.02</v>
      </c>
    </row>
    <row r="68" spans="13:17">
      <c r="M68" s="3">
        <v>67</v>
      </c>
      <c r="O68" s="3">
        <f t="shared" si="15"/>
        <v>0</v>
      </c>
      <c r="P68" s="3">
        <f t="shared" si="16"/>
        <v>0</v>
      </c>
      <c r="Q68" s="3">
        <f t="shared" si="17"/>
        <v>3.15</v>
      </c>
    </row>
    <row r="69" spans="13:17">
      <c r="M69" s="3">
        <v>68</v>
      </c>
      <c r="O69" s="3">
        <f t="shared" si="15"/>
        <v>0</v>
      </c>
      <c r="P69" s="3">
        <f t="shared" si="16"/>
        <v>0</v>
      </c>
      <c r="Q69" s="3">
        <f t="shared" si="17"/>
        <v>3.09</v>
      </c>
    </row>
    <row r="70" spans="13:17">
      <c r="M70" s="3">
        <v>69</v>
      </c>
      <c r="O70" s="3">
        <f t="shared" si="15"/>
        <v>0</v>
      </c>
      <c r="P70" s="3">
        <f t="shared" si="16"/>
        <v>0</v>
      </c>
      <c r="Q70" s="3">
        <f t="shared" si="17"/>
        <v>3.04</v>
      </c>
    </row>
    <row r="71" spans="13:17">
      <c r="M71" s="3">
        <v>70</v>
      </c>
      <c r="O71" s="3">
        <f t="shared" si="15"/>
        <v>0</v>
      </c>
      <c r="P71" s="3">
        <f t="shared" si="16"/>
        <v>0</v>
      </c>
      <c r="Q71" s="3">
        <f t="shared" si="17"/>
        <v>3.06</v>
      </c>
    </row>
    <row r="72" spans="13:17">
      <c r="M72" s="3">
        <v>71</v>
      </c>
      <c r="O72" s="3">
        <f t="shared" si="15"/>
        <v>0</v>
      </c>
      <c r="P72" s="3">
        <f t="shared" si="16"/>
        <v>0</v>
      </c>
      <c r="Q72" s="3">
        <f t="shared" ref="Q72:Q76" si="18">F16</f>
        <v>3.07</v>
      </c>
    </row>
    <row r="73" spans="13:17">
      <c r="M73" s="3">
        <v>72</v>
      </c>
      <c r="O73" s="3">
        <f t="shared" si="15"/>
        <v>0</v>
      </c>
      <c r="P73" s="3">
        <f t="shared" si="16"/>
        <v>0</v>
      </c>
      <c r="Q73" s="3">
        <f t="shared" si="18"/>
        <v>3.11</v>
      </c>
    </row>
    <row r="74" spans="13:17">
      <c r="M74" s="3">
        <v>73</v>
      </c>
      <c r="O74" s="3">
        <f t="shared" si="15"/>
        <v>0</v>
      </c>
      <c r="P74" s="3">
        <f t="shared" si="16"/>
        <v>0</v>
      </c>
      <c r="Q74" s="3">
        <f t="shared" si="18"/>
        <v>3.14</v>
      </c>
    </row>
    <row r="75" spans="13:17">
      <c r="M75" s="3">
        <v>74</v>
      </c>
      <c r="O75" s="3">
        <f t="shared" si="15"/>
        <v>0</v>
      </c>
      <c r="P75" s="3">
        <f t="shared" si="16"/>
        <v>0</v>
      </c>
      <c r="Q75" s="3">
        <f t="shared" si="18"/>
        <v>3.12</v>
      </c>
    </row>
    <row r="76" spans="13:17">
      <c r="M76" s="3">
        <v>75</v>
      </c>
      <c r="O76" s="3">
        <f t="shared" si="15"/>
        <v>0</v>
      </c>
      <c r="P76" s="3">
        <f t="shared" si="16"/>
        <v>0</v>
      </c>
      <c r="Q76" s="3">
        <f t="shared" si="18"/>
        <v>3.09</v>
      </c>
    </row>
    <row r="77" spans="13:17">
      <c r="M77" s="3">
        <v>76</v>
      </c>
      <c r="O77" s="3">
        <f t="shared" si="15"/>
        <v>0</v>
      </c>
      <c r="P77" s="3">
        <f t="shared" si="16"/>
        <v>0</v>
      </c>
      <c r="Q77" s="3">
        <f t="shared" ref="Q77:Q81" si="19">G16</f>
        <v>3.24</v>
      </c>
    </row>
    <row r="78" spans="13:17">
      <c r="M78" s="3">
        <v>77</v>
      </c>
      <c r="O78" s="3">
        <f t="shared" si="15"/>
        <v>0</v>
      </c>
      <c r="P78" s="3">
        <f t="shared" si="16"/>
        <v>0</v>
      </c>
      <c r="Q78" s="3">
        <f t="shared" si="19"/>
        <v>3.1</v>
      </c>
    </row>
    <row r="79" spans="13:17">
      <c r="M79" s="3">
        <v>78</v>
      </c>
      <c r="O79" s="3">
        <f t="shared" si="15"/>
        <v>0</v>
      </c>
      <c r="P79" s="3">
        <f t="shared" si="16"/>
        <v>0</v>
      </c>
      <c r="Q79" s="3">
        <f t="shared" si="19"/>
        <v>3.11</v>
      </c>
    </row>
    <row r="80" spans="13:17">
      <c r="M80" s="3">
        <v>79</v>
      </c>
      <c r="O80" s="3">
        <f t="shared" si="15"/>
        <v>0</v>
      </c>
      <c r="P80" s="3">
        <f t="shared" si="16"/>
        <v>0</v>
      </c>
      <c r="Q80" s="3">
        <f t="shared" si="19"/>
        <v>3.06</v>
      </c>
    </row>
    <row r="81" spans="13:17">
      <c r="M81" s="3">
        <v>80</v>
      </c>
      <c r="O81" s="3">
        <f t="shared" si="15"/>
        <v>0</v>
      </c>
      <c r="P81" s="3">
        <f t="shared" si="16"/>
        <v>0</v>
      </c>
      <c r="Q81" s="3">
        <f t="shared" si="19"/>
        <v>3.04</v>
      </c>
    </row>
    <row r="82" spans="13:17">
      <c r="M82" s="3">
        <v>81</v>
      </c>
      <c r="O82" s="3">
        <f t="shared" si="15"/>
        <v>0</v>
      </c>
      <c r="P82" s="3">
        <f t="shared" si="16"/>
        <v>0</v>
      </c>
      <c r="Q82" s="3">
        <f t="shared" ref="Q82:Q86" si="20">H16</f>
        <v>3.23</v>
      </c>
    </row>
    <row r="83" spans="13:17">
      <c r="M83" s="3">
        <v>82</v>
      </c>
      <c r="O83" s="3">
        <f t="shared" si="15"/>
        <v>0</v>
      </c>
      <c r="P83" s="3">
        <f t="shared" si="16"/>
        <v>0</v>
      </c>
      <c r="Q83" s="3">
        <f t="shared" si="20"/>
        <v>3.06</v>
      </c>
    </row>
    <row r="84" spans="13:17">
      <c r="M84" s="3">
        <v>83</v>
      </c>
      <c r="O84" s="3">
        <f t="shared" si="15"/>
        <v>0</v>
      </c>
      <c r="P84" s="3">
        <f t="shared" si="16"/>
        <v>0</v>
      </c>
      <c r="Q84" s="3">
        <f t="shared" si="20"/>
        <v>3.02</v>
      </c>
    </row>
    <row r="85" spans="13:17">
      <c r="M85" s="3">
        <v>84</v>
      </c>
      <c r="O85" s="3">
        <f t="shared" si="15"/>
        <v>0</v>
      </c>
      <c r="P85" s="3">
        <f t="shared" si="16"/>
        <v>0</v>
      </c>
      <c r="Q85" s="3">
        <f t="shared" si="20"/>
        <v>3.05</v>
      </c>
    </row>
    <row r="86" spans="13:17">
      <c r="M86" s="3">
        <v>85</v>
      </c>
      <c r="O86" s="3">
        <f t="shared" si="15"/>
        <v>0</v>
      </c>
      <c r="P86" s="3">
        <f t="shared" si="16"/>
        <v>0</v>
      </c>
      <c r="Q86" s="3">
        <f t="shared" si="20"/>
        <v>3.31</v>
      </c>
    </row>
    <row r="87" spans="13:17">
      <c r="M87" s="3">
        <v>86</v>
      </c>
      <c r="O87" s="3">
        <f t="shared" si="15"/>
        <v>0</v>
      </c>
      <c r="P87" s="3">
        <f t="shared" si="16"/>
        <v>0</v>
      </c>
      <c r="Q87" s="3">
        <f t="shared" ref="Q87:Q91" si="21">I16</f>
        <v>3.23</v>
      </c>
    </row>
    <row r="88" spans="13:17">
      <c r="M88" s="3">
        <v>87</v>
      </c>
      <c r="O88" s="3">
        <f t="shared" si="15"/>
        <v>0</v>
      </c>
      <c r="P88" s="3">
        <f t="shared" si="16"/>
        <v>0</v>
      </c>
      <c r="Q88" s="3">
        <f t="shared" si="21"/>
        <v>3.02</v>
      </c>
    </row>
    <row r="89" spans="13:17">
      <c r="M89" s="3">
        <v>88</v>
      </c>
      <c r="O89" s="3">
        <f t="shared" si="15"/>
        <v>0</v>
      </c>
      <c r="P89" s="3">
        <f t="shared" si="16"/>
        <v>0</v>
      </c>
      <c r="Q89" s="3">
        <f t="shared" si="21"/>
        <v>3.04</v>
      </c>
    </row>
    <row r="90" spans="13:17">
      <c r="M90" s="3">
        <v>89</v>
      </c>
      <c r="O90" s="3">
        <f t="shared" si="15"/>
        <v>0</v>
      </c>
      <c r="P90" s="3">
        <f t="shared" si="16"/>
        <v>0</v>
      </c>
      <c r="Q90" s="3">
        <f t="shared" si="21"/>
        <v>3.3</v>
      </c>
    </row>
    <row r="91" spans="13:17">
      <c r="M91" s="3">
        <v>90</v>
      </c>
      <c r="O91" s="3">
        <f t="shared" si="15"/>
        <v>0</v>
      </c>
      <c r="P91" s="3">
        <f t="shared" si="16"/>
        <v>0</v>
      </c>
      <c r="Q91" s="3">
        <f t="shared" si="21"/>
        <v>3.11</v>
      </c>
    </row>
    <row r="92" ht="15.6" spans="12:17">
      <c r="L92"/>
      <c r="M92" s="3">
        <v>91</v>
      </c>
      <c r="O92" s="3">
        <f t="shared" si="15"/>
        <v>0</v>
      </c>
      <c r="P92" s="3">
        <f t="shared" si="16"/>
        <v>0</v>
      </c>
      <c r="Q92" s="3">
        <f t="shared" ref="Q92:Q96" si="22">J16</f>
        <v>3.19</v>
      </c>
    </row>
    <row r="93" ht="15.6" spans="12:17">
      <c r="L93"/>
      <c r="M93" s="3">
        <v>92</v>
      </c>
      <c r="O93" s="3">
        <f t="shared" si="15"/>
        <v>0</v>
      </c>
      <c r="P93" s="3">
        <f t="shared" si="16"/>
        <v>0</v>
      </c>
      <c r="Q93" s="3">
        <f t="shared" si="22"/>
        <v>3.09</v>
      </c>
    </row>
    <row r="94" ht="15.6" spans="12:17">
      <c r="L94"/>
      <c r="M94" s="3">
        <v>93</v>
      </c>
      <c r="O94" s="3">
        <f t="shared" si="15"/>
        <v>0</v>
      </c>
      <c r="P94" s="3">
        <f t="shared" si="16"/>
        <v>0</v>
      </c>
      <c r="Q94" s="3">
        <f t="shared" si="22"/>
        <v>3.25</v>
      </c>
    </row>
    <row r="95" ht="15.6" spans="12:17">
      <c r="L95"/>
      <c r="M95" s="3">
        <v>94</v>
      </c>
      <c r="O95" s="3">
        <f t="shared" si="15"/>
        <v>0</v>
      </c>
      <c r="P95" s="3">
        <f t="shared" si="16"/>
        <v>0</v>
      </c>
      <c r="Q95" s="3">
        <f t="shared" si="22"/>
        <v>3.3</v>
      </c>
    </row>
    <row r="96" ht="15.6" spans="12:17">
      <c r="L96"/>
      <c r="M96" s="3">
        <v>95</v>
      </c>
      <c r="O96" s="3">
        <f t="shared" si="15"/>
        <v>0</v>
      </c>
      <c r="P96" s="3">
        <f t="shared" si="16"/>
        <v>0</v>
      </c>
      <c r="Q96" s="3">
        <f t="shared" si="22"/>
        <v>3.12</v>
      </c>
    </row>
    <row r="97" ht="15.6" spans="12:17">
      <c r="L97"/>
      <c r="M97" s="3">
        <v>96</v>
      </c>
      <c r="O97" s="3">
        <f t="shared" si="15"/>
        <v>0</v>
      </c>
      <c r="P97" s="3">
        <f t="shared" si="16"/>
        <v>0</v>
      </c>
      <c r="Q97" s="3">
        <f t="shared" ref="Q97:Q101" si="23">K16</f>
        <v>3.07</v>
      </c>
    </row>
    <row r="98" ht="15.6" spans="12:17">
      <c r="L98"/>
      <c r="M98" s="3">
        <v>97</v>
      </c>
      <c r="O98" s="3">
        <f t="shared" si="15"/>
        <v>0</v>
      </c>
      <c r="P98" s="3">
        <f t="shared" si="16"/>
        <v>0</v>
      </c>
      <c r="Q98" s="3">
        <f t="shared" si="23"/>
        <v>3.24</v>
      </c>
    </row>
    <row r="99" ht="15.6" spans="12:17">
      <c r="L99"/>
      <c r="M99" s="3">
        <v>98</v>
      </c>
      <c r="O99" s="3">
        <f t="shared" si="15"/>
        <v>0</v>
      </c>
      <c r="P99" s="3">
        <f t="shared" si="16"/>
        <v>0</v>
      </c>
      <c r="Q99" s="3">
        <f t="shared" si="23"/>
        <v>3</v>
      </c>
    </row>
    <row r="100" ht="15.6" spans="12:17">
      <c r="L100"/>
      <c r="M100" s="3">
        <v>99</v>
      </c>
      <c r="O100" s="3">
        <f t="shared" si="15"/>
        <v>0</v>
      </c>
      <c r="P100" s="3">
        <f t="shared" si="16"/>
        <v>0</v>
      </c>
      <c r="Q100" s="3">
        <f t="shared" si="23"/>
        <v>3.03</v>
      </c>
    </row>
    <row r="101" ht="15.6" spans="12:17">
      <c r="L101"/>
      <c r="M101" s="3">
        <v>100</v>
      </c>
      <c r="O101" s="3">
        <f t="shared" si="15"/>
        <v>0</v>
      </c>
      <c r="P101" s="3">
        <f t="shared" si="16"/>
        <v>0</v>
      </c>
      <c r="Q101" s="3">
        <f t="shared" si="23"/>
        <v>3.21</v>
      </c>
    </row>
    <row r="102" ht="15.6" spans="12:17">
      <c r="L102"/>
      <c r="M102" s="3">
        <v>101</v>
      </c>
      <c r="O102" s="3">
        <f t="shared" si="15"/>
        <v>0</v>
      </c>
      <c r="P102" s="3">
        <f t="shared" si="16"/>
        <v>0</v>
      </c>
      <c r="Q102" s="3">
        <f t="shared" ref="Q102:Q106" si="24">B22</f>
        <v>3.22</v>
      </c>
    </row>
    <row r="103" ht="15.6" spans="12:17">
      <c r="L103"/>
      <c r="M103" s="3">
        <v>102</v>
      </c>
      <c r="O103" s="3">
        <f t="shared" si="15"/>
        <v>0</v>
      </c>
      <c r="P103" s="3">
        <f t="shared" si="16"/>
        <v>0</v>
      </c>
      <c r="Q103" s="3">
        <f t="shared" si="24"/>
        <v>0</v>
      </c>
    </row>
    <row r="104" ht="15.6" spans="12:17">
      <c r="L104"/>
      <c r="M104" s="3">
        <v>103</v>
      </c>
      <c r="O104" s="3">
        <f t="shared" si="15"/>
        <v>0</v>
      </c>
      <c r="P104" s="3">
        <f t="shared" si="16"/>
        <v>0</v>
      </c>
      <c r="Q104" s="3">
        <f t="shared" si="24"/>
        <v>0</v>
      </c>
    </row>
    <row r="105" ht="15.6" spans="12:17">
      <c r="L105"/>
      <c r="M105" s="3">
        <v>104</v>
      </c>
      <c r="O105" s="3">
        <f t="shared" si="15"/>
        <v>0</v>
      </c>
      <c r="P105" s="3">
        <f t="shared" si="16"/>
        <v>0</v>
      </c>
      <c r="Q105" s="3">
        <f t="shared" si="24"/>
        <v>0</v>
      </c>
    </row>
    <row r="106" ht="15.6" spans="12:17">
      <c r="L106"/>
      <c r="M106" s="3">
        <v>105</v>
      </c>
      <c r="O106" s="3">
        <f t="shared" si="15"/>
        <v>0</v>
      </c>
      <c r="P106" s="3">
        <f t="shared" si="16"/>
        <v>0</v>
      </c>
      <c r="Q106" s="3">
        <f t="shared" si="24"/>
        <v>0</v>
      </c>
    </row>
    <row r="107" spans="13:17">
      <c r="M107" s="3">
        <v>106</v>
      </c>
      <c r="O107" s="3">
        <f t="shared" si="15"/>
        <v>0</v>
      </c>
      <c r="P107" s="3">
        <f t="shared" si="16"/>
        <v>0</v>
      </c>
      <c r="Q107" s="3">
        <f t="shared" ref="Q107:Q111" si="25">C22</f>
        <v>0</v>
      </c>
    </row>
    <row r="108" spans="13:17">
      <c r="M108" s="3">
        <v>107</v>
      </c>
      <c r="O108" s="3">
        <f t="shared" si="15"/>
        <v>0</v>
      </c>
      <c r="P108" s="3">
        <f t="shared" si="16"/>
        <v>0</v>
      </c>
      <c r="Q108" s="3">
        <f t="shared" si="25"/>
        <v>0</v>
      </c>
    </row>
    <row r="109" spans="13:17">
      <c r="M109" s="3">
        <v>108</v>
      </c>
      <c r="O109" s="3">
        <f t="shared" si="15"/>
        <v>0</v>
      </c>
      <c r="P109" s="3">
        <f t="shared" si="16"/>
        <v>0</v>
      </c>
      <c r="Q109" s="3">
        <f t="shared" si="25"/>
        <v>0</v>
      </c>
    </row>
    <row r="110" spans="13:17">
      <c r="M110" s="3">
        <v>109</v>
      </c>
      <c r="O110" s="3">
        <f t="shared" si="15"/>
        <v>0</v>
      </c>
      <c r="P110" s="3">
        <f t="shared" si="16"/>
        <v>0</v>
      </c>
      <c r="Q110" s="3">
        <f t="shared" si="25"/>
        <v>0</v>
      </c>
    </row>
    <row r="111" spans="13:17">
      <c r="M111" s="3">
        <v>110</v>
      </c>
      <c r="O111" s="3">
        <f t="shared" si="15"/>
        <v>0</v>
      </c>
      <c r="P111" s="3">
        <f t="shared" si="16"/>
        <v>0</v>
      </c>
      <c r="Q111" s="3">
        <f t="shared" si="25"/>
        <v>0</v>
      </c>
    </row>
    <row r="112" spans="13:17">
      <c r="M112" s="3">
        <v>111</v>
      </c>
      <c r="O112" s="3">
        <f t="shared" si="15"/>
        <v>0</v>
      </c>
      <c r="P112" s="3">
        <f t="shared" si="16"/>
        <v>0</v>
      </c>
      <c r="Q112" s="3">
        <f t="shared" ref="Q112:Q116" si="26">D22</f>
        <v>0</v>
      </c>
    </row>
    <row r="113" spans="13:17">
      <c r="M113" s="3">
        <v>112</v>
      </c>
      <c r="O113" s="3">
        <f t="shared" si="15"/>
        <v>0</v>
      </c>
      <c r="P113" s="3">
        <f t="shared" si="16"/>
        <v>0</v>
      </c>
      <c r="Q113" s="3">
        <f t="shared" si="26"/>
        <v>0</v>
      </c>
    </row>
    <row r="114" spans="13:17">
      <c r="M114" s="3">
        <v>113</v>
      </c>
      <c r="O114" s="3">
        <f t="shared" si="15"/>
        <v>0</v>
      </c>
      <c r="P114" s="3">
        <f t="shared" si="16"/>
        <v>0</v>
      </c>
      <c r="Q114" s="3">
        <f t="shared" si="26"/>
        <v>0</v>
      </c>
    </row>
    <row r="115" spans="13:17">
      <c r="M115" s="3">
        <v>114</v>
      </c>
      <c r="O115" s="3">
        <f t="shared" si="15"/>
        <v>0</v>
      </c>
      <c r="P115" s="3">
        <f t="shared" si="16"/>
        <v>0</v>
      </c>
      <c r="Q115" s="3">
        <f t="shared" si="26"/>
        <v>0</v>
      </c>
    </row>
    <row r="116" spans="13:17">
      <c r="M116" s="3">
        <v>115</v>
      </c>
      <c r="O116" s="3">
        <f t="shared" si="15"/>
        <v>0</v>
      </c>
      <c r="P116" s="3">
        <f t="shared" si="16"/>
        <v>0</v>
      </c>
      <c r="Q116" s="3">
        <f t="shared" si="26"/>
        <v>0</v>
      </c>
    </row>
    <row r="117" spans="13:17">
      <c r="M117" s="3">
        <v>116</v>
      </c>
      <c r="O117" s="3">
        <f t="shared" si="15"/>
        <v>0</v>
      </c>
      <c r="P117" s="3">
        <f t="shared" si="16"/>
        <v>0</v>
      </c>
      <c r="Q117" s="3">
        <f t="shared" ref="Q117:Q121" si="27">E22</f>
        <v>0</v>
      </c>
    </row>
    <row r="118" spans="13:17">
      <c r="M118" s="3">
        <v>117</v>
      </c>
      <c r="O118" s="3">
        <f t="shared" si="15"/>
        <v>0</v>
      </c>
      <c r="P118" s="3">
        <f t="shared" si="16"/>
        <v>0</v>
      </c>
      <c r="Q118" s="3">
        <f t="shared" si="27"/>
        <v>0</v>
      </c>
    </row>
    <row r="119" spans="13:17">
      <c r="M119" s="3">
        <v>118</v>
      </c>
      <c r="O119" s="3">
        <f t="shared" si="15"/>
        <v>0</v>
      </c>
      <c r="P119" s="3">
        <f t="shared" si="16"/>
        <v>0</v>
      </c>
      <c r="Q119" s="3">
        <f t="shared" si="27"/>
        <v>0</v>
      </c>
    </row>
    <row r="120" spans="13:17">
      <c r="M120" s="3">
        <v>119</v>
      </c>
      <c r="O120" s="3">
        <f t="shared" si="15"/>
        <v>0</v>
      </c>
      <c r="P120" s="3">
        <f t="shared" si="16"/>
        <v>0</v>
      </c>
      <c r="Q120" s="3">
        <f t="shared" si="27"/>
        <v>0</v>
      </c>
    </row>
    <row r="121" spans="13:17">
      <c r="M121" s="3">
        <v>120</v>
      </c>
      <c r="O121" s="3">
        <f t="shared" si="15"/>
        <v>0</v>
      </c>
      <c r="P121" s="3">
        <f t="shared" si="16"/>
        <v>0</v>
      </c>
      <c r="Q121" s="3">
        <f t="shared" si="27"/>
        <v>0</v>
      </c>
    </row>
    <row r="122" spans="13:17">
      <c r="M122" s="3">
        <v>121</v>
      </c>
      <c r="O122" s="3">
        <f t="shared" si="15"/>
        <v>0</v>
      </c>
      <c r="P122" s="3">
        <f t="shared" si="16"/>
        <v>0</v>
      </c>
      <c r="Q122" s="3">
        <f t="shared" ref="Q122:Q126" si="28">F22</f>
        <v>0</v>
      </c>
    </row>
    <row r="123" spans="13:17">
      <c r="M123" s="3">
        <v>122</v>
      </c>
      <c r="O123" s="3">
        <f t="shared" si="15"/>
        <v>0</v>
      </c>
      <c r="P123" s="3">
        <f t="shared" si="16"/>
        <v>0</v>
      </c>
      <c r="Q123" s="3">
        <f t="shared" si="28"/>
        <v>0</v>
      </c>
    </row>
    <row r="124" spans="13:17">
      <c r="M124" s="3">
        <v>123</v>
      </c>
      <c r="O124" s="3">
        <f t="shared" si="15"/>
        <v>0</v>
      </c>
      <c r="P124" s="3">
        <f t="shared" si="16"/>
        <v>0</v>
      </c>
      <c r="Q124" s="3">
        <f t="shared" si="28"/>
        <v>0</v>
      </c>
    </row>
    <row r="125" spans="13:17">
      <c r="M125" s="3">
        <v>124</v>
      </c>
      <c r="O125" s="3">
        <f t="shared" si="15"/>
        <v>0</v>
      </c>
      <c r="P125" s="3">
        <f t="shared" si="16"/>
        <v>0</v>
      </c>
      <c r="Q125" s="3">
        <f t="shared" si="28"/>
        <v>0</v>
      </c>
    </row>
    <row r="126" spans="13:17">
      <c r="M126" s="3">
        <v>125</v>
      </c>
      <c r="O126" s="3">
        <f t="shared" si="15"/>
        <v>0</v>
      </c>
      <c r="P126" s="3">
        <f t="shared" si="16"/>
        <v>0</v>
      </c>
      <c r="Q126" s="3">
        <f t="shared" si="28"/>
        <v>0</v>
      </c>
    </row>
  </sheetData>
  <mergeCells count="49">
    <mergeCell ref="A1:K1"/>
    <mergeCell ref="A2:K2"/>
    <mergeCell ref="A3:C3"/>
    <mergeCell ref="D3:G3"/>
    <mergeCell ref="H3:I3"/>
    <mergeCell ref="J3:K3"/>
    <mergeCell ref="A4:C4"/>
    <mergeCell ref="D4:G4"/>
    <mergeCell ref="H4:I4"/>
    <mergeCell ref="J4:K4"/>
    <mergeCell ref="A5:C5"/>
    <mergeCell ref="D5:G5"/>
    <mergeCell ref="H5:I5"/>
    <mergeCell ref="J5:K5"/>
    <mergeCell ref="A6:C6"/>
    <mergeCell ref="D6:G6"/>
    <mergeCell ref="H6:I6"/>
    <mergeCell ref="J6:K6"/>
    <mergeCell ref="A7:C7"/>
    <mergeCell ref="D7:K7"/>
    <mergeCell ref="A8:C8"/>
    <mergeCell ref="D8:E8"/>
    <mergeCell ref="F8:I8"/>
    <mergeCell ref="J8:K8"/>
    <mergeCell ref="A27:K27"/>
    <mergeCell ref="A28:C28"/>
    <mergeCell ref="D28:F28"/>
    <mergeCell ref="G28:H28"/>
    <mergeCell ref="I28:K28"/>
    <mergeCell ref="A29:C29"/>
    <mergeCell ref="D29:F29"/>
    <mergeCell ref="G29:H29"/>
    <mergeCell ref="I29:K29"/>
    <mergeCell ref="A30:C30"/>
    <mergeCell ref="D30:F30"/>
    <mergeCell ref="G30:H30"/>
    <mergeCell ref="I30:K30"/>
    <mergeCell ref="A31:C31"/>
    <mergeCell ref="D31:F31"/>
    <mergeCell ref="G31:H31"/>
    <mergeCell ref="I31:K31"/>
    <mergeCell ref="A32:F32"/>
    <mergeCell ref="G32:K32"/>
    <mergeCell ref="A33:K33"/>
    <mergeCell ref="A34:K34"/>
    <mergeCell ref="E35:I35"/>
    <mergeCell ref="A10:A14"/>
    <mergeCell ref="A16:A20"/>
    <mergeCell ref="A22:A26"/>
  </mergeCells>
  <conditionalFormatting sqref="E35:I35">
    <cfRule type="containsText" dxfId="0" priority="3" operator="between" text="可接受">
      <formula>NOT(ISERROR(SEARCH("可接受",E35)))</formula>
    </cfRule>
    <cfRule type="containsText" dxfId="1" priority="2" operator="between" text="不可接受">
      <formula>NOT(ISERROR(SEARCH("不可接受",E35)))</formula>
    </cfRule>
    <cfRule type="containsText" dxfId="2" priority="1" operator="between" text="优秀">
      <formula>NOT(ISERROR(SEARCH("优秀",E35)))</formula>
    </cfRule>
  </conditionalFormatting>
  <printOptions horizontalCentered="1"/>
  <pageMargins left="0.196527777777778" right="0.196527777777778" top="0" bottom="0" header="0.5" footer="0.298611111111111"/>
  <pageSetup paperSize="9" orientation="portrait" horizontalDpi="600" verticalDpi="600"/>
  <headerFooter/>
  <drawing r:id="rId1"/>
  <legacyDrawing r:id="rId2"/>
  <oleObjects>
    <mc:AlternateContent xmlns:mc="http://schemas.openxmlformats.org/markup-compatibility/2006">
      <mc:Choice Requires="x14">
        <oleObject shapeId="1025" progId="Equation.KSEE3" r:id="rId3">
          <objectPr defaultSize="0" r:id="rId4">
            <anchor moveWithCells="1" sizeWithCells="1">
              <from>
                <xdr:col>6</xdr:col>
                <xdr:colOff>556260</xdr:colOff>
                <xdr:row>27</xdr:row>
                <xdr:rowOff>40005</xdr:rowOff>
              </from>
              <to>
                <xdr:col>7</xdr:col>
                <xdr:colOff>74295</xdr:colOff>
                <xdr:row>27</xdr:row>
                <xdr:rowOff>206375</xdr:rowOff>
              </to>
            </anchor>
          </objectPr>
        </oleObject>
      </mc:Choice>
      <mc:Fallback>
        <oleObject shapeId="1025" progId="Equation.KSEE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" defaultRowHeight="15.6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CPK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JP</cp:lastModifiedBy>
  <dcterms:created xsi:type="dcterms:W3CDTF">2025-10-22T02:35:00Z</dcterms:created>
  <dcterms:modified xsi:type="dcterms:W3CDTF">2025-10-22T03:19:55Z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2A17833BA59B44429FE4EB810F377C81_11</vt:lpwstr>
  </property>
  <property fmtid="{D5CDD505-2E9C-101B-9397-08002B2CF9AE}" pid="3" name="KSOProductBuildVer">
    <vt:lpwstr>2052-12.1.0.23125</vt:lpwstr>
  </property>
</Properties>
</file>