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ore\Dropbox\Home\Pool\"/>
    </mc:Choice>
  </mc:AlternateContent>
  <bookViews>
    <workbookView xWindow="22650" yWindow="0" windowWidth="3615" windowHeight="8505"/>
  </bookViews>
  <sheets>
    <sheet name="Calculator" sheetId="1" r:id="rId1"/>
    <sheet name="ChangeLog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D9" i="1"/>
  <c r="C25" i="1"/>
  <c r="C16" i="1" l="1"/>
  <c r="D10" i="1"/>
  <c r="C17" i="1" l="1"/>
  <c r="C26" i="1"/>
</calcChain>
</file>

<file path=xl/sharedStrings.xml><?xml version="1.0" encoding="utf-8"?>
<sst xmlns="http://schemas.openxmlformats.org/spreadsheetml/2006/main" count="61" uniqueCount="51">
  <si>
    <t>FC</t>
  </si>
  <si>
    <t>PPM</t>
  </si>
  <si>
    <t>Per Hour Output</t>
  </si>
  <si>
    <t>Pool Size</t>
  </si>
  <si>
    <t>Gallons</t>
  </si>
  <si>
    <t>lbs</t>
  </si>
  <si>
    <t>Water Balance for SWGs</t>
  </si>
  <si>
    <t>Chlorine / CYA Chart</t>
  </si>
  <si>
    <t>Inspired by TroubleFreePool.com</t>
  </si>
  <si>
    <t>SWG Output %</t>
  </si>
  <si>
    <t>SWG 24 Hr FC Output</t>
  </si>
  <si>
    <t>24 Hr SWG FC Production</t>
  </si>
  <si>
    <t>%</t>
  </si>
  <si>
    <t>Average 24 Hr FC Demand</t>
  </si>
  <si>
    <t>SWG Run Time Chart</t>
  </si>
  <si>
    <t>SWG</t>
  </si>
  <si>
    <t>% Output</t>
  </si>
  <si>
    <t>24 Hr FC PPM Demand</t>
  </si>
  <si>
    <t>Values are in hours</t>
  </si>
  <si>
    <t xml:space="preserve">Desired Run Time </t>
  </si>
  <si>
    <t>Hours</t>
  </si>
  <si>
    <t>Version</t>
  </si>
  <si>
    <t>Beta 1.0</t>
  </si>
  <si>
    <t>Beta 1.1</t>
  </si>
  <si>
    <t>Beta 1.2</t>
  </si>
  <si>
    <t>Initial version - goal to calculate run time based on % of SWG</t>
  </si>
  <si>
    <t>Added SWG Run Time Chart to make it easier to see different run times/SWG %</t>
  </si>
  <si>
    <t>Added entry for Run Time hours so it will calculate % of SWG (opposite calculation of the Beta 1.0 calc).  Both are included.</t>
  </si>
  <si>
    <t>Reworked some formulas for easy of calculations</t>
  </si>
  <si>
    <t>Added ChangeLog</t>
  </si>
  <si>
    <t>TFP Member "BestJoeyEver" made some suggestions to add calculation of SWG % based on hours of run time</t>
  </si>
  <si>
    <t>Notes</t>
  </si>
  <si>
    <t>Date</t>
  </si>
  <si>
    <t>Updated SWG Run Time Chart to have increments by 5% vs 10%</t>
  </si>
  <si>
    <t>Instructions:</t>
  </si>
  <si>
    <t>1. Enter your Pool Volume in gallons in cell D4</t>
  </si>
  <si>
    <t>2. Enter your Average 24 Hr FC Demand in cell D5</t>
  </si>
  <si>
    <t xml:space="preserve">3. Enter the production of your SWG in lbs in cell D6.  See link for this value.  </t>
  </si>
  <si>
    <t>4. Enter a SWG Output % in cell D10.  Use this % and the Hours output to set your SWG &amp; Pump Run Time.</t>
  </si>
  <si>
    <t>or</t>
  </si>
  <si>
    <t>4. Enter a Desired Run Time in cell D16.  Use these hours and the Output % to set your SWG &amp; Pump Run Time.</t>
  </si>
  <si>
    <t>4. Use the SWG Run Time Chart to determine the Output % &amp; Pump Run Time based on the FC PPM Demand</t>
  </si>
  <si>
    <t>Added Instructions</t>
  </si>
  <si>
    <t>Saltwater Chlorine Generator Calculator</t>
  </si>
  <si>
    <t>Copyright 2016 Matthew G. Moore</t>
  </si>
  <si>
    <t>General Inputs</t>
  </si>
  <si>
    <t>Helpful Links</t>
  </si>
  <si>
    <t>Split up Input sections to reduce possible confusion</t>
  </si>
  <si>
    <t>Calculate Pump/SWG Run Time</t>
  </si>
  <si>
    <t>Calculate SWG %</t>
  </si>
  <si>
    <t>Updated header / footer and print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</si>
</sst>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43" fontId="0" fillId="3" borderId="0" xfId="1" applyNumberFormat="1" applyFont="1" applyFill="1" applyBorder="1"/>
    <xf numFmtId="0" fontId="0" fillId="3" borderId="5" xfId="0" applyFill="1" applyBorder="1"/>
    <xf numFmtId="0" fontId="0" fillId="3" borderId="8" xfId="0" applyFill="1" applyBorder="1"/>
    <xf numFmtId="4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165" fontId="2" fillId="2" borderId="0" xfId="1" applyNumberFormat="1" applyFont="1" applyFill="1" applyBorder="1"/>
    <xf numFmtId="166" fontId="2" fillId="2" borderId="0" xfId="0" applyNumberFormat="1" applyFont="1" applyFill="1" applyBorder="1"/>
    <xf numFmtId="0" fontId="2" fillId="2" borderId="0" xfId="0" applyFont="1" applyFill="1" applyBorder="1"/>
    <xf numFmtId="164" fontId="2" fillId="3" borderId="0" xfId="1" applyNumberFormat="1" applyFont="1" applyFill="1" applyBorder="1"/>
    <xf numFmtId="165" fontId="2" fillId="2" borderId="0" xfId="1" applyNumberFormat="1" applyFont="1" applyFill="1" applyBorder="1" applyAlignment="1">
      <alignment horizontal="right"/>
    </xf>
    <xf numFmtId="0" fontId="5" fillId="3" borderId="0" xfId="2" applyFill="1" applyBorder="1"/>
    <xf numFmtId="0" fontId="0" fillId="0" borderId="0" xfId="0" applyAlignment="1">
      <alignment horizontal="center"/>
    </xf>
    <xf numFmtId="9" fontId="2" fillId="6" borderId="10" xfId="0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43" fontId="2" fillId="3" borderId="0" xfId="0" applyNumberFormat="1" applyFont="1" applyFill="1" applyBorder="1" applyAlignment="1">
      <alignment horizontal="left"/>
    </xf>
    <xf numFmtId="43" fontId="0" fillId="0" borderId="0" xfId="0" applyNumberFormat="1"/>
    <xf numFmtId="14" fontId="0" fillId="0" borderId="0" xfId="0" applyNumberFormat="1"/>
    <xf numFmtId="0" fontId="2" fillId="0" borderId="0" xfId="0" applyFont="1"/>
    <xf numFmtId="0" fontId="8" fillId="0" borderId="0" xfId="0" applyFont="1" applyAlignment="1"/>
    <xf numFmtId="0" fontId="10" fillId="0" borderId="0" xfId="0" applyFont="1" applyAlignment="1">
      <alignment horizontal="right" vertical="center"/>
    </xf>
    <xf numFmtId="0" fontId="0" fillId="0" borderId="9" xfId="0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5" xfId="0" applyFill="1" applyBorder="1"/>
    <xf numFmtId="0" fontId="2" fillId="3" borderId="16" xfId="0" applyFont="1" applyFill="1" applyBorder="1"/>
    <xf numFmtId="164" fontId="2" fillId="3" borderId="16" xfId="1" applyNumberFormat="1" applyFont="1" applyFill="1" applyBorder="1"/>
    <xf numFmtId="0" fontId="0" fillId="3" borderId="17" xfId="0" applyFill="1" applyBorder="1"/>
    <xf numFmtId="0" fontId="0" fillId="0" borderId="0" xfId="0" applyBorder="1"/>
    <xf numFmtId="43" fontId="2" fillId="3" borderId="16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0" borderId="0" xfId="2" applyAlignment="1">
      <alignment horizontal="right"/>
    </xf>
    <xf numFmtId="43" fontId="5" fillId="0" borderId="0" xfId="2" applyNumberFormat="1" applyFill="1" applyBorder="1" applyAlignment="1"/>
    <xf numFmtId="0" fontId="11" fillId="5" borderId="11" xfId="0" applyFont="1" applyFill="1" applyBorder="1"/>
    <xf numFmtId="0" fontId="11" fillId="5" borderId="13" xfId="0" applyFont="1" applyFill="1" applyBorder="1"/>
    <xf numFmtId="0" fontId="11" fillId="5" borderId="1" xfId="0" applyFont="1" applyFill="1" applyBorder="1"/>
    <xf numFmtId="0" fontId="11" fillId="5" borderId="5" xfId="0" applyFont="1" applyFill="1" applyBorder="1"/>
    <xf numFmtId="0" fontId="2" fillId="6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9" fontId="7" fillId="4" borderId="4" xfId="3" applyNumberFormat="1" applyFont="1" applyFill="1" applyBorder="1" applyAlignment="1">
      <alignment horizontal="center" vertical="center"/>
    </xf>
    <xf numFmtId="9" fontId="7" fillId="4" borderId="0" xfId="3" applyNumberFormat="1" applyFont="1" applyFill="1" applyBorder="1" applyAlignment="1">
      <alignment horizontal="center" vertical="center"/>
    </xf>
    <xf numFmtId="9" fontId="7" fillId="4" borderId="5" xfId="3" applyNumberFormat="1" applyFont="1" applyFill="1" applyBorder="1" applyAlignment="1">
      <alignment horizontal="center" vertical="center"/>
    </xf>
    <xf numFmtId="9" fontId="7" fillId="4" borderId="6" xfId="3" applyNumberFormat="1" applyFont="1" applyFill="1" applyBorder="1" applyAlignment="1">
      <alignment horizontal="center" vertical="center"/>
    </xf>
    <xf numFmtId="9" fontId="7" fillId="4" borderId="7" xfId="3" applyNumberFormat="1" applyFont="1" applyFill="1" applyBorder="1" applyAlignment="1">
      <alignment horizontal="center" vertical="center"/>
    </xf>
    <xf numFmtId="9" fontId="7" fillId="4" borderId="8" xfId="3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Version"/>
    <tableColumn id="3" name="Date"/>
    <tableColumn id="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oublefreepool.com/content/138-water-balance-for-swg-saltwater-chlorine-generator" TargetMode="External"/><Relationship Id="rId2" Type="http://schemas.openxmlformats.org/officeDocument/2006/relationships/hyperlink" Target="http://www.troublefreepool.com/content/128-chlorine-cya-chart-slam-shock" TargetMode="External"/><Relationship Id="rId1" Type="http://schemas.openxmlformats.org/officeDocument/2006/relationships/hyperlink" Target="http://www.discountsaltpool.com/Salt-System-Comparison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roublefreepoo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showGridLines="0" tabSelected="1" zoomScaleNormal="100" zoomScaleSheetLayoutView="90" workbookViewId="0">
      <selection activeCell="K27" sqref="K27"/>
    </sheetView>
  </sheetViews>
  <sheetFormatPr defaultRowHeight="15" x14ac:dyDescent="0.25"/>
  <cols>
    <col min="1" max="1" width="1.7109375" customWidth="1"/>
    <col min="2" max="2" width="1.42578125" customWidth="1"/>
    <col min="3" max="3" width="24.140625" customWidth="1"/>
    <col min="4" max="4" width="10.5703125" bestFit="1" customWidth="1"/>
    <col min="6" max="6" width="1.5703125" customWidth="1"/>
    <col min="7" max="7" width="3.140625" customWidth="1"/>
    <col min="8" max="8" width="11.42578125" style="16" bestFit="1" customWidth="1"/>
    <col min="9" max="13" width="7.7109375" style="16" customWidth="1"/>
  </cols>
  <sheetData>
    <row r="1" spans="2:13" ht="23.25" x14ac:dyDescent="0.35">
      <c r="B1" s="29" t="s">
        <v>43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24</v>
      </c>
    </row>
    <row r="2" spans="2:13" ht="10.5" customHeight="1" x14ac:dyDescent="0.25">
      <c r="B2" s="42" t="s">
        <v>44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 t="s">
        <v>8</v>
      </c>
    </row>
    <row r="4" spans="2:13" ht="21" x14ac:dyDescent="0.35">
      <c r="B4" s="32"/>
      <c r="C4" s="75" t="s">
        <v>45</v>
      </c>
      <c r="D4" s="75"/>
      <c r="E4" s="75"/>
      <c r="F4" s="33"/>
      <c r="H4" s="54" t="s">
        <v>14</v>
      </c>
      <c r="I4" s="55"/>
      <c r="J4" s="55"/>
      <c r="K4" s="55"/>
      <c r="L4" s="55"/>
      <c r="M4" s="55"/>
    </row>
    <row r="5" spans="2:13" ht="3.75" customHeight="1" x14ac:dyDescent="0.25">
      <c r="B5" s="34"/>
      <c r="C5" s="2"/>
      <c r="D5" s="2"/>
      <c r="E5" s="2"/>
      <c r="F5" s="35"/>
      <c r="G5" s="31"/>
      <c r="H5" s="22"/>
      <c r="I5" s="19"/>
      <c r="J5" s="20"/>
      <c r="K5" s="20"/>
      <c r="L5" s="20"/>
      <c r="M5" s="21"/>
    </row>
    <row r="6" spans="2:13" x14ac:dyDescent="0.25">
      <c r="B6" s="34"/>
      <c r="C6" s="9" t="s">
        <v>3</v>
      </c>
      <c r="D6" s="10">
        <v>14500</v>
      </c>
      <c r="E6" s="9" t="s">
        <v>4</v>
      </c>
      <c r="F6" s="35"/>
      <c r="G6" s="31"/>
      <c r="H6" s="23" t="s">
        <v>15</v>
      </c>
      <c r="I6" s="56" t="s">
        <v>17</v>
      </c>
      <c r="J6" s="57"/>
      <c r="K6" s="57"/>
      <c r="L6" s="57"/>
      <c r="M6" s="58"/>
    </row>
    <row r="7" spans="2:13" x14ac:dyDescent="0.25">
      <c r="B7" s="34"/>
      <c r="C7" s="9" t="s">
        <v>13</v>
      </c>
      <c r="D7" s="11">
        <v>2</v>
      </c>
      <c r="E7" s="9" t="s">
        <v>1</v>
      </c>
      <c r="F7" s="35"/>
      <c r="G7" s="31"/>
      <c r="H7" s="24" t="s">
        <v>16</v>
      </c>
      <c r="I7" s="49">
        <v>1</v>
      </c>
      <c r="J7" s="49">
        <v>2</v>
      </c>
      <c r="K7" s="49">
        <v>3</v>
      </c>
      <c r="L7" s="49">
        <v>4</v>
      </c>
      <c r="M7" s="49">
        <v>5</v>
      </c>
    </row>
    <row r="8" spans="2:13" x14ac:dyDescent="0.25">
      <c r="B8" s="34"/>
      <c r="C8" s="15" t="s">
        <v>11</v>
      </c>
      <c r="D8" s="12">
        <v>0.4</v>
      </c>
      <c r="E8" s="9" t="s">
        <v>5</v>
      </c>
      <c r="F8" s="35"/>
      <c r="G8" s="31"/>
      <c r="H8" s="17">
        <v>0.05</v>
      </c>
      <c r="I8" s="18">
        <f>ROUND(I$7/($D$8*16/$D$6*7489.4*$H8/24),1)</f>
        <v>145.19999999999999</v>
      </c>
      <c r="J8" s="18">
        <f t="shared" ref="J8:M8" si="0">ROUND(J$7/($D$8*16/$D$6*7489.4*$H8/24),1)</f>
        <v>290.39999999999998</v>
      </c>
      <c r="K8" s="18">
        <f t="shared" si="0"/>
        <v>435.6</v>
      </c>
      <c r="L8" s="18">
        <f t="shared" si="0"/>
        <v>580.79999999999995</v>
      </c>
      <c r="M8" s="18">
        <f t="shared" si="0"/>
        <v>726</v>
      </c>
    </row>
    <row r="9" spans="2:13" x14ac:dyDescent="0.25">
      <c r="B9" s="34"/>
      <c r="C9" s="9" t="s">
        <v>10</v>
      </c>
      <c r="D9" s="13">
        <f>D8*16/D6*7489.4</f>
        <v>3.3056662068965519</v>
      </c>
      <c r="E9" s="9" t="s">
        <v>0</v>
      </c>
      <c r="F9" s="35"/>
      <c r="G9" s="31"/>
      <c r="H9" s="17">
        <v>0.1</v>
      </c>
      <c r="I9" s="18">
        <f t="shared" ref="I9:M27" si="1">ROUND(I$7/($D$8*16/$D$6*7489.4*$H9/24),1)</f>
        <v>72.599999999999994</v>
      </c>
      <c r="J9" s="18">
        <f t="shared" si="1"/>
        <v>145.19999999999999</v>
      </c>
      <c r="K9" s="18">
        <f t="shared" si="1"/>
        <v>217.8</v>
      </c>
      <c r="L9" s="18">
        <f t="shared" si="1"/>
        <v>290.39999999999998</v>
      </c>
      <c r="M9" s="18">
        <f t="shared" si="1"/>
        <v>363</v>
      </c>
    </row>
    <row r="10" spans="2:13" x14ac:dyDescent="0.25">
      <c r="B10" s="36"/>
      <c r="C10" s="37" t="s">
        <v>2</v>
      </c>
      <c r="D10" s="38">
        <f>D9/24</f>
        <v>0.137736091954023</v>
      </c>
      <c r="E10" s="37" t="s">
        <v>0</v>
      </c>
      <c r="F10" s="39"/>
      <c r="G10" s="31"/>
      <c r="H10" s="17">
        <v>0.15</v>
      </c>
      <c r="I10" s="18">
        <f t="shared" si="1"/>
        <v>48.4</v>
      </c>
      <c r="J10" s="18">
        <f t="shared" si="1"/>
        <v>96.8</v>
      </c>
      <c r="K10" s="18">
        <f t="shared" si="1"/>
        <v>145.19999999999999</v>
      </c>
      <c r="L10" s="18">
        <f t="shared" si="1"/>
        <v>193.6</v>
      </c>
      <c r="M10" s="18">
        <f t="shared" si="1"/>
        <v>242</v>
      </c>
    </row>
    <row r="11" spans="2:13" x14ac:dyDescent="0.25">
      <c r="F11" s="40"/>
      <c r="G11" s="31"/>
      <c r="H11" s="17">
        <v>0.2</v>
      </c>
      <c r="I11" s="18">
        <f t="shared" si="1"/>
        <v>36.299999999999997</v>
      </c>
      <c r="J11" s="18">
        <f t="shared" si="1"/>
        <v>72.599999999999994</v>
      </c>
      <c r="K11" s="18">
        <f t="shared" si="1"/>
        <v>108.9</v>
      </c>
      <c r="L11" s="18">
        <f t="shared" si="1"/>
        <v>145.19999999999999</v>
      </c>
      <c r="M11" s="18">
        <f t="shared" si="1"/>
        <v>181.5</v>
      </c>
    </row>
    <row r="12" spans="2:13" ht="15.75" x14ac:dyDescent="0.25">
      <c r="B12" s="45"/>
      <c r="C12" s="62" t="s">
        <v>48</v>
      </c>
      <c r="D12" s="62"/>
      <c r="E12" s="62"/>
      <c r="F12" s="46"/>
      <c r="G12" s="31"/>
      <c r="H12" s="17">
        <v>0.25</v>
      </c>
      <c r="I12" s="18">
        <f t="shared" si="1"/>
        <v>29</v>
      </c>
      <c r="J12" s="18">
        <f t="shared" si="1"/>
        <v>58.1</v>
      </c>
      <c r="K12" s="18">
        <f t="shared" si="1"/>
        <v>87.1</v>
      </c>
      <c r="L12" s="18">
        <f t="shared" si="1"/>
        <v>116.2</v>
      </c>
      <c r="M12" s="18">
        <f t="shared" si="1"/>
        <v>145.19999999999999</v>
      </c>
    </row>
    <row r="13" spans="2:13" x14ac:dyDescent="0.25">
      <c r="B13" s="34"/>
      <c r="C13" s="9"/>
      <c r="D13" s="13"/>
      <c r="E13" s="9"/>
      <c r="F13" s="35"/>
      <c r="G13" s="31"/>
      <c r="H13" s="17">
        <v>0.3</v>
      </c>
      <c r="I13" s="18">
        <f t="shared" si="1"/>
        <v>24.2</v>
      </c>
      <c r="J13" s="18">
        <f t="shared" si="1"/>
        <v>48.4</v>
      </c>
      <c r="K13" s="18">
        <f t="shared" si="1"/>
        <v>72.599999999999994</v>
      </c>
      <c r="L13" s="18">
        <f t="shared" si="1"/>
        <v>96.8</v>
      </c>
      <c r="M13" s="18">
        <f t="shared" si="1"/>
        <v>121</v>
      </c>
    </row>
    <row r="14" spans="2:13" x14ac:dyDescent="0.25">
      <c r="B14" s="34"/>
      <c r="C14" s="9" t="s">
        <v>9</v>
      </c>
      <c r="D14" s="14">
        <v>100</v>
      </c>
      <c r="E14" s="9" t="s">
        <v>12</v>
      </c>
      <c r="F14" s="35"/>
      <c r="G14" s="31"/>
      <c r="H14" s="17">
        <v>0.35</v>
      </c>
      <c r="I14" s="18">
        <f t="shared" si="1"/>
        <v>20.7</v>
      </c>
      <c r="J14" s="18">
        <f t="shared" si="1"/>
        <v>41.5</v>
      </c>
      <c r="K14" s="18">
        <f t="shared" si="1"/>
        <v>62.2</v>
      </c>
      <c r="L14" s="18">
        <f t="shared" si="1"/>
        <v>83</v>
      </c>
      <c r="M14" s="18">
        <f t="shared" si="1"/>
        <v>103.7</v>
      </c>
    </row>
    <row r="15" spans="2:13" ht="15.75" customHeight="1" x14ac:dyDescent="0.25">
      <c r="B15" s="34"/>
      <c r="C15" s="2"/>
      <c r="D15" s="5"/>
      <c r="E15" s="2"/>
      <c r="F15" s="35"/>
      <c r="G15" s="31"/>
      <c r="H15" s="17">
        <v>0.4</v>
      </c>
      <c r="I15" s="18">
        <f t="shared" si="1"/>
        <v>18.2</v>
      </c>
      <c r="J15" s="18">
        <f t="shared" si="1"/>
        <v>36.299999999999997</v>
      </c>
      <c r="K15" s="18">
        <f t="shared" si="1"/>
        <v>54.5</v>
      </c>
      <c r="L15" s="18">
        <f t="shared" si="1"/>
        <v>72.599999999999994</v>
      </c>
      <c r="M15" s="18">
        <f t="shared" si="1"/>
        <v>90.8</v>
      </c>
    </row>
    <row r="16" spans="2:13" ht="15.75" customHeight="1" x14ac:dyDescent="0.25">
      <c r="B16" s="34"/>
      <c r="C16" s="59" t="str">
        <f>"Run time to replace " &amp; D7 &amp; " PPM @ " &amp; D14 &amp; "% output"</f>
        <v>Run time to replace 2 PPM @ 100% output</v>
      </c>
      <c r="D16" s="60"/>
      <c r="E16" s="61"/>
      <c r="F16" s="35"/>
      <c r="G16" s="31"/>
      <c r="H16" s="17">
        <v>0.45</v>
      </c>
      <c r="I16" s="18">
        <f t="shared" si="1"/>
        <v>16.100000000000001</v>
      </c>
      <c r="J16" s="18">
        <f t="shared" si="1"/>
        <v>32.299999999999997</v>
      </c>
      <c r="K16" s="18">
        <f t="shared" si="1"/>
        <v>48.4</v>
      </c>
      <c r="L16" s="18">
        <f t="shared" si="1"/>
        <v>64.5</v>
      </c>
      <c r="M16" s="18">
        <f t="shared" si="1"/>
        <v>80.7</v>
      </c>
    </row>
    <row r="17" spans="2:13" x14ac:dyDescent="0.25">
      <c r="B17" s="34"/>
      <c r="C17" s="63" t="str">
        <f>ROUND((D7/D10)/D14*100,1) &amp; " Hours"</f>
        <v>14.5 Hours</v>
      </c>
      <c r="D17" s="64"/>
      <c r="E17" s="65"/>
      <c r="F17" s="35"/>
      <c r="G17" s="31"/>
      <c r="H17" s="17">
        <v>0.5</v>
      </c>
      <c r="I17" s="18">
        <f t="shared" si="1"/>
        <v>14.5</v>
      </c>
      <c r="J17" s="18">
        <f t="shared" si="1"/>
        <v>29</v>
      </c>
      <c r="K17" s="18">
        <f t="shared" si="1"/>
        <v>43.6</v>
      </c>
      <c r="L17" s="18">
        <f t="shared" si="1"/>
        <v>58.1</v>
      </c>
      <c r="M17" s="18">
        <f t="shared" si="1"/>
        <v>72.599999999999994</v>
      </c>
    </row>
    <row r="18" spans="2:13" x14ac:dyDescent="0.25">
      <c r="B18" s="34"/>
      <c r="C18" s="66"/>
      <c r="D18" s="67"/>
      <c r="E18" s="68"/>
      <c r="F18" s="35"/>
      <c r="H18" s="17">
        <v>0.55000000000000004</v>
      </c>
      <c r="I18" s="18">
        <f t="shared" si="1"/>
        <v>13.2</v>
      </c>
      <c r="J18" s="18">
        <f t="shared" si="1"/>
        <v>26.4</v>
      </c>
      <c r="K18" s="18">
        <f t="shared" si="1"/>
        <v>39.6</v>
      </c>
      <c r="L18" s="18">
        <f t="shared" si="1"/>
        <v>52.8</v>
      </c>
      <c r="M18" s="18">
        <f t="shared" si="1"/>
        <v>66</v>
      </c>
    </row>
    <row r="19" spans="2:13" x14ac:dyDescent="0.25">
      <c r="B19" s="36"/>
      <c r="C19" s="41"/>
      <c r="D19" s="41"/>
      <c r="E19" s="41"/>
      <c r="F19" s="39"/>
      <c r="H19" s="17">
        <v>0.6</v>
      </c>
      <c r="I19" s="18">
        <f t="shared" si="1"/>
        <v>12.1</v>
      </c>
      <c r="J19" s="18">
        <f t="shared" si="1"/>
        <v>24.2</v>
      </c>
      <c r="K19" s="18">
        <f t="shared" si="1"/>
        <v>36.299999999999997</v>
      </c>
      <c r="L19" s="18">
        <f t="shared" si="1"/>
        <v>48.4</v>
      </c>
      <c r="M19" s="18">
        <f t="shared" si="1"/>
        <v>60.5</v>
      </c>
    </row>
    <row r="20" spans="2:13" x14ac:dyDescent="0.25">
      <c r="F20" s="40"/>
      <c r="H20" s="17">
        <v>0.65</v>
      </c>
      <c r="I20" s="18">
        <f t="shared" si="1"/>
        <v>11.2</v>
      </c>
      <c r="J20" s="18">
        <f t="shared" si="1"/>
        <v>22.3</v>
      </c>
      <c r="K20" s="18">
        <f t="shared" si="1"/>
        <v>33.5</v>
      </c>
      <c r="L20" s="18">
        <f t="shared" si="1"/>
        <v>44.7</v>
      </c>
      <c r="M20" s="18">
        <f t="shared" si="1"/>
        <v>55.8</v>
      </c>
    </row>
    <row r="21" spans="2:13" ht="15.75" x14ac:dyDescent="0.25">
      <c r="B21" s="47"/>
      <c r="C21" s="53" t="s">
        <v>49</v>
      </c>
      <c r="D21" s="53"/>
      <c r="E21" s="53"/>
      <c r="F21" s="48"/>
      <c r="H21" s="17">
        <v>0.7</v>
      </c>
      <c r="I21" s="18">
        <f t="shared" si="1"/>
        <v>10.4</v>
      </c>
      <c r="J21" s="18">
        <f t="shared" si="1"/>
        <v>20.7</v>
      </c>
      <c r="K21" s="18">
        <f t="shared" si="1"/>
        <v>31.1</v>
      </c>
      <c r="L21" s="18">
        <f t="shared" si="1"/>
        <v>41.5</v>
      </c>
      <c r="M21" s="18">
        <f t="shared" si="1"/>
        <v>51.9</v>
      </c>
    </row>
    <row r="22" spans="2:13" ht="15.75" customHeight="1" x14ac:dyDescent="0.25">
      <c r="B22" s="1"/>
      <c r="C22" s="9"/>
      <c r="D22" s="13"/>
      <c r="E22" s="9"/>
      <c r="F22" s="6"/>
      <c r="H22" s="17">
        <v>0.75</v>
      </c>
      <c r="I22" s="18">
        <f t="shared" si="1"/>
        <v>9.6999999999999993</v>
      </c>
      <c r="J22" s="18">
        <f t="shared" si="1"/>
        <v>19.399999999999999</v>
      </c>
      <c r="K22" s="18">
        <f t="shared" si="1"/>
        <v>29</v>
      </c>
      <c r="L22" s="18">
        <f t="shared" si="1"/>
        <v>38.700000000000003</v>
      </c>
      <c r="M22" s="18">
        <f t="shared" si="1"/>
        <v>48.4</v>
      </c>
    </row>
    <row r="23" spans="2:13" x14ac:dyDescent="0.25">
      <c r="B23" s="1"/>
      <c r="C23" s="25" t="s">
        <v>19</v>
      </c>
      <c r="D23" s="12">
        <v>8</v>
      </c>
      <c r="E23" s="25" t="s">
        <v>20</v>
      </c>
      <c r="F23" s="6"/>
      <c r="H23" s="17">
        <v>0.8</v>
      </c>
      <c r="I23" s="18">
        <f t="shared" si="1"/>
        <v>9.1</v>
      </c>
      <c r="J23" s="18">
        <f t="shared" si="1"/>
        <v>18.2</v>
      </c>
      <c r="K23" s="18">
        <f t="shared" si="1"/>
        <v>27.2</v>
      </c>
      <c r="L23" s="18">
        <f t="shared" si="1"/>
        <v>36.299999999999997</v>
      </c>
      <c r="M23" s="18">
        <f t="shared" si="1"/>
        <v>45.4</v>
      </c>
    </row>
    <row r="24" spans="2:13" x14ac:dyDescent="0.25">
      <c r="B24" s="1"/>
      <c r="C24" s="8"/>
      <c r="D24" s="8"/>
      <c r="E24" s="8"/>
      <c r="F24" s="6"/>
      <c r="H24" s="17">
        <v>0.85</v>
      </c>
      <c r="I24" s="18">
        <f t="shared" si="1"/>
        <v>8.5</v>
      </c>
      <c r="J24" s="18">
        <f t="shared" si="1"/>
        <v>17.100000000000001</v>
      </c>
      <c r="K24" s="18">
        <f t="shared" si="1"/>
        <v>25.6</v>
      </c>
      <c r="L24" s="18">
        <f t="shared" si="1"/>
        <v>34.200000000000003</v>
      </c>
      <c r="M24" s="18">
        <f t="shared" si="1"/>
        <v>42.7</v>
      </c>
    </row>
    <row r="25" spans="2:13" x14ac:dyDescent="0.25">
      <c r="B25" s="1"/>
      <c r="C25" s="59" t="str">
        <f>"Required output % to replace " &amp; D7 &amp; " PPM in " &amp; D23 &amp; " hours"</f>
        <v>Required output % to replace 2 PPM in 8 hours</v>
      </c>
      <c r="D25" s="60"/>
      <c r="E25" s="61"/>
      <c r="F25" s="6"/>
      <c r="H25" s="17">
        <v>0.9</v>
      </c>
      <c r="I25" s="18">
        <f t="shared" si="1"/>
        <v>8.1</v>
      </c>
      <c r="J25" s="18">
        <f t="shared" si="1"/>
        <v>16.100000000000001</v>
      </c>
      <c r="K25" s="18">
        <f t="shared" si="1"/>
        <v>24.2</v>
      </c>
      <c r="L25" s="18">
        <f t="shared" si="1"/>
        <v>32.299999999999997</v>
      </c>
      <c r="M25" s="18">
        <f t="shared" si="1"/>
        <v>40.299999999999997</v>
      </c>
    </row>
    <row r="26" spans="2:13" x14ac:dyDescent="0.25">
      <c r="B26" s="1"/>
      <c r="C26" s="69">
        <f>D7/(D23*D10)</f>
        <v>1.8150652922797552</v>
      </c>
      <c r="D26" s="70"/>
      <c r="E26" s="71"/>
      <c r="F26" s="6"/>
      <c r="H26" s="17">
        <v>0.95</v>
      </c>
      <c r="I26" s="18">
        <f t="shared" si="1"/>
        <v>7.6</v>
      </c>
      <c r="J26" s="18">
        <f t="shared" si="1"/>
        <v>15.3</v>
      </c>
      <c r="K26" s="18">
        <f t="shared" si="1"/>
        <v>22.9</v>
      </c>
      <c r="L26" s="18">
        <f t="shared" si="1"/>
        <v>30.6</v>
      </c>
      <c r="M26" s="18">
        <f t="shared" si="1"/>
        <v>38.200000000000003</v>
      </c>
    </row>
    <row r="27" spans="2:13" x14ac:dyDescent="0.25">
      <c r="B27" s="1"/>
      <c r="C27" s="72"/>
      <c r="D27" s="73"/>
      <c r="E27" s="74"/>
      <c r="F27" s="6"/>
      <c r="H27" s="17">
        <v>1</v>
      </c>
      <c r="I27" s="18">
        <f t="shared" si="1"/>
        <v>7.3</v>
      </c>
      <c r="J27" s="18">
        <f t="shared" si="1"/>
        <v>14.5</v>
      </c>
      <c r="K27" s="18">
        <f t="shared" si="1"/>
        <v>21.8</v>
      </c>
      <c r="L27" s="18">
        <f t="shared" si="1"/>
        <v>29</v>
      </c>
      <c r="M27" s="18">
        <f t="shared" si="1"/>
        <v>36.299999999999997</v>
      </c>
    </row>
    <row r="28" spans="2:13" x14ac:dyDescent="0.25">
      <c r="B28" s="3"/>
      <c r="C28" s="4"/>
      <c r="D28" s="4"/>
      <c r="E28" s="4"/>
      <c r="F28" s="7"/>
      <c r="H28" s="50" t="s">
        <v>18</v>
      </c>
      <c r="I28" s="51"/>
      <c r="J28" s="51"/>
      <c r="K28" s="51"/>
      <c r="L28" s="51"/>
      <c r="M28" s="52"/>
    </row>
    <row r="30" spans="2:13" x14ac:dyDescent="0.25">
      <c r="B30" s="28" t="s">
        <v>46</v>
      </c>
      <c r="D30" s="26"/>
    </row>
    <row r="31" spans="2:13" x14ac:dyDescent="0.25">
      <c r="B31" s="44" t="s">
        <v>6</v>
      </c>
      <c r="C31" s="44"/>
      <c r="D31" s="44"/>
    </row>
    <row r="32" spans="2:13" x14ac:dyDescent="0.25">
      <c r="B32" s="44" t="s">
        <v>7</v>
      </c>
      <c r="C32" s="44"/>
      <c r="D32" s="44"/>
    </row>
    <row r="33" spans="3:4" x14ac:dyDescent="0.25">
      <c r="D33" s="26"/>
    </row>
    <row r="34" spans="3:4" x14ac:dyDescent="0.25">
      <c r="C34" s="28" t="s">
        <v>34</v>
      </c>
    </row>
    <row r="35" spans="3:4" x14ac:dyDescent="0.25">
      <c r="C35" t="s">
        <v>35</v>
      </c>
    </row>
    <row r="36" spans="3:4" x14ac:dyDescent="0.25">
      <c r="C36" t="s">
        <v>36</v>
      </c>
    </row>
    <row r="37" spans="3:4" x14ac:dyDescent="0.25">
      <c r="C37" t="s">
        <v>37</v>
      </c>
    </row>
    <row r="38" spans="3:4" x14ac:dyDescent="0.25">
      <c r="C38" t="s">
        <v>38</v>
      </c>
    </row>
    <row r="39" spans="3:4" x14ac:dyDescent="0.25">
      <c r="C39" t="s">
        <v>39</v>
      </c>
    </row>
    <row r="40" spans="3:4" x14ac:dyDescent="0.25">
      <c r="C40" t="s">
        <v>40</v>
      </c>
    </row>
    <row r="41" spans="3:4" x14ac:dyDescent="0.25">
      <c r="C41" t="s">
        <v>39</v>
      </c>
    </row>
    <row r="42" spans="3:4" x14ac:dyDescent="0.25">
      <c r="C42" t="s">
        <v>41</v>
      </c>
    </row>
  </sheetData>
  <mergeCells count="10">
    <mergeCell ref="H28:M28"/>
    <mergeCell ref="C21:E21"/>
    <mergeCell ref="H4:M4"/>
    <mergeCell ref="I6:M6"/>
    <mergeCell ref="C25:E25"/>
    <mergeCell ref="C12:E12"/>
    <mergeCell ref="C17:E18"/>
    <mergeCell ref="C26:E27"/>
    <mergeCell ref="C4:E4"/>
    <mergeCell ref="C16:E16"/>
  </mergeCells>
  <hyperlinks>
    <hyperlink ref="C8" r:id="rId1"/>
    <hyperlink ref="C32:D32" r:id="rId2" display="Chlorine / CYA Chart"/>
    <hyperlink ref="C31:D31" r:id="rId3" display="Water Balance for SWGs"/>
    <hyperlink ref="M2" r:id="rId4"/>
  </hyperlinks>
  <pageMargins left="0.25" right="0.25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5" x14ac:dyDescent="0.25"/>
  <cols>
    <col min="1" max="2" width="16.140625" customWidth="1"/>
    <col min="3" max="3" width="110" customWidth="1"/>
  </cols>
  <sheetData>
    <row r="1" spans="1:3" x14ac:dyDescent="0.25">
      <c r="A1" t="s">
        <v>21</v>
      </c>
      <c r="B1" t="s">
        <v>32</v>
      </c>
      <c r="C1" t="s">
        <v>31</v>
      </c>
    </row>
    <row r="2" spans="1:3" x14ac:dyDescent="0.25">
      <c r="A2" t="s">
        <v>22</v>
      </c>
      <c r="B2" s="27">
        <v>42559</v>
      </c>
      <c r="C2" t="s">
        <v>25</v>
      </c>
    </row>
    <row r="3" spans="1:3" x14ac:dyDescent="0.25">
      <c r="A3" t="s">
        <v>23</v>
      </c>
      <c r="B3" s="27">
        <v>42571</v>
      </c>
      <c r="C3" t="s">
        <v>26</v>
      </c>
    </row>
    <row r="4" spans="1:3" x14ac:dyDescent="0.25">
      <c r="A4" t="s">
        <v>24</v>
      </c>
      <c r="B4" s="27">
        <v>42604</v>
      </c>
      <c r="C4" t="s">
        <v>30</v>
      </c>
    </row>
    <row r="5" spans="1:3" x14ac:dyDescent="0.25">
      <c r="A5" t="s">
        <v>24</v>
      </c>
      <c r="B5" s="27">
        <v>42604</v>
      </c>
      <c r="C5" t="s">
        <v>27</v>
      </c>
    </row>
    <row r="6" spans="1:3" x14ac:dyDescent="0.25">
      <c r="A6" t="s">
        <v>24</v>
      </c>
      <c r="B6" s="27">
        <v>42604</v>
      </c>
      <c r="C6" t="s">
        <v>28</v>
      </c>
    </row>
    <row r="7" spans="1:3" x14ac:dyDescent="0.25">
      <c r="A7" t="s">
        <v>24</v>
      </c>
      <c r="B7" s="27">
        <v>42604</v>
      </c>
      <c r="C7" t="s">
        <v>29</v>
      </c>
    </row>
    <row r="8" spans="1:3" x14ac:dyDescent="0.25">
      <c r="A8" t="s">
        <v>24</v>
      </c>
      <c r="B8" s="27">
        <v>42604</v>
      </c>
      <c r="C8" t="s">
        <v>33</v>
      </c>
    </row>
    <row r="9" spans="1:3" x14ac:dyDescent="0.25">
      <c r="A9" t="s">
        <v>24</v>
      </c>
      <c r="B9" s="27">
        <v>42604</v>
      </c>
      <c r="C9" t="s">
        <v>42</v>
      </c>
    </row>
    <row r="10" spans="1:3" x14ac:dyDescent="0.25">
      <c r="A10" t="s">
        <v>24</v>
      </c>
      <c r="B10" s="27">
        <v>42604</v>
      </c>
      <c r="C10" t="s">
        <v>47</v>
      </c>
    </row>
    <row r="11" spans="1:3" x14ac:dyDescent="0.25">
      <c r="A11" t="s">
        <v>24</v>
      </c>
      <c r="B11" s="27">
        <v>42604</v>
      </c>
      <c r="C11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Moore</dc:creator>
  <cp:lastModifiedBy>Matt Moore</cp:lastModifiedBy>
  <cp:lastPrinted>2016-08-22T17:41:37Z</cp:lastPrinted>
  <dcterms:created xsi:type="dcterms:W3CDTF">2016-07-08T15:12:52Z</dcterms:created>
  <dcterms:modified xsi:type="dcterms:W3CDTF">2016-08-26T15:49:58Z</dcterms:modified>
</cp:coreProperties>
</file>