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lightningfast/Documents/Assignments/MC/Final Submission/"/>
    </mc:Choice>
  </mc:AlternateContent>
  <xr:revisionPtr revIDLastSave="0" documentId="8_{DFC99F46-8172-B644-9548-B3B8CC5D7145}" xr6:coauthVersionLast="47" xr6:coauthVersionMax="47" xr10:uidLastSave="{00000000-0000-0000-0000-000000000000}"/>
  <bookViews>
    <workbookView xWindow="0" yWindow="880" windowWidth="34200" windowHeight="20160" xr2:uid="{E9EB6E0B-CB2A-954D-9AFF-F0074F612787}"/>
  </bookViews>
  <sheets>
    <sheet name="experiment1" sheetId="6" r:id="rId1"/>
    <sheet name="experiment2" sheetId="1" r:id="rId2"/>
    <sheet name="experiment3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6" l="1"/>
  <c r="O6" i="6"/>
  <c r="O7" i="6"/>
  <c r="O8" i="6"/>
  <c r="O9" i="6"/>
  <c r="O10" i="6"/>
  <c r="O11" i="6"/>
  <c r="O12" i="6"/>
  <c r="O13" i="6"/>
  <c r="O14" i="6"/>
  <c r="O15" i="6"/>
  <c r="O16" i="6"/>
  <c r="O17" i="6"/>
  <c r="O4" i="6"/>
  <c r="N5" i="6"/>
  <c r="P5" i="6" s="1"/>
  <c r="N6" i="6"/>
  <c r="P6" i="6" s="1"/>
  <c r="N7" i="6"/>
  <c r="N8" i="6"/>
  <c r="N9" i="6"/>
  <c r="P9" i="6" s="1"/>
  <c r="N10" i="6"/>
  <c r="P10" i="6" s="1"/>
  <c r="N11" i="6"/>
  <c r="P11" i="6" s="1"/>
  <c r="N12" i="6"/>
  <c r="P12" i="6" s="1"/>
  <c r="N13" i="6"/>
  <c r="N14" i="6"/>
  <c r="P14" i="6" s="1"/>
  <c r="N15" i="6"/>
  <c r="N16" i="6"/>
  <c r="N17" i="6"/>
  <c r="N4" i="6"/>
  <c r="Z5" i="1"/>
  <c r="C172" i="1"/>
  <c r="C173" i="1"/>
  <c r="C174" i="1"/>
  <c r="C175" i="1"/>
  <c r="C176" i="1"/>
  <c r="C177" i="1"/>
  <c r="C178" i="1"/>
  <c r="C179" i="1"/>
  <c r="C180" i="1"/>
  <c r="C181" i="1"/>
  <c r="C171" i="1"/>
  <c r="C143" i="1"/>
  <c r="C144" i="1"/>
  <c r="C145" i="1"/>
  <c r="C146" i="1"/>
  <c r="C147" i="1"/>
  <c r="C148" i="1"/>
  <c r="C149" i="1"/>
  <c r="C150" i="1"/>
  <c r="C151" i="1"/>
  <c r="C152" i="1"/>
  <c r="C142" i="1"/>
  <c r="C114" i="1"/>
  <c r="C115" i="1"/>
  <c r="C116" i="1"/>
  <c r="C117" i="1"/>
  <c r="C118" i="1"/>
  <c r="C119" i="1"/>
  <c r="C120" i="1"/>
  <c r="C121" i="1"/>
  <c r="C122" i="1"/>
  <c r="C123" i="1"/>
  <c r="C113" i="1"/>
  <c r="C83" i="1"/>
  <c r="C84" i="1"/>
  <c r="C85" i="1"/>
  <c r="C86" i="1"/>
  <c r="C87" i="1"/>
  <c r="C88" i="1"/>
  <c r="C89" i="1"/>
  <c r="C90" i="1"/>
  <c r="C91" i="1"/>
  <c r="C92" i="1"/>
  <c r="C82" i="1"/>
  <c r="X5" i="1"/>
  <c r="X6" i="1"/>
  <c r="X7" i="1"/>
  <c r="X8" i="1"/>
  <c r="X9" i="1"/>
  <c r="X10" i="1"/>
  <c r="X11" i="1"/>
  <c r="X12" i="1"/>
  <c r="X13" i="1"/>
  <c r="X14" i="1"/>
  <c r="X15" i="1"/>
  <c r="AA15" i="1"/>
  <c r="AA14" i="1"/>
  <c r="AA13" i="1"/>
  <c r="AA12" i="1"/>
  <c r="AA11" i="1"/>
  <c r="AA10" i="1"/>
  <c r="AA9" i="1"/>
  <c r="AA8" i="1"/>
  <c r="AA7" i="1"/>
  <c r="AA6" i="1"/>
  <c r="AA5" i="1"/>
  <c r="Z6" i="1"/>
  <c r="Z7" i="1"/>
  <c r="Z8" i="1"/>
  <c r="Z9" i="1"/>
  <c r="Z10" i="1"/>
  <c r="Z11" i="1"/>
  <c r="Z12" i="1"/>
  <c r="Z13" i="1"/>
  <c r="Z14" i="1"/>
  <c r="Z15" i="1"/>
  <c r="Y6" i="1"/>
  <c r="Y7" i="1"/>
  <c r="Y8" i="1"/>
  <c r="Y9" i="1"/>
  <c r="Y10" i="1"/>
  <c r="Y11" i="1"/>
  <c r="Y12" i="1"/>
  <c r="Y13" i="1"/>
  <c r="Y14" i="1"/>
  <c r="Y15" i="1"/>
  <c r="Y5" i="1"/>
  <c r="AB15" i="1"/>
  <c r="U15" i="1" s="1"/>
  <c r="AB14" i="1"/>
  <c r="I14" i="1" s="1"/>
  <c r="C61" i="1" s="1"/>
  <c r="U14" i="1"/>
  <c r="W14" i="1" s="1"/>
  <c r="AB13" i="1"/>
  <c r="U13" i="1" s="1"/>
  <c r="AB6" i="1"/>
  <c r="U6" i="1" s="1"/>
  <c r="I6" i="1"/>
  <c r="AB7" i="1"/>
  <c r="I7" i="1"/>
  <c r="AB8" i="1"/>
  <c r="O8" i="1" s="1"/>
  <c r="U8" i="1"/>
  <c r="AB9" i="1"/>
  <c r="O9" i="1" s="1"/>
  <c r="AB10" i="1"/>
  <c r="I10" i="1" s="1"/>
  <c r="U10" i="1"/>
  <c r="AB11" i="1"/>
  <c r="U11" i="1" s="1"/>
  <c r="AB12" i="1"/>
  <c r="I12" i="1" s="1"/>
  <c r="C59" i="1" s="1"/>
  <c r="U12" i="1"/>
  <c r="W12" i="1" s="1"/>
  <c r="AB5" i="1"/>
  <c r="I5" i="1" s="1"/>
  <c r="O5" i="1"/>
  <c r="C20" i="1" s="1"/>
  <c r="O13" i="1"/>
  <c r="U7" i="1"/>
  <c r="W7" i="1" s="1"/>
  <c r="O11" i="1"/>
  <c r="C26" i="1" s="1"/>
  <c r="I11" i="1"/>
  <c r="V11" i="1" s="1"/>
  <c r="O10" i="1"/>
  <c r="O7" i="1"/>
  <c r="C58" i="1" l="1"/>
  <c r="W11" i="1"/>
  <c r="I8" i="1"/>
  <c r="C55" i="1" s="1"/>
  <c r="O12" i="1"/>
  <c r="O14" i="1"/>
  <c r="W10" i="1"/>
  <c r="I13" i="1"/>
  <c r="C60" i="1" s="1"/>
  <c r="U5" i="1"/>
  <c r="W5" i="1" s="1"/>
  <c r="V7" i="1"/>
  <c r="O15" i="1"/>
  <c r="C54" i="1"/>
  <c r="I15" i="1"/>
  <c r="P4" i="6"/>
  <c r="P17" i="6"/>
  <c r="P16" i="6"/>
  <c r="P8" i="6"/>
  <c r="P15" i="6"/>
  <c r="P7" i="6"/>
  <c r="P13" i="6"/>
  <c r="C25" i="1"/>
  <c r="W6" i="1"/>
  <c r="C53" i="1"/>
  <c r="W15" i="1"/>
  <c r="C62" i="1"/>
  <c r="V8" i="1"/>
  <c r="C22" i="1"/>
  <c r="U9" i="1"/>
  <c r="V10" i="1"/>
  <c r="V5" i="1"/>
  <c r="I9" i="1"/>
  <c r="V9" i="1" s="1"/>
  <c r="C52" i="1"/>
  <c r="C57" i="1"/>
  <c r="O6" i="1"/>
  <c r="C28" i="1" l="1"/>
  <c r="V12" i="1"/>
  <c r="C27" i="1"/>
  <c r="V15" i="1"/>
  <c r="C30" i="1"/>
  <c r="C23" i="1"/>
  <c r="V13" i="1"/>
  <c r="W13" i="1"/>
  <c r="C29" i="1"/>
  <c r="V14" i="1"/>
  <c r="W8" i="1"/>
  <c r="C56" i="1"/>
  <c r="W9" i="1"/>
  <c r="C24" i="1"/>
  <c r="V6" i="1"/>
  <c r="C21" i="1"/>
</calcChain>
</file>

<file path=xl/sharedStrings.xml><?xml version="1.0" encoding="utf-8"?>
<sst xmlns="http://schemas.openxmlformats.org/spreadsheetml/2006/main" count="189" uniqueCount="127">
  <si>
    <t>Simulation No.</t>
  </si>
  <si>
    <t>Data Rate (Mbps)</t>
  </si>
  <si>
    <t>Duration (s)</t>
  </si>
  <si>
    <t>PCAP File Name</t>
  </si>
  <si>
    <t>STA1: TX Packets</t>
  </si>
  <si>
    <t>STA1: RX Packets</t>
  </si>
  <si>
    <t>STA1: Duty Cycle (%)</t>
  </si>
  <si>
    <t>STA2: TX Packets</t>
  </si>
  <si>
    <t>STA2: RX Packets</t>
  </si>
  <si>
    <t>STA2: Duty Cycle (%)</t>
  </si>
  <si>
    <t>STA3: TX Packets</t>
  </si>
  <si>
    <t>STA3: RX Packets</t>
  </si>
  <si>
    <t>STA3: Duty Cycle (%)</t>
  </si>
  <si>
    <t>sim1.pcap</t>
  </si>
  <si>
    <t>STA1:ICMP Latency (ms)</t>
  </si>
  <si>
    <t>STA2:ICMP Latency (ms)</t>
  </si>
  <si>
    <t>STA3:ICMP Latency (ms)</t>
  </si>
  <si>
    <t>sim2.pcap</t>
  </si>
  <si>
    <t>sim3.pcap</t>
  </si>
  <si>
    <t>Screenshot 2024-10-24 at 18.03.45, Screenshot 2024-10-24 at 18.03.54</t>
  </si>
  <si>
    <t>CLI Screen Shot</t>
  </si>
  <si>
    <t>Total Packet Count</t>
  </si>
  <si>
    <t>sim7.pcap</t>
  </si>
  <si>
    <t>Screenshot 2024-10-24 at 19.53.36, Screenshot 2024-10-24 at 19.53.30</t>
  </si>
  <si>
    <t>sim8.pcap</t>
  </si>
  <si>
    <t>STA2: Avg Inter Packet Latency (ms)</t>
  </si>
  <si>
    <t>STA2: Max Inter Packet Latency (ms)</t>
  </si>
  <si>
    <t>STA1: Max Inter Packet Latency (ms)</t>
  </si>
  <si>
    <t>STA1: Avg Inter Packet Latency (ms)</t>
  </si>
  <si>
    <t>STA3: Avg Inter Packet Latency (ms)</t>
  </si>
  <si>
    <t>STA3: Max Inter Packet Latency (ms)</t>
  </si>
  <si>
    <t>sim4.pcap</t>
  </si>
  <si>
    <t>sim5.pcap</t>
  </si>
  <si>
    <t>sim6.pcap</t>
  </si>
  <si>
    <t>Screenshot 2024-10-24 at 20.31.10, Screenshot 2024-10-24 at 20.31.17</t>
  </si>
  <si>
    <t>Screenshot 2024-10-24 at 21.13.34, Screenshot 2024-10-24 at 21.13.27</t>
  </si>
  <si>
    <t>Screenshot 2024-10-24 at 21.29.05, Screenshot 2024-10-24 at 21.28.55</t>
  </si>
  <si>
    <t>Screenshot 2024-10-24 at 21.35.00, Screenshot 2024-10-24 at 21.35.12</t>
  </si>
  <si>
    <t>Screenshot 2024-10-24 at 22.16.25, Screenshot 2024-10-24 at 22.16.18</t>
  </si>
  <si>
    <t>Screenshot 2024-10-24 at 22.54.26, Screenshot 2024-10-24 at 22.54.22</t>
  </si>
  <si>
    <t>Screenshot 2024-10-24 at 23.19.57, Screenshot 2024-10-24 at 23.19.54</t>
  </si>
  <si>
    <t>Screenshot 2024-10-24 at 23.28.48, Screenshot 2024-10-24 at 23.28.39</t>
  </si>
  <si>
    <t>sim9.pcap</t>
  </si>
  <si>
    <t>sim10.pcap</t>
  </si>
  <si>
    <t>sim11.pcap</t>
  </si>
  <si>
    <t>Screenshot 2024-10-24 at 23.57.38, Screenshot 2024-10-25 at 00.00.16</t>
  </si>
  <si>
    <t>Difference Between Duty Cycles of STA1 and STA3 %</t>
  </si>
  <si>
    <t>Difference Between Duty Cycles of STA1 and STA2 (%)</t>
  </si>
  <si>
    <t>Difference in ICMP Latency between STA1 and STA2 (ms)</t>
  </si>
  <si>
    <t>Difference in ICMP Latency between STA1 and STA3 (ms)</t>
  </si>
  <si>
    <t>Difference in Inter Packet Delay between STA1 and STA3 (ms)</t>
  </si>
  <si>
    <t>Difference in Inter Packet Delay between STA1 and STA2 (ms)</t>
  </si>
  <si>
    <t>Station 1: Power Management (Turned ON)</t>
  </si>
  <si>
    <t>Power Saving Mode (PSM) Analysis</t>
  </si>
  <si>
    <t>Using Wmediumd, Wmediumd Mode - Interference</t>
  </si>
  <si>
    <t>Propagation Mode - Log Distance, Exponent - 5</t>
  </si>
  <si>
    <t>Difference Between Duty Cycles of STA2 and STA1(PSM) (STA2 - STA1) (%)</t>
  </si>
  <si>
    <t>DUTY CYCLE DIFFERENCE BETWEEN STA1 (PSM ON) AND STA2 (PSM OFF) WITH INCREASING DATA RATE</t>
  </si>
  <si>
    <t>RESULT 1</t>
  </si>
  <si>
    <t>RESULT 2</t>
  </si>
  <si>
    <t>DUTY CYCLE DIFFERENCE BETWEEN STA1 (PSM ON) AND STA3 (PSM OFF) WITH INCREASING DATA RATE</t>
  </si>
  <si>
    <t>Difference Between Duty Cycles of STA3 and STA1(PSM) (STA3 - STA1) (%)</t>
  </si>
  <si>
    <t>RESULT 3</t>
  </si>
  <si>
    <t>ICMP LATENCY DIFFERENCE BETWEEN STA1 (PSM ON) AND STA2 (PSM OFF) WITH INCREASING DATA RATE</t>
  </si>
  <si>
    <t>Difference in ICMP Latency between STA1 (PSM) and STA2 (STA1 - STA2) (ms)</t>
  </si>
  <si>
    <t>RESULT 4</t>
  </si>
  <si>
    <t>ICMP LATENCY DIFFERENCE BETWEEN STA1 (PSM ON) AND STA3 (PSM OFF) WITH INCREASING DATA RATE</t>
  </si>
  <si>
    <t>Difference in ICMP Latency between STA1 (PSM) and STA3 (STA1 - STA3) (ms)</t>
  </si>
  <si>
    <t>RESULT 5</t>
  </si>
  <si>
    <t xml:space="preserve"> INTER PACKET DELAY DIFFERENCE BETWEEN STA1 (PSM ON) AND STA2 (PSM OFF) WITH INCREASING DATA RATE</t>
  </si>
  <si>
    <t>Difference in Inter Packet Delay between STA1 (PSM) and STA3 (STA1 - STA3) (ms)</t>
  </si>
  <si>
    <t>Difference in Inter Packet Delay between STA1 (PSM) and STA2 (STA1 - STA2) (ms)</t>
  </si>
  <si>
    <t>RESULT 6</t>
  </si>
  <si>
    <t xml:space="preserve"> INTER PACKET DELAY DIFFERENCE BETWEEN STA1 (PSM ON) AND STA3 (PSM OFF) WITH INCREASING DATA RATE</t>
  </si>
  <si>
    <t>HANDOFF ANALYSIS</t>
  </si>
  <si>
    <t>Handoff Delay (seconds)</t>
  </si>
  <si>
    <t>Reconnection Time (seconds)</t>
  </si>
  <si>
    <t>Time (seconds)</t>
  </si>
  <si>
    <t>Transfer (MB) (at receiver)</t>
  </si>
  <si>
    <t>Jitter (ms) (at receiver)</t>
  </si>
  <si>
    <t>Bitrate (Mbps) (at receiver)</t>
  </si>
  <si>
    <t>Total Packets Transferred during Handoff</t>
  </si>
  <si>
    <t>AP1, AP2, STA1, STA2, UDPS</t>
  </si>
  <si>
    <t>Total Packets Lost during Handoff</t>
  </si>
  <si>
    <t>Handoff Delay (using improved techniques) (seconds)</t>
  </si>
  <si>
    <t>Handoff Delay (deafult techniques) (seconds)</t>
  </si>
  <si>
    <t>HANDOFF ANALYSIS ( DEFAULT TECHNIQUES )</t>
  </si>
  <si>
    <t>HANDOFF ANALYSIS ( IMPROVED TECHNIQUES)</t>
  </si>
  <si>
    <t>USING BACKGROUND SCAN, PRE ASSOCIATION WITH AP AND QUICK REASSOCIATION</t>
  </si>
  <si>
    <t>Handoff Delay Plotted for both Default as well as Improved Techniques</t>
  </si>
  <si>
    <t>Total Packets Lost during Handoff ( using improved techniques)</t>
  </si>
  <si>
    <t>Total Packets Lost during Handoff (using default techniques)</t>
  </si>
  <si>
    <t>Packets Lost During Handoff Plotted for both Default as well as Improved Techniques</t>
  </si>
  <si>
    <t>Reconnection Time Plotted for both Default as well as Improved Techniques</t>
  </si>
  <si>
    <t>Reconnection Time (using deafault techniques) (seconds)</t>
  </si>
  <si>
    <t>Reconnection Time (using improved techniques) (seconds)</t>
  </si>
  <si>
    <t>.pcap File Name</t>
  </si>
  <si>
    <t>tcpdump File Name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</si>
  <si>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</si>
  <si>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</si>
  <si>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</si>
  <si>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</si>
  <si>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</si>
  <si>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</si>
  <si>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</si>
  <si>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</si>
  <si>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</si>
  <si>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</si>
  <si>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</si>
  <si>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Percentage of Collisions</t>
  </si>
  <si>
    <t>Total Collisions</t>
  </si>
  <si>
    <t>Total packets from STA3</t>
  </si>
  <si>
    <t>Total packets from STA1</t>
  </si>
  <si>
    <t>Packets lost through collisions from STA3</t>
  </si>
  <si>
    <t>Packets lost through collisions from STA1</t>
  </si>
  <si>
    <t>Jitter from STA3 (ms) (at receiver)</t>
  </si>
  <si>
    <t>Jitter from STA1 (ms) (at receiver)</t>
  </si>
  <si>
    <t>Bitrate from STA3 (Mbps) (at receiver)</t>
  </si>
  <si>
    <t>Bitrate from STA1 (Mbps) (at receiver)</t>
  </si>
  <si>
    <t>Transfer from STA3 (MB) (at receiver)</t>
  </si>
  <si>
    <t>Transfer from STA1 (MB) (at receiver)</t>
  </si>
  <si>
    <t>SHOWCASING HIDDEN TERMINAL PROBLEM ( NO RTS/CTS TECHNIQUES )</t>
  </si>
  <si>
    <t>AP1, STA1, STA2, STA 3</t>
  </si>
  <si>
    <t>HIDDEN TERMINAL PROBLEM ANALYSIS</t>
  </si>
  <si>
    <t>Total Packets</t>
  </si>
  <si>
    <t>ACHIEVED BITRATE VS INITIAL DATA RATE COMPARISON GRAPH</t>
  </si>
  <si>
    <t>PERCENTAGE OF COLLISIONS WITH INCREASING DATA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</si>
</sst>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22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22"/>
      <color theme="0"/>
      <name val="Gill Sans MT"/>
      <family val="2"/>
      <scheme val="minor"/>
    </font>
    <font>
      <sz val="14"/>
      <name val="Gill Sans MT"/>
      <family val="2"/>
      <scheme val="minor"/>
    </font>
    <font>
      <sz val="8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2"/>
      <name val="Gill Sans MT"/>
      <family val="2"/>
      <scheme val="minor"/>
    </font>
    <font>
      <sz val="12"/>
      <name val="Gill Sans MT"/>
      <family val="2"/>
      <scheme val="minor"/>
    </font>
    <font>
      <sz val="18"/>
      <color theme="0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  <font>
      <b/>
      <sz val="16"/>
      <color theme="0"/>
      <name val="Gill Sans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1" fillId="5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7" borderId="6" xfId="0" applyFill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2" fillId="0" borderId="2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4" xfId="0" applyFont="1" applyBorder="1"/>
    <xf numFmtId="0" fontId="2" fillId="0" borderId="11" xfId="0" applyFont="1" applyBorder="1"/>
    <xf numFmtId="0" fontId="10" fillId="5" borderId="1" xfId="0" applyFont="1" applyFill="1" applyBorder="1"/>
    <xf numFmtId="0" fontId="11" fillId="5" borderId="8" xfId="0" applyFont="1" applyFill="1" applyBorder="1"/>
    <xf numFmtId="0" fontId="11" fillId="5" borderId="7" xfId="0" applyFont="1" applyFill="1" applyBorder="1"/>
    <xf numFmtId="0" fontId="11" fillId="7" borderId="10" xfId="0" applyFont="1" applyFill="1" applyBorder="1"/>
    <xf numFmtId="0" fontId="11" fillId="5" borderId="1" xfId="0" applyFont="1" applyFill="1" applyBorder="1"/>
    <xf numFmtId="0" fontId="11" fillId="5" borderId="13" xfId="0" applyFont="1" applyFill="1" applyBorder="1"/>
    <xf numFmtId="0" fontId="11" fillId="7" borderId="13" xfId="0" applyFont="1" applyFill="1" applyBorder="1"/>
    <xf numFmtId="0" fontId="0" fillId="0" borderId="13" xfId="0" applyBorder="1"/>
    <xf numFmtId="0" fontId="2" fillId="0" borderId="13" xfId="0" applyFont="1" applyBorder="1"/>
    <xf numFmtId="0" fontId="12" fillId="0" borderId="4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9" xfId="0" applyFont="1" applyBorder="1"/>
    <xf numFmtId="0" fontId="12" fillId="11" borderId="1" xfId="0" applyFont="1" applyFill="1" applyBorder="1"/>
    <xf numFmtId="0" fontId="12" fillId="10" borderId="1" xfId="0" applyFont="1" applyFill="1" applyBorder="1"/>
    <xf numFmtId="0" fontId="9" fillId="0" borderId="0" xfId="0" applyFont="1"/>
    <xf numFmtId="0" fontId="9" fillId="0" borderId="1" xfId="0" applyFont="1" applyBorder="1"/>
    <xf numFmtId="0" fontId="14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readingOrder="1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6" fillId="8" borderId="0" xfId="0" applyFont="1" applyFill="1"/>
    <xf numFmtId="0" fontId="0" fillId="8" borderId="0" xfId="0" applyFill="1"/>
    <xf numFmtId="0" fontId="3" fillId="10" borderId="0" xfId="0" applyFont="1" applyFill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</cellXfs>
  <cellStyles count="1">
    <cellStyle name="Normal" xfId="0" builtinId="0"/>
  </cellStyles>
  <dxfs count="89"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scheme val="minor"/>
      </font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Gill Sans MT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ACHIEVED BITRATE VS INITIAL DATA RATE COMPARISON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48971723002795E-2"/>
          <c:y val="7.6386330043745065E-2"/>
          <c:w val="0.91838159082462201"/>
          <c:h val="0.79056118921431739"/>
        </c:manualLayout>
      </c:layout>
      <c:lineChart>
        <c:grouping val="standard"/>
        <c:varyColors val="0"/>
        <c:ser>
          <c:idx val="1"/>
          <c:order val="0"/>
          <c:tx>
            <c:strRef>
              <c:f>experiment1!$B$30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experiment1!$B$31:$B$44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25</c:v>
                </c:pt>
                <c:pt idx="10">
                  <c:v>35</c:v>
                </c:pt>
                <c:pt idx="11">
                  <c:v>45</c:v>
                </c:pt>
                <c:pt idx="12">
                  <c:v>60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3-4641-802E-798051247B98}"/>
            </c:ext>
          </c:extLst>
        </c:ser>
        <c:ser>
          <c:idx val="2"/>
          <c:order val="1"/>
          <c:tx>
            <c:strRef>
              <c:f>experiment1!$C$30</c:f>
              <c:strCache>
                <c:ptCount val="1"/>
                <c:pt idx="0">
                  <c:v>Bitrate from STA1 (Mbps) (at receiver)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experiment1!$C$31:$C$44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3.99</c:v>
                </c:pt>
                <c:pt idx="4">
                  <c:v>5.01</c:v>
                </c:pt>
                <c:pt idx="5">
                  <c:v>5.87</c:v>
                </c:pt>
                <c:pt idx="6">
                  <c:v>6.18</c:v>
                </c:pt>
                <c:pt idx="7">
                  <c:v>6.68</c:v>
                </c:pt>
                <c:pt idx="8">
                  <c:v>6.7</c:v>
                </c:pt>
                <c:pt idx="9">
                  <c:v>6.08</c:v>
                </c:pt>
                <c:pt idx="10">
                  <c:v>6.23</c:v>
                </c:pt>
                <c:pt idx="11">
                  <c:v>6.13</c:v>
                </c:pt>
                <c:pt idx="12">
                  <c:v>6.49</c:v>
                </c:pt>
                <c:pt idx="13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3-4641-802E-798051247B98}"/>
            </c:ext>
          </c:extLst>
        </c:ser>
        <c:ser>
          <c:idx val="3"/>
          <c:order val="2"/>
          <c:tx>
            <c:strRef>
              <c:f>experiment1!$D$30</c:f>
              <c:strCache>
                <c:ptCount val="1"/>
                <c:pt idx="0">
                  <c:v>Bitrate from STA3 (Mbps) (at receiver)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experiment1!$D$31:$D$44</c:f>
              <c:numCache>
                <c:formatCode>General</c:formatCode>
                <c:ptCount val="14"/>
                <c:pt idx="0">
                  <c:v>1</c:v>
                </c:pt>
                <c:pt idx="1">
                  <c:v>2.0099999999999998</c:v>
                </c:pt>
                <c:pt idx="2">
                  <c:v>3.02</c:v>
                </c:pt>
                <c:pt idx="3">
                  <c:v>3.98</c:v>
                </c:pt>
                <c:pt idx="4">
                  <c:v>5.03</c:v>
                </c:pt>
                <c:pt idx="5">
                  <c:v>6.07</c:v>
                </c:pt>
                <c:pt idx="6">
                  <c:v>6.77</c:v>
                </c:pt>
                <c:pt idx="7">
                  <c:v>6.82</c:v>
                </c:pt>
                <c:pt idx="8">
                  <c:v>6.83</c:v>
                </c:pt>
                <c:pt idx="9">
                  <c:v>6.74</c:v>
                </c:pt>
                <c:pt idx="10">
                  <c:v>6.5</c:v>
                </c:pt>
                <c:pt idx="11">
                  <c:v>6.86</c:v>
                </c:pt>
                <c:pt idx="12">
                  <c:v>6.06</c:v>
                </c:pt>
                <c:pt idx="1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3-4641-802E-798051247B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772335"/>
        <c:axId val="586188624"/>
      </c:lineChart>
      <c:catAx>
        <c:axId val="5507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88624"/>
        <c:crosses val="autoZero"/>
        <c:auto val="1"/>
        <c:lblAlgn val="ctr"/>
        <c:lblOffset val="100"/>
        <c:noMultiLvlLbl val="0"/>
      </c:catAx>
      <c:valAx>
        <c:axId val="5861886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Rate/ Bitrate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Reconnection Time Plotted for both Default as well as Improved Techniques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experiment3!$C$81</c:f>
              <c:strCache>
                <c:ptCount val="1"/>
                <c:pt idx="0">
                  <c:v>Reconnection Time (using deafault techniques)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experiment3!$B$81:$B$92</c:f>
              <c:strCache>
                <c:ptCount val="12"/>
                <c:pt idx="0">
                  <c:v>Data Rate (Mbps)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2.3</c:v>
                </c:pt>
                <c:pt idx="10">
                  <c:v>2.5</c:v>
                </c:pt>
                <c:pt idx="11">
                  <c:v>3</c:v>
                </c:pt>
              </c:strCache>
            </c:strRef>
          </c:cat>
          <c:val>
            <c:numRef>
              <c:f>experiment3!$C$82:$C$92</c:f>
              <c:numCache>
                <c:formatCode>General</c:formatCode>
                <c:ptCount val="11"/>
                <c:pt idx="0">
                  <c:v>4.1577291488647399</c:v>
                </c:pt>
                <c:pt idx="1">
                  <c:v>4.1107599735260001</c:v>
                </c:pt>
                <c:pt idx="2">
                  <c:v>4.1185359954833896</c:v>
                </c:pt>
                <c:pt idx="3">
                  <c:v>4.1019251346588099</c:v>
                </c:pt>
                <c:pt idx="4">
                  <c:v>4.0957899093627903</c:v>
                </c:pt>
                <c:pt idx="5">
                  <c:v>4.1107671260833696</c:v>
                </c:pt>
                <c:pt idx="6">
                  <c:v>4.0984690189361501</c:v>
                </c:pt>
                <c:pt idx="7">
                  <c:v>4.1066138744354204</c:v>
                </c:pt>
                <c:pt idx="8">
                  <c:v>4.0842359066009504</c:v>
                </c:pt>
                <c:pt idx="9">
                  <c:v>4.1062538623809797</c:v>
                </c:pt>
                <c:pt idx="10">
                  <c:v>4.0830738544464102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B-F843-B342-952BEBAD584E}"/>
            </c:ext>
          </c:extLst>
        </c:ser>
        <c:ser>
          <c:idx val="2"/>
          <c:order val="1"/>
          <c:tx>
            <c:strRef>
              <c:f>experiment3!$D$81</c:f>
              <c:strCache>
                <c:ptCount val="1"/>
                <c:pt idx="0">
                  <c:v>Reconnection Time (using improved techniques)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experiment3!$B$81:$B$92</c:f>
              <c:strCache>
                <c:ptCount val="12"/>
                <c:pt idx="0">
                  <c:v>Data Rate (Mbps)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2.3</c:v>
                </c:pt>
                <c:pt idx="10">
                  <c:v>2.5</c:v>
                </c:pt>
                <c:pt idx="11">
                  <c:v>3</c:v>
                </c:pt>
              </c:strCache>
            </c:strRef>
          </c:cat>
          <c:val>
            <c:numRef>
              <c:f>experiment3!$D$82:$D$92</c:f>
              <c:numCache>
                <c:formatCode>General</c:formatCode>
                <c:ptCount val="11"/>
                <c:pt idx="0">
                  <c:v>1.0934829711914</c:v>
                </c:pt>
                <c:pt idx="1">
                  <c:v>1.07695412635803</c:v>
                </c:pt>
                <c:pt idx="2">
                  <c:v>1.0338389873504601</c:v>
                </c:pt>
                <c:pt idx="3">
                  <c:v>1.05732297897338</c:v>
                </c:pt>
                <c:pt idx="4">
                  <c:v>1.0324001312255799</c:v>
                </c:pt>
                <c:pt idx="5">
                  <c:v>1.0487542152404701</c:v>
                </c:pt>
                <c:pt idx="6">
                  <c:v>1.0327510833740201</c:v>
                </c:pt>
                <c:pt idx="7">
                  <c:v>1.03292083740234</c:v>
                </c:pt>
                <c:pt idx="8">
                  <c:v>1.0460679531097401</c:v>
                </c:pt>
                <c:pt idx="9">
                  <c:v>1.03808498382568</c:v>
                </c:pt>
                <c:pt idx="10">
                  <c:v>1.0612058639526301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B-F843-B342-952BEBAD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55856"/>
        <c:axId val="981948432"/>
      </c:lineChart>
      <c:catAx>
        <c:axId val="981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48432"/>
        <c:crosses val="autoZero"/>
        <c:auto val="1"/>
        <c:lblAlgn val="ctr"/>
        <c:lblOffset val="100"/>
        <c:noMultiLvlLbl val="0"/>
      </c:catAx>
      <c:valAx>
        <c:axId val="981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Reconnection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Lost During Handoff for both Default as well as Improved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experiment3!$C$130</c:f>
              <c:strCache>
                <c:ptCount val="1"/>
                <c:pt idx="0">
                  <c:v>Total Packets Lost during Handoff (using default techniques)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experiment3!$C$131:$C$141</c:f>
              <c:numCache>
                <c:formatCode>General</c:formatCode>
                <c:ptCount val="11"/>
                <c:pt idx="0">
                  <c:v>56</c:v>
                </c:pt>
                <c:pt idx="1">
                  <c:v>110</c:v>
                </c:pt>
                <c:pt idx="2">
                  <c:v>135</c:v>
                </c:pt>
                <c:pt idx="3">
                  <c:v>110</c:v>
                </c:pt>
                <c:pt idx="4">
                  <c:v>122</c:v>
                </c:pt>
                <c:pt idx="5">
                  <c:v>130</c:v>
                </c:pt>
                <c:pt idx="6">
                  <c:v>211</c:v>
                </c:pt>
                <c:pt idx="7">
                  <c:v>187</c:v>
                </c:pt>
                <c:pt idx="8">
                  <c:v>203</c:v>
                </c:pt>
                <c:pt idx="9">
                  <c:v>215</c:v>
                </c:pt>
                <c:pt idx="1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A-2A4F-B744-C0DAF867085A}"/>
            </c:ext>
          </c:extLst>
        </c:ser>
        <c:ser>
          <c:idx val="2"/>
          <c:order val="1"/>
          <c:tx>
            <c:strRef>
              <c:f>experiment3!$D$130</c:f>
              <c:strCache>
                <c:ptCount val="1"/>
                <c:pt idx="0">
                  <c:v>Total Packets Lost during Handoff ( using improved techniques)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experiment3!$D$131:$D$141</c:f>
              <c:numCache>
                <c:formatCode>General</c:formatCode>
                <c:ptCount val="11"/>
                <c:pt idx="0">
                  <c:v>3</c:v>
                </c:pt>
                <c:pt idx="1">
                  <c:v>32</c:v>
                </c:pt>
                <c:pt idx="2">
                  <c:v>47</c:v>
                </c:pt>
                <c:pt idx="3">
                  <c:v>38</c:v>
                </c:pt>
                <c:pt idx="4">
                  <c:v>100</c:v>
                </c:pt>
                <c:pt idx="5">
                  <c:v>124</c:v>
                </c:pt>
                <c:pt idx="6">
                  <c:v>135</c:v>
                </c:pt>
                <c:pt idx="7">
                  <c:v>163</c:v>
                </c:pt>
                <c:pt idx="8">
                  <c:v>40</c:v>
                </c:pt>
                <c:pt idx="9">
                  <c:v>208</c:v>
                </c:pt>
                <c:pt idx="1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A-2A4F-B744-C0DAF867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90752"/>
        <c:axId val="987292464"/>
      </c:lineChart>
      <c:catAx>
        <c:axId val="98729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92464"/>
        <c:crosses val="autoZero"/>
        <c:auto val="1"/>
        <c:lblAlgn val="ctr"/>
        <c:lblOffset val="100"/>
        <c:noMultiLvlLbl val="0"/>
      </c:catAx>
      <c:valAx>
        <c:axId val="987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COLLISIONS WITH INCREASING DATA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experiment1!$E$59</c:f>
              <c:strCache>
                <c:ptCount val="1"/>
                <c:pt idx="0">
                  <c:v>Percentage of Collisions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experiment1!$B$60:$B$73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25</c:v>
                </c:pt>
                <c:pt idx="10">
                  <c:v>35</c:v>
                </c:pt>
                <c:pt idx="11">
                  <c:v>45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experiment1!$E$60:$E$73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0.1174934725848564</c:v>
                </c:pt>
                <c:pt idx="3">
                  <c:v>0.90098912937028697</c:v>
                </c:pt>
                <c:pt idx="4">
                  <c:v>0</c:v>
                </c:pt>
                <c:pt idx="5">
                  <c:v>4.4537321230327169</c:v>
                </c:pt>
                <c:pt idx="6">
                  <c:v>10.613524406627855</c:v>
                </c:pt>
                <c:pt idx="7">
                  <c:v>7.1529590948650998</c:v>
                </c:pt>
                <c:pt idx="8">
                  <c:v>10.642327318638539</c:v>
                </c:pt>
                <c:pt idx="9">
                  <c:v>15.68734926551195</c:v>
                </c:pt>
                <c:pt idx="10">
                  <c:v>24.598216414707423</c:v>
                </c:pt>
                <c:pt idx="11">
                  <c:v>38.264123317200145</c:v>
                </c:pt>
                <c:pt idx="12">
                  <c:v>57.574991573980448</c:v>
                </c:pt>
                <c:pt idx="13">
                  <c:v>55.857232760945784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4-A348-A225-64513EDF03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2419200"/>
        <c:axId val="582433008"/>
      </c:scatterChart>
      <c:valAx>
        <c:axId val="5824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3008"/>
        <c:crosses val="autoZero"/>
        <c:crossBetween val="midCat"/>
      </c:valAx>
      <c:valAx>
        <c:axId val="5824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Collisions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DUTY</a:t>
            </a:r>
            <a:r>
              <a:rPr lang="en-US" b="1" baseline="0"/>
              <a:t> CYCLE DIFFERENCE BETWEEN STA1 (PSM ON) AND STA2 (PSM OFF) WITH INCREASING DATA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016355897263E-2"/>
          <c:y val="7.6085651849904901E-2"/>
          <c:w val="0.86357683206523739"/>
          <c:h val="0.83548129610869171"/>
        </c:manualLayout>
      </c:layout>
      <c:lineChart>
        <c:grouping val="standard"/>
        <c:varyColors val="0"/>
        <c:ser>
          <c:idx val="1"/>
          <c:order val="0"/>
          <c:tx>
            <c:strRef>
              <c:f>experiment2!$B$19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experiment2!$B$20:$B$30</c:f>
              <c:numCache>
                <c:formatCode>General</c:formatCode>
                <c:ptCount val="11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E445-9EC3-A81BA5A1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283923728"/>
        <c:axId val="120287296"/>
      </c:lineChart>
      <c:lineChart>
        <c:grouping val="standard"/>
        <c:varyColors val="0"/>
        <c:ser>
          <c:idx val="2"/>
          <c:order val="1"/>
          <c:tx>
            <c:strRef>
              <c:f>experiment2!$C$19</c:f>
              <c:strCache>
                <c:ptCount val="1"/>
                <c:pt idx="0">
                  <c:v>Difference Between Duty Cycles of STA2 and STA1(PSM) (STA2 - STA1) (%)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experiment2!$C$20:$C$30</c:f>
              <c:numCache>
                <c:formatCode>General</c:formatCode>
                <c:ptCount val="11"/>
                <c:pt idx="0">
                  <c:v>0</c:v>
                </c:pt>
                <c:pt idx="1">
                  <c:v>3.9279011914629791E-2</c:v>
                </c:pt>
                <c:pt idx="2">
                  <c:v>0.57015932980043971</c:v>
                </c:pt>
                <c:pt idx="3">
                  <c:v>1.1568607317657538</c:v>
                </c:pt>
                <c:pt idx="4">
                  <c:v>7.3516984958593881</c:v>
                </c:pt>
                <c:pt idx="5">
                  <c:v>2.7256395961097688</c:v>
                </c:pt>
                <c:pt idx="6">
                  <c:v>2.0983177792308183</c:v>
                </c:pt>
                <c:pt idx="7">
                  <c:v>0.91429686991605053</c:v>
                </c:pt>
                <c:pt idx="8">
                  <c:v>2.3543703360907031</c:v>
                </c:pt>
                <c:pt idx="9">
                  <c:v>12.690096439169142</c:v>
                </c:pt>
                <c:pt idx="10">
                  <c:v>9.5268440337740969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E445-9EC3-A81BA5A1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69504"/>
        <c:axId val="629392272"/>
      </c:lineChart>
      <c:catAx>
        <c:axId val="128392372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Simulation</a:t>
                </a:r>
                <a:r>
                  <a:rPr lang="en-US" sz="1000" b="1" baseline="0"/>
                  <a:t> Run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96"/>
        <c:crosses val="autoZero"/>
        <c:auto val="1"/>
        <c:lblAlgn val="ctr"/>
        <c:lblOffset val="100"/>
        <c:noMultiLvlLbl val="0"/>
      </c:catAx>
      <c:valAx>
        <c:axId val="120287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Data Rate (Mbps)</a:t>
                </a:r>
                <a:r>
                  <a:rPr lang="en-US" sz="1000" b="1" baseline="0"/>
                  <a:t> 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23728"/>
        <c:crosses val="autoZero"/>
        <c:crossBetween val="between"/>
      </c:valAx>
      <c:valAx>
        <c:axId val="62939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Duty cycles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9504"/>
        <c:crosses val="max"/>
        <c:crossBetween val="between"/>
      </c:valAx>
      <c:catAx>
        <c:axId val="5251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92272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DUTY</a:t>
            </a:r>
            <a:r>
              <a:rPr lang="en-US" b="1" baseline="0"/>
              <a:t> CYCLE DIFFERENCE BETWEEN STA1 (PSM ON) AND STA3 (PSM OFF) WITH INCREASING DATA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016355897263E-2"/>
          <c:y val="7.6085651849904901E-2"/>
          <c:w val="0.86357683206523739"/>
          <c:h val="0.83548129610869171"/>
        </c:manualLayout>
      </c:layout>
      <c:lineChart>
        <c:grouping val="standard"/>
        <c:varyColors val="0"/>
        <c:ser>
          <c:idx val="1"/>
          <c:order val="0"/>
          <c:tx>
            <c:strRef>
              <c:f>experiment2!$B$51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experiment2!$B$52:$B$62</c:f>
              <c:numCache>
                <c:formatCode>General</c:formatCode>
                <c:ptCount val="11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2840-AED5-0E6D87692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283923728"/>
        <c:axId val="120287296"/>
      </c:lineChart>
      <c:lineChart>
        <c:grouping val="standard"/>
        <c:varyColors val="0"/>
        <c:ser>
          <c:idx val="2"/>
          <c:order val="1"/>
          <c:tx>
            <c:strRef>
              <c:f>experiment2!$C$51</c:f>
              <c:strCache>
                <c:ptCount val="1"/>
                <c:pt idx="0">
                  <c:v>Difference Between Duty Cycles of STA3 and STA1(PSM) (STA3 - STA1) (%)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experiment2!$C$52:$C$62</c:f>
              <c:numCache>
                <c:formatCode>General</c:formatCode>
                <c:ptCount val="11"/>
                <c:pt idx="0">
                  <c:v>6.4599483204140995E-2</c:v>
                </c:pt>
                <c:pt idx="1">
                  <c:v>3.491467725745423E-2</c:v>
                </c:pt>
                <c:pt idx="2">
                  <c:v>0.43723874984696209</c:v>
                </c:pt>
                <c:pt idx="3">
                  <c:v>1.3074579867885134</c:v>
                </c:pt>
                <c:pt idx="4">
                  <c:v>8.0213790772350819</c:v>
                </c:pt>
                <c:pt idx="5">
                  <c:v>2.0132565198538082</c:v>
                </c:pt>
                <c:pt idx="6">
                  <c:v>2.0685965642275477</c:v>
                </c:pt>
                <c:pt idx="7">
                  <c:v>1.6008329537320236</c:v>
                </c:pt>
                <c:pt idx="8">
                  <c:v>3.8468213108115918</c:v>
                </c:pt>
                <c:pt idx="9">
                  <c:v>12.14298961424333</c:v>
                </c:pt>
                <c:pt idx="10">
                  <c:v>8.794009877329934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2840-AED5-0E6D87692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69504"/>
        <c:axId val="629392272"/>
      </c:lineChart>
      <c:catAx>
        <c:axId val="128392372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Simulation</a:t>
                </a:r>
                <a:r>
                  <a:rPr lang="en-US" sz="1000" b="1" baseline="0"/>
                  <a:t> Run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96"/>
        <c:crosses val="autoZero"/>
        <c:auto val="1"/>
        <c:lblAlgn val="ctr"/>
        <c:lblOffset val="100"/>
        <c:noMultiLvlLbl val="0"/>
      </c:catAx>
      <c:valAx>
        <c:axId val="120287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Data Rate (Mbps)</a:t>
                </a:r>
                <a:r>
                  <a:rPr lang="en-US" sz="1000" b="1" baseline="0"/>
                  <a:t> 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23728"/>
        <c:crosses val="autoZero"/>
        <c:crossBetween val="between"/>
      </c:valAx>
      <c:valAx>
        <c:axId val="62939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Duty cycles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9504"/>
        <c:crosses val="max"/>
        <c:crossBetween val="between"/>
      </c:valAx>
      <c:catAx>
        <c:axId val="5251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92272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ICMP LATENCY </a:t>
            </a:r>
            <a:r>
              <a:rPr lang="en-US" b="1" baseline="0"/>
              <a:t>DIFFERENCE BETWEEN STA1 (PSM ON) AND STA2 (PSM OFF) WITH INCREASING DATA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016355897263E-2"/>
          <c:y val="7.6085651849904901E-2"/>
          <c:w val="0.86357683206523739"/>
          <c:h val="0.83548129610869171"/>
        </c:manualLayout>
      </c:layout>
      <c:lineChart>
        <c:grouping val="standard"/>
        <c:varyColors val="0"/>
        <c:ser>
          <c:idx val="1"/>
          <c:order val="0"/>
          <c:tx>
            <c:strRef>
              <c:f>experiment2!$B$81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experiment2!$B$82:$B$92</c:f>
              <c:numCache>
                <c:formatCode>General</c:formatCode>
                <c:ptCount val="11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D84C-A5EF-4865DB4F8F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283923728"/>
        <c:axId val="120287296"/>
      </c:lineChart>
      <c:lineChart>
        <c:grouping val="standard"/>
        <c:varyColors val="0"/>
        <c:ser>
          <c:idx val="2"/>
          <c:order val="1"/>
          <c:tx>
            <c:strRef>
              <c:f>experiment2!$C$81</c:f>
              <c:strCache>
                <c:ptCount val="1"/>
                <c:pt idx="0">
                  <c:v>Difference in ICMP Latency between STA1 (PSM) and STA2 (STA1 - STA2) (ms)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experiment2!$C$82:$C$92</c:f>
              <c:numCache>
                <c:formatCode>General</c:formatCode>
                <c:ptCount val="11"/>
                <c:pt idx="0">
                  <c:v>-5.0000000000000044E-2</c:v>
                </c:pt>
                <c:pt idx="1">
                  <c:v>57.949000000000005</c:v>
                </c:pt>
                <c:pt idx="2">
                  <c:v>55.429000000000002</c:v>
                </c:pt>
                <c:pt idx="3">
                  <c:v>247.489</c:v>
                </c:pt>
                <c:pt idx="4">
                  <c:v>48.605000000000004</c:v>
                </c:pt>
                <c:pt idx="5">
                  <c:v>56.588999999999999</c:v>
                </c:pt>
                <c:pt idx="6">
                  <c:v>47.911000000000001</c:v>
                </c:pt>
                <c:pt idx="7">
                  <c:v>54.66</c:v>
                </c:pt>
                <c:pt idx="8">
                  <c:v>56</c:v>
                </c:pt>
                <c:pt idx="9">
                  <c:v>59.326999999999998</c:v>
                </c:pt>
                <c:pt idx="10">
                  <c:v>63.415999999999997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D84C-A5EF-4865DB4F8F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69504"/>
        <c:axId val="629392272"/>
      </c:lineChart>
      <c:catAx>
        <c:axId val="128392372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Simulation</a:t>
                </a:r>
                <a:r>
                  <a:rPr lang="en-US" sz="1000" b="1" baseline="0"/>
                  <a:t> Run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96"/>
        <c:crosses val="autoZero"/>
        <c:auto val="1"/>
        <c:lblAlgn val="ctr"/>
        <c:lblOffset val="100"/>
        <c:noMultiLvlLbl val="0"/>
      </c:catAx>
      <c:valAx>
        <c:axId val="120287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Data Rate (Mbps)</a:t>
                </a:r>
                <a:r>
                  <a:rPr lang="en-US" sz="1000" b="1" baseline="0"/>
                  <a:t> 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23728"/>
        <c:crosses val="autoZero"/>
        <c:crossBetween val="between"/>
      </c:valAx>
      <c:valAx>
        <c:axId val="62939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DIFFERENCE IN ICMP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9504"/>
        <c:crosses val="max"/>
        <c:crossBetween val="between"/>
      </c:valAx>
      <c:catAx>
        <c:axId val="5251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92272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ICMP LATENCY </a:t>
            </a:r>
            <a:r>
              <a:rPr lang="en-US" b="1" baseline="0"/>
              <a:t>DIFFERENCE BETWEEN STA1 (PSM ON) AND STA3 (PSM OFF) WITH INCREASING DATA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016355897263E-2"/>
          <c:y val="7.6085651849904901E-2"/>
          <c:w val="0.86357683206523739"/>
          <c:h val="0.83548129610869171"/>
        </c:manualLayout>
      </c:layout>
      <c:lineChart>
        <c:grouping val="standard"/>
        <c:varyColors val="0"/>
        <c:ser>
          <c:idx val="1"/>
          <c:order val="0"/>
          <c:tx>
            <c:strRef>
              <c:f>experiment2!$B$112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experiment2!$B$113:$B$123</c:f>
              <c:numCache>
                <c:formatCode>General</c:formatCode>
                <c:ptCount val="11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C-E24D-B6F8-0D6896FA7F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283923728"/>
        <c:axId val="120287296"/>
      </c:lineChart>
      <c:lineChart>
        <c:grouping val="standard"/>
        <c:varyColors val="0"/>
        <c:ser>
          <c:idx val="2"/>
          <c:order val="1"/>
          <c:tx>
            <c:strRef>
              <c:f>experiment2!$C$112</c:f>
              <c:strCache>
                <c:ptCount val="1"/>
                <c:pt idx="0">
                  <c:v>Difference in ICMP Latency between STA1 (PSM) and STA3 (STA1 - STA3) (ms)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experiment2!$C$113:$C$123</c:f>
              <c:numCache>
                <c:formatCode>General</c:formatCode>
                <c:ptCount val="11"/>
                <c:pt idx="0">
                  <c:v>0.25</c:v>
                </c:pt>
                <c:pt idx="1">
                  <c:v>58.798000000000002</c:v>
                </c:pt>
                <c:pt idx="2">
                  <c:v>55.569000000000003</c:v>
                </c:pt>
                <c:pt idx="3">
                  <c:v>247.495</c:v>
                </c:pt>
                <c:pt idx="4">
                  <c:v>48.108000000000004</c:v>
                </c:pt>
                <c:pt idx="5">
                  <c:v>56.433999999999997</c:v>
                </c:pt>
                <c:pt idx="6">
                  <c:v>47.966999999999999</c:v>
                </c:pt>
                <c:pt idx="7">
                  <c:v>54.655000000000001</c:v>
                </c:pt>
                <c:pt idx="8">
                  <c:v>55.823999999999998</c:v>
                </c:pt>
                <c:pt idx="9">
                  <c:v>59.414999999999999</c:v>
                </c:pt>
                <c:pt idx="10">
                  <c:v>63.523999999999994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C-E24D-B6F8-0D6896FA7F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69504"/>
        <c:axId val="629392272"/>
      </c:lineChart>
      <c:catAx>
        <c:axId val="128392372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Simulation</a:t>
                </a:r>
                <a:r>
                  <a:rPr lang="en-US" sz="1000" b="1" baseline="0"/>
                  <a:t> Run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96"/>
        <c:crosses val="autoZero"/>
        <c:auto val="1"/>
        <c:lblAlgn val="ctr"/>
        <c:lblOffset val="100"/>
        <c:noMultiLvlLbl val="0"/>
      </c:catAx>
      <c:valAx>
        <c:axId val="120287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Data Rate (Mbps)</a:t>
                </a:r>
                <a:r>
                  <a:rPr lang="en-US" sz="1000" b="1" baseline="0"/>
                  <a:t> 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23728"/>
        <c:crosses val="autoZero"/>
        <c:crossBetween val="between"/>
      </c:valAx>
      <c:valAx>
        <c:axId val="62939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DIFFERENCE IN ICMP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9504"/>
        <c:crosses val="max"/>
        <c:crossBetween val="between"/>
      </c:valAx>
      <c:catAx>
        <c:axId val="5251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92272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 INTER PACKET DELAY DIFFERENCE BETWEEN STA1 (PSM ON) AND STA2 (PSM OFF) WITH INCREASING DATA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016355897263E-2"/>
          <c:y val="7.6085651849904901E-2"/>
          <c:w val="0.86357683206523739"/>
          <c:h val="0.83548129610869171"/>
        </c:manualLayout>
      </c:layout>
      <c:lineChart>
        <c:grouping val="standard"/>
        <c:varyColors val="0"/>
        <c:ser>
          <c:idx val="1"/>
          <c:order val="0"/>
          <c:tx>
            <c:strRef>
              <c:f>experiment2!$B$141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experiment2!$B$142:$B$152</c:f>
              <c:numCache>
                <c:formatCode>General</c:formatCode>
                <c:ptCount val="11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8B48-A0A1-F9AA3B4CB7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283923728"/>
        <c:axId val="120287296"/>
      </c:lineChart>
      <c:lineChart>
        <c:grouping val="standard"/>
        <c:varyColors val="0"/>
        <c:ser>
          <c:idx val="2"/>
          <c:order val="1"/>
          <c:tx>
            <c:strRef>
              <c:f>experiment2!$C$141</c:f>
              <c:strCache>
                <c:ptCount val="1"/>
                <c:pt idx="0">
                  <c:v>Difference in Inter Packet Delay between STA1 (PSM) and STA2 (STA1 - STA2) (ms)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experiment2!$C$142:$C$152</c:f>
              <c:numCache>
                <c:formatCode>General</c:formatCode>
                <c:ptCount val="11"/>
                <c:pt idx="0">
                  <c:v>9.9999999999766942E-5</c:v>
                </c:pt>
                <c:pt idx="1">
                  <c:v>5.9999999999993392E-4</c:v>
                </c:pt>
                <c:pt idx="2">
                  <c:v>-5.9999999999993392E-4</c:v>
                </c:pt>
                <c:pt idx="3">
                  <c:v>1.3999999999999568E-3</c:v>
                </c:pt>
                <c:pt idx="4">
                  <c:v>1.9400000000000028E-2</c:v>
                </c:pt>
                <c:pt idx="5">
                  <c:v>1.4000000000000123E-3</c:v>
                </c:pt>
                <c:pt idx="6">
                  <c:v>1.3999999999999568E-3</c:v>
                </c:pt>
                <c:pt idx="7">
                  <c:v>5.0000000000000044E-4</c:v>
                </c:pt>
                <c:pt idx="8">
                  <c:v>6.9999999999997842E-4</c:v>
                </c:pt>
                <c:pt idx="9">
                  <c:v>2.9399999999999982E-2</c:v>
                </c:pt>
                <c:pt idx="10">
                  <c:v>5.0000000000000044E-4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8B48-A0A1-F9AA3B4CB7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69504"/>
        <c:axId val="629392272"/>
      </c:lineChart>
      <c:catAx>
        <c:axId val="128392372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Simulation</a:t>
                </a:r>
                <a:r>
                  <a:rPr lang="en-US" sz="1000" b="1" baseline="0"/>
                  <a:t> Run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96"/>
        <c:crosses val="autoZero"/>
        <c:auto val="1"/>
        <c:lblAlgn val="ctr"/>
        <c:lblOffset val="100"/>
        <c:noMultiLvlLbl val="0"/>
      </c:catAx>
      <c:valAx>
        <c:axId val="120287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Data Rate (Mbps)</a:t>
                </a:r>
                <a:r>
                  <a:rPr lang="en-US" sz="1000" b="1" baseline="0"/>
                  <a:t> 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23728"/>
        <c:crosses val="autoZero"/>
        <c:crossBetween val="between"/>
      </c:valAx>
      <c:valAx>
        <c:axId val="62939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DIFFERENCE IN INTER PACKET DELAY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9504"/>
        <c:crosses val="max"/>
        <c:crossBetween val="between"/>
      </c:valAx>
      <c:catAx>
        <c:axId val="5251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92272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 INTER PACKET DELAY DIFFERENCE BETWEEN STA1 (PSM ON) AND STA3 (PSM OFF) WITH INCREASING DATA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016355897263E-2"/>
          <c:y val="7.6085651849904901E-2"/>
          <c:w val="0.86357683206523739"/>
          <c:h val="0.83548129610869171"/>
        </c:manualLayout>
      </c:layout>
      <c:lineChart>
        <c:grouping val="standard"/>
        <c:varyColors val="0"/>
        <c:ser>
          <c:idx val="2"/>
          <c:order val="0"/>
          <c:tx>
            <c:strRef>
              <c:f>experiment2!$B$170</c:f>
              <c:strCache>
                <c:ptCount val="1"/>
                <c:pt idx="0">
                  <c:v>Data Rate (Mbps)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experiment2!$B$171:$B$181</c:f>
              <c:numCache>
                <c:formatCode>General</c:formatCode>
                <c:ptCount val="11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2-BE4C-A918-7C27999C73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3923728"/>
        <c:axId val="120287296"/>
      </c:lineChart>
      <c:lineChart>
        <c:grouping val="standard"/>
        <c:varyColors val="0"/>
        <c:ser>
          <c:idx val="0"/>
          <c:order val="1"/>
          <c:tx>
            <c:strRef>
              <c:f>experiment2!$C$170</c:f>
              <c:strCache>
                <c:ptCount val="1"/>
                <c:pt idx="0">
                  <c:v>Difference in Inter Packet Delay between STA1 (PSM) and STA3 (STA1 - STA3) (ms)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experiment2!$C$171:$C$181</c:f>
              <c:numCache>
                <c:formatCode>General</c:formatCode>
                <c:ptCount val="11"/>
                <c:pt idx="0">
                  <c:v>1.9999999999953388E-4</c:v>
                </c:pt>
                <c:pt idx="1">
                  <c:v>4.9999999999994493E-4</c:v>
                </c:pt>
                <c:pt idx="2">
                  <c:v>-1.7999999999999128E-3</c:v>
                </c:pt>
                <c:pt idx="3">
                  <c:v>2.1999999999999797E-3</c:v>
                </c:pt>
                <c:pt idx="4">
                  <c:v>2.0799999999999985E-2</c:v>
                </c:pt>
                <c:pt idx="5">
                  <c:v>9.000000000000119E-4</c:v>
                </c:pt>
                <c:pt idx="6">
                  <c:v>1.3999999999999568E-3</c:v>
                </c:pt>
                <c:pt idx="7">
                  <c:v>1.0999999999999899E-3</c:v>
                </c:pt>
                <c:pt idx="8">
                  <c:v>1.1999999999999789E-3</c:v>
                </c:pt>
                <c:pt idx="9">
                  <c:v>3.0499999999999972E-2</c:v>
                </c:pt>
                <c:pt idx="10">
                  <c:v>7.9999999999999516E-4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3-F940-984A-E3D9B450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90032"/>
        <c:axId val="1042526479"/>
      </c:lineChart>
      <c:catAx>
        <c:axId val="128392372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Simulation</a:t>
                </a:r>
                <a:r>
                  <a:rPr lang="en-US" sz="1000" b="1" baseline="0"/>
                  <a:t> Run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96"/>
        <c:crosses val="autoZero"/>
        <c:auto val="1"/>
        <c:lblAlgn val="ctr"/>
        <c:lblOffset val="100"/>
        <c:noMultiLvlLbl val="0"/>
      </c:catAx>
      <c:valAx>
        <c:axId val="120287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Data Rate (Mbps)</a:t>
                </a:r>
                <a:r>
                  <a:rPr lang="en-US" sz="1000" b="1" baseline="0"/>
                  <a:t> 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23728"/>
        <c:crosses val="autoZero"/>
        <c:crossBetween val="between"/>
      </c:valAx>
      <c:valAx>
        <c:axId val="1042526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90032"/>
        <c:crosses val="max"/>
        <c:crossBetween val="between"/>
      </c:valAx>
      <c:catAx>
        <c:axId val="121689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42526479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Handoff Delay Plotted</a:t>
            </a:r>
            <a:r>
              <a:rPr lang="en-US" baseline="0"/>
              <a:t> for both Default as well as Improved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experiment3!$C$36</c:f>
              <c:strCache>
                <c:ptCount val="1"/>
                <c:pt idx="0">
                  <c:v>Handoff Delay (deafult techniques)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experiment3!$B$36:$B$47</c:f>
              <c:strCache>
                <c:ptCount val="12"/>
                <c:pt idx="0">
                  <c:v>Data Rate (Mbps)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2.3</c:v>
                </c:pt>
                <c:pt idx="10">
                  <c:v>2.5</c:v>
                </c:pt>
                <c:pt idx="11">
                  <c:v>3</c:v>
                </c:pt>
              </c:strCache>
            </c:strRef>
          </c:cat>
          <c:val>
            <c:numRef>
              <c:f>experiment3!$C$36:$C$47</c:f>
              <c:numCache>
                <c:formatCode>General</c:formatCode>
                <c:ptCount val="12"/>
                <c:pt idx="0">
                  <c:v>0</c:v>
                </c:pt>
                <c:pt idx="1">
                  <c:v>3.8015098571777299</c:v>
                </c:pt>
                <c:pt idx="2">
                  <c:v>3.7579591274261399</c:v>
                </c:pt>
                <c:pt idx="3">
                  <c:v>3.7755379676818799</c:v>
                </c:pt>
                <c:pt idx="4">
                  <c:v>3.7760767936706499</c:v>
                </c:pt>
                <c:pt idx="5">
                  <c:v>3.78851294517517</c:v>
                </c:pt>
                <c:pt idx="6">
                  <c:v>3.77740001678466</c:v>
                </c:pt>
                <c:pt idx="7">
                  <c:v>3.7852909564971902</c:v>
                </c:pt>
                <c:pt idx="8">
                  <c:v>3.7873189449310298</c:v>
                </c:pt>
                <c:pt idx="9">
                  <c:v>3.7826828956603999</c:v>
                </c:pt>
                <c:pt idx="10">
                  <c:v>3.76887607574462</c:v>
                </c:pt>
                <c:pt idx="11">
                  <c:v>3.7927651405334402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5B4E-A74C-800F782DDDC2}"/>
            </c:ext>
          </c:extLst>
        </c:ser>
        <c:ser>
          <c:idx val="2"/>
          <c:order val="1"/>
          <c:tx>
            <c:strRef>
              <c:f>experiment3!$D$36</c:f>
              <c:strCache>
                <c:ptCount val="1"/>
                <c:pt idx="0">
                  <c:v>Handoff Delay (using improved techniques)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experiment3!$B$36:$B$47</c:f>
              <c:strCache>
                <c:ptCount val="12"/>
                <c:pt idx="0">
                  <c:v>Data Rate (Mbps)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2.3</c:v>
                </c:pt>
                <c:pt idx="10">
                  <c:v>2.5</c:v>
                </c:pt>
                <c:pt idx="11">
                  <c:v>3</c:v>
                </c:pt>
              </c:strCache>
            </c:strRef>
          </c:cat>
          <c:val>
            <c:numRef>
              <c:f>experiment3!$D$37:$D$47</c:f>
              <c:numCache>
                <c:formatCode>General</c:formatCode>
                <c:ptCount val="11"/>
                <c:pt idx="0">
                  <c:v>4.4579505920410104E-3</c:v>
                </c:pt>
                <c:pt idx="1">
                  <c:v>4.8170089721679601E-3</c:v>
                </c:pt>
                <c:pt idx="2">
                  <c:v>5.5818557739257804E-3</c:v>
                </c:pt>
                <c:pt idx="3">
                  <c:v>4.6560764312744097E-3</c:v>
                </c:pt>
                <c:pt idx="4">
                  <c:v>5.5329799652099601E-3</c:v>
                </c:pt>
                <c:pt idx="5">
                  <c:v>4.5008659362792899E-3</c:v>
                </c:pt>
                <c:pt idx="6">
                  <c:v>4.5380592346191398E-3</c:v>
                </c:pt>
                <c:pt idx="7">
                  <c:v>9.4699859619140608E-3</c:v>
                </c:pt>
                <c:pt idx="8">
                  <c:v>4.7609806060790998E-3</c:v>
                </c:pt>
                <c:pt idx="9">
                  <c:v>4.6861171722412101E-3</c:v>
                </c:pt>
                <c:pt idx="10">
                  <c:v>8.93402099609375E-3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5B4E-A74C-800F782D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50992"/>
        <c:axId val="797891663"/>
      </c:lineChart>
      <c:catAx>
        <c:axId val="7945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1663"/>
        <c:crossesAt val="1"/>
        <c:auto val="1"/>
        <c:lblAlgn val="ctr"/>
        <c:lblOffset val="100"/>
        <c:noMultiLvlLbl val="0"/>
      </c:catAx>
      <c:valAx>
        <c:axId val="797891663"/>
        <c:scaling>
          <c:logBase val="10"/>
          <c:orientation val="minMax"/>
          <c:max val="5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Handoff</a:t>
                </a:r>
                <a:r>
                  <a:rPr lang="en-US" baseline="0"/>
                  <a:t> Delay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099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1051983</xdr:colOff>
      <xdr:row>21</xdr:row>
      <xdr:rowOff>192616</xdr:rowOff>
    </xdr:from>
    <xdr:to>
      <xdr:col>7</xdr:col>
      <xdr:colOff>1320801</xdr:colOff>
      <xdr:row>48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BEE40-3F7D-954B-9B4B-4469CD60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872066</xdr:colOff>
      <xdr:row>53</xdr:row>
      <xdr:rowOff>81935</xdr:rowOff>
    </xdr:from>
    <xdr:to>
      <xdr:col>9</xdr:col>
      <xdr:colOff>1054100</xdr:colOff>
      <xdr:row>81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DD6BC-BBCF-6E2F-84CB-9064218B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478118</xdr:colOff>
      <xdr:row>16</xdr:row>
      <xdr:rowOff>53148</xdr:rowOff>
    </xdr:from>
    <xdr:to>
      <xdr:col>8</xdr:col>
      <xdr:colOff>635001</xdr:colOff>
      <xdr:row>44</xdr:row>
      <xdr:rowOff>105833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8DC451E8-B020-BB76-A663-00DB1254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555020</xdr:colOff>
      <xdr:row>46</xdr:row>
      <xdr:rowOff>39371</xdr:rowOff>
    </xdr:from>
    <xdr:to>
      <xdr:col>8</xdr:col>
      <xdr:colOff>272144</xdr:colOff>
      <xdr:row>74</xdr:row>
      <xdr:rowOff>30238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9703B8D8-64D3-1944-B70D-3F501F492B55}"/>
            </a:ext>
            <a:ext uri="{147F2762-F138-4A5C-976F-8EAC2B608ADB}">
              <a16:predDERef xmlns:a16="http://schemas.microsoft.com/office/drawing/2014/main" pred="{8DC451E8-B020-BB76-A663-00DB12541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555849</xdr:colOff>
      <xdr:row>75</xdr:row>
      <xdr:rowOff>141408</xdr:rowOff>
    </xdr:from>
    <xdr:to>
      <xdr:col>8</xdr:col>
      <xdr:colOff>695478</xdr:colOff>
      <xdr:row>104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0B373-52F8-9B44-AF65-354CF41D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451792</xdr:colOff>
      <xdr:row>106</xdr:row>
      <xdr:rowOff>146744</xdr:rowOff>
    </xdr:from>
    <xdr:to>
      <xdr:col>8</xdr:col>
      <xdr:colOff>604762</xdr:colOff>
      <xdr:row>133</xdr:row>
      <xdr:rowOff>75595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3EBC2C58-E273-264C-84A4-13D48DEAB9AF}"/>
            </a:ext>
            <a:ext uri="{147F2762-F138-4A5C-976F-8EAC2B608ADB}">
              <a16:predDERef xmlns:a16="http://schemas.microsoft.com/office/drawing/2014/main" pred="{5550B373-52F8-9B44-AF65-354CF41D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456239</xdr:colOff>
      <xdr:row>137</xdr:row>
      <xdr:rowOff>10673</xdr:rowOff>
    </xdr:from>
    <xdr:to>
      <xdr:col>8</xdr:col>
      <xdr:colOff>347739</xdr:colOff>
      <xdr:row>162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A15F49-572F-3240-81FB-0D637460B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508000</xdr:colOff>
      <xdr:row>167</xdr:row>
      <xdr:rowOff>10161</xdr:rowOff>
    </xdr:from>
    <xdr:to>
      <xdr:col>8</xdr:col>
      <xdr:colOff>892024</xdr:colOff>
      <xdr:row>195</xdr:row>
      <xdr:rowOff>166310</xdr:rowOff>
    </xdr:to>
    <xdr:graphicFrame macro="">
      <xdr:nvGraphicFramePr>
        <xdr:cNvPr id="42" name="Chart 7">
          <a:extLst>
            <a:ext uri="{FF2B5EF4-FFF2-40B4-BE49-F238E27FC236}">
              <a16:creationId xmlns:a16="http://schemas.microsoft.com/office/drawing/2014/main" id="{90551A84-F092-3045-9088-08FB1FC91352}"/>
            </a:ext>
            <a:ext uri="{147F2762-F138-4A5C-976F-8EAC2B608ADB}">
              <a16:predDERef xmlns:a16="http://schemas.microsoft.com/office/drawing/2014/main" pred="{28A15F49-572F-3240-81FB-0D637460B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404989</xdr:colOff>
      <xdr:row>33</xdr:row>
      <xdr:rowOff>88900</xdr:rowOff>
    </xdr:from>
    <xdr:to>
      <xdr:col>9</xdr:col>
      <xdr:colOff>1090789</xdr:colOff>
      <xdr:row>69</xdr:row>
      <xdr:rowOff>63500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5BF2096F-7001-FA9B-24DB-46D29F47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75</xdr:row>
      <xdr:rowOff>69850</xdr:rowOff>
    </xdr:from>
    <xdr:to>
      <xdr:col>9</xdr:col>
      <xdr:colOff>1060450</xdr:colOff>
      <xdr:row>111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5584D-87BE-E17F-414F-A5A358D5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501650</xdr:colOff>
      <xdr:row>127</xdr:row>
      <xdr:rowOff>19050</xdr:rowOff>
    </xdr:from>
    <xdr:to>
      <xdr:col>9</xdr:col>
      <xdr:colOff>1187450</xdr:colOff>
      <xdr:row>162</xdr:row>
      <xdr:rowOff>196850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EDE87FC-B6B6-94A9-A5E3-07F13ECE7DAD}"/>
            </a:ext>
            <a:ext uri="{147F2762-F138-4A5C-976F-8EAC2B608ADB}">
              <a16:predDERef xmlns:a16="http://schemas.microsoft.com/office/drawing/2014/main" pred="{A925584D-87BE-E17F-414F-A5A358D5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A15DB-68C9-0545-BC1F-AD789F8C818F}" name="Table1" displayName="Table1" ref="A59:E73" totalsRowShown="0" headerRowDxfId="0" headerRowBorderDxfId="88" tableBorderDxfId="87" totalsRowBorderDxfId="86">
  <autoFilter ref="A59:E73" xr:uid="{288A15DB-68C9-0545-BC1F-AD789F8C818F}"/>
  <tableColumns count="5">
    <tableColumn id="1" xr3:uid="{1F7DF55C-3046-F441-8A4D-9C2E8D551951}" name="Simulation No." dataDxfId="5"/>
    <tableColumn id="2" xr3:uid="{A70FAA78-2A9C-A444-83D1-BCED1D2D97AD}" name="Data Rate (Mbps)" dataDxfId="4"/>
    <tableColumn id="3" xr3:uid="{C0A5CF02-D4E0-934A-8BD0-5444777FA3AB}" name="Total Collisions" dataDxfId="3"/>
    <tableColumn id="4" xr3:uid="{7EC4E180-0F75-5846-957A-62C8295E8DB7}" name="Total Packets" dataDxfId="2"/>
    <tableColumn id="5" xr3:uid="{6D035A0F-4074-F343-B9C6-DB918635357C}" name="Percentage of Collisions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842B2D-5CA2-EB4F-BCE9-CDF7D39BF345}" name="Table14" displayName="Table14" ref="A81:D92" totalsRowShown="0" headerRowDxfId="28" dataDxfId="26" headerRowBorderDxfId="27" tableBorderDxfId="25" totalsRowBorderDxfId="24">
  <autoFilter ref="A81:D92" xr:uid="{55842B2D-5CA2-EB4F-BCE9-CDF7D39BF345}"/>
  <tableColumns count="4">
    <tableColumn id="1" xr3:uid="{ACAB96E0-AFA6-8649-A295-0196206D3C4E}" name="Simulation No." dataDxfId="23"/>
    <tableColumn id="2" xr3:uid="{7EF9E646-D47D-9C4B-AF84-E3EE530CFC8E}" name="Data Rate (Mbps)" dataDxfId="22"/>
    <tableColumn id="3" xr3:uid="{CCE66A9B-3C2F-FC44-BBAF-52E20C8C610E}" name="Reconnection Time (using deafault techniques) (seconds)" dataDxfId="21"/>
    <tableColumn id="4" xr3:uid="{76116FBF-75FA-3246-9802-063FD56B015B}" name="Reconnection Time (using improved techniques) (seconds)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8873F04-00D3-684F-A3CE-FABCF6D51F29}" name="Table15" displayName="Table15" ref="A130:D141" totalsRowShown="0" headerRowDxfId="19" dataDxfId="17" headerRowBorderDxfId="18" tableBorderDxfId="16" totalsRowBorderDxfId="15">
  <autoFilter ref="A130:D141" xr:uid="{78873F04-00D3-684F-A3CE-FABCF6D51F29}"/>
  <tableColumns count="4">
    <tableColumn id="1" xr3:uid="{DA112346-260E-3F4F-A22F-454D3BF29D60}" name="Simulation No." dataDxfId="14"/>
    <tableColumn id="2" xr3:uid="{5818BC92-4758-D742-9BE4-3922270F5E96}" name="Data Rate (Mbps)" dataDxfId="13"/>
    <tableColumn id="3" xr3:uid="{68B336F2-CEDD-5346-974D-5BAE73CA97F3}" name="Total Packets Lost during Handoff (using default techniques)" dataDxfId="12"/>
    <tableColumn id="4" xr3:uid="{45DA7CFC-B2F9-D14B-909B-AE9846F56C96}" name="Total Packets Lost during Handoff ( using improved techniques)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0061F8-1057-4D4E-A733-A364E54129E3}" name="Table2" displayName="Table2" ref="A30:D44" totalsRowShown="0" headerRowDxfId="6" dataDxfId="84" headerRowBorderDxfId="85" tableBorderDxfId="83" totalsRowBorderDxfId="82">
  <autoFilter ref="A30:D44" xr:uid="{BE0061F8-1057-4D4E-A733-A364E54129E3}"/>
  <tableColumns count="4">
    <tableColumn id="1" xr3:uid="{80F145B8-A495-454B-9D6B-EC1130957FD5}" name="Simulation No." dataDxfId="10"/>
    <tableColumn id="2" xr3:uid="{F7C5224E-C845-D64F-9E86-699D9F01C641}" name="Data Rate (Mbps)" dataDxfId="9"/>
    <tableColumn id="3" xr3:uid="{9A9FB8FA-4493-6A45-BC49-77F40AACF6B4}" name="Bitrate from STA1 (Mbps) (at receiver)" dataDxfId="8"/>
    <tableColumn id="4" xr3:uid="{BCAF0D68-4E87-E147-9F53-6C973ACBEEE9}" name="Bitrate from STA3 (Mbps) (at receiver)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FCF8B8-4FC2-FA46-AEC8-D8B7E9E97264}" name="Table6" displayName="Table6" ref="A19:C30" totalsRowShown="0" headerRowDxfId="81" headerRowBorderDxfId="80" tableBorderDxfId="79" totalsRowBorderDxfId="78">
  <autoFilter ref="A19:C30" xr:uid="{F9FCF8B8-4FC2-FA46-AEC8-D8B7E9E97264}"/>
  <tableColumns count="3">
    <tableColumn id="1" xr3:uid="{D4D13905-2AFF-6942-94CE-1F08BC50CF79}" name="Simulation No." dataDxfId="77"/>
    <tableColumn id="2" xr3:uid="{7195C7B0-93D1-7A4A-A357-C31ED51E0CC7}" name="Data Rate (Mbps)" dataDxfId="76"/>
    <tableColumn id="3" xr3:uid="{4E058AAF-DE72-D447-ADC0-1EE18F8C0DC3}" name="Difference Between Duty Cycles of STA2 and STA1(PSM) (STA2 - STA1) (%)" dataDxfId="75">
      <calculatedColumnFormula>O5-I5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6BBFE0-B3B7-1449-A2AB-F236120AEECF}" name="Table7" displayName="Table7" ref="A51:C62" totalsRowShown="0" headerRowDxfId="74" headerRowBorderDxfId="73" tableBorderDxfId="72" totalsRowBorderDxfId="71">
  <autoFilter ref="A51:C62" xr:uid="{6E6BBFE0-B3B7-1449-A2AB-F236120AEECF}"/>
  <tableColumns count="3">
    <tableColumn id="1" xr3:uid="{F4A88137-35A6-7D4F-A42E-735F6DF0B246}" name="Simulation No." dataDxfId="70"/>
    <tableColumn id="2" xr3:uid="{29C5F39D-CEB7-054C-9084-F5FCF344D4BB}" name="Data Rate (Mbps)" dataDxfId="69"/>
    <tableColumn id="3" xr3:uid="{CD49AE1A-3335-1841-9F98-4B51CEEE3C7C}" name="Difference Between Duty Cycles of STA3 and STA1(PSM) (STA3 - STA1) (%)" dataDxfId="68">
      <calculatedColumnFormula>U5-I5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0F365-1B2D-A347-B776-55FF365B41FA}" name="Table5" displayName="Table5" ref="A81:C92" totalsRowShown="0" headerRowDxfId="67" headerRowBorderDxfId="66" tableBorderDxfId="65" totalsRowBorderDxfId="64">
  <autoFilter ref="A81:C92" xr:uid="{0040F365-1B2D-A347-B776-55FF365B41FA}"/>
  <tableColumns count="3">
    <tableColumn id="1" xr3:uid="{F07DB3BD-4267-3342-8C1C-26BD8C3F6160}" name="Simulation No." dataDxfId="63"/>
    <tableColumn id="2" xr3:uid="{2012C89F-35B5-194C-8F21-568CA29D6821}" name="Data Rate (Mbps)" dataDxfId="62"/>
    <tableColumn id="3" xr3:uid="{9B5BC1E3-1129-2044-9D0B-F01B69D77332}" name="Difference in ICMP Latency between STA1 (PSM) and STA2 (STA1 - STA2) (ms)" dataDxfId="61">
      <calculatedColumnFormula>D5-J5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4F6097-89F2-DC4F-8BA1-2B9D7F577A80}" name="Table8" displayName="Table8" ref="A112:C123" totalsRowShown="0" headerRowDxfId="60" headerRowBorderDxfId="59" tableBorderDxfId="58" totalsRowBorderDxfId="57">
  <autoFilter ref="A112:C123" xr:uid="{A04F6097-89F2-DC4F-8BA1-2B9D7F577A80}"/>
  <tableColumns count="3">
    <tableColumn id="1" xr3:uid="{1792B8B1-FC58-6D40-A395-A2861EC19EFC}" name="Simulation No." dataDxfId="56"/>
    <tableColumn id="2" xr3:uid="{9F98E83E-7B0B-E148-AC09-40503831A021}" name="Data Rate (Mbps)" dataDxfId="55"/>
    <tableColumn id="3" xr3:uid="{619C9A0B-9E87-7A44-8FD6-02AC63D51AE3}" name="Difference in ICMP Latency between STA1 (PSM) and STA3 (STA1 - STA3) (ms)" dataDxfId="54">
      <calculatedColumnFormula>D5-P5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C9FA91-2832-F649-9047-452B8B88DAD6}" name="Table9" displayName="Table9" ref="A141:C152" totalsRowShown="0" headerRowDxfId="53" dataDxfId="51" headerRowBorderDxfId="52" tableBorderDxfId="50" totalsRowBorderDxfId="49">
  <autoFilter ref="A141:C152" xr:uid="{44C9FA91-2832-F649-9047-452B8B88DAD6}"/>
  <tableColumns count="3">
    <tableColumn id="1" xr3:uid="{1A3DD3B6-8493-1C41-A324-7709C437AE44}" name="Simulation No." dataDxfId="48"/>
    <tableColumn id="2" xr3:uid="{B8F82046-7D5F-E242-88F7-EE430D1F8870}" name="Data Rate (Mbps)" dataDxfId="47"/>
    <tableColumn id="3" xr3:uid="{FED67EA6-3D5E-864E-94B6-5F3DF59EEDED}" name="Difference in Inter Packet Delay between STA1 (PSM) and STA2 (STA1 - STA2) (ms)" dataDxfId="46">
      <calculatedColumnFormula>E5-K5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54D1B6-3619-2145-9ADA-116AB744F34D}" name="Table10" displayName="Table10" ref="A170:C181" totalsRowShown="0" headerRowDxfId="45" dataDxfId="43" headerRowBorderDxfId="44" tableBorderDxfId="42" totalsRowBorderDxfId="41">
  <autoFilter ref="A170:C181" xr:uid="{0A54D1B6-3619-2145-9ADA-116AB744F34D}"/>
  <tableColumns count="3">
    <tableColumn id="1" xr3:uid="{6E1B3F9F-FC49-8444-9E00-037B84AC7097}" name="Simulation No." dataDxfId="40"/>
    <tableColumn id="2" xr3:uid="{45128C37-C687-BE4A-8737-7561D9DB6A20}" name="Data Rate (Mbps)" dataDxfId="39"/>
    <tableColumn id="3" xr3:uid="{DA3C6152-7BCB-074A-A024-0E098AFE1181}" name="Difference in Inter Packet Delay between STA1 (PSM) and STA3 (STA1 - STA3) (ms)" dataDxfId="38">
      <calculatedColumnFormula>E5-Q5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9F5D4B-1D73-5E40-88A1-63E82E4FF272}" name="Table13" displayName="Table13" ref="A36:D47" totalsRowShown="0" headerRowDxfId="37" dataDxfId="35" headerRowBorderDxfId="36" tableBorderDxfId="34" totalsRowBorderDxfId="33">
  <autoFilter ref="A36:D47" xr:uid="{F69F5D4B-1D73-5E40-88A1-63E82E4FF272}"/>
  <tableColumns count="4">
    <tableColumn id="1" xr3:uid="{4D699031-B405-1F43-88F0-6DD57904C150}" name="Simulation No." dataDxfId="32"/>
    <tableColumn id="2" xr3:uid="{C8577E8E-E27F-D743-9196-51FC33DA2536}" name="Data Rate (Mbps)" dataDxfId="31"/>
    <tableColumn id="3" xr3:uid="{C99086D6-D630-C04F-9A5F-910993188544}" name="Handoff Delay (deafult techniques) (seconds)" dataDxfId="30"/>
    <tableColumn id="4" xr3:uid="{F48563BB-C662-E247-884F-C34CBE3F40F0}" name="Handoff Delay (using improved techniques) (seconds)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C7CB-E103-8F41-ACB3-C371B2A1628A}">
  <sheetPr>
    <tabColor rgb="FF7030A0"/>
  </sheetPr>
  <dimension ref="A1:P73"/>
  <sheetViews>
    <sheetView tabSelected="1" zoomScale="85" zoomScaleNormal="160" workbookViewId="0">
      <selection activeCell="C20" sqref="C20"/>
    </sheetView>
  </sheetViews>
  <sheetFormatPr baseColWidth="10" defaultColWidth="11" defaultRowHeight="16" x14ac:dyDescent="0.2"/>
  <cols>
    <col min="1" max="1" width="17.1640625" customWidth="1"/>
    <col min="2" max="2" width="20" customWidth="1"/>
    <col min="3" max="4" width="40.1640625" customWidth="1"/>
    <col min="5" max="5" width="53.5" customWidth="1"/>
    <col min="6" max="7" width="33.6640625" bestFit="1" customWidth="1"/>
    <col min="8" max="9" width="28.33203125" bestFit="1" customWidth="1"/>
    <col min="10" max="11" width="36.33203125" bestFit="1" customWidth="1"/>
    <col min="12" max="13" width="21.83203125" bestFit="1" customWidth="1"/>
    <col min="14" max="14" width="14.33203125" bestFit="1" customWidth="1"/>
    <col min="15" max="15" width="14.33203125" customWidth="1"/>
    <col min="16" max="16" width="20.6640625" bestFit="1" customWidth="1"/>
  </cols>
  <sheetData>
    <row r="1" spans="1:16" ht="28" x14ac:dyDescent="0.3">
      <c r="A1" s="42" t="s">
        <v>123</v>
      </c>
      <c r="B1" s="42"/>
      <c r="C1" s="42"/>
      <c r="D1" s="42"/>
      <c r="E1" s="42"/>
      <c r="F1" s="43" t="s">
        <v>122</v>
      </c>
      <c r="G1" s="43"/>
    </row>
    <row r="2" spans="1:16" ht="28" x14ac:dyDescent="0.3">
      <c r="A2" s="44" t="s">
        <v>121</v>
      </c>
      <c r="B2" s="44"/>
      <c r="C2" s="44"/>
      <c r="D2" s="44"/>
      <c r="E2" s="44"/>
      <c r="F2" s="44" t="s">
        <v>54</v>
      </c>
      <c r="G2" s="44"/>
      <c r="H2" s="44"/>
      <c r="I2" s="45" t="s">
        <v>55</v>
      </c>
      <c r="J2" s="45"/>
      <c r="K2" s="45"/>
      <c r="L2" s="17"/>
      <c r="M2" s="17"/>
      <c r="N2" s="58"/>
      <c r="O2" s="58"/>
      <c r="P2" s="59"/>
    </row>
    <row r="3" spans="1:16" x14ac:dyDescent="0.2">
      <c r="A3" s="23" t="s">
        <v>0</v>
      </c>
      <c r="B3" s="23" t="s">
        <v>1</v>
      </c>
      <c r="C3" s="23" t="s">
        <v>77</v>
      </c>
      <c r="D3" s="11" t="s">
        <v>120</v>
      </c>
      <c r="E3" s="11" t="s">
        <v>119</v>
      </c>
      <c r="F3" s="11" t="s">
        <v>118</v>
      </c>
      <c r="G3" s="11" t="s">
        <v>117</v>
      </c>
      <c r="H3" s="11" t="s">
        <v>116</v>
      </c>
      <c r="I3" s="11" t="s">
        <v>115</v>
      </c>
      <c r="J3" s="11" t="s">
        <v>114</v>
      </c>
      <c r="K3" s="11" t="s">
        <v>113</v>
      </c>
      <c r="L3" s="11" t="s">
        <v>112</v>
      </c>
      <c r="M3" s="11" t="s">
        <v>111</v>
      </c>
      <c r="N3" s="11" t="s">
        <v>110</v>
      </c>
      <c r="O3" s="11" t="s">
        <v>124</v>
      </c>
      <c r="P3" s="11" t="s">
        <v>109</v>
      </c>
    </row>
    <row r="4" spans="1:16" x14ac:dyDescent="0.2">
      <c r="A4" s="41">
        <v>1</v>
      </c>
      <c r="B4" s="41">
        <v>1</v>
      </c>
      <c r="C4" s="41">
        <v>15</v>
      </c>
      <c r="D4" s="8">
        <v>1.79</v>
      </c>
      <c r="E4" s="8">
        <v>1.79</v>
      </c>
      <c r="F4" s="8">
        <v>1</v>
      </c>
      <c r="G4" s="8">
        <v>1</v>
      </c>
      <c r="H4" s="8">
        <v>0.61499999999999999</v>
      </c>
      <c r="I4" s="8">
        <v>0.54100000000000004</v>
      </c>
      <c r="J4" s="8">
        <v>0</v>
      </c>
      <c r="K4" s="8">
        <v>0</v>
      </c>
      <c r="L4" s="8">
        <v>1279</v>
      </c>
      <c r="M4" s="8">
        <v>1279</v>
      </c>
      <c r="N4" s="8">
        <f>J4+K4</f>
        <v>0</v>
      </c>
      <c r="O4" s="8">
        <f>L4+M4</f>
        <v>2558</v>
      </c>
      <c r="P4" s="8">
        <f>(N4/O4)*100</f>
        <v>0</v>
      </c>
    </row>
    <row r="5" spans="1:16" x14ac:dyDescent="0.2">
      <c r="A5" s="41">
        <v>2</v>
      </c>
      <c r="B5" s="41">
        <v>2</v>
      </c>
      <c r="C5" s="41">
        <v>15</v>
      </c>
      <c r="D5" s="8">
        <v>3.58</v>
      </c>
      <c r="E5" s="8">
        <v>3.58</v>
      </c>
      <c r="F5" s="8">
        <v>2</v>
      </c>
      <c r="G5" s="8">
        <v>2.0099999999999998</v>
      </c>
      <c r="H5" s="8">
        <v>0.36699999999999999</v>
      </c>
      <c r="I5" s="8">
        <v>0.36099999999999999</v>
      </c>
      <c r="J5" s="8">
        <v>0</v>
      </c>
      <c r="K5" s="8">
        <v>0</v>
      </c>
      <c r="L5" s="8">
        <v>2554</v>
      </c>
      <c r="M5" s="8">
        <v>2554</v>
      </c>
      <c r="N5" s="8">
        <f t="shared" ref="N5:N17" si="0">J5+K5</f>
        <v>0</v>
      </c>
      <c r="O5" s="8">
        <f t="shared" ref="O5:O17" si="1">L5+M5</f>
        <v>5108</v>
      </c>
      <c r="P5" s="8">
        <f t="shared" ref="P5:P17" si="2">(N5/O5)*100</f>
        <v>0</v>
      </c>
    </row>
    <row r="6" spans="1:16" x14ac:dyDescent="0.2">
      <c r="A6" s="41">
        <v>3</v>
      </c>
      <c r="B6" s="41">
        <v>3</v>
      </c>
      <c r="C6" s="41">
        <v>15</v>
      </c>
      <c r="D6" s="8">
        <v>5.37</v>
      </c>
      <c r="E6" s="8">
        <v>5.36</v>
      </c>
      <c r="F6" s="8">
        <v>3</v>
      </c>
      <c r="G6" s="8">
        <v>3.02</v>
      </c>
      <c r="H6" s="8">
        <v>0.316</v>
      </c>
      <c r="I6" s="8">
        <v>0.23599999999999999</v>
      </c>
      <c r="J6" s="8">
        <v>0</v>
      </c>
      <c r="K6" s="8">
        <v>9</v>
      </c>
      <c r="L6" s="8">
        <v>3830</v>
      </c>
      <c r="M6" s="8">
        <v>3830</v>
      </c>
      <c r="N6" s="8">
        <f t="shared" si="0"/>
        <v>9</v>
      </c>
      <c r="O6" s="8">
        <f t="shared" si="1"/>
        <v>7660</v>
      </c>
      <c r="P6" s="8">
        <f t="shared" si="2"/>
        <v>0.1174934725848564</v>
      </c>
    </row>
    <row r="7" spans="1:16" x14ac:dyDescent="0.2">
      <c r="A7" s="41">
        <v>4</v>
      </c>
      <c r="B7" s="41">
        <v>4</v>
      </c>
      <c r="C7" s="41">
        <v>15</v>
      </c>
      <c r="D7" s="8">
        <v>7.11</v>
      </c>
      <c r="E7" s="8">
        <v>7.08</v>
      </c>
      <c r="F7" s="8">
        <v>3.99</v>
      </c>
      <c r="G7" s="8">
        <v>3.98</v>
      </c>
      <c r="H7" s="8">
        <v>0.27</v>
      </c>
      <c r="I7" s="8">
        <v>0.35199999999999998</v>
      </c>
      <c r="J7" s="8">
        <v>36</v>
      </c>
      <c r="K7" s="8">
        <v>56</v>
      </c>
      <c r="L7" s="8">
        <v>5105</v>
      </c>
      <c r="M7" s="8">
        <v>5106</v>
      </c>
      <c r="N7" s="8">
        <f t="shared" si="0"/>
        <v>92</v>
      </c>
      <c r="O7" s="8">
        <f t="shared" si="1"/>
        <v>10211</v>
      </c>
      <c r="P7" s="8">
        <f t="shared" si="2"/>
        <v>0.90098912937028697</v>
      </c>
    </row>
    <row r="8" spans="1:16" x14ac:dyDescent="0.2">
      <c r="A8" s="41">
        <v>5</v>
      </c>
      <c r="B8" s="41">
        <v>5</v>
      </c>
      <c r="C8" s="41">
        <v>15</v>
      </c>
      <c r="D8" s="8">
        <v>8.9499999999999993</v>
      </c>
      <c r="E8" s="8">
        <v>8.9499999999999993</v>
      </c>
      <c r="F8" s="8">
        <v>5.01</v>
      </c>
      <c r="G8" s="8">
        <v>5.03</v>
      </c>
      <c r="H8" s="8">
        <v>0.39</v>
      </c>
      <c r="I8" s="8">
        <v>0.53</v>
      </c>
      <c r="J8" s="8">
        <v>0</v>
      </c>
      <c r="K8" s="8">
        <v>0</v>
      </c>
      <c r="L8" s="8">
        <v>6381</v>
      </c>
      <c r="M8" s="8">
        <v>6381</v>
      </c>
      <c r="N8" s="8">
        <f t="shared" si="0"/>
        <v>0</v>
      </c>
      <c r="O8" s="8">
        <f t="shared" si="1"/>
        <v>12762</v>
      </c>
      <c r="P8" s="8">
        <f t="shared" si="2"/>
        <v>0</v>
      </c>
    </row>
    <row r="9" spans="1:16" x14ac:dyDescent="0.2">
      <c r="A9" s="41">
        <v>6</v>
      </c>
      <c r="B9" s="41">
        <v>6</v>
      </c>
      <c r="C9" s="41">
        <v>15</v>
      </c>
      <c r="D9" s="8">
        <v>10.4</v>
      </c>
      <c r="E9" s="8">
        <v>10.1</v>
      </c>
      <c r="F9" s="8">
        <v>5.87</v>
      </c>
      <c r="G9" s="8">
        <v>6.07</v>
      </c>
      <c r="H9" s="8">
        <v>0.47299999999999998</v>
      </c>
      <c r="I9" s="8">
        <v>0.47299999999999998</v>
      </c>
      <c r="J9" s="8">
        <v>203</v>
      </c>
      <c r="K9" s="8">
        <v>479</v>
      </c>
      <c r="L9" s="8">
        <v>7656</v>
      </c>
      <c r="M9" s="8">
        <v>7657</v>
      </c>
      <c r="N9" s="8">
        <f t="shared" si="0"/>
        <v>682</v>
      </c>
      <c r="O9" s="8">
        <f t="shared" si="1"/>
        <v>15313</v>
      </c>
      <c r="P9" s="8">
        <f t="shared" si="2"/>
        <v>4.4537321230327169</v>
      </c>
    </row>
    <row r="10" spans="1:16" x14ac:dyDescent="0.2">
      <c r="A10" s="41">
        <v>7</v>
      </c>
      <c r="B10" s="41">
        <v>7</v>
      </c>
      <c r="C10" s="41">
        <v>15</v>
      </c>
      <c r="D10" s="8">
        <v>11.1</v>
      </c>
      <c r="E10" s="8">
        <v>11.2</v>
      </c>
      <c r="F10" s="8">
        <v>6.18</v>
      </c>
      <c r="G10" s="8">
        <v>6.77</v>
      </c>
      <c r="H10" s="8">
        <v>0.89800000000000002</v>
      </c>
      <c r="I10" s="8">
        <v>1.002</v>
      </c>
      <c r="J10" s="8">
        <v>987</v>
      </c>
      <c r="K10" s="8">
        <v>909</v>
      </c>
      <c r="L10" s="8">
        <v>8932</v>
      </c>
      <c r="M10" s="8">
        <v>8932</v>
      </c>
      <c r="N10" s="8">
        <f t="shared" si="0"/>
        <v>1896</v>
      </c>
      <c r="O10" s="8">
        <f t="shared" si="1"/>
        <v>17864</v>
      </c>
      <c r="P10" s="8">
        <f t="shared" si="2"/>
        <v>10.613524406627855</v>
      </c>
    </row>
    <row r="11" spans="1:16" x14ac:dyDescent="0.2">
      <c r="A11" s="41">
        <v>8</v>
      </c>
      <c r="B11" s="41">
        <v>10</v>
      </c>
      <c r="C11" s="41">
        <v>15</v>
      </c>
      <c r="D11" s="8">
        <v>12.1</v>
      </c>
      <c r="E11" s="8">
        <v>11.9</v>
      </c>
      <c r="F11" s="8">
        <v>6.68</v>
      </c>
      <c r="G11" s="8">
        <v>6.82</v>
      </c>
      <c r="H11" s="8">
        <v>5.7880000000000003</v>
      </c>
      <c r="I11" s="8">
        <v>6.31</v>
      </c>
      <c r="J11" s="8">
        <v>555</v>
      </c>
      <c r="K11" s="8">
        <v>760</v>
      </c>
      <c r="L11" s="8">
        <v>9155</v>
      </c>
      <c r="M11" s="8">
        <v>9229</v>
      </c>
      <c r="N11" s="8">
        <f t="shared" si="0"/>
        <v>1315</v>
      </c>
      <c r="O11" s="8">
        <f t="shared" si="1"/>
        <v>18384</v>
      </c>
      <c r="P11" s="8">
        <f t="shared" si="2"/>
        <v>7.1529590948650998</v>
      </c>
    </row>
    <row r="12" spans="1:16" x14ac:dyDescent="0.2">
      <c r="A12" s="41">
        <v>9</v>
      </c>
      <c r="B12" s="41">
        <v>15</v>
      </c>
      <c r="C12" s="41">
        <v>15</v>
      </c>
      <c r="D12" s="8">
        <v>12.1</v>
      </c>
      <c r="E12" s="8">
        <v>11.7</v>
      </c>
      <c r="F12" s="8">
        <v>6.7</v>
      </c>
      <c r="G12" s="8">
        <v>6.83</v>
      </c>
      <c r="H12" s="8">
        <v>6.5</v>
      </c>
      <c r="I12" s="8">
        <v>5.56</v>
      </c>
      <c r="J12" s="8">
        <v>627</v>
      </c>
      <c r="K12" s="8">
        <v>1396</v>
      </c>
      <c r="L12" s="8">
        <v>9245</v>
      </c>
      <c r="M12" s="8">
        <v>9764</v>
      </c>
      <c r="N12" s="8">
        <f t="shared" si="0"/>
        <v>2023</v>
      </c>
      <c r="O12" s="8">
        <f t="shared" si="1"/>
        <v>19009</v>
      </c>
      <c r="P12" s="8">
        <f t="shared" si="2"/>
        <v>10.642327318638539</v>
      </c>
    </row>
    <row r="13" spans="1:16" x14ac:dyDescent="0.2">
      <c r="A13" s="41">
        <v>10</v>
      </c>
      <c r="B13" s="41">
        <v>25</v>
      </c>
      <c r="C13" s="41">
        <v>15</v>
      </c>
      <c r="D13" s="8">
        <v>10.8</v>
      </c>
      <c r="E13" s="8">
        <v>10.7</v>
      </c>
      <c r="F13" s="8">
        <v>6.08</v>
      </c>
      <c r="G13" s="8">
        <v>6.74</v>
      </c>
      <c r="H13" s="8">
        <v>6.4340000000000002</v>
      </c>
      <c r="I13" s="8">
        <v>5.6050000000000004</v>
      </c>
      <c r="J13" s="8">
        <v>187</v>
      </c>
      <c r="K13" s="8">
        <v>2675</v>
      </c>
      <c r="L13" s="8">
        <v>7902</v>
      </c>
      <c r="M13" s="8">
        <v>10342</v>
      </c>
      <c r="N13" s="8">
        <f t="shared" si="0"/>
        <v>2862</v>
      </c>
      <c r="O13" s="8">
        <f t="shared" si="1"/>
        <v>18244</v>
      </c>
      <c r="P13" s="8">
        <f t="shared" si="2"/>
        <v>15.68734926551195</v>
      </c>
    </row>
    <row r="14" spans="1:16" x14ac:dyDescent="0.2">
      <c r="A14" s="41">
        <v>11</v>
      </c>
      <c r="B14" s="41">
        <v>35</v>
      </c>
      <c r="C14" s="41">
        <v>15</v>
      </c>
      <c r="D14" s="8">
        <v>11.2</v>
      </c>
      <c r="E14" s="8">
        <v>10.9</v>
      </c>
      <c r="F14" s="8">
        <v>6.23</v>
      </c>
      <c r="G14" s="8">
        <v>6.5</v>
      </c>
      <c r="H14" s="8">
        <v>6.4260000000000002</v>
      </c>
      <c r="I14" s="8">
        <v>5.5960000000000001</v>
      </c>
      <c r="J14" s="8">
        <v>1003</v>
      </c>
      <c r="K14" s="8">
        <v>4155</v>
      </c>
      <c r="L14" s="8">
        <v>9009</v>
      </c>
      <c r="M14" s="8">
        <v>11960</v>
      </c>
      <c r="N14" s="8">
        <f t="shared" si="0"/>
        <v>5158</v>
      </c>
      <c r="O14" s="8">
        <f t="shared" si="1"/>
        <v>20969</v>
      </c>
      <c r="P14" s="8">
        <f t="shared" si="2"/>
        <v>24.598216414707423</v>
      </c>
    </row>
    <row r="15" spans="1:16" x14ac:dyDescent="0.2">
      <c r="A15" s="41">
        <v>12</v>
      </c>
      <c r="B15" s="41">
        <v>45</v>
      </c>
      <c r="C15" s="41">
        <v>15</v>
      </c>
      <c r="D15" s="8">
        <v>10.8</v>
      </c>
      <c r="E15" s="8">
        <v>10.5</v>
      </c>
      <c r="F15" s="8">
        <v>6.13</v>
      </c>
      <c r="G15" s="8">
        <v>6.86</v>
      </c>
      <c r="H15" s="8">
        <v>6.4470000000000001</v>
      </c>
      <c r="I15" s="8">
        <v>5.7030000000000003</v>
      </c>
      <c r="J15" s="8">
        <v>866</v>
      </c>
      <c r="K15" s="8">
        <v>8542</v>
      </c>
      <c r="L15" s="8">
        <v>8576</v>
      </c>
      <c r="M15" s="8">
        <v>16011</v>
      </c>
      <c r="N15" s="8">
        <f t="shared" si="0"/>
        <v>9408</v>
      </c>
      <c r="O15" s="8">
        <f t="shared" si="1"/>
        <v>24587</v>
      </c>
      <c r="P15" s="8">
        <f t="shared" si="2"/>
        <v>38.264123317200145</v>
      </c>
    </row>
    <row r="16" spans="1:16" x14ac:dyDescent="0.2">
      <c r="A16" s="41">
        <v>13</v>
      </c>
      <c r="B16" s="41">
        <v>60</v>
      </c>
      <c r="C16" s="41">
        <v>15</v>
      </c>
      <c r="D16" s="8">
        <v>10.3</v>
      </c>
      <c r="E16" s="8">
        <v>10.9</v>
      </c>
      <c r="F16" s="8">
        <v>6.49</v>
      </c>
      <c r="G16" s="8">
        <v>6.06</v>
      </c>
      <c r="H16" s="8">
        <v>6.5389999999999997</v>
      </c>
      <c r="I16" s="8">
        <v>5.5410000000000004</v>
      </c>
      <c r="J16" s="8">
        <v>13300</v>
      </c>
      <c r="K16" s="8">
        <v>7199</v>
      </c>
      <c r="L16" s="8">
        <v>20635</v>
      </c>
      <c r="M16" s="8">
        <v>14969</v>
      </c>
      <c r="N16" s="8">
        <f t="shared" si="0"/>
        <v>20499</v>
      </c>
      <c r="O16" s="8">
        <f t="shared" si="1"/>
        <v>35604</v>
      </c>
      <c r="P16" s="8">
        <f t="shared" si="2"/>
        <v>57.574991573980448</v>
      </c>
    </row>
    <row r="17" spans="1:16" x14ac:dyDescent="0.2">
      <c r="A17" s="41">
        <v>14</v>
      </c>
      <c r="B17" s="41">
        <v>100</v>
      </c>
      <c r="C17" s="41">
        <v>15</v>
      </c>
      <c r="D17" s="8">
        <v>10.5</v>
      </c>
      <c r="E17" s="8">
        <v>10.199999999999999</v>
      </c>
      <c r="F17" s="8">
        <v>6.06</v>
      </c>
      <c r="G17" s="8">
        <v>6.7</v>
      </c>
      <c r="H17" s="8">
        <v>5.4560000000000004</v>
      </c>
      <c r="I17" s="8">
        <v>5.3620000000000001</v>
      </c>
      <c r="J17" s="8">
        <v>527</v>
      </c>
      <c r="K17" s="8">
        <v>18112</v>
      </c>
      <c r="L17" s="8">
        <v>8013</v>
      </c>
      <c r="M17" s="8">
        <v>25356</v>
      </c>
      <c r="N17" s="8">
        <f t="shared" si="0"/>
        <v>18639</v>
      </c>
      <c r="O17" s="8">
        <f t="shared" si="1"/>
        <v>33369</v>
      </c>
      <c r="P17" s="8">
        <f t="shared" si="2"/>
        <v>55.857232760945784</v>
      </c>
    </row>
    <row r="18" spans="1:16" x14ac:dyDescent="0.2">
      <c r="A18" s="40"/>
      <c r="B18" s="40"/>
      <c r="C18" s="40"/>
    </row>
    <row r="28" spans="1:16" ht="23" x14ac:dyDescent="0.25">
      <c r="A28" s="56" t="s">
        <v>58</v>
      </c>
      <c r="B28" s="56"/>
      <c r="C28" s="56"/>
      <c r="D28" s="56"/>
    </row>
    <row r="29" spans="1:16" ht="18" x14ac:dyDescent="0.2">
      <c r="A29" s="57" t="s">
        <v>125</v>
      </c>
      <c r="B29" s="57"/>
      <c r="C29" s="57"/>
      <c r="D29" s="57"/>
    </row>
    <row r="30" spans="1:16" x14ac:dyDescent="0.2">
      <c r="A30" s="27" t="s">
        <v>0</v>
      </c>
      <c r="B30" s="27" t="s">
        <v>1</v>
      </c>
      <c r="C30" s="39" t="s">
        <v>118</v>
      </c>
      <c r="D30" s="39" t="s">
        <v>117</v>
      </c>
    </row>
    <row r="31" spans="1:16" x14ac:dyDescent="0.2">
      <c r="A31" s="33">
        <v>1</v>
      </c>
      <c r="B31" s="33">
        <v>1</v>
      </c>
      <c r="C31" s="33">
        <v>1</v>
      </c>
      <c r="D31" s="33">
        <v>1</v>
      </c>
    </row>
    <row r="32" spans="1:16" x14ac:dyDescent="0.2">
      <c r="A32" s="33">
        <v>2</v>
      </c>
      <c r="B32" s="33">
        <v>2</v>
      </c>
      <c r="C32" s="33">
        <v>2</v>
      </c>
      <c r="D32" s="33">
        <v>2.0099999999999998</v>
      </c>
    </row>
    <row r="33" spans="1:4" x14ac:dyDescent="0.2">
      <c r="A33" s="33">
        <v>3</v>
      </c>
      <c r="B33" s="33">
        <v>3</v>
      </c>
      <c r="C33" s="33">
        <v>3</v>
      </c>
      <c r="D33" s="33">
        <v>3.02</v>
      </c>
    </row>
    <row r="34" spans="1:4" x14ac:dyDescent="0.2">
      <c r="A34" s="33">
        <v>4</v>
      </c>
      <c r="B34" s="33">
        <v>4</v>
      </c>
      <c r="C34" s="33">
        <v>3.99</v>
      </c>
      <c r="D34" s="33">
        <v>3.98</v>
      </c>
    </row>
    <row r="35" spans="1:4" x14ac:dyDescent="0.2">
      <c r="A35" s="33">
        <v>5</v>
      </c>
      <c r="B35" s="33">
        <v>5</v>
      </c>
      <c r="C35" s="33">
        <v>5.01</v>
      </c>
      <c r="D35" s="33">
        <v>5.03</v>
      </c>
    </row>
    <row r="36" spans="1:4" x14ac:dyDescent="0.2">
      <c r="A36" s="33">
        <v>6</v>
      </c>
      <c r="B36" s="33">
        <v>6</v>
      </c>
      <c r="C36" s="33">
        <v>5.87</v>
      </c>
      <c r="D36" s="33">
        <v>6.07</v>
      </c>
    </row>
    <row r="37" spans="1:4" x14ac:dyDescent="0.2">
      <c r="A37" s="33">
        <v>7</v>
      </c>
      <c r="B37" s="33">
        <v>7</v>
      </c>
      <c r="C37" s="33">
        <v>6.18</v>
      </c>
      <c r="D37" s="33">
        <v>6.77</v>
      </c>
    </row>
    <row r="38" spans="1:4" x14ac:dyDescent="0.2">
      <c r="A38" s="33">
        <v>8</v>
      </c>
      <c r="B38" s="33">
        <v>10</v>
      </c>
      <c r="C38" s="33">
        <v>6.68</v>
      </c>
      <c r="D38" s="33">
        <v>6.82</v>
      </c>
    </row>
    <row r="39" spans="1:4" x14ac:dyDescent="0.2">
      <c r="A39" s="33">
        <v>9</v>
      </c>
      <c r="B39" s="33">
        <v>15</v>
      </c>
      <c r="C39" s="33">
        <v>6.7</v>
      </c>
      <c r="D39" s="33">
        <v>6.83</v>
      </c>
    </row>
    <row r="40" spans="1:4" x14ac:dyDescent="0.2">
      <c r="A40" s="33">
        <v>10</v>
      </c>
      <c r="B40" s="33">
        <v>25</v>
      </c>
      <c r="C40" s="33">
        <v>6.08</v>
      </c>
      <c r="D40" s="33">
        <v>6.74</v>
      </c>
    </row>
    <row r="41" spans="1:4" x14ac:dyDescent="0.2">
      <c r="A41" s="33">
        <v>11</v>
      </c>
      <c r="B41" s="33">
        <v>35</v>
      </c>
      <c r="C41" s="33">
        <v>6.23</v>
      </c>
      <c r="D41" s="33">
        <v>6.5</v>
      </c>
    </row>
    <row r="42" spans="1:4" x14ac:dyDescent="0.2">
      <c r="A42" s="33">
        <v>12</v>
      </c>
      <c r="B42" s="33">
        <v>45</v>
      </c>
      <c r="C42" s="33">
        <v>6.13</v>
      </c>
      <c r="D42" s="33">
        <v>6.86</v>
      </c>
    </row>
    <row r="43" spans="1:4" x14ac:dyDescent="0.2">
      <c r="A43" s="33">
        <v>13</v>
      </c>
      <c r="B43" s="33">
        <v>60</v>
      </c>
      <c r="C43" s="33">
        <v>6.49</v>
      </c>
      <c r="D43" s="33">
        <v>6.06</v>
      </c>
    </row>
    <row r="44" spans="1:4" x14ac:dyDescent="0.2">
      <c r="A44" s="33">
        <v>14</v>
      </c>
      <c r="B44" s="33">
        <v>100</v>
      </c>
      <c r="C44" s="33">
        <v>6.06</v>
      </c>
      <c r="D44" s="33">
        <v>6.7</v>
      </c>
    </row>
    <row r="57" spans="1:5" ht="23" x14ac:dyDescent="0.25">
      <c r="A57" s="56" t="s">
        <v>59</v>
      </c>
      <c r="B57" s="56"/>
      <c r="C57" s="56"/>
      <c r="D57" s="56"/>
      <c r="E57" s="56"/>
    </row>
    <row r="58" spans="1:5" ht="18" x14ac:dyDescent="0.2">
      <c r="A58" s="57" t="s">
        <v>126</v>
      </c>
      <c r="B58" s="57"/>
      <c r="C58" s="57"/>
      <c r="D58" s="57"/>
      <c r="E58" s="57"/>
    </row>
    <row r="59" spans="1:5" x14ac:dyDescent="0.2">
      <c r="A59" s="27" t="s">
        <v>0</v>
      </c>
      <c r="B59" s="27" t="s">
        <v>1</v>
      </c>
      <c r="C59" s="39" t="s">
        <v>110</v>
      </c>
      <c r="D59" s="39" t="s">
        <v>124</v>
      </c>
      <c r="E59" s="39" t="s">
        <v>109</v>
      </c>
    </row>
    <row r="60" spans="1:5" x14ac:dyDescent="0.2">
      <c r="A60" s="41">
        <v>1</v>
      </c>
      <c r="B60" s="41">
        <v>1</v>
      </c>
      <c r="C60" s="8">
        <v>0</v>
      </c>
      <c r="D60" s="8">
        <v>2558</v>
      </c>
      <c r="E60" s="8">
        <v>0</v>
      </c>
    </row>
    <row r="61" spans="1:5" x14ac:dyDescent="0.2">
      <c r="A61" s="41">
        <v>2</v>
      </c>
      <c r="B61" s="41">
        <v>2</v>
      </c>
      <c r="C61" s="8">
        <v>0</v>
      </c>
      <c r="D61" s="8">
        <v>5108</v>
      </c>
      <c r="E61" s="8">
        <v>0</v>
      </c>
    </row>
    <row r="62" spans="1:5" x14ac:dyDescent="0.2">
      <c r="A62" s="41">
        <v>3</v>
      </c>
      <c r="B62" s="41">
        <v>3</v>
      </c>
      <c r="C62" s="8">
        <v>9</v>
      </c>
      <c r="D62" s="8">
        <v>7660</v>
      </c>
      <c r="E62" s="8">
        <v>0.1174934725848564</v>
      </c>
    </row>
    <row r="63" spans="1:5" x14ac:dyDescent="0.2">
      <c r="A63" s="41">
        <v>4</v>
      </c>
      <c r="B63" s="41">
        <v>4</v>
      </c>
      <c r="C63" s="8">
        <v>92</v>
      </c>
      <c r="D63" s="8">
        <v>10211</v>
      </c>
      <c r="E63" s="8">
        <v>0.90098912937028697</v>
      </c>
    </row>
    <row r="64" spans="1:5" x14ac:dyDescent="0.2">
      <c r="A64" s="41">
        <v>5</v>
      </c>
      <c r="B64" s="41">
        <v>5</v>
      </c>
      <c r="C64" s="8">
        <v>0</v>
      </c>
      <c r="D64" s="8">
        <v>12762</v>
      </c>
      <c r="E64" s="8">
        <v>0</v>
      </c>
    </row>
    <row r="65" spans="1:5" x14ac:dyDescent="0.2">
      <c r="A65" s="41">
        <v>6</v>
      </c>
      <c r="B65" s="41">
        <v>6</v>
      </c>
      <c r="C65" s="8">
        <v>682</v>
      </c>
      <c r="D65" s="8">
        <v>15313</v>
      </c>
      <c r="E65" s="8">
        <v>4.4537321230327169</v>
      </c>
    </row>
    <row r="66" spans="1:5" x14ac:dyDescent="0.2">
      <c r="A66" s="41">
        <v>7</v>
      </c>
      <c r="B66" s="41">
        <v>7</v>
      </c>
      <c r="C66" s="8">
        <v>1896</v>
      </c>
      <c r="D66" s="8">
        <v>17864</v>
      </c>
      <c r="E66" s="8">
        <v>10.613524406627855</v>
      </c>
    </row>
    <row r="67" spans="1:5" x14ac:dyDescent="0.2">
      <c r="A67" s="41">
        <v>8</v>
      </c>
      <c r="B67" s="41">
        <v>10</v>
      </c>
      <c r="C67" s="8">
        <v>1315</v>
      </c>
      <c r="D67" s="8">
        <v>18384</v>
      </c>
      <c r="E67" s="8">
        <v>7.1529590948650998</v>
      </c>
    </row>
    <row r="68" spans="1:5" x14ac:dyDescent="0.2">
      <c r="A68" s="41">
        <v>9</v>
      </c>
      <c r="B68" s="41">
        <v>15</v>
      </c>
      <c r="C68" s="8">
        <v>2023</v>
      </c>
      <c r="D68" s="8">
        <v>19009</v>
      </c>
      <c r="E68" s="8">
        <v>10.642327318638539</v>
      </c>
    </row>
    <row r="69" spans="1:5" x14ac:dyDescent="0.2">
      <c r="A69" s="41">
        <v>10</v>
      </c>
      <c r="B69" s="41">
        <v>25</v>
      </c>
      <c r="C69" s="8">
        <v>2862</v>
      </c>
      <c r="D69" s="8">
        <v>18244</v>
      </c>
      <c r="E69" s="8">
        <v>15.68734926551195</v>
      </c>
    </row>
    <row r="70" spans="1:5" x14ac:dyDescent="0.2">
      <c r="A70" s="41">
        <v>11</v>
      </c>
      <c r="B70" s="41">
        <v>35</v>
      </c>
      <c r="C70" s="8">
        <v>5158</v>
      </c>
      <c r="D70" s="8">
        <v>20969</v>
      </c>
      <c r="E70" s="8">
        <v>24.598216414707423</v>
      </c>
    </row>
    <row r="71" spans="1:5" x14ac:dyDescent="0.2">
      <c r="A71" s="41">
        <v>12</v>
      </c>
      <c r="B71" s="41">
        <v>45</v>
      </c>
      <c r="C71" s="8">
        <v>9408</v>
      </c>
      <c r="D71" s="8">
        <v>24587</v>
      </c>
      <c r="E71" s="8">
        <v>38.264123317200145</v>
      </c>
    </row>
    <row r="72" spans="1:5" x14ac:dyDescent="0.2">
      <c r="A72" s="41">
        <v>13</v>
      </c>
      <c r="B72" s="41">
        <v>60</v>
      </c>
      <c r="C72" s="8">
        <v>20499</v>
      </c>
      <c r="D72" s="8">
        <v>35604</v>
      </c>
      <c r="E72" s="8">
        <v>57.574991573980448</v>
      </c>
    </row>
    <row r="73" spans="1:5" x14ac:dyDescent="0.2">
      <c r="A73" s="41">
        <v>14</v>
      </c>
      <c r="B73" s="41">
        <v>100</v>
      </c>
      <c r="C73" s="8">
        <v>18639</v>
      </c>
      <c r="D73" s="8">
        <v>33369</v>
      </c>
      <c r="E73" s="8">
        <v>55.857232760945784</v>
      </c>
    </row>
  </sheetData>
  <mergeCells count="9">
    <mergeCell ref="F1:G1"/>
    <mergeCell ref="A2:E2"/>
    <mergeCell ref="F2:H2"/>
    <mergeCell ref="I2:K2"/>
    <mergeCell ref="A28:D28"/>
    <mergeCell ref="A29:D29"/>
    <mergeCell ref="A57:E57"/>
    <mergeCell ref="A58:E58"/>
    <mergeCell ref="A1:E1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5623-A5AA-5440-9425-941BB228402B}">
  <sheetPr codeName="Sheet2">
    <tabColor rgb="FFFF0000"/>
    <pageSetUpPr fitToPage="1"/>
  </sheetPr>
  <dimension ref="A1:AD181"/>
  <sheetViews>
    <sheetView zoomScale="84" zoomScaleNormal="75" workbookViewId="0">
      <selection activeCell="C127" sqref="C127"/>
    </sheetView>
  </sheetViews>
  <sheetFormatPr baseColWidth="10" defaultColWidth="10.83203125" defaultRowHeight="17" customHeight="1" x14ac:dyDescent="0.2"/>
  <cols>
    <col min="1" max="1" width="18.6640625" bestFit="1" customWidth="1"/>
    <col min="2" max="2" width="21" bestFit="1" customWidth="1"/>
    <col min="3" max="3" width="88.6640625" bestFit="1" customWidth="1"/>
    <col min="4" max="4" width="26" bestFit="1" customWidth="1"/>
    <col min="5" max="5" width="37.6640625" bestFit="1" customWidth="1"/>
    <col min="6" max="6" width="38" bestFit="1" customWidth="1"/>
    <col min="7" max="8" width="19" bestFit="1" customWidth="1"/>
    <col min="9" max="9" width="22.33203125" bestFit="1" customWidth="1"/>
    <col min="10" max="10" width="26" bestFit="1" customWidth="1"/>
    <col min="11" max="11" width="37.6640625" bestFit="1" customWidth="1"/>
    <col min="12" max="12" width="38" bestFit="1" customWidth="1"/>
    <col min="13" max="14" width="19" bestFit="1" customWidth="1"/>
    <col min="15" max="15" width="22.33203125" bestFit="1" customWidth="1"/>
    <col min="16" max="16" width="26" bestFit="1" customWidth="1"/>
    <col min="17" max="17" width="37.6640625" bestFit="1" customWidth="1"/>
    <col min="18" max="18" width="38" bestFit="1" customWidth="1"/>
    <col min="19" max="20" width="19" bestFit="1" customWidth="1"/>
    <col min="21" max="21" width="22.33203125" bestFit="1" customWidth="1"/>
    <col min="22" max="22" width="55.6640625" bestFit="1" customWidth="1"/>
    <col min="23" max="23" width="54.1640625" bestFit="1" customWidth="1"/>
    <col min="24" max="25" width="59.1640625" bestFit="1" customWidth="1"/>
    <col min="26" max="27" width="63.6640625" bestFit="1" customWidth="1"/>
    <col min="28" max="28" width="20.1640625" bestFit="1" customWidth="1"/>
    <col min="29" max="29" width="18" bestFit="1" customWidth="1"/>
    <col min="30" max="30" width="60.6640625" bestFit="1" customWidth="1"/>
  </cols>
  <sheetData>
    <row r="1" spans="1:30" ht="28" x14ac:dyDescent="0.3">
      <c r="A1" s="52" t="s">
        <v>53</v>
      </c>
      <c r="B1" s="52"/>
      <c r="C1" s="52"/>
      <c r="D1" s="60" t="s">
        <v>52</v>
      </c>
      <c r="E1" s="60"/>
      <c r="F1" s="60"/>
      <c r="G1" s="60" t="s">
        <v>54</v>
      </c>
      <c r="H1" s="60"/>
      <c r="I1" s="60"/>
      <c r="J1" s="60"/>
      <c r="K1" s="60"/>
      <c r="L1" s="60" t="s">
        <v>55</v>
      </c>
      <c r="M1" s="60"/>
      <c r="N1" s="60"/>
      <c r="O1" s="60"/>
      <c r="P1" s="60"/>
    </row>
    <row r="2" spans="1:30" ht="20" customHeight="1" x14ac:dyDescent="0.3">
      <c r="A2" s="16"/>
      <c r="B2" s="16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30" ht="36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 spans="1:30" ht="17" customHeight="1" x14ac:dyDescent="0.2">
      <c r="A4" s="2" t="s">
        <v>0</v>
      </c>
      <c r="B4" s="2" t="s">
        <v>1</v>
      </c>
      <c r="C4" s="2" t="s">
        <v>2</v>
      </c>
      <c r="D4" s="4" t="s">
        <v>14</v>
      </c>
      <c r="E4" s="4" t="s">
        <v>28</v>
      </c>
      <c r="F4" s="4" t="s">
        <v>27</v>
      </c>
      <c r="G4" s="4" t="s">
        <v>4</v>
      </c>
      <c r="H4" s="4" t="s">
        <v>5</v>
      </c>
      <c r="I4" s="4" t="s">
        <v>6</v>
      </c>
      <c r="J4" s="5" t="s">
        <v>15</v>
      </c>
      <c r="K4" s="5" t="s">
        <v>25</v>
      </c>
      <c r="L4" s="5" t="s">
        <v>26</v>
      </c>
      <c r="M4" s="5" t="s">
        <v>7</v>
      </c>
      <c r="N4" s="5" t="s">
        <v>8</v>
      </c>
      <c r="O4" s="5" t="s">
        <v>9</v>
      </c>
      <c r="P4" s="6" t="s">
        <v>16</v>
      </c>
      <c r="Q4" s="6" t="s">
        <v>29</v>
      </c>
      <c r="R4" s="6" t="s">
        <v>30</v>
      </c>
      <c r="S4" s="6" t="s">
        <v>10</v>
      </c>
      <c r="T4" s="6" t="s">
        <v>11</v>
      </c>
      <c r="U4" s="6" t="s">
        <v>12</v>
      </c>
      <c r="V4" s="5" t="s">
        <v>47</v>
      </c>
      <c r="W4" s="5" t="s">
        <v>46</v>
      </c>
      <c r="X4" s="10" t="s">
        <v>48</v>
      </c>
      <c r="Y4" s="10" t="s">
        <v>49</v>
      </c>
      <c r="Z4" s="2" t="s">
        <v>51</v>
      </c>
      <c r="AA4" s="2" t="s">
        <v>50</v>
      </c>
      <c r="AB4" s="7" t="s">
        <v>21</v>
      </c>
      <c r="AC4" s="7" t="s">
        <v>3</v>
      </c>
      <c r="AD4" s="7" t="s">
        <v>20</v>
      </c>
    </row>
    <row r="5" spans="1:30" ht="17" customHeight="1" x14ac:dyDescent="0.2">
      <c r="A5" s="3">
        <v>1</v>
      </c>
      <c r="B5" s="3">
        <v>0.5</v>
      </c>
      <c r="C5" s="3">
        <v>25</v>
      </c>
      <c r="D5" s="3">
        <v>1.55</v>
      </c>
      <c r="E5" s="3">
        <v>8.1846999999999994</v>
      </c>
      <c r="F5" s="3">
        <v>35.591000000000001</v>
      </c>
      <c r="G5" s="3">
        <v>5</v>
      </c>
      <c r="H5" s="3">
        <v>1542</v>
      </c>
      <c r="I5" s="3">
        <f t="shared" ref="I5:I15" si="0">((G5+H5)/AB5)*100</f>
        <v>33.311800172265286</v>
      </c>
      <c r="J5" s="3">
        <v>1.6</v>
      </c>
      <c r="K5" s="3">
        <v>8.1845999999999997</v>
      </c>
      <c r="L5" s="3">
        <v>35.591000000000001</v>
      </c>
      <c r="M5" s="3">
        <v>8</v>
      </c>
      <c r="N5" s="3">
        <v>1539</v>
      </c>
      <c r="O5" s="3">
        <f t="shared" ref="O5:O15" si="1">((M5+N5)/AB5)*100</f>
        <v>33.311800172265286</v>
      </c>
      <c r="P5" s="3">
        <v>1.3</v>
      </c>
      <c r="Q5" s="3">
        <v>8.1844999999999999</v>
      </c>
      <c r="R5" s="3">
        <v>35.197000000000003</v>
      </c>
      <c r="S5" s="3">
        <v>9</v>
      </c>
      <c r="T5" s="3">
        <v>1541</v>
      </c>
      <c r="U5" s="3">
        <f t="shared" ref="U5:U15" si="2">((S5+T5)/AB5)*100</f>
        <v>33.376399655469427</v>
      </c>
      <c r="V5" s="3">
        <f>O5-I5</f>
        <v>0</v>
      </c>
      <c r="W5" s="3">
        <f>U5-I5</f>
        <v>6.4599483204140995E-2</v>
      </c>
      <c r="X5" s="3">
        <f>D5-J5</f>
        <v>-5.0000000000000044E-2</v>
      </c>
      <c r="Y5" s="3">
        <f>D5-P5</f>
        <v>0.25</v>
      </c>
      <c r="Z5" s="3">
        <f t="shared" ref="Z5:Z15" si="3">E5-K5</f>
        <v>9.9999999999766942E-5</v>
      </c>
      <c r="AA5" s="3">
        <f t="shared" ref="AA5:AA15" si="4">E5-Q5</f>
        <v>1.9999999999953388E-4</v>
      </c>
      <c r="AB5" s="3">
        <f t="shared" ref="AB5:AB15" si="5">SUM(G5,H5,M5,N5,S5,T5)</f>
        <v>4644</v>
      </c>
      <c r="AC5" s="3" t="s">
        <v>13</v>
      </c>
      <c r="AD5" s="8" t="s">
        <v>19</v>
      </c>
    </row>
    <row r="6" spans="1:30" ht="17" customHeight="1" x14ac:dyDescent="0.2">
      <c r="A6" s="3">
        <v>2</v>
      </c>
      <c r="B6" s="3">
        <v>5</v>
      </c>
      <c r="C6" s="3">
        <v>25</v>
      </c>
      <c r="D6" s="3">
        <v>60.051000000000002</v>
      </c>
      <c r="E6" s="3">
        <v>0.81969999999999998</v>
      </c>
      <c r="F6" s="3">
        <v>12.952999999999999</v>
      </c>
      <c r="G6" s="3">
        <v>6</v>
      </c>
      <c r="H6" s="3">
        <v>15258</v>
      </c>
      <c r="I6" s="3">
        <f t="shared" si="0"/>
        <v>33.308602103609303</v>
      </c>
      <c r="J6" s="3">
        <v>2.1019999999999999</v>
      </c>
      <c r="K6" s="3">
        <v>0.81910000000000005</v>
      </c>
      <c r="L6" s="3">
        <v>3.6749999999999998</v>
      </c>
      <c r="M6" s="3">
        <v>9</v>
      </c>
      <c r="N6" s="3">
        <v>15273</v>
      </c>
      <c r="O6" s="3">
        <f t="shared" si="1"/>
        <v>33.347881115523933</v>
      </c>
      <c r="P6" s="3">
        <v>1.2529999999999999</v>
      </c>
      <c r="Q6" s="3">
        <v>0.81920000000000004</v>
      </c>
      <c r="R6" s="3">
        <v>4.9189999999999996</v>
      </c>
      <c r="S6" s="3">
        <v>8</v>
      </c>
      <c r="T6" s="3">
        <v>15272</v>
      </c>
      <c r="U6" s="3">
        <f t="shared" si="2"/>
        <v>33.343516780866757</v>
      </c>
      <c r="V6" s="3">
        <f>O6-I6</f>
        <v>3.9279011914629791E-2</v>
      </c>
      <c r="W6" s="3">
        <f t="shared" ref="W6:W15" si="6">U6-I6</f>
        <v>3.491467725745423E-2</v>
      </c>
      <c r="X6" s="3">
        <f t="shared" ref="X6:X15" si="7">D6-J6</f>
        <v>57.949000000000005</v>
      </c>
      <c r="Y6" s="3">
        <f t="shared" ref="Y6:Y15" si="8">D6-P6</f>
        <v>58.798000000000002</v>
      </c>
      <c r="Z6" s="3">
        <f t="shared" si="3"/>
        <v>5.9999999999993392E-4</v>
      </c>
      <c r="AA6" s="3">
        <f t="shared" si="4"/>
        <v>4.9999999999994493E-4</v>
      </c>
      <c r="AB6" s="3">
        <f t="shared" si="5"/>
        <v>45826</v>
      </c>
      <c r="AC6" s="3" t="s">
        <v>17</v>
      </c>
      <c r="AD6" s="9" t="s">
        <v>34</v>
      </c>
    </row>
    <row r="7" spans="1:30" ht="17" customHeight="1" x14ac:dyDescent="0.2">
      <c r="A7" s="3">
        <v>3</v>
      </c>
      <c r="B7" s="3">
        <v>10</v>
      </c>
      <c r="C7" s="3">
        <v>25</v>
      </c>
      <c r="D7" s="3">
        <v>56.707000000000001</v>
      </c>
      <c r="E7" s="3">
        <v>0.53590000000000004</v>
      </c>
      <c r="F7" s="3">
        <v>9.9740000000000002</v>
      </c>
      <c r="G7" s="3">
        <v>5</v>
      </c>
      <c r="H7" s="3">
        <v>18862</v>
      </c>
      <c r="I7" s="3">
        <f t="shared" si="0"/>
        <v>32.997533973450864</v>
      </c>
      <c r="J7" s="3">
        <v>1.278</v>
      </c>
      <c r="K7" s="3">
        <v>0.53649999999999998</v>
      </c>
      <c r="L7" s="3">
        <v>18.513999999999999</v>
      </c>
      <c r="M7" s="3">
        <v>5</v>
      </c>
      <c r="N7" s="3">
        <v>19188</v>
      </c>
      <c r="O7" s="3">
        <f t="shared" si="1"/>
        <v>33.567693303251303</v>
      </c>
      <c r="P7" s="3">
        <v>1.1379999999999999</v>
      </c>
      <c r="Q7" s="3">
        <v>0.53769999999999996</v>
      </c>
      <c r="R7" s="3">
        <v>14.085000000000001</v>
      </c>
      <c r="S7" s="3">
        <v>14</v>
      </c>
      <c r="T7" s="3">
        <v>19103</v>
      </c>
      <c r="U7" s="3">
        <f t="shared" si="2"/>
        <v>33.434772723297826</v>
      </c>
      <c r="V7" s="3">
        <f t="shared" ref="V7:V15" si="9">O7-I7</f>
        <v>0.57015932980043971</v>
      </c>
      <c r="W7" s="3">
        <f t="shared" si="6"/>
        <v>0.43723874984696209</v>
      </c>
      <c r="X7" s="3">
        <f t="shared" si="7"/>
        <v>55.429000000000002</v>
      </c>
      <c r="Y7" s="3">
        <f t="shared" si="8"/>
        <v>55.569000000000003</v>
      </c>
      <c r="Z7" s="3">
        <f t="shared" si="3"/>
        <v>-5.9999999999993392E-4</v>
      </c>
      <c r="AA7" s="3">
        <f t="shared" si="4"/>
        <v>-1.7999999999999128E-3</v>
      </c>
      <c r="AB7" s="3">
        <f t="shared" si="5"/>
        <v>57177</v>
      </c>
      <c r="AC7" s="3" t="s">
        <v>18</v>
      </c>
      <c r="AD7" s="8" t="s">
        <v>37</v>
      </c>
    </row>
    <row r="8" spans="1:30" ht="17" customHeight="1" x14ac:dyDescent="0.2">
      <c r="A8" s="3">
        <v>4</v>
      </c>
      <c r="B8" s="3">
        <v>15</v>
      </c>
      <c r="C8" s="3">
        <v>25</v>
      </c>
      <c r="D8" s="3">
        <v>248.73099999999999</v>
      </c>
      <c r="E8" s="3">
        <v>0.52359999999999995</v>
      </c>
      <c r="F8" s="3">
        <v>28.178999999999998</v>
      </c>
      <c r="G8" s="3">
        <v>5</v>
      </c>
      <c r="H8" s="3">
        <v>9494</v>
      </c>
      <c r="I8" s="3">
        <f t="shared" si="0"/>
        <v>32.511893760481911</v>
      </c>
      <c r="J8" s="3">
        <v>1.242</v>
      </c>
      <c r="K8" s="3">
        <v>0.5222</v>
      </c>
      <c r="L8" s="3">
        <v>42.719000000000001</v>
      </c>
      <c r="M8" s="3">
        <v>5</v>
      </c>
      <c r="N8" s="3">
        <v>9832</v>
      </c>
      <c r="O8" s="3">
        <f t="shared" si="1"/>
        <v>33.668754492247665</v>
      </c>
      <c r="P8" s="3">
        <v>1.236</v>
      </c>
      <c r="Q8" s="3">
        <v>0.52139999999999997</v>
      </c>
      <c r="R8" s="3">
        <v>37.929000000000002</v>
      </c>
      <c r="S8" s="3">
        <v>5</v>
      </c>
      <c r="T8" s="3">
        <v>9876</v>
      </c>
      <c r="U8" s="3">
        <f t="shared" si="2"/>
        <v>33.819351747270424</v>
      </c>
      <c r="V8" s="3">
        <f t="shared" si="9"/>
        <v>1.1568607317657538</v>
      </c>
      <c r="W8" s="3">
        <f t="shared" si="6"/>
        <v>1.3074579867885134</v>
      </c>
      <c r="X8" s="3">
        <f t="shared" si="7"/>
        <v>247.489</v>
      </c>
      <c r="Y8" s="3">
        <f t="shared" si="8"/>
        <v>247.495</v>
      </c>
      <c r="Z8" s="3">
        <f t="shared" si="3"/>
        <v>1.3999999999999568E-3</v>
      </c>
      <c r="AA8" s="3">
        <f t="shared" si="4"/>
        <v>2.1999999999999797E-3</v>
      </c>
      <c r="AB8" s="3">
        <f t="shared" si="5"/>
        <v>29217</v>
      </c>
      <c r="AC8" s="3" t="s">
        <v>31</v>
      </c>
      <c r="AD8" s="8" t="s">
        <v>35</v>
      </c>
    </row>
    <row r="9" spans="1:30" ht="17" customHeight="1" x14ac:dyDescent="0.2">
      <c r="A9" s="3">
        <v>5</v>
      </c>
      <c r="B9" s="3">
        <v>20</v>
      </c>
      <c r="C9" s="3">
        <v>25</v>
      </c>
      <c r="D9" s="3">
        <v>49.853000000000002</v>
      </c>
      <c r="E9" s="3">
        <v>0.37140000000000001</v>
      </c>
      <c r="F9" s="3">
        <v>3815.0740000000001</v>
      </c>
      <c r="G9" s="3">
        <v>12</v>
      </c>
      <c r="H9" s="3">
        <v>13341</v>
      </c>
      <c r="I9" s="3">
        <f t="shared" si="0"/>
        <v>28.208974142301841</v>
      </c>
      <c r="J9" s="3">
        <v>1.248</v>
      </c>
      <c r="K9" s="3">
        <v>0.35199999999999998</v>
      </c>
      <c r="L9" s="3">
        <v>1831.412</v>
      </c>
      <c r="M9" s="3">
        <v>12</v>
      </c>
      <c r="N9" s="3">
        <v>16821</v>
      </c>
      <c r="O9" s="3">
        <f t="shared" si="1"/>
        <v>35.560672638161229</v>
      </c>
      <c r="P9" s="3">
        <v>1.7450000000000001</v>
      </c>
      <c r="Q9" s="3">
        <v>0.35060000000000002</v>
      </c>
      <c r="R9" s="3">
        <v>1831.8710000000001</v>
      </c>
      <c r="S9" s="3">
        <v>19</v>
      </c>
      <c r="T9" s="3">
        <v>17131</v>
      </c>
      <c r="U9" s="3">
        <f t="shared" si="2"/>
        <v>36.230353219536923</v>
      </c>
      <c r="V9" s="3">
        <f t="shared" si="9"/>
        <v>7.3516984958593881</v>
      </c>
      <c r="W9" s="3">
        <f t="shared" si="6"/>
        <v>8.0213790772350819</v>
      </c>
      <c r="X9" s="3">
        <f t="shared" si="7"/>
        <v>48.605000000000004</v>
      </c>
      <c r="Y9" s="3">
        <f t="shared" si="8"/>
        <v>48.108000000000004</v>
      </c>
      <c r="Z9" s="3">
        <f t="shared" si="3"/>
        <v>1.9400000000000028E-2</v>
      </c>
      <c r="AA9" s="3">
        <f t="shared" si="4"/>
        <v>2.0799999999999985E-2</v>
      </c>
      <c r="AB9" s="3">
        <f t="shared" si="5"/>
        <v>47336</v>
      </c>
      <c r="AC9" s="3" t="s">
        <v>32</v>
      </c>
      <c r="AD9" s="8" t="s">
        <v>36</v>
      </c>
    </row>
    <row r="10" spans="1:30" ht="17" customHeight="1" x14ac:dyDescent="0.2">
      <c r="A10" s="3">
        <v>6</v>
      </c>
      <c r="B10" s="3">
        <v>25</v>
      </c>
      <c r="C10" s="3">
        <v>25</v>
      </c>
      <c r="D10" s="3">
        <v>57.951000000000001</v>
      </c>
      <c r="E10" s="3">
        <v>0.37880000000000003</v>
      </c>
      <c r="F10" s="3">
        <v>48.491999999999997</v>
      </c>
      <c r="G10" s="3">
        <v>4</v>
      </c>
      <c r="H10" s="3">
        <v>5122</v>
      </c>
      <c r="I10" s="3">
        <f t="shared" si="0"/>
        <v>31.753701294678809</v>
      </c>
      <c r="J10" s="3">
        <v>1.3620000000000001</v>
      </c>
      <c r="K10" s="3">
        <v>0.37740000000000001</v>
      </c>
      <c r="L10" s="3">
        <v>48.511000000000003</v>
      </c>
      <c r="M10" s="3">
        <v>6</v>
      </c>
      <c r="N10" s="3">
        <v>5560</v>
      </c>
      <c r="O10" s="3">
        <f t="shared" si="1"/>
        <v>34.479340890788578</v>
      </c>
      <c r="P10" s="3">
        <v>1.5169999999999999</v>
      </c>
      <c r="Q10" s="3">
        <v>0.37790000000000001</v>
      </c>
      <c r="R10" s="3">
        <v>48.420999999999999</v>
      </c>
      <c r="S10" s="3">
        <v>6</v>
      </c>
      <c r="T10" s="3">
        <v>5445</v>
      </c>
      <c r="U10" s="3">
        <f t="shared" si="2"/>
        <v>33.766957814532617</v>
      </c>
      <c r="V10" s="3">
        <f t="shared" si="9"/>
        <v>2.7256395961097688</v>
      </c>
      <c r="W10" s="3">
        <f t="shared" si="6"/>
        <v>2.0132565198538082</v>
      </c>
      <c r="X10" s="3">
        <f t="shared" si="7"/>
        <v>56.588999999999999</v>
      </c>
      <c r="Y10" s="3">
        <f t="shared" si="8"/>
        <v>56.433999999999997</v>
      </c>
      <c r="Z10" s="3">
        <f t="shared" si="3"/>
        <v>1.4000000000000123E-3</v>
      </c>
      <c r="AA10" s="3">
        <f t="shared" si="4"/>
        <v>9.000000000000119E-4</v>
      </c>
      <c r="AB10" s="3">
        <f t="shared" si="5"/>
        <v>16143</v>
      </c>
      <c r="AC10" s="3" t="s">
        <v>33</v>
      </c>
      <c r="AD10" s="8" t="s">
        <v>38</v>
      </c>
    </row>
    <row r="11" spans="1:30" ht="17" customHeight="1" x14ac:dyDescent="0.2">
      <c r="A11" s="3">
        <v>7</v>
      </c>
      <c r="B11" s="3">
        <v>27</v>
      </c>
      <c r="C11" s="3">
        <v>25</v>
      </c>
      <c r="D11" s="3">
        <v>49.15</v>
      </c>
      <c r="E11" s="3">
        <v>0.35699999999999998</v>
      </c>
      <c r="F11" s="3">
        <v>65.227999999999994</v>
      </c>
      <c r="G11" s="3">
        <v>4</v>
      </c>
      <c r="H11" s="3">
        <v>5370</v>
      </c>
      <c r="I11" s="3">
        <f t="shared" si="0"/>
        <v>31.944361885513878</v>
      </c>
      <c r="J11" s="3">
        <v>1.2390000000000001</v>
      </c>
      <c r="K11" s="3">
        <v>0.35560000000000003</v>
      </c>
      <c r="L11" s="3">
        <v>70.472999999999999</v>
      </c>
      <c r="M11" s="3">
        <v>6</v>
      </c>
      <c r="N11" s="3">
        <v>5721</v>
      </c>
      <c r="O11" s="3">
        <f t="shared" si="1"/>
        <v>34.042679664744696</v>
      </c>
      <c r="P11" s="3">
        <v>1.1830000000000001</v>
      </c>
      <c r="Q11" s="3">
        <v>0.35560000000000003</v>
      </c>
      <c r="R11" s="3">
        <v>51.887</v>
      </c>
      <c r="S11" s="3">
        <v>6</v>
      </c>
      <c r="T11" s="3">
        <v>5716</v>
      </c>
      <c r="U11" s="3">
        <f t="shared" si="2"/>
        <v>34.012958449741426</v>
      </c>
      <c r="V11" s="3">
        <f t="shared" si="9"/>
        <v>2.0983177792308183</v>
      </c>
      <c r="W11" s="3">
        <f t="shared" si="6"/>
        <v>2.0685965642275477</v>
      </c>
      <c r="X11" s="3">
        <f t="shared" si="7"/>
        <v>47.911000000000001</v>
      </c>
      <c r="Y11" s="3">
        <f t="shared" si="8"/>
        <v>47.966999999999999</v>
      </c>
      <c r="Z11" s="3">
        <f t="shared" si="3"/>
        <v>1.3999999999999568E-3</v>
      </c>
      <c r="AA11" s="3">
        <f t="shared" si="4"/>
        <v>1.3999999999999568E-3</v>
      </c>
      <c r="AB11" s="3">
        <f t="shared" si="5"/>
        <v>16823</v>
      </c>
      <c r="AC11" s="3" t="s">
        <v>22</v>
      </c>
      <c r="AD11" s="9" t="s">
        <v>39</v>
      </c>
    </row>
    <row r="12" spans="1:30" ht="17" customHeight="1" x14ac:dyDescent="0.2">
      <c r="A12" s="3">
        <v>8</v>
      </c>
      <c r="B12" s="3">
        <v>30</v>
      </c>
      <c r="C12" s="3">
        <v>25</v>
      </c>
      <c r="D12" s="3">
        <v>55.914999999999999</v>
      </c>
      <c r="E12" s="3">
        <v>0.24299999999999999</v>
      </c>
      <c r="F12" s="3">
        <v>5.4020000000000001</v>
      </c>
      <c r="G12" s="3">
        <v>6</v>
      </c>
      <c r="H12" s="3">
        <v>9981</v>
      </c>
      <c r="I12" s="3">
        <f t="shared" si="0"/>
        <v>32.494956725450642</v>
      </c>
      <c r="J12" s="3">
        <v>1.2549999999999999</v>
      </c>
      <c r="K12" s="3">
        <v>0.24249999999999999</v>
      </c>
      <c r="L12" s="3">
        <v>4.7300000000000004</v>
      </c>
      <c r="M12" s="3">
        <v>6</v>
      </c>
      <c r="N12" s="3">
        <v>10262</v>
      </c>
      <c r="O12" s="3">
        <f t="shared" si="1"/>
        <v>33.409253595366692</v>
      </c>
      <c r="P12" s="3">
        <v>1.26</v>
      </c>
      <c r="Q12" s="3">
        <v>0.2419</v>
      </c>
      <c r="R12" s="3">
        <v>4.6360000000000001</v>
      </c>
      <c r="S12" s="3">
        <v>6</v>
      </c>
      <c r="T12" s="3">
        <v>10473</v>
      </c>
      <c r="U12" s="3">
        <f t="shared" si="2"/>
        <v>34.095789679182666</v>
      </c>
      <c r="V12" s="3">
        <f t="shared" si="9"/>
        <v>0.91429686991605053</v>
      </c>
      <c r="W12" s="3">
        <f t="shared" si="6"/>
        <v>1.6008329537320236</v>
      </c>
      <c r="X12" s="3">
        <f t="shared" si="7"/>
        <v>54.66</v>
      </c>
      <c r="Y12" s="3">
        <f t="shared" si="8"/>
        <v>54.655000000000001</v>
      </c>
      <c r="Z12" s="3">
        <f t="shared" si="3"/>
        <v>5.0000000000000044E-4</v>
      </c>
      <c r="AA12" s="3">
        <f t="shared" si="4"/>
        <v>1.0999999999999899E-3</v>
      </c>
      <c r="AB12" s="3">
        <f t="shared" si="5"/>
        <v>30734</v>
      </c>
      <c r="AC12" s="3" t="s">
        <v>24</v>
      </c>
      <c r="AD12" s="8" t="s">
        <v>23</v>
      </c>
    </row>
    <row r="13" spans="1:30" ht="17" customHeight="1" x14ac:dyDescent="0.2">
      <c r="A13" s="3">
        <v>9</v>
      </c>
      <c r="B13" s="3">
        <v>40</v>
      </c>
      <c r="C13" s="3">
        <v>25</v>
      </c>
      <c r="D13" s="3">
        <v>57.622999999999998</v>
      </c>
      <c r="E13" s="3">
        <v>0.23899999999999999</v>
      </c>
      <c r="F13" s="3">
        <v>46.401000000000003</v>
      </c>
      <c r="G13" s="3">
        <v>4</v>
      </c>
      <c r="H13" s="3">
        <v>5401</v>
      </c>
      <c r="I13" s="3">
        <f t="shared" si="0"/>
        <v>31.266269451032571</v>
      </c>
      <c r="J13" s="3">
        <v>1.623</v>
      </c>
      <c r="K13" s="3">
        <v>0.23830000000000001</v>
      </c>
      <c r="L13" s="3">
        <v>48.011000000000003</v>
      </c>
      <c r="M13" s="3">
        <v>6</v>
      </c>
      <c r="N13" s="3">
        <v>5806</v>
      </c>
      <c r="O13" s="3">
        <f t="shared" si="1"/>
        <v>33.620639787123274</v>
      </c>
      <c r="P13" s="3">
        <v>1.7989999999999999</v>
      </c>
      <c r="Q13" s="3">
        <v>0.23780000000000001</v>
      </c>
      <c r="R13" s="3">
        <v>48.786000000000001</v>
      </c>
      <c r="S13" s="3">
        <v>6</v>
      </c>
      <c r="T13" s="3">
        <v>6064</v>
      </c>
      <c r="U13" s="3">
        <f t="shared" si="2"/>
        <v>35.113090761844163</v>
      </c>
      <c r="V13" s="3">
        <f t="shared" si="9"/>
        <v>2.3543703360907031</v>
      </c>
      <c r="W13" s="3">
        <f t="shared" si="6"/>
        <v>3.8468213108115918</v>
      </c>
      <c r="X13" s="3">
        <f t="shared" si="7"/>
        <v>56</v>
      </c>
      <c r="Y13" s="3">
        <f t="shared" si="8"/>
        <v>55.823999999999998</v>
      </c>
      <c r="Z13" s="3">
        <f t="shared" si="3"/>
        <v>6.9999999999997842E-4</v>
      </c>
      <c r="AA13" s="3">
        <f t="shared" si="4"/>
        <v>1.1999999999999789E-3</v>
      </c>
      <c r="AB13" s="3">
        <f t="shared" si="5"/>
        <v>17287</v>
      </c>
      <c r="AC13" s="3" t="s">
        <v>42</v>
      </c>
      <c r="AD13" s="8" t="s">
        <v>40</v>
      </c>
    </row>
    <row r="14" spans="1:30" ht="17" customHeight="1" x14ac:dyDescent="0.2">
      <c r="A14" s="3">
        <v>10</v>
      </c>
      <c r="B14" s="3">
        <v>50</v>
      </c>
      <c r="C14" s="3">
        <v>25</v>
      </c>
      <c r="D14" s="3">
        <v>60.97</v>
      </c>
      <c r="E14" s="3">
        <v>0.30959999999999999</v>
      </c>
      <c r="F14" s="3">
        <v>7114.3379999999997</v>
      </c>
      <c r="G14" s="3">
        <v>4</v>
      </c>
      <c r="H14" s="3">
        <v>5400</v>
      </c>
      <c r="I14" s="3">
        <f t="shared" si="0"/>
        <v>25.055637982195844</v>
      </c>
      <c r="J14" s="3">
        <v>1.643</v>
      </c>
      <c r="K14" s="3">
        <v>0.2802</v>
      </c>
      <c r="L14" s="3">
        <v>7103.5720000000001</v>
      </c>
      <c r="M14" s="3">
        <v>6</v>
      </c>
      <c r="N14" s="3">
        <v>8135</v>
      </c>
      <c r="O14" s="3">
        <f t="shared" si="1"/>
        <v>37.745734421364986</v>
      </c>
      <c r="P14" s="3">
        <v>1.5549999999999999</v>
      </c>
      <c r="Q14" s="3">
        <v>0.27910000000000001</v>
      </c>
      <c r="R14" s="3">
        <v>7210.3670000000002</v>
      </c>
      <c r="S14" s="3">
        <v>6</v>
      </c>
      <c r="T14" s="3">
        <v>8017</v>
      </c>
      <c r="U14" s="3">
        <f t="shared" si="2"/>
        <v>37.198627596439174</v>
      </c>
      <c r="V14" s="3">
        <f t="shared" si="9"/>
        <v>12.690096439169142</v>
      </c>
      <c r="W14" s="3">
        <f t="shared" si="6"/>
        <v>12.14298961424333</v>
      </c>
      <c r="X14" s="3">
        <f t="shared" si="7"/>
        <v>59.326999999999998</v>
      </c>
      <c r="Y14" s="3">
        <f t="shared" si="8"/>
        <v>59.414999999999999</v>
      </c>
      <c r="Z14" s="3">
        <f t="shared" si="3"/>
        <v>2.9399999999999982E-2</v>
      </c>
      <c r="AA14" s="3">
        <f t="shared" si="4"/>
        <v>3.0499999999999972E-2</v>
      </c>
      <c r="AB14" s="3">
        <f t="shared" si="5"/>
        <v>21568</v>
      </c>
      <c r="AC14" s="3" t="s">
        <v>43</v>
      </c>
      <c r="AD14" s="8" t="s">
        <v>41</v>
      </c>
    </row>
    <row r="15" spans="1:30" ht="16" x14ac:dyDescent="0.2">
      <c r="A15" s="3">
        <v>11</v>
      </c>
      <c r="B15" s="3">
        <v>60</v>
      </c>
      <c r="C15" s="3">
        <v>25</v>
      </c>
      <c r="D15" s="3">
        <v>65.099999999999994</v>
      </c>
      <c r="E15" s="3">
        <v>0.21390000000000001</v>
      </c>
      <c r="F15" s="3">
        <v>25.26</v>
      </c>
      <c r="G15" s="3">
        <v>4</v>
      </c>
      <c r="H15" s="3">
        <v>1705</v>
      </c>
      <c r="I15" s="3">
        <f t="shared" si="0"/>
        <v>27.226382029631992</v>
      </c>
      <c r="J15" s="3">
        <v>1.6839999999999999</v>
      </c>
      <c r="K15" s="3">
        <v>0.21340000000000001</v>
      </c>
      <c r="L15" s="3">
        <v>26.75</v>
      </c>
      <c r="M15" s="3">
        <v>6</v>
      </c>
      <c r="N15" s="3">
        <v>2301</v>
      </c>
      <c r="O15" s="3">
        <f t="shared" si="1"/>
        <v>36.753226063406089</v>
      </c>
      <c r="P15" s="3">
        <v>1.5760000000000001</v>
      </c>
      <c r="Q15" s="3">
        <v>0.21310000000000001</v>
      </c>
      <c r="R15" s="3">
        <v>25.376999999999999</v>
      </c>
      <c r="S15" s="3">
        <v>6</v>
      </c>
      <c r="T15" s="3">
        <v>2255</v>
      </c>
      <c r="U15" s="3">
        <f t="shared" si="2"/>
        <v>36.020391906961926</v>
      </c>
      <c r="V15" s="3">
        <f t="shared" si="9"/>
        <v>9.5268440337740969</v>
      </c>
      <c r="W15" s="3">
        <f t="shared" si="6"/>
        <v>8.794009877329934</v>
      </c>
      <c r="X15" s="3">
        <f t="shared" si="7"/>
        <v>63.415999999999997</v>
      </c>
      <c r="Y15" s="3">
        <f t="shared" si="8"/>
        <v>63.523999999999994</v>
      </c>
      <c r="Z15" s="3">
        <f t="shared" si="3"/>
        <v>5.0000000000000044E-4</v>
      </c>
      <c r="AA15" s="3">
        <f t="shared" si="4"/>
        <v>7.9999999999999516E-4</v>
      </c>
      <c r="AB15" s="3">
        <f t="shared" si="5"/>
        <v>6277</v>
      </c>
      <c r="AC15" s="3" t="s">
        <v>44</v>
      </c>
      <c r="AD15" s="8" t="s">
        <v>45</v>
      </c>
    </row>
    <row r="16" spans="1:30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" x14ac:dyDescent="0.25">
      <c r="A17" s="61" t="s">
        <v>58</v>
      </c>
      <c r="B17" s="61"/>
      <c r="C17" s="6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7" customHeight="1" x14ac:dyDescent="0.2">
      <c r="A18" s="49" t="s">
        <v>57</v>
      </c>
      <c r="B18" s="50"/>
      <c r="C18" s="4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7" customHeight="1" x14ac:dyDescent="0.2">
      <c r="A19" s="28" t="s">
        <v>0</v>
      </c>
      <c r="B19" s="28" t="s">
        <v>1</v>
      </c>
      <c r="C19" s="29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7" customHeight="1" x14ac:dyDescent="0.2">
      <c r="A20" s="30">
        <v>1</v>
      </c>
      <c r="B20" s="31">
        <v>0.5</v>
      </c>
      <c r="C20" s="30">
        <f t="shared" ref="C20:C30" si="10">O5-I5</f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9" ht="17" customHeight="1" x14ac:dyDescent="0.2">
      <c r="A21" s="30">
        <v>2</v>
      </c>
      <c r="B21" s="31">
        <v>5</v>
      </c>
      <c r="C21" s="30">
        <f t="shared" si="10"/>
        <v>3.9279011914629791E-2</v>
      </c>
    </row>
    <row r="22" spans="1:29" ht="17" customHeight="1" x14ac:dyDescent="0.2">
      <c r="A22" s="30">
        <v>3</v>
      </c>
      <c r="B22" s="31">
        <v>10</v>
      </c>
      <c r="C22" s="30">
        <f t="shared" si="10"/>
        <v>0.57015932980043971</v>
      </c>
    </row>
    <row r="23" spans="1:29" ht="17" customHeight="1" x14ac:dyDescent="0.2">
      <c r="A23" s="30">
        <v>4</v>
      </c>
      <c r="B23" s="31">
        <v>15</v>
      </c>
      <c r="C23" s="30">
        <f t="shared" si="10"/>
        <v>1.1568607317657538</v>
      </c>
    </row>
    <row r="24" spans="1:29" ht="17" customHeight="1" x14ac:dyDescent="0.2">
      <c r="A24" s="30">
        <v>5</v>
      </c>
      <c r="B24" s="31">
        <v>20</v>
      </c>
      <c r="C24" s="30">
        <f t="shared" si="10"/>
        <v>7.3516984958593881</v>
      </c>
    </row>
    <row r="25" spans="1:29" ht="17" customHeight="1" x14ac:dyDescent="0.2">
      <c r="A25" s="30">
        <v>6</v>
      </c>
      <c r="B25" s="31">
        <v>25</v>
      </c>
      <c r="C25" s="30">
        <f t="shared" si="10"/>
        <v>2.7256395961097688</v>
      </c>
    </row>
    <row r="26" spans="1:29" ht="17" customHeight="1" x14ac:dyDescent="0.2">
      <c r="A26" s="30">
        <v>7</v>
      </c>
      <c r="B26" s="31">
        <v>27</v>
      </c>
      <c r="C26" s="30">
        <f t="shared" si="10"/>
        <v>2.0983177792308183</v>
      </c>
    </row>
    <row r="27" spans="1:29" ht="17" customHeight="1" x14ac:dyDescent="0.2">
      <c r="A27" s="30">
        <v>8</v>
      </c>
      <c r="B27" s="31">
        <v>30</v>
      </c>
      <c r="C27" s="30">
        <f t="shared" si="10"/>
        <v>0.91429686991605053</v>
      </c>
    </row>
    <row r="28" spans="1:29" ht="17" customHeight="1" x14ac:dyDescent="0.2">
      <c r="A28" s="30">
        <v>9</v>
      </c>
      <c r="B28" s="31">
        <v>40</v>
      </c>
      <c r="C28" s="30">
        <f t="shared" si="10"/>
        <v>2.3543703360907031</v>
      </c>
    </row>
    <row r="29" spans="1:29" ht="17" customHeight="1" x14ac:dyDescent="0.2">
      <c r="A29" s="30">
        <v>10</v>
      </c>
      <c r="B29" s="31">
        <v>50</v>
      </c>
      <c r="C29" s="30">
        <f t="shared" si="10"/>
        <v>12.690096439169142</v>
      </c>
    </row>
    <row r="30" spans="1:29" ht="17" customHeight="1" x14ac:dyDescent="0.2">
      <c r="A30" s="30">
        <v>11</v>
      </c>
      <c r="B30" s="30">
        <v>60</v>
      </c>
      <c r="C30" s="30">
        <f t="shared" si="10"/>
        <v>9.5268440337740969</v>
      </c>
    </row>
    <row r="48" ht="16" x14ac:dyDescent="0.2"/>
    <row r="49" spans="1:3" ht="21" x14ac:dyDescent="0.25">
      <c r="A49" s="62" t="s">
        <v>59</v>
      </c>
      <c r="B49" s="63"/>
      <c r="C49" s="64"/>
    </row>
    <row r="50" spans="1:3" ht="17" customHeight="1" x14ac:dyDescent="0.2">
      <c r="A50" s="51" t="s">
        <v>60</v>
      </c>
      <c r="B50" s="51"/>
      <c r="C50" s="51"/>
    </row>
    <row r="51" spans="1:3" ht="17" customHeight="1" x14ac:dyDescent="0.2">
      <c r="A51" s="24" t="s">
        <v>0</v>
      </c>
      <c r="B51" s="25" t="s">
        <v>1</v>
      </c>
      <c r="C51" s="26" t="s">
        <v>61</v>
      </c>
    </row>
    <row r="52" spans="1:3" ht="17" customHeight="1" x14ac:dyDescent="0.2">
      <c r="A52" s="21">
        <v>1</v>
      </c>
      <c r="B52" s="3">
        <v>0.5</v>
      </c>
      <c r="C52" s="18">
        <f>U5-I5</f>
        <v>6.4599483204140995E-2</v>
      </c>
    </row>
    <row r="53" spans="1:3" ht="17" customHeight="1" x14ac:dyDescent="0.2">
      <c r="A53" s="21">
        <v>2</v>
      </c>
      <c r="B53" s="3">
        <v>5</v>
      </c>
      <c r="C53" s="18">
        <f t="shared" ref="C53:C62" si="11">U6-I6</f>
        <v>3.491467725745423E-2</v>
      </c>
    </row>
    <row r="54" spans="1:3" ht="17" customHeight="1" x14ac:dyDescent="0.2">
      <c r="A54" s="21">
        <v>3</v>
      </c>
      <c r="B54" s="3">
        <v>10</v>
      </c>
      <c r="C54" s="18">
        <f t="shared" si="11"/>
        <v>0.43723874984696209</v>
      </c>
    </row>
    <row r="55" spans="1:3" ht="17" customHeight="1" x14ac:dyDescent="0.2">
      <c r="A55" s="21">
        <v>4</v>
      </c>
      <c r="B55" s="3">
        <v>15</v>
      </c>
      <c r="C55" s="18">
        <f t="shared" si="11"/>
        <v>1.3074579867885134</v>
      </c>
    </row>
    <row r="56" spans="1:3" ht="17" customHeight="1" x14ac:dyDescent="0.2">
      <c r="A56" s="21">
        <v>5</v>
      </c>
      <c r="B56" s="3">
        <v>20</v>
      </c>
      <c r="C56" s="18">
        <f t="shared" si="11"/>
        <v>8.0213790772350819</v>
      </c>
    </row>
    <row r="57" spans="1:3" ht="17" customHeight="1" x14ac:dyDescent="0.2">
      <c r="A57" s="21">
        <v>6</v>
      </c>
      <c r="B57" s="3">
        <v>25</v>
      </c>
      <c r="C57" s="18">
        <f t="shared" si="11"/>
        <v>2.0132565198538082</v>
      </c>
    </row>
    <row r="58" spans="1:3" ht="17" customHeight="1" x14ac:dyDescent="0.2">
      <c r="A58" s="21">
        <v>7</v>
      </c>
      <c r="B58" s="3">
        <v>27</v>
      </c>
      <c r="C58" s="18">
        <f t="shared" si="11"/>
        <v>2.0685965642275477</v>
      </c>
    </row>
    <row r="59" spans="1:3" ht="17" customHeight="1" x14ac:dyDescent="0.2">
      <c r="A59" s="21">
        <v>8</v>
      </c>
      <c r="B59" s="3">
        <v>30</v>
      </c>
      <c r="C59" s="18">
        <f t="shared" si="11"/>
        <v>1.6008329537320236</v>
      </c>
    </row>
    <row r="60" spans="1:3" ht="17" customHeight="1" x14ac:dyDescent="0.2">
      <c r="A60" s="21">
        <v>9</v>
      </c>
      <c r="B60" s="3">
        <v>40</v>
      </c>
      <c r="C60" s="18">
        <f t="shared" si="11"/>
        <v>3.8468213108115918</v>
      </c>
    </row>
    <row r="61" spans="1:3" ht="17" customHeight="1" x14ac:dyDescent="0.2">
      <c r="A61" s="21">
        <v>10</v>
      </c>
      <c r="B61" s="3">
        <v>50</v>
      </c>
      <c r="C61" s="18">
        <f t="shared" si="11"/>
        <v>12.14298961424333</v>
      </c>
    </row>
    <row r="62" spans="1:3" ht="17" customHeight="1" x14ac:dyDescent="0.2">
      <c r="A62" s="22">
        <v>11</v>
      </c>
      <c r="B62" s="19">
        <v>60</v>
      </c>
      <c r="C62" s="20">
        <f t="shared" si="11"/>
        <v>8.794009877329934</v>
      </c>
    </row>
    <row r="77" spans="1:3" ht="16" x14ac:dyDescent="0.2"/>
    <row r="78" spans="1:3" ht="11" customHeight="1" x14ac:dyDescent="0.2"/>
    <row r="79" spans="1:3" ht="21" x14ac:dyDescent="0.25">
      <c r="A79" s="62" t="s">
        <v>62</v>
      </c>
      <c r="B79" s="63"/>
      <c r="C79" s="64"/>
    </row>
    <row r="80" spans="1:3" ht="17" customHeight="1" x14ac:dyDescent="0.2">
      <c r="A80" s="51" t="s">
        <v>63</v>
      </c>
      <c r="B80" s="51"/>
      <c r="C80" s="51"/>
    </row>
    <row r="81" spans="1:3" ht="17" customHeight="1" x14ac:dyDescent="0.2">
      <c r="A81" s="24" t="s">
        <v>0</v>
      </c>
      <c r="B81" s="25" t="s">
        <v>1</v>
      </c>
      <c r="C81" s="26" t="s">
        <v>64</v>
      </c>
    </row>
    <row r="82" spans="1:3" ht="17" customHeight="1" x14ac:dyDescent="0.2">
      <c r="A82" s="21">
        <v>1</v>
      </c>
      <c r="B82" s="3">
        <v>0.5</v>
      </c>
      <c r="C82" s="18">
        <f>D5-J5</f>
        <v>-5.0000000000000044E-2</v>
      </c>
    </row>
    <row r="83" spans="1:3" ht="17" customHeight="1" x14ac:dyDescent="0.2">
      <c r="A83" s="21">
        <v>2</v>
      </c>
      <c r="B83" s="3">
        <v>5</v>
      </c>
      <c r="C83" s="18">
        <f t="shared" ref="C83:C92" si="12">D6-J6</f>
        <v>57.949000000000005</v>
      </c>
    </row>
    <row r="84" spans="1:3" ht="17" customHeight="1" x14ac:dyDescent="0.2">
      <c r="A84" s="21">
        <v>3</v>
      </c>
      <c r="B84" s="3">
        <v>10</v>
      </c>
      <c r="C84" s="18">
        <f t="shared" si="12"/>
        <v>55.429000000000002</v>
      </c>
    </row>
    <row r="85" spans="1:3" ht="17" customHeight="1" x14ac:dyDescent="0.2">
      <c r="A85" s="21">
        <v>4</v>
      </c>
      <c r="B85" s="3">
        <v>15</v>
      </c>
      <c r="C85" s="18">
        <f t="shared" si="12"/>
        <v>247.489</v>
      </c>
    </row>
    <row r="86" spans="1:3" ht="17" customHeight="1" x14ac:dyDescent="0.2">
      <c r="A86" s="21">
        <v>5</v>
      </c>
      <c r="B86" s="3">
        <v>20</v>
      </c>
      <c r="C86" s="18">
        <f t="shared" si="12"/>
        <v>48.605000000000004</v>
      </c>
    </row>
    <row r="87" spans="1:3" ht="17" customHeight="1" x14ac:dyDescent="0.2">
      <c r="A87" s="21">
        <v>6</v>
      </c>
      <c r="B87" s="3">
        <v>25</v>
      </c>
      <c r="C87" s="18">
        <f t="shared" si="12"/>
        <v>56.588999999999999</v>
      </c>
    </row>
    <row r="88" spans="1:3" ht="17" customHeight="1" x14ac:dyDescent="0.2">
      <c r="A88" s="21">
        <v>7</v>
      </c>
      <c r="B88" s="3">
        <v>27</v>
      </c>
      <c r="C88" s="18">
        <f t="shared" si="12"/>
        <v>47.911000000000001</v>
      </c>
    </row>
    <row r="89" spans="1:3" ht="17" customHeight="1" x14ac:dyDescent="0.2">
      <c r="A89" s="21">
        <v>8</v>
      </c>
      <c r="B89" s="3">
        <v>30</v>
      </c>
      <c r="C89" s="18">
        <f t="shared" si="12"/>
        <v>54.66</v>
      </c>
    </row>
    <row r="90" spans="1:3" ht="17" customHeight="1" x14ac:dyDescent="0.2">
      <c r="A90" s="21">
        <v>9</v>
      </c>
      <c r="B90" s="3">
        <v>40</v>
      </c>
      <c r="C90" s="18">
        <f t="shared" si="12"/>
        <v>56</v>
      </c>
    </row>
    <row r="91" spans="1:3" ht="17" customHeight="1" x14ac:dyDescent="0.2">
      <c r="A91" s="21">
        <v>10</v>
      </c>
      <c r="B91" s="3">
        <v>50</v>
      </c>
      <c r="C91" s="18">
        <f t="shared" si="12"/>
        <v>59.326999999999998</v>
      </c>
    </row>
    <row r="92" spans="1:3" ht="17" customHeight="1" x14ac:dyDescent="0.2">
      <c r="A92" s="22">
        <v>11</v>
      </c>
      <c r="B92" s="19">
        <v>60</v>
      </c>
      <c r="C92" s="20">
        <f t="shared" si="12"/>
        <v>63.415999999999997</v>
      </c>
    </row>
    <row r="109" spans="1:3" ht="16" x14ac:dyDescent="0.2"/>
    <row r="110" spans="1:3" ht="21" x14ac:dyDescent="0.25">
      <c r="A110" s="62" t="s">
        <v>65</v>
      </c>
      <c r="B110" s="63"/>
      <c r="C110" s="64"/>
    </row>
    <row r="111" spans="1:3" ht="17" customHeight="1" x14ac:dyDescent="0.2">
      <c r="A111" s="51" t="s">
        <v>66</v>
      </c>
      <c r="B111" s="51"/>
      <c r="C111" s="51"/>
    </row>
    <row r="112" spans="1:3" ht="17" customHeight="1" x14ac:dyDescent="0.2">
      <c r="A112" s="24" t="s">
        <v>0</v>
      </c>
      <c r="B112" s="25" t="s">
        <v>1</v>
      </c>
      <c r="C112" s="26" t="s">
        <v>67</v>
      </c>
    </row>
    <row r="113" spans="1:3" ht="17" customHeight="1" x14ac:dyDescent="0.2">
      <c r="A113" s="21">
        <v>1</v>
      </c>
      <c r="B113" s="3">
        <v>0.5</v>
      </c>
      <c r="C113" s="18">
        <f>D5-P5</f>
        <v>0.25</v>
      </c>
    </row>
    <row r="114" spans="1:3" ht="17" customHeight="1" x14ac:dyDescent="0.2">
      <c r="A114" s="21">
        <v>2</v>
      </c>
      <c r="B114" s="3">
        <v>5</v>
      </c>
      <c r="C114" s="18">
        <f t="shared" ref="C114:C123" si="13">D6-P6</f>
        <v>58.798000000000002</v>
      </c>
    </row>
    <row r="115" spans="1:3" ht="17" customHeight="1" x14ac:dyDescent="0.2">
      <c r="A115" s="21">
        <v>3</v>
      </c>
      <c r="B115" s="3">
        <v>10</v>
      </c>
      <c r="C115" s="18">
        <f t="shared" si="13"/>
        <v>55.569000000000003</v>
      </c>
    </row>
    <row r="116" spans="1:3" ht="17" customHeight="1" x14ac:dyDescent="0.2">
      <c r="A116" s="21">
        <v>4</v>
      </c>
      <c r="B116" s="3">
        <v>15</v>
      </c>
      <c r="C116" s="18">
        <f t="shared" si="13"/>
        <v>247.495</v>
      </c>
    </row>
    <row r="117" spans="1:3" ht="17" customHeight="1" x14ac:dyDescent="0.2">
      <c r="A117" s="21">
        <v>5</v>
      </c>
      <c r="B117" s="3">
        <v>20</v>
      </c>
      <c r="C117" s="18">
        <f t="shared" si="13"/>
        <v>48.108000000000004</v>
      </c>
    </row>
    <row r="118" spans="1:3" ht="17" customHeight="1" x14ac:dyDescent="0.2">
      <c r="A118" s="21">
        <v>6</v>
      </c>
      <c r="B118" s="3">
        <v>25</v>
      </c>
      <c r="C118" s="18">
        <f t="shared" si="13"/>
        <v>56.433999999999997</v>
      </c>
    </row>
    <row r="119" spans="1:3" ht="17" customHeight="1" x14ac:dyDescent="0.2">
      <c r="A119" s="21">
        <v>7</v>
      </c>
      <c r="B119" s="3">
        <v>27</v>
      </c>
      <c r="C119" s="18">
        <f t="shared" si="13"/>
        <v>47.966999999999999</v>
      </c>
    </row>
    <row r="120" spans="1:3" ht="17" customHeight="1" x14ac:dyDescent="0.2">
      <c r="A120" s="21">
        <v>8</v>
      </c>
      <c r="B120" s="3">
        <v>30</v>
      </c>
      <c r="C120" s="18">
        <f t="shared" si="13"/>
        <v>54.655000000000001</v>
      </c>
    </row>
    <row r="121" spans="1:3" ht="17" customHeight="1" x14ac:dyDescent="0.2">
      <c r="A121" s="21">
        <v>9</v>
      </c>
      <c r="B121" s="3">
        <v>40</v>
      </c>
      <c r="C121" s="18">
        <f t="shared" si="13"/>
        <v>55.823999999999998</v>
      </c>
    </row>
    <row r="122" spans="1:3" ht="17" customHeight="1" x14ac:dyDescent="0.2">
      <c r="A122" s="21">
        <v>10</v>
      </c>
      <c r="B122" s="3">
        <v>50</v>
      </c>
      <c r="C122" s="18">
        <f t="shared" si="13"/>
        <v>59.414999999999999</v>
      </c>
    </row>
    <row r="123" spans="1:3" ht="17" customHeight="1" x14ac:dyDescent="0.2">
      <c r="A123" s="22">
        <v>11</v>
      </c>
      <c r="B123" s="19">
        <v>60</v>
      </c>
      <c r="C123" s="20">
        <f t="shared" si="13"/>
        <v>63.523999999999994</v>
      </c>
    </row>
    <row r="138" spans="1:3" ht="16" x14ac:dyDescent="0.2"/>
    <row r="139" spans="1:3" ht="21" x14ac:dyDescent="0.25">
      <c r="A139" s="62" t="s">
        <v>68</v>
      </c>
      <c r="B139" s="63"/>
      <c r="C139" s="64"/>
    </row>
    <row r="140" spans="1:3" ht="17" customHeight="1" x14ac:dyDescent="0.2">
      <c r="A140" s="51" t="s">
        <v>69</v>
      </c>
      <c r="B140" s="51"/>
      <c r="C140" s="51"/>
    </row>
    <row r="141" spans="1:3" ht="17" customHeight="1" x14ac:dyDescent="0.2">
      <c r="A141" s="24" t="s">
        <v>0</v>
      </c>
      <c r="B141" s="25" t="s">
        <v>1</v>
      </c>
      <c r="C141" s="26" t="s">
        <v>71</v>
      </c>
    </row>
    <row r="142" spans="1:3" ht="17" customHeight="1" x14ac:dyDescent="0.2">
      <c r="A142" s="32">
        <v>1</v>
      </c>
      <c r="B142" s="33">
        <v>0.5</v>
      </c>
      <c r="C142" s="34">
        <f>E5-K5</f>
        <v>9.9999999999766942E-5</v>
      </c>
    </row>
    <row r="143" spans="1:3" ht="17" customHeight="1" x14ac:dyDescent="0.2">
      <c r="A143" s="32">
        <v>2</v>
      </c>
      <c r="B143" s="33">
        <v>5</v>
      </c>
      <c r="C143" s="34">
        <f t="shared" ref="C143:C152" si="14">E6-K6</f>
        <v>5.9999999999993392E-4</v>
      </c>
    </row>
    <row r="144" spans="1:3" ht="17" customHeight="1" x14ac:dyDescent="0.2">
      <c r="A144" s="32">
        <v>3</v>
      </c>
      <c r="B144" s="33">
        <v>10</v>
      </c>
      <c r="C144" s="34">
        <f t="shared" si="14"/>
        <v>-5.9999999999993392E-4</v>
      </c>
    </row>
    <row r="145" spans="1:3" ht="17" customHeight="1" x14ac:dyDescent="0.2">
      <c r="A145" s="32">
        <v>4</v>
      </c>
      <c r="B145" s="33">
        <v>15</v>
      </c>
      <c r="C145" s="34">
        <f t="shared" si="14"/>
        <v>1.3999999999999568E-3</v>
      </c>
    </row>
    <row r="146" spans="1:3" ht="17" customHeight="1" x14ac:dyDescent="0.2">
      <c r="A146" s="32">
        <v>5</v>
      </c>
      <c r="B146" s="33">
        <v>20</v>
      </c>
      <c r="C146" s="34">
        <f t="shared" si="14"/>
        <v>1.9400000000000028E-2</v>
      </c>
    </row>
    <row r="147" spans="1:3" ht="17" customHeight="1" x14ac:dyDescent="0.2">
      <c r="A147" s="32">
        <v>6</v>
      </c>
      <c r="B147" s="33">
        <v>25</v>
      </c>
      <c r="C147" s="34">
        <f t="shared" si="14"/>
        <v>1.4000000000000123E-3</v>
      </c>
    </row>
    <row r="148" spans="1:3" ht="17" customHeight="1" x14ac:dyDescent="0.2">
      <c r="A148" s="32">
        <v>7</v>
      </c>
      <c r="B148" s="33">
        <v>27</v>
      </c>
      <c r="C148" s="34">
        <f t="shared" si="14"/>
        <v>1.3999999999999568E-3</v>
      </c>
    </row>
    <row r="149" spans="1:3" ht="17" customHeight="1" x14ac:dyDescent="0.2">
      <c r="A149" s="32">
        <v>8</v>
      </c>
      <c r="B149" s="33">
        <v>30</v>
      </c>
      <c r="C149" s="34">
        <f t="shared" si="14"/>
        <v>5.0000000000000044E-4</v>
      </c>
    </row>
    <row r="150" spans="1:3" ht="17" customHeight="1" x14ac:dyDescent="0.2">
      <c r="A150" s="32">
        <v>9</v>
      </c>
      <c r="B150" s="33">
        <v>40</v>
      </c>
      <c r="C150" s="34">
        <f t="shared" si="14"/>
        <v>6.9999999999997842E-4</v>
      </c>
    </row>
    <row r="151" spans="1:3" ht="17" customHeight="1" x14ac:dyDescent="0.2">
      <c r="A151" s="32">
        <v>10</v>
      </c>
      <c r="B151" s="33">
        <v>50</v>
      </c>
      <c r="C151" s="34">
        <f t="shared" si="14"/>
        <v>2.9399999999999982E-2</v>
      </c>
    </row>
    <row r="152" spans="1:3" ht="17" customHeight="1" x14ac:dyDescent="0.2">
      <c r="A152" s="35">
        <v>11</v>
      </c>
      <c r="B152" s="36">
        <v>60</v>
      </c>
      <c r="C152" s="37">
        <f t="shared" si="14"/>
        <v>5.0000000000000044E-4</v>
      </c>
    </row>
    <row r="167" spans="1:3" ht="16" x14ac:dyDescent="0.2"/>
    <row r="168" spans="1:3" ht="21" x14ac:dyDescent="0.25">
      <c r="A168" s="46" t="s">
        <v>72</v>
      </c>
      <c r="B168" s="47"/>
      <c r="C168" s="48"/>
    </row>
    <row r="169" spans="1:3" ht="17" customHeight="1" x14ac:dyDescent="0.2">
      <c r="A169" s="51" t="s">
        <v>73</v>
      </c>
      <c r="B169" s="51"/>
      <c r="C169" s="51"/>
    </row>
    <row r="170" spans="1:3" ht="17" customHeight="1" x14ac:dyDescent="0.2">
      <c r="A170" s="24" t="s">
        <v>0</v>
      </c>
      <c r="B170" s="25" t="s">
        <v>1</v>
      </c>
      <c r="C170" s="26" t="s">
        <v>70</v>
      </c>
    </row>
    <row r="171" spans="1:3" ht="17" customHeight="1" x14ac:dyDescent="0.2">
      <c r="A171" s="32">
        <v>1</v>
      </c>
      <c r="B171" s="33">
        <v>0.5</v>
      </c>
      <c r="C171" s="34">
        <f>E5-Q5</f>
        <v>1.9999999999953388E-4</v>
      </c>
    </row>
    <row r="172" spans="1:3" ht="17" customHeight="1" x14ac:dyDescent="0.2">
      <c r="A172" s="32">
        <v>2</v>
      </c>
      <c r="B172" s="33">
        <v>5</v>
      </c>
      <c r="C172" s="34">
        <f t="shared" ref="C172:C181" si="15">E6-Q6</f>
        <v>4.9999999999994493E-4</v>
      </c>
    </row>
    <row r="173" spans="1:3" ht="17" customHeight="1" x14ac:dyDescent="0.2">
      <c r="A173" s="32">
        <v>3</v>
      </c>
      <c r="B173" s="33">
        <v>10</v>
      </c>
      <c r="C173" s="34">
        <f t="shared" si="15"/>
        <v>-1.7999999999999128E-3</v>
      </c>
    </row>
    <row r="174" spans="1:3" ht="17" customHeight="1" x14ac:dyDescent="0.2">
      <c r="A174" s="32">
        <v>4</v>
      </c>
      <c r="B174" s="33">
        <v>15</v>
      </c>
      <c r="C174" s="34">
        <f t="shared" si="15"/>
        <v>2.1999999999999797E-3</v>
      </c>
    </row>
    <row r="175" spans="1:3" ht="17" customHeight="1" x14ac:dyDescent="0.2">
      <c r="A175" s="32">
        <v>5</v>
      </c>
      <c r="B175" s="33">
        <v>20</v>
      </c>
      <c r="C175" s="34">
        <f t="shared" si="15"/>
        <v>2.0799999999999985E-2</v>
      </c>
    </row>
    <row r="176" spans="1:3" ht="17" customHeight="1" x14ac:dyDescent="0.2">
      <c r="A176" s="32">
        <v>6</v>
      </c>
      <c r="B176" s="33">
        <v>25</v>
      </c>
      <c r="C176" s="34">
        <f t="shared" si="15"/>
        <v>9.000000000000119E-4</v>
      </c>
    </row>
    <row r="177" spans="1:3" ht="17" customHeight="1" x14ac:dyDescent="0.2">
      <c r="A177" s="32">
        <v>7</v>
      </c>
      <c r="B177" s="33">
        <v>27</v>
      </c>
      <c r="C177" s="34">
        <f t="shared" si="15"/>
        <v>1.3999999999999568E-3</v>
      </c>
    </row>
    <row r="178" spans="1:3" ht="17" customHeight="1" x14ac:dyDescent="0.2">
      <c r="A178" s="32">
        <v>8</v>
      </c>
      <c r="B178" s="33">
        <v>30</v>
      </c>
      <c r="C178" s="34">
        <f t="shared" si="15"/>
        <v>1.0999999999999899E-3</v>
      </c>
    </row>
    <row r="179" spans="1:3" ht="17" customHeight="1" x14ac:dyDescent="0.2">
      <c r="A179" s="32">
        <v>9</v>
      </c>
      <c r="B179" s="33">
        <v>40</v>
      </c>
      <c r="C179" s="34">
        <f t="shared" si="15"/>
        <v>1.1999999999999789E-3</v>
      </c>
    </row>
    <row r="180" spans="1:3" ht="17" customHeight="1" x14ac:dyDescent="0.2">
      <c r="A180" s="32">
        <v>10</v>
      </c>
      <c r="B180" s="33">
        <v>50</v>
      </c>
      <c r="C180" s="34">
        <f t="shared" si="15"/>
        <v>3.0499999999999972E-2</v>
      </c>
    </row>
    <row r="181" spans="1:3" ht="17" customHeight="1" x14ac:dyDescent="0.2">
      <c r="A181" s="35">
        <v>11</v>
      </c>
      <c r="B181" s="36">
        <v>60</v>
      </c>
      <c r="C181" s="37">
        <f t="shared" si="15"/>
        <v>7.9999999999999516E-4</v>
      </c>
    </row>
  </sheetData>
  <mergeCells count="17">
    <mergeCell ref="A168:C168"/>
    <mergeCell ref="A169:C169"/>
    <mergeCell ref="A80:C80"/>
    <mergeCell ref="A110:C110"/>
    <mergeCell ref="A111:C111"/>
    <mergeCell ref="A139:C139"/>
    <mergeCell ref="A140:C140"/>
    <mergeCell ref="D1:F1"/>
    <mergeCell ref="G1:K1"/>
    <mergeCell ref="L1:P1"/>
    <mergeCell ref="A79:C79"/>
    <mergeCell ref="A18:C18"/>
    <mergeCell ref="A17:C17"/>
    <mergeCell ref="A49:C49"/>
    <mergeCell ref="A50:C50"/>
    <mergeCell ref="A1:C1"/>
    <mergeCell ref="A3:AD3"/>
  </mergeCells>
  <pageMargins left="0.7" right="0.7" top="0.75" bottom="0.75" header="0.3" footer="0.3"/>
  <pageSetup paperSize="9" scale="13" firstPageNumber="0" orientation="landscape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F83E-4314-8547-BF28-76E04E0473C9}">
  <sheetPr codeName="Sheet3">
    <tabColor rgb="FF92D050"/>
  </sheetPr>
  <dimension ref="A1:M141"/>
  <sheetViews>
    <sheetView zoomScale="75" zoomScaleNormal="397" workbookViewId="0">
      <selection activeCell="D101" sqref="D101"/>
    </sheetView>
  </sheetViews>
  <sheetFormatPr baseColWidth="10" defaultColWidth="10.83203125" defaultRowHeight="16" x14ac:dyDescent="0.2"/>
  <cols>
    <col min="1" max="1" width="18.6640625" bestFit="1" customWidth="1"/>
    <col min="2" max="2" width="21.6640625" bestFit="1" customWidth="1"/>
    <col min="3" max="3" width="63.5" bestFit="1" customWidth="1"/>
    <col min="4" max="4" width="66.6640625" bestFit="1" customWidth="1"/>
    <col min="5" max="5" width="24.83203125" bestFit="1" customWidth="1"/>
    <col min="6" max="6" width="20.83203125" bestFit="1" customWidth="1"/>
    <col min="7" max="7" width="37.33203125" bestFit="1" customWidth="1"/>
    <col min="8" max="8" width="30.6640625" bestFit="1" customWidth="1"/>
    <col min="9" max="9" width="22.1640625" bestFit="1" customWidth="1"/>
    <col min="10" max="10" width="26.33203125" bestFit="1" customWidth="1"/>
    <col min="11" max="11" width="14.83203125" bestFit="1" customWidth="1"/>
    <col min="12" max="12" width="18" bestFit="1" customWidth="1"/>
    <col min="14" max="14" width="14.6640625" customWidth="1"/>
    <col min="19" max="19" width="13" customWidth="1"/>
    <col min="22" max="22" width="10.83203125" customWidth="1"/>
  </cols>
  <sheetData>
    <row r="1" spans="1:13" ht="28" x14ac:dyDescent="0.3">
      <c r="A1" s="52" t="s">
        <v>74</v>
      </c>
      <c r="B1" s="52"/>
      <c r="C1" s="52"/>
      <c r="D1" s="52"/>
      <c r="E1" s="52"/>
      <c r="F1" s="43" t="s">
        <v>82</v>
      </c>
      <c r="G1" s="43"/>
    </row>
    <row r="2" spans="1:13" ht="28" x14ac:dyDescent="0.3">
      <c r="A2" s="16"/>
      <c r="B2" s="16"/>
      <c r="C2" s="16"/>
      <c r="D2" s="16"/>
      <c r="E2" s="16"/>
      <c r="F2" s="15"/>
      <c r="G2" s="15"/>
    </row>
    <row r="3" spans="1:13" ht="28" x14ac:dyDescent="0.3">
      <c r="A3" s="44" t="s">
        <v>86</v>
      </c>
      <c r="B3" s="44"/>
      <c r="C3" s="44"/>
      <c r="D3" s="44"/>
      <c r="E3" s="44"/>
      <c r="F3" s="44" t="s">
        <v>54</v>
      </c>
      <c r="G3" s="44"/>
      <c r="H3" s="44"/>
      <c r="I3" s="45" t="s">
        <v>55</v>
      </c>
      <c r="J3" s="45"/>
      <c r="K3" s="45"/>
      <c r="L3" s="45"/>
      <c r="M3" s="14"/>
    </row>
    <row r="4" spans="1:13" x14ac:dyDescent="0.2">
      <c r="A4" s="2" t="s">
        <v>0</v>
      </c>
      <c r="B4" s="2" t="s">
        <v>1</v>
      </c>
      <c r="C4" s="2" t="s">
        <v>77</v>
      </c>
      <c r="D4" s="11" t="s">
        <v>78</v>
      </c>
      <c r="E4" s="11" t="s">
        <v>80</v>
      </c>
      <c r="F4" s="11" t="s">
        <v>79</v>
      </c>
      <c r="G4" s="11" t="s">
        <v>81</v>
      </c>
      <c r="H4" s="11" t="s">
        <v>83</v>
      </c>
      <c r="I4" s="12" t="s">
        <v>75</v>
      </c>
      <c r="J4" s="12" t="s">
        <v>76</v>
      </c>
      <c r="K4" s="13" t="s">
        <v>96</v>
      </c>
      <c r="L4" s="13" t="s">
        <v>97</v>
      </c>
    </row>
    <row r="5" spans="1:13" x14ac:dyDescent="0.2">
      <c r="A5" s="3">
        <v>1</v>
      </c>
      <c r="B5" s="3">
        <v>0.2</v>
      </c>
      <c r="C5" s="3">
        <v>25</v>
      </c>
      <c r="D5" s="8">
        <v>0.53200000000000003</v>
      </c>
      <c r="E5" s="8">
        <v>0.17399999999999999</v>
      </c>
      <c r="F5" s="8">
        <v>9.4E-2</v>
      </c>
      <c r="G5" s="8">
        <v>92</v>
      </c>
      <c r="H5" s="8">
        <v>56</v>
      </c>
      <c r="I5" s="8">
        <v>3.8015098571777299</v>
      </c>
      <c r="J5" s="8">
        <v>4.1577291488647399</v>
      </c>
      <c r="K5" s="3" t="s">
        <v>13</v>
      </c>
      <c r="L5" s="3" t="s">
        <v>98</v>
      </c>
    </row>
    <row r="6" spans="1:13" x14ac:dyDescent="0.2">
      <c r="A6" s="3">
        <v>2</v>
      </c>
      <c r="B6" s="3">
        <v>0.5</v>
      </c>
      <c r="C6" s="3">
        <v>25</v>
      </c>
      <c r="D6" s="8">
        <v>1.34</v>
      </c>
      <c r="E6" s="8">
        <v>0.44900000000000001</v>
      </c>
      <c r="F6" s="8">
        <v>0.106</v>
      </c>
      <c r="G6" s="8">
        <v>230</v>
      </c>
      <c r="H6" s="8">
        <v>110</v>
      </c>
      <c r="I6" s="8">
        <v>3.7579591274261399</v>
      </c>
      <c r="J6" s="8">
        <v>4.1107599735260001</v>
      </c>
      <c r="K6" s="3" t="s">
        <v>17</v>
      </c>
      <c r="L6" s="3" t="s">
        <v>99</v>
      </c>
    </row>
    <row r="7" spans="1:13" x14ac:dyDescent="0.2">
      <c r="A7" s="3">
        <v>3</v>
      </c>
      <c r="B7" s="3">
        <v>0.7</v>
      </c>
      <c r="C7" s="3">
        <v>25</v>
      </c>
      <c r="D7" s="8">
        <v>1.9</v>
      </c>
      <c r="E7" s="8">
        <v>0.63600000000000001</v>
      </c>
      <c r="F7" s="8">
        <v>8.5999999999999993E-2</v>
      </c>
      <c r="G7" s="8">
        <v>323</v>
      </c>
      <c r="H7" s="8">
        <v>135</v>
      </c>
      <c r="I7" s="8">
        <v>3.7755379676818799</v>
      </c>
      <c r="J7" s="8">
        <v>4.1185359954833896</v>
      </c>
      <c r="K7" s="3" t="s">
        <v>18</v>
      </c>
      <c r="L7" s="3" t="s">
        <v>100</v>
      </c>
    </row>
    <row r="8" spans="1:13" x14ac:dyDescent="0.2">
      <c r="A8" s="3">
        <v>4</v>
      </c>
      <c r="B8" s="3">
        <v>1</v>
      </c>
      <c r="C8" s="3">
        <v>25</v>
      </c>
      <c r="D8" s="8">
        <v>2.83</v>
      </c>
      <c r="E8" s="8">
        <v>0.94799999999999995</v>
      </c>
      <c r="F8" s="8">
        <v>0.115</v>
      </c>
      <c r="G8" s="8">
        <v>459</v>
      </c>
      <c r="H8" s="8">
        <v>110</v>
      </c>
      <c r="I8" s="8">
        <v>3.7760767936706499</v>
      </c>
      <c r="J8" s="8">
        <v>4.1019251346588099</v>
      </c>
      <c r="K8" s="3" t="s">
        <v>31</v>
      </c>
      <c r="L8" s="3" t="s">
        <v>101</v>
      </c>
    </row>
    <row r="9" spans="1:13" x14ac:dyDescent="0.2">
      <c r="A9" s="3">
        <v>5</v>
      </c>
      <c r="B9" s="3">
        <v>1.3</v>
      </c>
      <c r="C9" s="3">
        <v>25</v>
      </c>
      <c r="D9" s="8">
        <v>3.71</v>
      </c>
      <c r="E9" s="8">
        <v>1.24</v>
      </c>
      <c r="F9" s="8">
        <v>0.11700000000000001</v>
      </c>
      <c r="G9" s="8">
        <v>597</v>
      </c>
      <c r="H9" s="8">
        <v>122</v>
      </c>
      <c r="I9" s="8">
        <v>3.78851294517517</v>
      </c>
      <c r="J9" s="8">
        <v>4.0957899093627903</v>
      </c>
      <c r="K9" s="3" t="s">
        <v>32</v>
      </c>
      <c r="L9" s="3" t="s">
        <v>102</v>
      </c>
    </row>
    <row r="10" spans="1:13" x14ac:dyDescent="0.2">
      <c r="A10" s="3">
        <v>6</v>
      </c>
      <c r="B10" s="3">
        <v>1.5</v>
      </c>
      <c r="C10" s="3">
        <v>25</v>
      </c>
      <c r="D10" s="8">
        <v>4.29</v>
      </c>
      <c r="E10" s="8">
        <v>1.44</v>
      </c>
      <c r="F10" s="8">
        <v>9.7000000000000003E-2</v>
      </c>
      <c r="G10" s="8">
        <v>690</v>
      </c>
      <c r="H10" s="8">
        <v>130</v>
      </c>
      <c r="I10" s="8">
        <v>3.77740001678466</v>
      </c>
      <c r="J10" s="8">
        <v>4.1107671260833696</v>
      </c>
      <c r="K10" s="3" t="s">
        <v>33</v>
      </c>
      <c r="L10" s="3" t="s">
        <v>103</v>
      </c>
    </row>
    <row r="11" spans="1:13" x14ac:dyDescent="0.2">
      <c r="A11" s="3">
        <v>7</v>
      </c>
      <c r="B11" s="3">
        <v>1.7</v>
      </c>
      <c r="C11" s="3">
        <v>25</v>
      </c>
      <c r="D11" s="8">
        <v>4.78</v>
      </c>
      <c r="E11" s="8">
        <v>1.6</v>
      </c>
      <c r="F11" s="8">
        <v>4.5999999999999999E-2</v>
      </c>
      <c r="G11" s="8">
        <v>779</v>
      </c>
      <c r="H11" s="8">
        <v>211</v>
      </c>
      <c r="I11" s="8">
        <v>3.7852909564971902</v>
      </c>
      <c r="J11" s="8">
        <v>4.0984690189361501</v>
      </c>
      <c r="K11" s="3" t="s">
        <v>22</v>
      </c>
      <c r="L11" s="3" t="s">
        <v>104</v>
      </c>
    </row>
    <row r="12" spans="1:13" x14ac:dyDescent="0.2">
      <c r="A12" s="3">
        <v>8</v>
      </c>
      <c r="B12" s="3">
        <v>2</v>
      </c>
      <c r="C12" s="3">
        <v>25</v>
      </c>
      <c r="D12" s="8">
        <v>5.7</v>
      </c>
      <c r="E12" s="8">
        <v>1.91</v>
      </c>
      <c r="F12" s="8">
        <v>6.3E-2</v>
      </c>
      <c r="G12" s="8">
        <v>719</v>
      </c>
      <c r="H12" s="8">
        <v>187</v>
      </c>
      <c r="I12" s="8">
        <v>3.7873189449310298</v>
      </c>
      <c r="J12" s="8">
        <v>4.1066138744354204</v>
      </c>
      <c r="K12" s="3" t="s">
        <v>24</v>
      </c>
      <c r="L12" s="3" t="s">
        <v>105</v>
      </c>
    </row>
    <row r="13" spans="1:13" x14ac:dyDescent="0.2">
      <c r="A13" s="3">
        <v>9</v>
      </c>
      <c r="B13" s="3">
        <v>2.2999999999999998</v>
      </c>
      <c r="C13" s="3">
        <v>25</v>
      </c>
      <c r="D13" s="8">
        <v>6.57</v>
      </c>
      <c r="E13" s="8">
        <v>2.2000000000000002</v>
      </c>
      <c r="F13" s="8">
        <v>7.6999999999999999E-2</v>
      </c>
      <c r="G13" s="8">
        <v>922</v>
      </c>
      <c r="H13" s="8">
        <v>203</v>
      </c>
      <c r="I13" s="8">
        <v>3.7826828956603999</v>
      </c>
      <c r="J13" s="8">
        <v>4.0842359066009504</v>
      </c>
      <c r="K13" s="3" t="s">
        <v>42</v>
      </c>
      <c r="L13" s="3" t="s">
        <v>106</v>
      </c>
    </row>
    <row r="14" spans="1:13" x14ac:dyDescent="0.2">
      <c r="A14" s="3">
        <v>10</v>
      </c>
      <c r="B14" s="3">
        <v>2.5</v>
      </c>
      <c r="C14" s="3">
        <v>25</v>
      </c>
      <c r="D14" s="8">
        <v>7.15</v>
      </c>
      <c r="E14" s="8">
        <v>2.4</v>
      </c>
      <c r="F14" s="8">
        <v>8.5999999999999993E-2</v>
      </c>
      <c r="G14" s="8">
        <v>628</v>
      </c>
      <c r="H14" s="8">
        <v>215</v>
      </c>
      <c r="I14" s="8">
        <v>3.76887607574462</v>
      </c>
      <c r="J14" s="8">
        <v>4.1062538623809797</v>
      </c>
      <c r="K14" s="3" t="s">
        <v>43</v>
      </c>
      <c r="L14" s="3" t="s">
        <v>107</v>
      </c>
    </row>
    <row r="15" spans="1:13" x14ac:dyDescent="0.2">
      <c r="A15" s="3">
        <v>11</v>
      </c>
      <c r="B15" s="3">
        <v>3</v>
      </c>
      <c r="C15" s="3">
        <v>25</v>
      </c>
      <c r="D15" s="8">
        <v>8.58</v>
      </c>
      <c r="E15" s="8">
        <v>2.87</v>
      </c>
      <c r="F15" s="8">
        <v>0.13100000000000001</v>
      </c>
      <c r="G15" s="8">
        <v>830</v>
      </c>
      <c r="H15" s="8">
        <v>260</v>
      </c>
      <c r="I15" s="8">
        <v>3.7927651405334402</v>
      </c>
      <c r="J15" s="8">
        <v>4.0830738544464102</v>
      </c>
      <c r="K15" s="3" t="s">
        <v>44</v>
      </c>
      <c r="L15" s="3" t="s">
        <v>108</v>
      </c>
    </row>
    <row r="19" spans="1:10" ht="28" x14ac:dyDescent="0.3">
      <c r="A19" s="44" t="s">
        <v>87</v>
      </c>
      <c r="B19" s="44"/>
      <c r="C19" s="44"/>
      <c r="D19" s="44"/>
      <c r="E19" s="44"/>
      <c r="F19" s="44" t="s">
        <v>88</v>
      </c>
      <c r="G19" s="44"/>
      <c r="H19" s="44"/>
      <c r="I19" s="44"/>
      <c r="J19" s="44"/>
    </row>
    <row r="20" spans="1:10" x14ac:dyDescent="0.2">
      <c r="A20" s="2" t="s">
        <v>0</v>
      </c>
      <c r="B20" s="2" t="s">
        <v>1</v>
      </c>
      <c r="C20" s="2" t="s">
        <v>77</v>
      </c>
      <c r="D20" s="11" t="s">
        <v>78</v>
      </c>
      <c r="E20" s="11" t="s">
        <v>80</v>
      </c>
      <c r="F20" s="11" t="s">
        <v>79</v>
      </c>
      <c r="G20" s="11" t="s">
        <v>81</v>
      </c>
      <c r="H20" s="11" t="s">
        <v>83</v>
      </c>
      <c r="I20" s="12" t="s">
        <v>75</v>
      </c>
      <c r="J20" s="12" t="s">
        <v>76</v>
      </c>
    </row>
    <row r="21" spans="1:10" x14ac:dyDescent="0.2">
      <c r="A21" s="3">
        <v>1</v>
      </c>
      <c r="B21" s="3">
        <v>0.2</v>
      </c>
      <c r="C21" s="3">
        <v>25</v>
      </c>
      <c r="D21" s="8">
        <v>0.60699999999999998</v>
      </c>
      <c r="E21" s="8">
        <v>0.19800000000000001</v>
      </c>
      <c r="F21" s="8">
        <v>20.981999999999999</v>
      </c>
      <c r="G21" s="8">
        <v>36</v>
      </c>
      <c r="H21" s="8">
        <v>3</v>
      </c>
      <c r="I21" s="8">
        <v>4.4579505920410104E-3</v>
      </c>
      <c r="J21" s="8">
        <v>1.0934829711914</v>
      </c>
    </row>
    <row r="22" spans="1:10" x14ac:dyDescent="0.2">
      <c r="A22" s="3">
        <v>2</v>
      </c>
      <c r="B22" s="3">
        <v>0.5</v>
      </c>
      <c r="C22" s="3">
        <v>25</v>
      </c>
      <c r="D22" s="8">
        <v>1.45</v>
      </c>
      <c r="E22" s="8">
        <v>0.48499999999999999</v>
      </c>
      <c r="F22" s="8">
        <v>10.118</v>
      </c>
      <c r="G22" s="8">
        <v>70</v>
      </c>
      <c r="H22" s="8">
        <v>32</v>
      </c>
      <c r="I22" s="8">
        <v>4.8170089721679601E-3</v>
      </c>
      <c r="J22" s="8">
        <v>1.07695412635803</v>
      </c>
    </row>
    <row r="23" spans="1:10" x14ac:dyDescent="0.2">
      <c r="A23" s="3">
        <v>3</v>
      </c>
      <c r="B23" s="3">
        <v>0.7</v>
      </c>
      <c r="C23" s="3">
        <v>25</v>
      </c>
      <c r="D23" s="3">
        <v>2.02</v>
      </c>
      <c r="E23" s="8">
        <v>0.67700000000000005</v>
      </c>
      <c r="F23" s="8">
        <v>9.6590000000000007</v>
      </c>
      <c r="G23" s="8">
        <v>122</v>
      </c>
      <c r="H23" s="8">
        <v>47</v>
      </c>
      <c r="I23" s="8">
        <v>5.5818557739257804E-3</v>
      </c>
      <c r="J23" s="8">
        <v>1.0338389873504601</v>
      </c>
    </row>
    <row r="24" spans="1:10" x14ac:dyDescent="0.2">
      <c r="A24" s="3">
        <v>4</v>
      </c>
      <c r="B24" s="3">
        <v>1</v>
      </c>
      <c r="C24" s="3">
        <v>25</v>
      </c>
      <c r="D24" s="3">
        <v>2.93</v>
      </c>
      <c r="E24" s="8">
        <v>0.98099999999999998</v>
      </c>
      <c r="F24" s="8">
        <v>6.6669999999999998</v>
      </c>
      <c r="G24" s="8">
        <v>113</v>
      </c>
      <c r="H24" s="8">
        <v>38</v>
      </c>
      <c r="I24" s="8">
        <v>4.6560764312744097E-3</v>
      </c>
      <c r="J24" s="8">
        <v>1.05732297897338</v>
      </c>
    </row>
    <row r="25" spans="1:10" x14ac:dyDescent="0.2">
      <c r="A25" s="3">
        <v>5</v>
      </c>
      <c r="B25" s="3">
        <v>1.3</v>
      </c>
      <c r="C25" s="3">
        <v>25</v>
      </c>
      <c r="D25" s="3">
        <v>3.74</v>
      </c>
      <c r="E25" s="8">
        <v>1.25</v>
      </c>
      <c r="F25" s="8">
        <v>6.8460000000000001</v>
      </c>
      <c r="G25" s="8">
        <v>203</v>
      </c>
      <c r="H25" s="8">
        <v>100</v>
      </c>
      <c r="I25" s="8">
        <v>5.5329799652099601E-3</v>
      </c>
      <c r="J25" s="8">
        <v>1.0324001312255799</v>
      </c>
    </row>
    <row r="26" spans="1:10" x14ac:dyDescent="0.2">
      <c r="A26" s="3">
        <v>6</v>
      </c>
      <c r="B26" s="3">
        <v>1.5</v>
      </c>
      <c r="C26" s="3">
        <v>25</v>
      </c>
      <c r="D26" s="3">
        <v>4.3</v>
      </c>
      <c r="E26" s="8">
        <v>1.44</v>
      </c>
      <c r="F26" s="8">
        <v>1.8939999999999999</v>
      </c>
      <c r="G26" s="8">
        <v>233</v>
      </c>
      <c r="H26" s="8">
        <v>124</v>
      </c>
      <c r="I26" s="8">
        <v>4.5008659362792899E-3</v>
      </c>
      <c r="J26" s="8">
        <v>1.0487542152404701</v>
      </c>
    </row>
    <row r="27" spans="1:10" x14ac:dyDescent="0.2">
      <c r="A27" s="3">
        <v>7</v>
      </c>
      <c r="B27" s="3">
        <v>1.7</v>
      </c>
      <c r="C27" s="3">
        <v>25</v>
      </c>
      <c r="D27" s="3">
        <v>4.84</v>
      </c>
      <c r="E27" s="8">
        <v>1.62</v>
      </c>
      <c r="F27" s="8">
        <v>4.91</v>
      </c>
      <c r="G27" s="8">
        <v>265</v>
      </c>
      <c r="H27" s="8">
        <v>135</v>
      </c>
      <c r="I27" s="8">
        <v>4.5380592346191398E-3</v>
      </c>
      <c r="J27" s="8">
        <v>1.0327510833740201</v>
      </c>
    </row>
    <row r="28" spans="1:10" x14ac:dyDescent="0.2">
      <c r="A28" s="3">
        <v>8</v>
      </c>
      <c r="B28" s="3">
        <v>2</v>
      </c>
      <c r="C28" s="3">
        <v>25</v>
      </c>
      <c r="D28" s="3">
        <v>5.61</v>
      </c>
      <c r="E28" s="8">
        <v>1.88</v>
      </c>
      <c r="F28" s="8">
        <v>10.686</v>
      </c>
      <c r="G28" s="8">
        <v>213</v>
      </c>
      <c r="H28" s="8">
        <v>163</v>
      </c>
      <c r="I28" s="8">
        <v>9.4699859619140608E-3</v>
      </c>
      <c r="J28" s="8">
        <v>1.03292083740234</v>
      </c>
    </row>
    <row r="29" spans="1:10" x14ac:dyDescent="0.2">
      <c r="A29" s="3">
        <v>9</v>
      </c>
      <c r="B29" s="3">
        <v>2.2999999999999998</v>
      </c>
      <c r="C29" s="3">
        <v>25</v>
      </c>
      <c r="D29" s="3">
        <v>6.62</v>
      </c>
      <c r="E29" s="8">
        <v>2.2200000000000002</v>
      </c>
      <c r="F29" s="8">
        <v>4.4329999999999998</v>
      </c>
      <c r="G29" s="8">
        <v>347</v>
      </c>
      <c r="H29" s="8">
        <v>40</v>
      </c>
      <c r="I29" s="8">
        <v>4.7609806060790998E-3</v>
      </c>
      <c r="J29" s="8">
        <v>1.0460679531097401</v>
      </c>
    </row>
    <row r="30" spans="1:10" x14ac:dyDescent="0.2">
      <c r="A30" s="3">
        <v>10</v>
      </c>
      <c r="B30" s="3">
        <v>2.5</v>
      </c>
      <c r="C30" s="3">
        <v>25</v>
      </c>
      <c r="D30" s="3">
        <v>7.03</v>
      </c>
      <c r="E30" s="8">
        <v>2.35</v>
      </c>
      <c r="F30" s="8">
        <v>3.1619999999999999</v>
      </c>
      <c r="G30" s="8">
        <v>433</v>
      </c>
      <c r="H30" s="8">
        <v>208</v>
      </c>
      <c r="I30" s="8">
        <v>4.6861171722412101E-3</v>
      </c>
      <c r="J30" s="8">
        <v>1.03808498382568</v>
      </c>
    </row>
    <row r="31" spans="1:10" x14ac:dyDescent="0.2">
      <c r="A31" s="3">
        <v>11</v>
      </c>
      <c r="B31" s="3">
        <v>3</v>
      </c>
      <c r="C31" s="3">
        <v>25</v>
      </c>
      <c r="D31" s="3">
        <v>8.26</v>
      </c>
      <c r="E31" s="8">
        <v>2.76</v>
      </c>
      <c r="F31" s="8">
        <v>3.9060000000000001</v>
      </c>
      <c r="G31" s="8">
        <v>520</v>
      </c>
      <c r="H31" s="8">
        <v>271</v>
      </c>
      <c r="I31" s="8">
        <v>8.93402099609375E-3</v>
      </c>
      <c r="J31" s="8">
        <v>1.0612058639526301</v>
      </c>
    </row>
    <row r="34" spans="1:4" ht="23" x14ac:dyDescent="0.25">
      <c r="A34" s="55" t="s">
        <v>58</v>
      </c>
      <c r="B34" s="55"/>
      <c r="C34" s="55"/>
      <c r="D34" s="55"/>
    </row>
    <row r="35" spans="1:4" ht="18" x14ac:dyDescent="0.2">
      <c r="A35" s="54" t="s">
        <v>89</v>
      </c>
      <c r="B35" s="54"/>
      <c r="C35" s="54"/>
      <c r="D35" s="54"/>
    </row>
    <row r="36" spans="1:4" x14ac:dyDescent="0.2">
      <c r="A36" s="27" t="s">
        <v>0</v>
      </c>
      <c r="B36" s="27" t="s">
        <v>1</v>
      </c>
      <c r="C36" s="38" t="s">
        <v>85</v>
      </c>
      <c r="D36" s="38" t="s">
        <v>84</v>
      </c>
    </row>
    <row r="37" spans="1:4" x14ac:dyDescent="0.2">
      <c r="A37" s="33">
        <v>1</v>
      </c>
      <c r="B37" s="33">
        <v>0.2</v>
      </c>
      <c r="C37" s="33">
        <v>3.8015098571777299</v>
      </c>
      <c r="D37" s="33">
        <v>4.4579505920410104E-3</v>
      </c>
    </row>
    <row r="38" spans="1:4" x14ac:dyDescent="0.2">
      <c r="A38" s="33">
        <v>2</v>
      </c>
      <c r="B38" s="33">
        <v>0.5</v>
      </c>
      <c r="C38" s="33">
        <v>3.7579591274261399</v>
      </c>
      <c r="D38" s="33">
        <v>4.8170089721679601E-3</v>
      </c>
    </row>
    <row r="39" spans="1:4" x14ac:dyDescent="0.2">
      <c r="A39" s="33">
        <v>3</v>
      </c>
      <c r="B39" s="33">
        <v>0.7</v>
      </c>
      <c r="C39" s="33">
        <v>3.7755379676818799</v>
      </c>
      <c r="D39" s="33">
        <v>5.5818557739257804E-3</v>
      </c>
    </row>
    <row r="40" spans="1:4" x14ac:dyDescent="0.2">
      <c r="A40" s="33">
        <v>4</v>
      </c>
      <c r="B40" s="33">
        <v>1</v>
      </c>
      <c r="C40" s="33">
        <v>3.7760767936706499</v>
      </c>
      <c r="D40" s="33">
        <v>4.6560764312744097E-3</v>
      </c>
    </row>
    <row r="41" spans="1:4" x14ac:dyDescent="0.2">
      <c r="A41" s="33">
        <v>5</v>
      </c>
      <c r="B41" s="33">
        <v>1.3</v>
      </c>
      <c r="C41" s="33">
        <v>3.78851294517517</v>
      </c>
      <c r="D41" s="33">
        <v>5.5329799652099601E-3</v>
      </c>
    </row>
    <row r="42" spans="1:4" x14ac:dyDescent="0.2">
      <c r="A42" s="33">
        <v>6</v>
      </c>
      <c r="B42" s="33">
        <v>1.5</v>
      </c>
      <c r="C42" s="33">
        <v>3.77740001678466</v>
      </c>
      <c r="D42" s="33">
        <v>4.5008659362792899E-3</v>
      </c>
    </row>
    <row r="43" spans="1:4" x14ac:dyDescent="0.2">
      <c r="A43" s="33">
        <v>7</v>
      </c>
      <c r="B43" s="33">
        <v>1.7</v>
      </c>
      <c r="C43" s="33">
        <v>3.7852909564971902</v>
      </c>
      <c r="D43" s="33">
        <v>4.5380592346191398E-3</v>
      </c>
    </row>
    <row r="44" spans="1:4" x14ac:dyDescent="0.2">
      <c r="A44" s="33">
        <v>8</v>
      </c>
      <c r="B44" s="33">
        <v>2</v>
      </c>
      <c r="C44" s="33">
        <v>3.7873189449310298</v>
      </c>
      <c r="D44" s="33">
        <v>9.4699859619140608E-3</v>
      </c>
    </row>
    <row r="45" spans="1:4" x14ac:dyDescent="0.2">
      <c r="A45" s="33">
        <v>9</v>
      </c>
      <c r="B45" s="33">
        <v>2.2999999999999998</v>
      </c>
      <c r="C45" s="33">
        <v>3.7826828956603999</v>
      </c>
      <c r="D45" s="33">
        <v>4.7609806060790998E-3</v>
      </c>
    </row>
    <row r="46" spans="1:4" x14ac:dyDescent="0.2">
      <c r="A46" s="33">
        <v>10</v>
      </c>
      <c r="B46" s="33">
        <v>2.5</v>
      </c>
      <c r="C46" s="33">
        <v>3.76887607574462</v>
      </c>
      <c r="D46" s="33">
        <v>4.6861171722412101E-3</v>
      </c>
    </row>
    <row r="47" spans="1:4" x14ac:dyDescent="0.2">
      <c r="A47" s="33">
        <v>11</v>
      </c>
      <c r="B47" s="33">
        <v>3</v>
      </c>
      <c r="C47" s="33">
        <v>3.7927651405334402</v>
      </c>
      <c r="D47" s="33">
        <v>8.93402099609375E-3</v>
      </c>
    </row>
    <row r="79" spans="1:4" ht="23" x14ac:dyDescent="0.25">
      <c r="A79" s="55" t="s">
        <v>59</v>
      </c>
      <c r="B79" s="55"/>
      <c r="C79" s="55"/>
      <c r="D79" s="55"/>
    </row>
    <row r="80" spans="1:4" ht="18" x14ac:dyDescent="0.2">
      <c r="A80" s="54" t="s">
        <v>93</v>
      </c>
      <c r="B80" s="54"/>
      <c r="C80" s="54"/>
      <c r="D80" s="54"/>
    </row>
    <row r="81" spans="1:4" x14ac:dyDescent="0.2">
      <c r="A81" s="27" t="s">
        <v>0</v>
      </c>
      <c r="B81" s="27" t="s">
        <v>1</v>
      </c>
      <c r="C81" s="38" t="s">
        <v>94</v>
      </c>
      <c r="D81" s="38" t="s">
        <v>95</v>
      </c>
    </row>
    <row r="82" spans="1:4" x14ac:dyDescent="0.2">
      <c r="A82" s="33">
        <v>1</v>
      </c>
      <c r="B82" s="33">
        <v>0.2</v>
      </c>
      <c r="C82" s="33">
        <v>4.1577291488647399</v>
      </c>
      <c r="D82" s="33">
        <v>1.0934829711914</v>
      </c>
    </row>
    <row r="83" spans="1:4" x14ac:dyDescent="0.2">
      <c r="A83" s="33">
        <v>2</v>
      </c>
      <c r="B83" s="33">
        <v>0.5</v>
      </c>
      <c r="C83" s="33">
        <v>4.1107599735260001</v>
      </c>
      <c r="D83" s="33">
        <v>1.07695412635803</v>
      </c>
    </row>
    <row r="84" spans="1:4" x14ac:dyDescent="0.2">
      <c r="A84" s="33">
        <v>3</v>
      </c>
      <c r="B84" s="33">
        <v>0.7</v>
      </c>
      <c r="C84" s="33">
        <v>4.1185359954833896</v>
      </c>
      <c r="D84" s="33">
        <v>1.0338389873504601</v>
      </c>
    </row>
    <row r="85" spans="1:4" x14ac:dyDescent="0.2">
      <c r="A85" s="33">
        <v>4</v>
      </c>
      <c r="B85" s="33">
        <v>1</v>
      </c>
      <c r="C85" s="33">
        <v>4.1019251346588099</v>
      </c>
      <c r="D85" s="33">
        <v>1.05732297897338</v>
      </c>
    </row>
    <row r="86" spans="1:4" x14ac:dyDescent="0.2">
      <c r="A86" s="33">
        <v>5</v>
      </c>
      <c r="B86" s="33">
        <v>1.3</v>
      </c>
      <c r="C86" s="33">
        <v>4.0957899093627903</v>
      </c>
      <c r="D86" s="33">
        <v>1.0324001312255799</v>
      </c>
    </row>
    <row r="87" spans="1:4" x14ac:dyDescent="0.2">
      <c r="A87" s="33">
        <v>6</v>
      </c>
      <c r="B87" s="33">
        <v>1.5</v>
      </c>
      <c r="C87" s="33">
        <v>4.1107671260833696</v>
      </c>
      <c r="D87" s="33">
        <v>1.0487542152404701</v>
      </c>
    </row>
    <row r="88" spans="1:4" x14ac:dyDescent="0.2">
      <c r="A88" s="33">
        <v>7</v>
      </c>
      <c r="B88" s="33">
        <v>1.7</v>
      </c>
      <c r="C88" s="33">
        <v>4.0984690189361501</v>
      </c>
      <c r="D88" s="33">
        <v>1.0327510833740201</v>
      </c>
    </row>
    <row r="89" spans="1:4" x14ac:dyDescent="0.2">
      <c r="A89" s="33">
        <v>8</v>
      </c>
      <c r="B89" s="33">
        <v>2</v>
      </c>
      <c r="C89" s="33">
        <v>4.1066138744354204</v>
      </c>
      <c r="D89" s="33">
        <v>1.03292083740234</v>
      </c>
    </row>
    <row r="90" spans="1:4" x14ac:dyDescent="0.2">
      <c r="A90" s="33">
        <v>9</v>
      </c>
      <c r="B90" s="33">
        <v>2.2999999999999998</v>
      </c>
      <c r="C90" s="33">
        <v>4.0842359066009504</v>
      </c>
      <c r="D90" s="33">
        <v>1.0460679531097401</v>
      </c>
    </row>
    <row r="91" spans="1:4" x14ac:dyDescent="0.2">
      <c r="A91" s="33">
        <v>10</v>
      </c>
      <c r="B91" s="33">
        <v>2.5</v>
      </c>
      <c r="C91" s="33">
        <v>4.1062538623809797</v>
      </c>
      <c r="D91" s="33">
        <v>1.03808498382568</v>
      </c>
    </row>
    <row r="92" spans="1:4" x14ac:dyDescent="0.2">
      <c r="A92" s="33">
        <v>11</v>
      </c>
      <c r="B92" s="33">
        <v>3</v>
      </c>
      <c r="C92" s="33">
        <v>4.0830738544464102</v>
      </c>
      <c r="D92" s="33">
        <v>1.0612058639526301</v>
      </c>
    </row>
    <row r="128" spans="1:4" ht="23" x14ac:dyDescent="0.25">
      <c r="A128" s="55" t="s">
        <v>62</v>
      </c>
      <c r="B128" s="55"/>
      <c r="C128" s="55"/>
      <c r="D128" s="55"/>
    </row>
    <row r="129" spans="1:4" ht="18" x14ac:dyDescent="0.2">
      <c r="A129" s="54" t="s">
        <v>92</v>
      </c>
      <c r="B129" s="54"/>
      <c r="C129" s="54"/>
      <c r="D129" s="54"/>
    </row>
    <row r="130" spans="1:4" x14ac:dyDescent="0.2">
      <c r="A130" s="27" t="s">
        <v>0</v>
      </c>
      <c r="B130" s="27" t="s">
        <v>1</v>
      </c>
      <c r="C130" s="39" t="s">
        <v>91</v>
      </c>
      <c r="D130" s="39" t="s">
        <v>90</v>
      </c>
    </row>
    <row r="131" spans="1:4" x14ac:dyDescent="0.2">
      <c r="A131" s="33">
        <v>1</v>
      </c>
      <c r="B131" s="33">
        <v>0.2</v>
      </c>
      <c r="C131" s="33">
        <v>56</v>
      </c>
      <c r="D131" s="33">
        <v>3</v>
      </c>
    </row>
    <row r="132" spans="1:4" x14ac:dyDescent="0.2">
      <c r="A132" s="33">
        <v>2</v>
      </c>
      <c r="B132" s="33">
        <v>0.5</v>
      </c>
      <c r="C132" s="33">
        <v>110</v>
      </c>
      <c r="D132" s="33">
        <v>32</v>
      </c>
    </row>
    <row r="133" spans="1:4" x14ac:dyDescent="0.2">
      <c r="A133" s="33">
        <v>3</v>
      </c>
      <c r="B133" s="33">
        <v>0.7</v>
      </c>
      <c r="C133" s="33">
        <v>135</v>
      </c>
      <c r="D133" s="33">
        <v>47</v>
      </c>
    </row>
    <row r="134" spans="1:4" x14ac:dyDescent="0.2">
      <c r="A134" s="33">
        <v>4</v>
      </c>
      <c r="B134" s="33">
        <v>1</v>
      </c>
      <c r="C134" s="33">
        <v>110</v>
      </c>
      <c r="D134" s="33">
        <v>38</v>
      </c>
    </row>
    <row r="135" spans="1:4" x14ac:dyDescent="0.2">
      <c r="A135" s="33">
        <v>5</v>
      </c>
      <c r="B135" s="33">
        <v>1.3</v>
      </c>
      <c r="C135" s="33">
        <v>122</v>
      </c>
      <c r="D135" s="33">
        <v>100</v>
      </c>
    </row>
    <row r="136" spans="1:4" x14ac:dyDescent="0.2">
      <c r="A136" s="33">
        <v>6</v>
      </c>
      <c r="B136" s="33">
        <v>1.5</v>
      </c>
      <c r="C136" s="33">
        <v>130</v>
      </c>
      <c r="D136" s="33">
        <v>124</v>
      </c>
    </row>
    <row r="137" spans="1:4" x14ac:dyDescent="0.2">
      <c r="A137" s="33">
        <v>7</v>
      </c>
      <c r="B137" s="33">
        <v>1.7</v>
      </c>
      <c r="C137" s="33">
        <v>211</v>
      </c>
      <c r="D137" s="33">
        <v>135</v>
      </c>
    </row>
    <row r="138" spans="1:4" x14ac:dyDescent="0.2">
      <c r="A138" s="33">
        <v>8</v>
      </c>
      <c r="B138" s="33">
        <v>2</v>
      </c>
      <c r="C138" s="33">
        <v>187</v>
      </c>
      <c r="D138" s="33">
        <v>163</v>
      </c>
    </row>
    <row r="139" spans="1:4" x14ac:dyDescent="0.2">
      <c r="A139" s="33">
        <v>9</v>
      </c>
      <c r="B139" s="33">
        <v>2.2999999999999998</v>
      </c>
      <c r="C139" s="33">
        <v>203</v>
      </c>
      <c r="D139" s="33">
        <v>40</v>
      </c>
    </row>
    <row r="140" spans="1:4" x14ac:dyDescent="0.2">
      <c r="A140" s="33">
        <v>10</v>
      </c>
      <c r="B140" s="33">
        <v>2.5</v>
      </c>
      <c r="C140" s="33">
        <v>215</v>
      </c>
      <c r="D140" s="33">
        <v>208</v>
      </c>
    </row>
    <row r="141" spans="1:4" x14ac:dyDescent="0.2">
      <c r="A141" s="33">
        <v>11</v>
      </c>
      <c r="B141" s="33">
        <v>3</v>
      </c>
      <c r="C141" s="33">
        <v>260</v>
      </c>
      <c r="D141" s="33">
        <v>271</v>
      </c>
    </row>
  </sheetData>
  <mergeCells count="13">
    <mergeCell ref="A1:E1"/>
    <mergeCell ref="A19:E19"/>
    <mergeCell ref="F1:G1"/>
    <mergeCell ref="I3:L3"/>
    <mergeCell ref="A128:D128"/>
    <mergeCell ref="A129:D129"/>
    <mergeCell ref="A79:D79"/>
    <mergeCell ref="A80:D80"/>
    <mergeCell ref="F3:H3"/>
    <mergeCell ref="F19:J19"/>
    <mergeCell ref="A35:D35"/>
    <mergeCell ref="A34:D34"/>
    <mergeCell ref="A3:E3"/>
  </mergeCells>
  <phoneticPr fontId="8" type="noConversion"/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1192</dc:creator>
  <cp:lastModifiedBy>Dibyajyoti Deka</cp:lastModifiedBy>
  <cp:lastPrinted>2024-11-11T20:45:52Z</cp:lastPrinted>
  <dcterms:created xsi:type="dcterms:W3CDTF">2024-10-23T14:47:51Z</dcterms:created>
  <dcterms:modified xsi:type="dcterms:W3CDTF">2024-11-12T19:36:29Z</dcterms:modified>
</cp:coreProperties>
</file>