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C0AACF42-EB54-4CBA-8512-473CEF92BDFF}" xr6:coauthVersionLast="37" xr6:coauthVersionMax="37" xr10:uidLastSave="{00000000-0000-0000-0000-000000000000}"/>
  <bookViews>
    <workbookView xWindow="0" yWindow="0" windowWidth="28800" windowHeight="12315" activeTab="5" xr2:uid="{00000000-000D-0000-FFFF-FFFF00000000}"/>
  </bookViews>
  <sheets>
    <sheet name="orig" sheetId="7" r:id="rId1"/>
    <sheet name="monthly" sheetId="1" r:id="rId2"/>
    <sheet name="quarterly " sheetId="2" r:id="rId3"/>
    <sheet name="index" sheetId="9" r:id="rId4"/>
    <sheet name="hecheng_train" sheetId="11" r:id="rId5"/>
    <sheet name="kuosan_train" sheetId="12" r:id="rId6"/>
    <sheet name="crosscorr" sheetId="10" r:id="rId7"/>
  </sheets>
  <externalReferences>
    <externalReference r:id="rId8"/>
  </externalReferences>
  <definedNames>
    <definedName name="_xlnm._FilterDatabase" localSheetId="6" hidden="1">crosscorr!$A$1:$E$39</definedName>
    <definedName name="_xlnm._FilterDatabase" localSheetId="1" hidden="1">monthly!$A$1:$K$140</definedName>
    <definedName name="_xlnm._FilterDatabase" localSheetId="2" hidden="1">'quarterly '!$A$1:$H$140</definedName>
  </definedNames>
  <calcPr calcId="162913"/>
</workbook>
</file>

<file path=xl/calcChain.xml><?xml version="1.0" encoding="utf-8"?>
<calcChain xmlns="http://schemas.openxmlformats.org/spreadsheetml/2006/main">
  <c r="F354" i="9" l="1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E354" i="9" l="1"/>
  <c r="G354" i="9"/>
  <c r="H354" i="9"/>
  <c r="B54" i="9"/>
  <c r="B55" i="9"/>
  <c r="B56" i="9"/>
  <c r="B57" i="9"/>
  <c r="B58" i="9"/>
  <c r="B59" i="9"/>
  <c r="B60" i="9"/>
  <c r="B61" i="9"/>
  <c r="B62" i="9"/>
  <c r="B111" i="9" s="1"/>
  <c r="B413" i="9" s="1"/>
  <c r="B63" i="9"/>
  <c r="B112" i="9" s="1"/>
  <c r="B64" i="9"/>
  <c r="B65" i="9"/>
  <c r="B66" i="9"/>
  <c r="B67" i="9"/>
  <c r="B68" i="9"/>
  <c r="B69" i="9"/>
  <c r="B70" i="9"/>
  <c r="B71" i="9"/>
  <c r="B120" i="9" s="1"/>
  <c r="B72" i="9"/>
  <c r="B73" i="9"/>
  <c r="B74" i="9"/>
  <c r="B75" i="9"/>
  <c r="B124" i="9" s="1"/>
  <c r="B76" i="9"/>
  <c r="B77" i="9"/>
  <c r="B78" i="9"/>
  <c r="B79" i="9"/>
  <c r="B80" i="9"/>
  <c r="B81" i="9"/>
  <c r="B82" i="9"/>
  <c r="B83" i="9"/>
  <c r="B132" i="9" s="1"/>
  <c r="B84" i="9"/>
  <c r="B85" i="9"/>
  <c r="B86" i="9"/>
  <c r="B135" i="9" s="1"/>
  <c r="B437" i="9" s="1"/>
  <c r="B87" i="9"/>
  <c r="B88" i="9"/>
  <c r="B89" i="9"/>
  <c r="B90" i="9"/>
  <c r="B91" i="9"/>
  <c r="B92" i="9"/>
  <c r="B93" i="9"/>
  <c r="B94" i="9"/>
  <c r="B143" i="9" s="1"/>
  <c r="B445" i="9" s="1"/>
  <c r="B95" i="9"/>
  <c r="B144" i="9" s="1"/>
  <c r="B96" i="9"/>
  <c r="B97" i="9"/>
  <c r="B98" i="9"/>
  <c r="B99" i="9"/>
  <c r="B100" i="9"/>
  <c r="B101" i="9"/>
  <c r="B104" i="9"/>
  <c r="B108" i="9"/>
  <c r="B157" i="9" s="1"/>
  <c r="B116" i="9"/>
  <c r="B119" i="9"/>
  <c r="B421" i="9" s="1"/>
  <c r="B127" i="9"/>
  <c r="B128" i="9"/>
  <c r="B430" i="9" s="1"/>
  <c r="B136" i="9"/>
  <c r="B140" i="9"/>
  <c r="B189" i="9" s="1"/>
  <c r="B148" i="9"/>
  <c r="B153" i="9"/>
  <c r="B165" i="9"/>
  <c r="B185" i="9"/>
  <c r="B197" i="9"/>
  <c r="B406" i="9"/>
  <c r="B418" i="9"/>
  <c r="B429" i="9"/>
  <c r="B438" i="9"/>
  <c r="B450" i="9"/>
  <c r="B446" i="9" l="1"/>
  <c r="B193" i="9"/>
  <c r="B181" i="9"/>
  <c r="B434" i="9"/>
  <c r="B173" i="9"/>
  <c r="B426" i="9"/>
  <c r="B422" i="9"/>
  <c r="B169" i="9"/>
  <c r="B414" i="9"/>
  <c r="B161" i="9"/>
  <c r="B177" i="9"/>
  <c r="B150" i="9"/>
  <c r="B199" i="9" s="1"/>
  <c r="B146" i="9"/>
  <c r="B142" i="9"/>
  <c r="B138" i="9"/>
  <c r="B134" i="9"/>
  <c r="B183" i="9" s="1"/>
  <c r="B130" i="9"/>
  <c r="B126" i="9"/>
  <c r="B122" i="9"/>
  <c r="B118" i="9"/>
  <c r="B167" i="9" s="1"/>
  <c r="B114" i="9"/>
  <c r="B110" i="9"/>
  <c r="B106" i="9"/>
  <c r="B442" i="9"/>
  <c r="B410" i="9"/>
  <c r="B149" i="9"/>
  <c r="B145" i="9"/>
  <c r="B141" i="9"/>
  <c r="B190" i="9" s="1"/>
  <c r="B137" i="9"/>
  <c r="B133" i="9"/>
  <c r="B129" i="9"/>
  <c r="B125" i="9"/>
  <c r="B174" i="9" s="1"/>
  <c r="B121" i="9"/>
  <c r="B117" i="9"/>
  <c r="B113" i="9"/>
  <c r="B109" i="9"/>
  <c r="B158" i="9" s="1"/>
  <c r="B105" i="9"/>
  <c r="B192" i="9"/>
  <c r="B176" i="9"/>
  <c r="B168" i="9"/>
  <c r="B452" i="9"/>
  <c r="B191" i="9"/>
  <c r="B444" i="9"/>
  <c r="B436" i="9"/>
  <c r="B175" i="9"/>
  <c r="B428" i="9"/>
  <c r="B420" i="9"/>
  <c r="B159" i="9"/>
  <c r="B412" i="9"/>
  <c r="B194" i="9"/>
  <c r="B447" i="9"/>
  <c r="B186" i="9"/>
  <c r="B439" i="9"/>
  <c r="B182" i="9"/>
  <c r="B435" i="9"/>
  <c r="B178" i="9"/>
  <c r="B431" i="9"/>
  <c r="B427" i="9"/>
  <c r="B170" i="9"/>
  <c r="B423" i="9"/>
  <c r="B162" i="9"/>
  <c r="B415" i="9"/>
  <c r="B154" i="9"/>
  <c r="B407" i="9"/>
  <c r="B147" i="9"/>
  <c r="B139" i="9"/>
  <c r="B131" i="9"/>
  <c r="B123" i="9"/>
  <c r="B115" i="9"/>
  <c r="B107" i="9"/>
  <c r="B184" i="9"/>
  <c r="B160" i="9"/>
  <c r="B195" i="9"/>
  <c r="B448" i="9"/>
  <c r="B187" i="9"/>
  <c r="B440" i="9"/>
  <c r="B179" i="9"/>
  <c r="B432" i="9"/>
  <c r="B171" i="9"/>
  <c r="B424" i="9"/>
  <c r="B163" i="9"/>
  <c r="B416" i="9"/>
  <c r="B155" i="9"/>
  <c r="B408" i="9"/>
  <c r="B198" i="9"/>
  <c r="B451" i="9"/>
  <c r="B443" i="9"/>
  <c r="B166" i="9"/>
  <c r="B419" i="9"/>
  <c r="P55" i="10"/>
  <c r="N55" i="10"/>
  <c r="F57" i="10" s="1"/>
  <c r="B55" i="10"/>
  <c r="F56" i="10" s="1"/>
  <c r="F303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AU60" i="9"/>
  <c r="AU109" i="9" s="1"/>
  <c r="AT60" i="9"/>
  <c r="AS60" i="9"/>
  <c r="AR60" i="9"/>
  <c r="AQ60" i="9"/>
  <c r="AQ109" i="9" s="1"/>
  <c r="AP60" i="9"/>
  <c r="AO60" i="9"/>
  <c r="AN60" i="9"/>
  <c r="AM60" i="9"/>
  <c r="AM109" i="9" s="1"/>
  <c r="AL60" i="9"/>
  <c r="AK60" i="9"/>
  <c r="AJ60" i="9"/>
  <c r="AI60" i="9"/>
  <c r="AI109" i="9" s="1"/>
  <c r="AH60" i="9"/>
  <c r="AG60" i="9"/>
  <c r="AF60" i="9"/>
  <c r="AE60" i="9"/>
  <c r="AD60" i="9"/>
  <c r="AC60" i="9"/>
  <c r="AB60" i="9"/>
  <c r="AA60" i="9"/>
  <c r="AA109" i="9" s="1"/>
  <c r="Z60" i="9"/>
  <c r="Y60" i="9"/>
  <c r="X60" i="9"/>
  <c r="W60" i="9"/>
  <c r="W109" i="9" s="1"/>
  <c r="V60" i="9"/>
  <c r="U60" i="9"/>
  <c r="T60" i="9"/>
  <c r="S60" i="9"/>
  <c r="S109" i="9" s="1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R45" i="10"/>
  <c r="T48" i="10" s="1"/>
  <c r="O45" i="10"/>
  <c r="C47" i="10" s="1"/>
  <c r="B45" i="10"/>
  <c r="C46" i="10" s="1"/>
  <c r="B411" i="9" l="1"/>
  <c r="Q106" i="9"/>
  <c r="U106" i="9"/>
  <c r="Y106" i="9"/>
  <c r="AG106" i="9"/>
  <c r="Q110" i="9"/>
  <c r="B196" i="9"/>
  <c r="B449" i="9"/>
  <c r="B172" i="9"/>
  <c r="B425" i="9"/>
  <c r="B180" i="9"/>
  <c r="B433" i="9"/>
  <c r="B164" i="9"/>
  <c r="B417" i="9"/>
  <c r="AK106" i="9"/>
  <c r="AO106" i="9"/>
  <c r="AS106" i="9"/>
  <c r="AS155" i="9" s="1"/>
  <c r="U110" i="9"/>
  <c r="Y110" i="9"/>
  <c r="AG110" i="9"/>
  <c r="AK110" i="9"/>
  <c r="AK412" i="9" s="1"/>
  <c r="AO110" i="9"/>
  <c r="AS110" i="9"/>
  <c r="B156" i="9"/>
  <c r="B200" i="9" s="1"/>
  <c r="B215" i="9" s="1"/>
  <c r="B409" i="9"/>
  <c r="B188" i="9"/>
  <c r="B441" i="9"/>
  <c r="S105" i="9"/>
  <c r="S407" i="9" s="1"/>
  <c r="W105" i="9"/>
  <c r="AA105" i="9"/>
  <c r="AI105" i="9"/>
  <c r="AM105" i="9"/>
  <c r="AQ105" i="9"/>
  <c r="AU105" i="9"/>
  <c r="AU407" i="9" s="1"/>
  <c r="Q108" i="9"/>
  <c r="U108" i="9"/>
  <c r="Y108" i="9"/>
  <c r="AG108" i="9"/>
  <c r="AK108" i="9"/>
  <c r="AO108" i="9"/>
  <c r="AS108" i="9"/>
  <c r="Q112" i="9"/>
  <c r="U112" i="9"/>
  <c r="Y112" i="9"/>
  <c r="AG112" i="9"/>
  <c r="AK112" i="9"/>
  <c r="AK414" i="9" s="1"/>
  <c r="AO112" i="9"/>
  <c r="AS112" i="9"/>
  <c r="S113" i="9"/>
  <c r="W113" i="9"/>
  <c r="W415" i="9" s="1"/>
  <c r="AA113" i="9"/>
  <c r="AA162" i="9" s="1"/>
  <c r="AI113" i="9"/>
  <c r="AM113" i="9"/>
  <c r="AQ113" i="9"/>
  <c r="AQ415" i="9" s="1"/>
  <c r="AU113" i="9"/>
  <c r="AU162" i="9" s="1"/>
  <c r="Q104" i="9"/>
  <c r="U104" i="9"/>
  <c r="Y104" i="9"/>
  <c r="Y406" i="9" s="1"/>
  <c r="AG104" i="9"/>
  <c r="AK104" i="9"/>
  <c r="AO104" i="9"/>
  <c r="AS104" i="9"/>
  <c r="AS406" i="9" s="1"/>
  <c r="S107" i="9"/>
  <c r="S409" i="9" s="1"/>
  <c r="W107" i="9"/>
  <c r="AA107" i="9"/>
  <c r="AI107" i="9"/>
  <c r="AI409" i="9" s="1"/>
  <c r="AM107" i="9"/>
  <c r="AQ107" i="9"/>
  <c r="AU107" i="9"/>
  <c r="S111" i="9"/>
  <c r="S413" i="9" s="1"/>
  <c r="W111" i="9"/>
  <c r="W160" i="9" s="1"/>
  <c r="AA111" i="9"/>
  <c r="AI111" i="9"/>
  <c r="AM111" i="9"/>
  <c r="AM160" i="9" s="1"/>
  <c r="AQ111" i="9"/>
  <c r="AQ413" i="9" s="1"/>
  <c r="AU111" i="9"/>
  <c r="F104" i="9"/>
  <c r="J104" i="9"/>
  <c r="J406" i="9" s="1"/>
  <c r="N104" i="9"/>
  <c r="R104" i="9"/>
  <c r="V104" i="9"/>
  <c r="V153" i="9" s="1"/>
  <c r="Z104" i="9"/>
  <c r="Z406" i="9" s="1"/>
  <c r="AD104" i="9"/>
  <c r="AD153" i="9" s="1"/>
  <c r="AH104" i="9"/>
  <c r="AH153" i="9" s="1"/>
  <c r="D104" i="9"/>
  <c r="D406" i="9" s="1"/>
  <c r="H104" i="9"/>
  <c r="H406" i="9" s="1"/>
  <c r="L104" i="9"/>
  <c r="L406" i="9" s="1"/>
  <c r="P104" i="9"/>
  <c r="T104" i="9"/>
  <c r="X104" i="9"/>
  <c r="X153" i="9" s="1"/>
  <c r="AB104" i="9"/>
  <c r="AB406" i="9" s="1"/>
  <c r="AF104" i="9"/>
  <c r="AJ104" i="9"/>
  <c r="F105" i="9"/>
  <c r="F154" i="9" s="1"/>
  <c r="J105" i="9"/>
  <c r="J407" i="9" s="1"/>
  <c r="N105" i="9"/>
  <c r="R105" i="9"/>
  <c r="V105" i="9"/>
  <c r="V154" i="9" s="1"/>
  <c r="Z105" i="9"/>
  <c r="Z154" i="9" s="1"/>
  <c r="AD105" i="9"/>
  <c r="AD154" i="9" s="1"/>
  <c r="AH105" i="9"/>
  <c r="D106" i="9"/>
  <c r="D408" i="9" s="1"/>
  <c r="AH127" i="9"/>
  <c r="AH176" i="9" s="1"/>
  <c r="D128" i="9"/>
  <c r="H128" i="9"/>
  <c r="L128" i="9"/>
  <c r="L430" i="9" s="1"/>
  <c r="AF128" i="9"/>
  <c r="AJ128" i="9"/>
  <c r="F129" i="9"/>
  <c r="J129" i="9"/>
  <c r="J431" i="9" s="1"/>
  <c r="N129" i="9"/>
  <c r="AD129" i="9"/>
  <c r="AH129" i="9"/>
  <c r="AH431" i="9" s="1"/>
  <c r="D130" i="9"/>
  <c r="D432" i="9" s="1"/>
  <c r="H130" i="9"/>
  <c r="H179" i="9" s="1"/>
  <c r="L130" i="9"/>
  <c r="AF130" i="9"/>
  <c r="AJ130" i="9"/>
  <c r="AJ179" i="9" s="1"/>
  <c r="F131" i="9"/>
  <c r="F433" i="9" s="1"/>
  <c r="J131" i="9"/>
  <c r="J433" i="9" s="1"/>
  <c r="N131" i="9"/>
  <c r="AD131" i="9"/>
  <c r="AD180" i="9" s="1"/>
  <c r="AH131" i="9"/>
  <c r="AH180" i="9" s="1"/>
  <c r="D132" i="9"/>
  <c r="H132" i="9"/>
  <c r="L132" i="9"/>
  <c r="L434" i="9" s="1"/>
  <c r="AF132" i="9"/>
  <c r="AJ132" i="9"/>
  <c r="AJ434" i="9" s="1"/>
  <c r="F133" i="9"/>
  <c r="J133" i="9"/>
  <c r="J435" i="9" s="1"/>
  <c r="N133" i="9"/>
  <c r="AD133" i="9"/>
  <c r="AH133" i="9"/>
  <c r="D134" i="9"/>
  <c r="H134" i="9"/>
  <c r="L134" i="9"/>
  <c r="AF134" i="9"/>
  <c r="AJ134" i="9"/>
  <c r="AJ183" i="9" s="1"/>
  <c r="F135" i="9"/>
  <c r="J135" i="9"/>
  <c r="N135" i="9"/>
  <c r="R135" i="9"/>
  <c r="V135" i="9"/>
  <c r="V437" i="9" s="1"/>
  <c r="Z135" i="9"/>
  <c r="AD135" i="9"/>
  <c r="AH135" i="9"/>
  <c r="AH437" i="9" s="1"/>
  <c r="D136" i="9"/>
  <c r="H136" i="9"/>
  <c r="L136" i="9"/>
  <c r="P136" i="9"/>
  <c r="T136" i="9"/>
  <c r="T185" i="9" s="1"/>
  <c r="X136" i="9"/>
  <c r="AB136" i="9"/>
  <c r="AF136" i="9"/>
  <c r="AF438" i="9" s="1"/>
  <c r="AJ136" i="9"/>
  <c r="F137" i="9"/>
  <c r="J137" i="9"/>
  <c r="N137" i="9"/>
  <c r="R137" i="9"/>
  <c r="V137" i="9"/>
  <c r="Z137" i="9"/>
  <c r="AD137" i="9"/>
  <c r="AD439" i="9" s="1"/>
  <c r="AH137" i="9"/>
  <c r="AH439" i="9" s="1"/>
  <c r="D138" i="9"/>
  <c r="H138" i="9"/>
  <c r="H440" i="9" s="1"/>
  <c r="L138" i="9"/>
  <c r="P138" i="9"/>
  <c r="T138" i="9"/>
  <c r="X138" i="9"/>
  <c r="X440" i="9" s="1"/>
  <c r="AB138" i="9"/>
  <c r="AB440" i="9" s="1"/>
  <c r="AF138" i="9"/>
  <c r="AJ138" i="9"/>
  <c r="F139" i="9"/>
  <c r="J139" i="9"/>
  <c r="J441" i="9" s="1"/>
  <c r="N139" i="9"/>
  <c r="R139" i="9"/>
  <c r="V139" i="9"/>
  <c r="Z139" i="9"/>
  <c r="Z441" i="9" s="1"/>
  <c r="H106" i="9"/>
  <c r="L106" i="9"/>
  <c r="L408" i="9" s="1"/>
  <c r="P106" i="9"/>
  <c r="T106" i="9"/>
  <c r="T408" i="9" s="1"/>
  <c r="X106" i="9"/>
  <c r="X408" i="9" s="1"/>
  <c r="AB106" i="9"/>
  <c r="AB408" i="9" s="1"/>
  <c r="AF106" i="9"/>
  <c r="AF155" i="9" s="1"/>
  <c r="AJ106" i="9"/>
  <c r="AJ408" i="9" s="1"/>
  <c r="F107" i="9"/>
  <c r="F156" i="9" s="1"/>
  <c r="J107" i="9"/>
  <c r="N107" i="9"/>
  <c r="N156" i="9" s="1"/>
  <c r="R107" i="9"/>
  <c r="V107" i="9"/>
  <c r="V156" i="9" s="1"/>
  <c r="Z107" i="9"/>
  <c r="Z409" i="9" s="1"/>
  <c r="AD107" i="9"/>
  <c r="AH107" i="9"/>
  <c r="AH156" i="9" s="1"/>
  <c r="D108" i="9"/>
  <c r="D157" i="9" s="1"/>
  <c r="H108" i="9"/>
  <c r="H157" i="9" s="1"/>
  <c r="L108" i="9"/>
  <c r="P108" i="9"/>
  <c r="P157" i="9" s="1"/>
  <c r="T108" i="9"/>
  <c r="X108" i="9"/>
  <c r="AB108" i="9"/>
  <c r="AB410" i="9" s="1"/>
  <c r="AF108" i="9"/>
  <c r="AF410" i="9" s="1"/>
  <c r="AJ108" i="9"/>
  <c r="F109" i="9"/>
  <c r="J109" i="9"/>
  <c r="J158" i="9" s="1"/>
  <c r="N109" i="9"/>
  <c r="R109" i="9"/>
  <c r="V109" i="9"/>
  <c r="V158" i="9" s="1"/>
  <c r="Z109" i="9"/>
  <c r="AD109" i="9"/>
  <c r="AD411" i="9" s="1"/>
  <c r="AH109" i="9"/>
  <c r="AH411" i="9" s="1"/>
  <c r="D110" i="9"/>
  <c r="H110" i="9"/>
  <c r="H159" i="9" s="1"/>
  <c r="L110" i="9"/>
  <c r="L412" i="9" s="1"/>
  <c r="P110" i="9"/>
  <c r="P159" i="9" s="1"/>
  <c r="T110" i="9"/>
  <c r="T412" i="9" s="1"/>
  <c r="X110" i="9"/>
  <c r="AB110" i="9"/>
  <c r="AB412" i="9" s="1"/>
  <c r="AF110" i="9"/>
  <c r="AJ110" i="9"/>
  <c r="AJ159" i="9" s="1"/>
  <c r="F111" i="9"/>
  <c r="J111" i="9"/>
  <c r="J160" i="9" s="1"/>
  <c r="N111" i="9"/>
  <c r="R111" i="9"/>
  <c r="V111" i="9"/>
  <c r="Z111" i="9"/>
  <c r="Z160" i="9" s="1"/>
  <c r="AD111" i="9"/>
  <c r="AD160" i="9" s="1"/>
  <c r="AH111" i="9"/>
  <c r="AH413" i="9" s="1"/>
  <c r="D112" i="9"/>
  <c r="D414" i="9" s="1"/>
  <c r="H112" i="9"/>
  <c r="H161" i="9" s="1"/>
  <c r="L112" i="9"/>
  <c r="P112" i="9"/>
  <c r="T112" i="9"/>
  <c r="T414" i="9" s="1"/>
  <c r="X112" i="9"/>
  <c r="X414" i="9" s="1"/>
  <c r="AB112" i="9"/>
  <c r="AF112" i="9"/>
  <c r="AJ112" i="9"/>
  <c r="AJ414" i="9" s="1"/>
  <c r="F113" i="9"/>
  <c r="F415" i="9" s="1"/>
  <c r="J113" i="9"/>
  <c r="N113" i="9"/>
  <c r="R113" i="9"/>
  <c r="V113" i="9"/>
  <c r="V415" i="9" s="1"/>
  <c r="Z113" i="9"/>
  <c r="Z162" i="9" s="1"/>
  <c r="AD113" i="9"/>
  <c r="AH113" i="9"/>
  <c r="AH415" i="9" s="1"/>
  <c r="AD139" i="9"/>
  <c r="AH139" i="9"/>
  <c r="AH441" i="9" s="1"/>
  <c r="D140" i="9"/>
  <c r="D442" i="9" s="1"/>
  <c r="H140" i="9"/>
  <c r="L140" i="9"/>
  <c r="L442" i="9" s="1"/>
  <c r="P140" i="9"/>
  <c r="T140" i="9"/>
  <c r="T442" i="9" s="1"/>
  <c r="X140" i="9"/>
  <c r="AB140" i="9"/>
  <c r="AF140" i="9"/>
  <c r="AJ140" i="9"/>
  <c r="AJ442" i="9" s="1"/>
  <c r="F141" i="9"/>
  <c r="J141" i="9"/>
  <c r="J443" i="9" s="1"/>
  <c r="Q114" i="9"/>
  <c r="U114" i="9"/>
  <c r="Y114" i="9"/>
  <c r="AG114" i="9"/>
  <c r="AG416" i="9" s="1"/>
  <c r="AK114" i="9"/>
  <c r="AK416" i="9" s="1"/>
  <c r="AO114" i="9"/>
  <c r="AS114" i="9"/>
  <c r="S115" i="9"/>
  <c r="S417" i="9" s="1"/>
  <c r="W115" i="9"/>
  <c r="W164" i="9" s="1"/>
  <c r="AI115" i="9"/>
  <c r="AM115" i="9"/>
  <c r="AQ115" i="9"/>
  <c r="AQ417" i="9" s="1"/>
  <c r="N141" i="9"/>
  <c r="R141" i="9"/>
  <c r="V141" i="9"/>
  <c r="Z141" i="9"/>
  <c r="Z443" i="9" s="1"/>
  <c r="AD141" i="9"/>
  <c r="AD443" i="9" s="1"/>
  <c r="AH141" i="9"/>
  <c r="D142" i="9"/>
  <c r="H142" i="9"/>
  <c r="H191" i="9" s="1"/>
  <c r="L142" i="9"/>
  <c r="AU115" i="9"/>
  <c r="Q116" i="9"/>
  <c r="AG116" i="9"/>
  <c r="AG165" i="9" s="1"/>
  <c r="AK116" i="9"/>
  <c r="P142" i="9"/>
  <c r="T142" i="9"/>
  <c r="X142" i="9"/>
  <c r="X191" i="9" s="1"/>
  <c r="AB142" i="9"/>
  <c r="AF142" i="9"/>
  <c r="AJ142" i="9"/>
  <c r="F143" i="9"/>
  <c r="F192" i="9" s="1"/>
  <c r="J143" i="9"/>
  <c r="J192" i="9" s="1"/>
  <c r="N143" i="9"/>
  <c r="R143" i="9"/>
  <c r="V143" i="9"/>
  <c r="V192" i="9" s="1"/>
  <c r="Z143" i="9"/>
  <c r="Z445" i="9" s="1"/>
  <c r="AD143" i="9"/>
  <c r="AH143" i="9"/>
  <c r="D144" i="9"/>
  <c r="D446" i="9" s="1"/>
  <c r="H144" i="9"/>
  <c r="H446" i="9" s="1"/>
  <c r="L144" i="9"/>
  <c r="P144" i="9"/>
  <c r="T144" i="9"/>
  <c r="T446" i="9" s="1"/>
  <c r="X144" i="9"/>
  <c r="AB144" i="9"/>
  <c r="AF144" i="9"/>
  <c r="AJ144" i="9"/>
  <c r="AJ446" i="9" s="1"/>
  <c r="F145" i="9"/>
  <c r="J145" i="9"/>
  <c r="N145" i="9"/>
  <c r="R145" i="9"/>
  <c r="V145" i="9"/>
  <c r="V194" i="9" s="1"/>
  <c r="Z145" i="9"/>
  <c r="AD145" i="9"/>
  <c r="AH145" i="9"/>
  <c r="AH447" i="9" s="1"/>
  <c r="D146" i="9"/>
  <c r="L146" i="9"/>
  <c r="AO116" i="9"/>
  <c r="AI117" i="9"/>
  <c r="AI419" i="9" s="1"/>
  <c r="AI125" i="9"/>
  <c r="AM125" i="9"/>
  <c r="AQ125" i="9"/>
  <c r="AU125" i="9"/>
  <c r="AU427" i="9" s="1"/>
  <c r="AG126" i="9"/>
  <c r="AG428" i="9" s="1"/>
  <c r="AK126" i="9"/>
  <c r="AO126" i="9"/>
  <c r="AS126" i="9"/>
  <c r="AS175" i="9" s="1"/>
  <c r="AI127" i="9"/>
  <c r="AI176" i="9" s="1"/>
  <c r="AM127" i="9"/>
  <c r="AQ127" i="9"/>
  <c r="AU127" i="9"/>
  <c r="AG128" i="9"/>
  <c r="AK128" i="9"/>
  <c r="AO128" i="9"/>
  <c r="AS128" i="9"/>
  <c r="AS430" i="9" s="1"/>
  <c r="G129" i="9"/>
  <c r="O129" i="9"/>
  <c r="W129" i="9"/>
  <c r="AE129" i="9"/>
  <c r="AE431" i="9" s="1"/>
  <c r="AI129" i="9"/>
  <c r="AM129" i="9"/>
  <c r="AQ129" i="9"/>
  <c r="AS116" i="9"/>
  <c r="AS418" i="9" s="1"/>
  <c r="AM117" i="9"/>
  <c r="AQ117" i="9"/>
  <c r="AU117" i="9"/>
  <c r="AG118" i="9"/>
  <c r="AG167" i="9" s="1"/>
  <c r="AK118" i="9"/>
  <c r="AK167" i="9" s="1"/>
  <c r="AO118" i="9"/>
  <c r="AS118" i="9"/>
  <c r="AI119" i="9"/>
  <c r="AI168" i="9" s="1"/>
  <c r="AM119" i="9"/>
  <c r="AQ119" i="9"/>
  <c r="AU119" i="9"/>
  <c r="AG120" i="9"/>
  <c r="AK120" i="9"/>
  <c r="AO120" i="9"/>
  <c r="AS120" i="9"/>
  <c r="AI121" i="9"/>
  <c r="AM121" i="9"/>
  <c r="AQ121" i="9"/>
  <c r="AU121" i="9"/>
  <c r="AG122" i="9"/>
  <c r="AG424" i="9" s="1"/>
  <c r="AK122" i="9"/>
  <c r="AK171" i="9" s="1"/>
  <c r="AO122" i="9"/>
  <c r="AS122" i="9"/>
  <c r="AI123" i="9"/>
  <c r="AM123" i="9"/>
  <c r="AM425" i="9" s="1"/>
  <c r="AQ123" i="9"/>
  <c r="AU123" i="9"/>
  <c r="AG124" i="9"/>
  <c r="AG426" i="9" s="1"/>
  <c r="AK124" i="9"/>
  <c r="AO124" i="9"/>
  <c r="AS124" i="9"/>
  <c r="AU129" i="9"/>
  <c r="I130" i="9"/>
  <c r="I179" i="9" s="1"/>
  <c r="Y130" i="9"/>
  <c r="AG130" i="9"/>
  <c r="AK130" i="9"/>
  <c r="AK432" i="9" s="1"/>
  <c r="AO130" i="9"/>
  <c r="AS130" i="9"/>
  <c r="C131" i="9"/>
  <c r="G131" i="9"/>
  <c r="G433" i="9" s="1"/>
  <c r="K131" i="9"/>
  <c r="AI131" i="9"/>
  <c r="AM131" i="9"/>
  <c r="AQ131" i="9"/>
  <c r="AQ433" i="9" s="1"/>
  <c r="AU131" i="9"/>
  <c r="AU433" i="9" s="1"/>
  <c r="E132" i="9"/>
  <c r="I132" i="9"/>
  <c r="U132" i="9"/>
  <c r="U181" i="9" s="1"/>
  <c r="AG132" i="9"/>
  <c r="AK132" i="9"/>
  <c r="AO132" i="9"/>
  <c r="AS132" i="9"/>
  <c r="AS181" i="9" s="1"/>
  <c r="G133" i="9"/>
  <c r="G435" i="9" s="1"/>
  <c r="K133" i="9"/>
  <c r="W133" i="9"/>
  <c r="AI133" i="9"/>
  <c r="AI435" i="9" s="1"/>
  <c r="AM133" i="9"/>
  <c r="AQ133" i="9"/>
  <c r="AU133" i="9"/>
  <c r="E134" i="9"/>
  <c r="I134" i="9"/>
  <c r="Y134" i="9"/>
  <c r="AG134" i="9"/>
  <c r="AK134" i="9"/>
  <c r="AK436" i="9" s="1"/>
  <c r="AO134" i="9"/>
  <c r="AO436" i="9" s="1"/>
  <c r="AS134" i="9"/>
  <c r="C135" i="9"/>
  <c r="G135" i="9"/>
  <c r="K135" i="9"/>
  <c r="AA135" i="9"/>
  <c r="AI135" i="9"/>
  <c r="AM135" i="9"/>
  <c r="AQ135" i="9"/>
  <c r="AQ437" i="9" s="1"/>
  <c r="AU135" i="9"/>
  <c r="E136" i="9"/>
  <c r="I136" i="9"/>
  <c r="I438" i="9" s="1"/>
  <c r="AC136" i="9"/>
  <c r="AG136" i="9"/>
  <c r="AK136" i="9"/>
  <c r="AO136" i="9"/>
  <c r="AO185" i="9" s="1"/>
  <c r="AS136" i="9"/>
  <c r="AS185" i="9" s="1"/>
  <c r="C137" i="9"/>
  <c r="G137" i="9"/>
  <c r="K137" i="9"/>
  <c r="K439" i="9" s="1"/>
  <c r="O137" i="9"/>
  <c r="AE137" i="9"/>
  <c r="AI137" i="9"/>
  <c r="AM137" i="9"/>
  <c r="AM186" i="9" s="1"/>
  <c r="AQ137" i="9"/>
  <c r="AQ186" i="9" s="1"/>
  <c r="AU137" i="9"/>
  <c r="E138" i="9"/>
  <c r="I138" i="9"/>
  <c r="I440" i="9" s="1"/>
  <c r="Q138" i="9"/>
  <c r="Q187" i="9" s="1"/>
  <c r="AG138" i="9"/>
  <c r="AK138" i="9"/>
  <c r="AO138" i="9"/>
  <c r="AO187" i="9" s="1"/>
  <c r="AS138" i="9"/>
  <c r="AS440" i="9" s="1"/>
  <c r="C139" i="9"/>
  <c r="G139" i="9"/>
  <c r="K139" i="9"/>
  <c r="K441" i="9" s="1"/>
  <c r="S139" i="9"/>
  <c r="AE139" i="9"/>
  <c r="AI139" i="9"/>
  <c r="AM139" i="9"/>
  <c r="AM188" i="9" s="1"/>
  <c r="AQ139" i="9"/>
  <c r="AU139" i="9"/>
  <c r="E140" i="9"/>
  <c r="I140" i="9"/>
  <c r="I442" i="9" s="1"/>
  <c r="AC140" i="9"/>
  <c r="AG140" i="9"/>
  <c r="AK140" i="9"/>
  <c r="AO140" i="9"/>
  <c r="AO442" i="9" s="1"/>
  <c r="AS140" i="9"/>
  <c r="C141" i="9"/>
  <c r="G141" i="9"/>
  <c r="K141" i="9"/>
  <c r="W141" i="9"/>
  <c r="W443" i="9" s="1"/>
  <c r="AE141" i="9"/>
  <c r="AI141" i="9"/>
  <c r="AM141" i="9"/>
  <c r="AM443" i="9" s="1"/>
  <c r="AQ141" i="9"/>
  <c r="AU141" i="9"/>
  <c r="E142" i="9"/>
  <c r="I142" i="9"/>
  <c r="I191" i="9" s="1"/>
  <c r="AC142" i="9"/>
  <c r="AC191" i="9" s="1"/>
  <c r="AG142" i="9"/>
  <c r="AK142" i="9"/>
  <c r="AO142" i="9"/>
  <c r="AO444" i="9" s="1"/>
  <c r="AS142" i="9"/>
  <c r="C143" i="9"/>
  <c r="G143" i="9"/>
  <c r="K143" i="9"/>
  <c r="K445" i="9" s="1"/>
  <c r="AE143" i="9"/>
  <c r="AI143" i="9"/>
  <c r="AM143" i="9"/>
  <c r="AQ143" i="9"/>
  <c r="AU143" i="9"/>
  <c r="AU192" i="9" s="1"/>
  <c r="E144" i="9"/>
  <c r="I144" i="9"/>
  <c r="M144" i="9"/>
  <c r="M446" i="9" s="1"/>
  <c r="AC144" i="9"/>
  <c r="AC193" i="9" s="1"/>
  <c r="AG144" i="9"/>
  <c r="AK144" i="9"/>
  <c r="AO144" i="9"/>
  <c r="AO446" i="9" s="1"/>
  <c r="AS144" i="9"/>
  <c r="C145" i="9"/>
  <c r="G145" i="9"/>
  <c r="K145" i="9"/>
  <c r="K194" i="9" s="1"/>
  <c r="O145" i="9"/>
  <c r="AE145" i="9"/>
  <c r="AI145" i="9"/>
  <c r="AM145" i="9"/>
  <c r="AM194" i="9" s="1"/>
  <c r="AQ145" i="9"/>
  <c r="AQ194" i="9" s="1"/>
  <c r="AU145" i="9"/>
  <c r="E146" i="9"/>
  <c r="I146" i="9"/>
  <c r="I448" i="9" s="1"/>
  <c r="Q146" i="9"/>
  <c r="AC146" i="9"/>
  <c r="AG146" i="9"/>
  <c r="AK146" i="9"/>
  <c r="AK448" i="9" s="1"/>
  <c r="AO146" i="9"/>
  <c r="AO195" i="9" s="1"/>
  <c r="AS146" i="9"/>
  <c r="P146" i="9"/>
  <c r="P195" i="9" s="1"/>
  <c r="T146" i="9"/>
  <c r="T448" i="9" s="1"/>
  <c r="X146" i="9"/>
  <c r="AB146" i="9"/>
  <c r="AB448" i="9" s="1"/>
  <c r="AF146" i="9"/>
  <c r="AF448" i="9" s="1"/>
  <c r="AJ146" i="9"/>
  <c r="F147" i="9"/>
  <c r="J147" i="9"/>
  <c r="J449" i="9" s="1"/>
  <c r="N147" i="9"/>
  <c r="R147" i="9"/>
  <c r="V147" i="9"/>
  <c r="AD147" i="9"/>
  <c r="AD449" i="9" s="1"/>
  <c r="AH147" i="9"/>
  <c r="D148" i="9"/>
  <c r="D197" i="9" s="1"/>
  <c r="H148" i="9"/>
  <c r="H450" i="9" s="1"/>
  <c r="P148" i="9"/>
  <c r="T148" i="9"/>
  <c r="X148" i="9"/>
  <c r="C147" i="9"/>
  <c r="G147" i="9"/>
  <c r="K147" i="9"/>
  <c r="AE147" i="9"/>
  <c r="AE449" i="9" s="1"/>
  <c r="AI147" i="9"/>
  <c r="AM147" i="9"/>
  <c r="AQ147" i="9"/>
  <c r="AU147" i="9"/>
  <c r="AU449" i="9" s="1"/>
  <c r="E148" i="9"/>
  <c r="E450" i="9" s="1"/>
  <c r="I148" i="9"/>
  <c r="AA115" i="9"/>
  <c r="AA143" i="9"/>
  <c r="S58" i="10"/>
  <c r="T58" i="10"/>
  <c r="U58" i="10"/>
  <c r="V58" i="10"/>
  <c r="Q58" i="10"/>
  <c r="R58" i="10"/>
  <c r="M56" i="10"/>
  <c r="G56" i="10"/>
  <c r="E56" i="10"/>
  <c r="K56" i="10"/>
  <c r="C56" i="10"/>
  <c r="I56" i="10"/>
  <c r="P58" i="10"/>
  <c r="L56" i="10"/>
  <c r="H56" i="10"/>
  <c r="D56" i="10"/>
  <c r="M57" i="10"/>
  <c r="I57" i="10"/>
  <c r="E57" i="10"/>
  <c r="B57" i="10"/>
  <c r="L57" i="10"/>
  <c r="H57" i="10"/>
  <c r="D57" i="10"/>
  <c r="B56" i="10"/>
  <c r="J56" i="10"/>
  <c r="O57" i="10"/>
  <c r="K57" i="10"/>
  <c r="G57" i="10"/>
  <c r="C57" i="10"/>
  <c r="N57" i="10"/>
  <c r="J57" i="10"/>
  <c r="C104" i="9"/>
  <c r="C153" i="9" s="1"/>
  <c r="G104" i="9"/>
  <c r="G406" i="9" s="1"/>
  <c r="K104" i="9"/>
  <c r="K153" i="9" s="1"/>
  <c r="O104" i="9"/>
  <c r="E105" i="9"/>
  <c r="E154" i="9" s="1"/>
  <c r="I105" i="9"/>
  <c r="I407" i="9" s="1"/>
  <c r="M105" i="9"/>
  <c r="C106" i="9"/>
  <c r="C155" i="9" s="1"/>
  <c r="G106" i="9"/>
  <c r="K106" i="9"/>
  <c r="K155" i="9" s="1"/>
  <c r="O106" i="9"/>
  <c r="E107" i="9"/>
  <c r="E156" i="9" s="1"/>
  <c r="I107" i="9"/>
  <c r="I409" i="9" s="1"/>
  <c r="M107" i="9"/>
  <c r="C108" i="9"/>
  <c r="C410" i="9" s="1"/>
  <c r="G108" i="9"/>
  <c r="G410" i="9" s="1"/>
  <c r="K108" i="9"/>
  <c r="O108" i="9"/>
  <c r="E109" i="9"/>
  <c r="I109" i="9"/>
  <c r="I158" i="9" s="1"/>
  <c r="M109" i="9"/>
  <c r="C110" i="9"/>
  <c r="C412" i="9" s="1"/>
  <c r="G110" i="9"/>
  <c r="G412" i="9" s="1"/>
  <c r="K110" i="9"/>
  <c r="O110" i="9"/>
  <c r="E111" i="9"/>
  <c r="I111" i="9"/>
  <c r="I413" i="9" s="1"/>
  <c r="M111" i="9"/>
  <c r="C112" i="9"/>
  <c r="G112" i="9"/>
  <c r="G414" i="9" s="1"/>
  <c r="K112" i="9"/>
  <c r="K161" i="9" s="1"/>
  <c r="O112" i="9"/>
  <c r="E113" i="9"/>
  <c r="E162" i="9" s="1"/>
  <c r="I113" i="9"/>
  <c r="I415" i="9" s="1"/>
  <c r="M113" i="9"/>
  <c r="M415" i="9" s="1"/>
  <c r="C114" i="9"/>
  <c r="G114" i="9"/>
  <c r="K114" i="9"/>
  <c r="O114" i="9"/>
  <c r="E115" i="9"/>
  <c r="I115" i="9"/>
  <c r="M115" i="9"/>
  <c r="C116" i="9"/>
  <c r="C418" i="9" s="1"/>
  <c r="G116" i="9"/>
  <c r="G418" i="9" s="1"/>
  <c r="K116" i="9"/>
  <c r="O116" i="9"/>
  <c r="E117" i="9"/>
  <c r="I117" i="9"/>
  <c r="I419" i="9" s="1"/>
  <c r="M117" i="9"/>
  <c r="U117" i="9"/>
  <c r="Y117" i="9"/>
  <c r="C118" i="9"/>
  <c r="C420" i="9" s="1"/>
  <c r="G118" i="9"/>
  <c r="O118" i="9"/>
  <c r="S118" i="9"/>
  <c r="S420" i="9" s="1"/>
  <c r="W118" i="9"/>
  <c r="AA118" i="9"/>
  <c r="AA167" i="9" s="1"/>
  <c r="M119" i="9"/>
  <c r="M421" i="9" s="1"/>
  <c r="Q119" i="9"/>
  <c r="Q168" i="9" s="1"/>
  <c r="U119" i="9"/>
  <c r="U421" i="9" s="1"/>
  <c r="Y119" i="9"/>
  <c r="O120" i="9"/>
  <c r="S120" i="9"/>
  <c r="S169" i="9" s="1"/>
  <c r="W120" i="9"/>
  <c r="AA120" i="9"/>
  <c r="AA169" i="9" s="1"/>
  <c r="M121" i="9"/>
  <c r="Q121" i="9"/>
  <c r="Q170" i="9" s="1"/>
  <c r="U121" i="9"/>
  <c r="U423" i="9" s="1"/>
  <c r="Y121" i="9"/>
  <c r="O122" i="9"/>
  <c r="O171" i="9" s="1"/>
  <c r="S122" i="9"/>
  <c r="W122" i="9"/>
  <c r="W171" i="9" s="1"/>
  <c r="AA122" i="9"/>
  <c r="AA171" i="9" s="1"/>
  <c r="M123" i="9"/>
  <c r="Q123" i="9"/>
  <c r="U123" i="9"/>
  <c r="Y123" i="9"/>
  <c r="O124" i="9"/>
  <c r="S124" i="9"/>
  <c r="W124" i="9"/>
  <c r="AA124" i="9"/>
  <c r="AA173" i="9" s="1"/>
  <c r="M125" i="9"/>
  <c r="Q125" i="9"/>
  <c r="Q174" i="9" s="1"/>
  <c r="U125" i="9"/>
  <c r="U174" i="9" s="1"/>
  <c r="Y125" i="9"/>
  <c r="O126" i="9"/>
  <c r="S126" i="9"/>
  <c r="W126" i="9"/>
  <c r="AA126" i="9"/>
  <c r="AA175" i="9" s="1"/>
  <c r="M127" i="9"/>
  <c r="M176" i="9" s="1"/>
  <c r="Q127" i="9"/>
  <c r="U127" i="9"/>
  <c r="U429" i="9" s="1"/>
  <c r="Y127" i="9"/>
  <c r="O128" i="9"/>
  <c r="S128" i="9"/>
  <c r="W128" i="9"/>
  <c r="W430" i="9" s="1"/>
  <c r="AA128" i="9"/>
  <c r="AA177" i="9" s="1"/>
  <c r="M129" i="9"/>
  <c r="Q129" i="9"/>
  <c r="U129" i="9"/>
  <c r="Y129" i="9"/>
  <c r="Y178" i="9" s="1"/>
  <c r="O130" i="9"/>
  <c r="S130" i="9"/>
  <c r="W130" i="9"/>
  <c r="AA130" i="9"/>
  <c r="M131" i="9"/>
  <c r="Q131" i="9"/>
  <c r="U131" i="9"/>
  <c r="Y131" i="9"/>
  <c r="O132" i="9"/>
  <c r="S132" i="9"/>
  <c r="W132" i="9"/>
  <c r="AA132" i="9"/>
  <c r="AA181" i="9" s="1"/>
  <c r="M133" i="9"/>
  <c r="Q133" i="9"/>
  <c r="U133" i="9"/>
  <c r="U182" i="9" s="1"/>
  <c r="Y133" i="9"/>
  <c r="Y435" i="9" s="1"/>
  <c r="O134" i="9"/>
  <c r="S134" i="9"/>
  <c r="W134" i="9"/>
  <c r="AA134" i="9"/>
  <c r="AA183" i="9" s="1"/>
  <c r="M135" i="9"/>
  <c r="Q135" i="9"/>
  <c r="U135" i="9"/>
  <c r="Y135" i="9"/>
  <c r="O136" i="9"/>
  <c r="S136" i="9"/>
  <c r="W136" i="9"/>
  <c r="AA136" i="9"/>
  <c r="AA185" i="9" s="1"/>
  <c r="M137" i="9"/>
  <c r="Q137" i="9"/>
  <c r="U137" i="9"/>
  <c r="Y137" i="9"/>
  <c r="Y439" i="9" s="1"/>
  <c r="O138" i="9"/>
  <c r="S138" i="9"/>
  <c r="W138" i="9"/>
  <c r="AA138" i="9"/>
  <c r="AA187" i="9" s="1"/>
  <c r="M139" i="9"/>
  <c r="Q139" i="9"/>
  <c r="U139" i="9"/>
  <c r="Y139" i="9"/>
  <c r="O140" i="9"/>
  <c r="S140" i="9"/>
  <c r="W140" i="9"/>
  <c r="AA140" i="9"/>
  <c r="AA189" i="9" s="1"/>
  <c r="M141" i="9"/>
  <c r="Q141" i="9"/>
  <c r="U141" i="9"/>
  <c r="Y141" i="9"/>
  <c r="O142" i="9"/>
  <c r="S142" i="9"/>
  <c r="W142" i="9"/>
  <c r="AA142" i="9"/>
  <c r="AA191" i="9" s="1"/>
  <c r="AB148" i="9"/>
  <c r="AF148" i="9"/>
  <c r="AF450" i="9" s="1"/>
  <c r="AJ148" i="9"/>
  <c r="F149" i="9"/>
  <c r="F198" i="9" s="1"/>
  <c r="J149" i="9"/>
  <c r="AH149" i="9"/>
  <c r="D150" i="9"/>
  <c r="D199" i="9" s="1"/>
  <c r="H150" i="9"/>
  <c r="H452" i="9" s="1"/>
  <c r="L150" i="9"/>
  <c r="AF150" i="9"/>
  <c r="AJ150" i="9"/>
  <c r="AG148" i="9"/>
  <c r="AK148" i="9"/>
  <c r="AK450" i="9" s="1"/>
  <c r="AO148" i="9"/>
  <c r="AS148" i="9"/>
  <c r="C149" i="9"/>
  <c r="AI149" i="9"/>
  <c r="AI451" i="9" s="1"/>
  <c r="AM149" i="9"/>
  <c r="AQ149" i="9"/>
  <c r="AU149" i="9"/>
  <c r="AG150" i="9"/>
  <c r="AG452" i="9" s="1"/>
  <c r="AK150" i="9"/>
  <c r="AO150" i="9"/>
  <c r="M46" i="10"/>
  <c r="M47" i="10"/>
  <c r="AU104" i="9"/>
  <c r="AU153" i="9" s="1"/>
  <c r="AU106" i="9"/>
  <c r="AU108" i="9"/>
  <c r="AU110" i="9"/>
  <c r="AU412" i="9" s="1"/>
  <c r="AU112" i="9"/>
  <c r="AU161" i="9" s="1"/>
  <c r="AU114" i="9"/>
  <c r="AU416" i="9" s="1"/>
  <c r="AU116" i="9"/>
  <c r="AU165" i="9" s="1"/>
  <c r="AU118" i="9"/>
  <c r="AU420" i="9" s="1"/>
  <c r="AU120" i="9"/>
  <c r="AU169" i="9" s="1"/>
  <c r="AU122" i="9"/>
  <c r="AU124" i="9"/>
  <c r="AU126" i="9"/>
  <c r="AU428" i="9" s="1"/>
  <c r="AU128" i="9"/>
  <c r="AU130" i="9"/>
  <c r="AU132" i="9"/>
  <c r="AU181" i="9" s="1"/>
  <c r="AU134" i="9"/>
  <c r="AU183" i="9" s="1"/>
  <c r="AU136" i="9"/>
  <c r="AU138" i="9"/>
  <c r="AU187" i="9" s="1"/>
  <c r="AU140" i="9"/>
  <c r="AK105" i="9"/>
  <c r="AK154" i="9" s="1"/>
  <c r="AK107" i="9"/>
  <c r="AK156" i="9" s="1"/>
  <c r="AK109" i="9"/>
  <c r="AK111" i="9"/>
  <c r="AK413" i="9" s="1"/>
  <c r="AK113" i="9"/>
  <c r="AK115" i="9"/>
  <c r="AK417" i="9" s="1"/>
  <c r="AK117" i="9"/>
  <c r="AK419" i="9" s="1"/>
  <c r="AK119" i="9"/>
  <c r="AK121" i="9"/>
  <c r="AK123" i="9"/>
  <c r="AK425" i="9" s="1"/>
  <c r="AK125" i="9"/>
  <c r="AK174" i="9" s="1"/>
  <c r="AK127" i="9"/>
  <c r="AK176" i="9" s="1"/>
  <c r="AK129" i="9"/>
  <c r="AK131" i="9"/>
  <c r="AK133" i="9"/>
  <c r="AK135" i="9"/>
  <c r="AK437" i="9" s="1"/>
  <c r="AK137" i="9"/>
  <c r="AK139" i="9"/>
  <c r="AK141" i="9"/>
  <c r="AK190" i="9" s="1"/>
  <c r="AL104" i="9"/>
  <c r="AP104" i="9"/>
  <c r="AP406" i="9" s="1"/>
  <c r="AM104" i="9"/>
  <c r="AM153" i="9" s="1"/>
  <c r="AQ104" i="9"/>
  <c r="AQ153" i="9" s="1"/>
  <c r="AO105" i="9"/>
  <c r="AO154" i="9" s="1"/>
  <c r="AS105" i="9"/>
  <c r="AS407" i="9" s="1"/>
  <c r="AM106" i="9"/>
  <c r="AM408" i="9" s="1"/>
  <c r="AQ106" i="9"/>
  <c r="AQ408" i="9" s="1"/>
  <c r="AO107" i="9"/>
  <c r="AS107" i="9"/>
  <c r="AS156" i="9" s="1"/>
  <c r="AM108" i="9"/>
  <c r="AM410" i="9" s="1"/>
  <c r="AQ108" i="9"/>
  <c r="AQ157" i="9" s="1"/>
  <c r="AO109" i="9"/>
  <c r="AS109" i="9"/>
  <c r="AS411" i="9" s="1"/>
  <c r="AM110" i="9"/>
  <c r="AM412" i="9" s="1"/>
  <c r="AQ110" i="9"/>
  <c r="AQ159" i="9" s="1"/>
  <c r="AO111" i="9"/>
  <c r="AS111" i="9"/>
  <c r="AS413" i="9" s="1"/>
  <c r="AM112" i="9"/>
  <c r="AM414" i="9" s="1"/>
  <c r="AQ112" i="9"/>
  <c r="AQ414" i="9" s="1"/>
  <c r="AO113" i="9"/>
  <c r="AO162" i="9" s="1"/>
  <c r="AS113" i="9"/>
  <c r="AM114" i="9"/>
  <c r="AM163" i="9" s="1"/>
  <c r="AQ114" i="9"/>
  <c r="AQ416" i="9" s="1"/>
  <c r="AO115" i="9"/>
  <c r="AS115" i="9"/>
  <c r="AM116" i="9"/>
  <c r="AM165" i="9" s="1"/>
  <c r="AQ116" i="9"/>
  <c r="AQ418" i="9" s="1"/>
  <c r="AO117" i="9"/>
  <c r="AO166" i="9" s="1"/>
  <c r="AS117" i="9"/>
  <c r="AS419" i="9" s="1"/>
  <c r="AM118" i="9"/>
  <c r="AM420" i="9" s="1"/>
  <c r="AQ118" i="9"/>
  <c r="AQ420" i="9" s="1"/>
  <c r="AO119" i="9"/>
  <c r="AO168" i="9" s="1"/>
  <c r="AS119" i="9"/>
  <c r="AM120" i="9"/>
  <c r="AM422" i="9" s="1"/>
  <c r="AQ120" i="9"/>
  <c r="AQ422" i="9" s="1"/>
  <c r="AO121" i="9"/>
  <c r="AO423" i="9" s="1"/>
  <c r="AS121" i="9"/>
  <c r="AM122" i="9"/>
  <c r="AM171" i="9" s="1"/>
  <c r="AQ122" i="9"/>
  <c r="AQ424" i="9" s="1"/>
  <c r="AO123" i="9"/>
  <c r="AO425" i="9" s="1"/>
  <c r="AS123" i="9"/>
  <c r="AM124" i="9"/>
  <c r="AM173" i="9" s="1"/>
  <c r="AQ124" i="9"/>
  <c r="AQ173" i="9" s="1"/>
  <c r="AO125" i="9"/>
  <c r="AS125" i="9"/>
  <c r="AS427" i="9" s="1"/>
  <c r="AM126" i="9"/>
  <c r="AM175" i="9" s="1"/>
  <c r="AQ126" i="9"/>
  <c r="AQ428" i="9" s="1"/>
  <c r="AO127" i="9"/>
  <c r="AO176" i="9" s="1"/>
  <c r="AS127" i="9"/>
  <c r="AM128" i="9"/>
  <c r="AQ128" i="9"/>
  <c r="AQ430" i="9" s="1"/>
  <c r="AO129" i="9"/>
  <c r="AO178" i="9" s="1"/>
  <c r="AS129" i="9"/>
  <c r="AS431" i="9" s="1"/>
  <c r="AM130" i="9"/>
  <c r="AM432" i="9" s="1"/>
  <c r="AQ130" i="9"/>
  <c r="AQ432" i="9" s="1"/>
  <c r="AO131" i="9"/>
  <c r="AO433" i="9" s="1"/>
  <c r="AS131" i="9"/>
  <c r="AS433" i="9" s="1"/>
  <c r="AM132" i="9"/>
  <c r="AM181" i="9" s="1"/>
  <c r="AQ132" i="9"/>
  <c r="AQ181" i="9" s="1"/>
  <c r="AO133" i="9"/>
  <c r="AO435" i="9" s="1"/>
  <c r="AS133" i="9"/>
  <c r="AM134" i="9"/>
  <c r="AM183" i="9" s="1"/>
  <c r="AQ134" i="9"/>
  <c r="AQ436" i="9" s="1"/>
  <c r="AO135" i="9"/>
  <c r="AO184" i="9" s="1"/>
  <c r="AS135" i="9"/>
  <c r="AM136" i="9"/>
  <c r="AM438" i="9" s="1"/>
  <c r="AQ136" i="9"/>
  <c r="AQ438" i="9" s="1"/>
  <c r="AO137" i="9"/>
  <c r="AO439" i="9" s="1"/>
  <c r="AS137" i="9"/>
  <c r="AM138" i="9"/>
  <c r="AQ138" i="9"/>
  <c r="AQ440" i="9" s="1"/>
  <c r="AO139" i="9"/>
  <c r="AS139" i="9"/>
  <c r="AM140" i="9"/>
  <c r="AQ140" i="9"/>
  <c r="AQ442" i="9" s="1"/>
  <c r="AO141" i="9"/>
  <c r="AO190" i="9" s="1"/>
  <c r="AS141" i="9"/>
  <c r="AT104" i="9"/>
  <c r="AT406" i="9" s="1"/>
  <c r="AN104" i="9"/>
  <c r="AN406" i="9" s="1"/>
  <c r="AR104" i="9"/>
  <c r="AR153" i="9" s="1"/>
  <c r="AL105" i="9"/>
  <c r="AP105" i="9"/>
  <c r="AP407" i="9" s="1"/>
  <c r="AT105" i="9"/>
  <c r="AT407" i="9" s="1"/>
  <c r="AN106" i="9"/>
  <c r="AR106" i="9"/>
  <c r="AL107" i="9"/>
  <c r="AL409" i="9" s="1"/>
  <c r="AP107" i="9"/>
  <c r="AP409" i="9" s="1"/>
  <c r="AT107" i="9"/>
  <c r="AT409" i="9" s="1"/>
  <c r="AN108" i="9"/>
  <c r="AR108" i="9"/>
  <c r="AR410" i="9" s="1"/>
  <c r="AL109" i="9"/>
  <c r="AL411" i="9" s="1"/>
  <c r="AP109" i="9"/>
  <c r="AP411" i="9" s="1"/>
  <c r="AT109" i="9"/>
  <c r="AN110" i="9"/>
  <c r="AN412" i="9" s="1"/>
  <c r="AR110" i="9"/>
  <c r="AR412" i="9" s="1"/>
  <c r="AL111" i="9"/>
  <c r="AL160" i="9" s="1"/>
  <c r="AP111" i="9"/>
  <c r="AP413" i="9" s="1"/>
  <c r="AT111" i="9"/>
  <c r="AT160" i="9" s="1"/>
  <c r="AN112" i="9"/>
  <c r="AN414" i="9" s="1"/>
  <c r="AR112" i="9"/>
  <c r="AL113" i="9"/>
  <c r="AP113" i="9"/>
  <c r="AP415" i="9" s="1"/>
  <c r="AT119" i="9"/>
  <c r="AT421" i="9" s="1"/>
  <c r="AL127" i="9"/>
  <c r="AL176" i="9" s="1"/>
  <c r="AP127" i="9"/>
  <c r="AT127" i="9"/>
  <c r="AT429" i="9" s="1"/>
  <c r="AN128" i="9"/>
  <c r="AN430" i="9" s="1"/>
  <c r="AR128" i="9"/>
  <c r="AR177" i="9" s="1"/>
  <c r="AL129" i="9"/>
  <c r="AP129" i="9"/>
  <c r="AP431" i="9" s="1"/>
  <c r="AT129" i="9"/>
  <c r="AT431" i="9" s="1"/>
  <c r="AN130" i="9"/>
  <c r="AR130" i="9"/>
  <c r="AL131" i="9"/>
  <c r="AL180" i="9" s="1"/>
  <c r="AP131" i="9"/>
  <c r="AP433" i="9" s="1"/>
  <c r="AT131" i="9"/>
  <c r="AN132" i="9"/>
  <c r="AR132" i="9"/>
  <c r="AR181" i="9" s="1"/>
  <c r="AL133" i="9"/>
  <c r="AL435" i="9" s="1"/>
  <c r="AP133" i="9"/>
  <c r="AT133" i="9"/>
  <c r="AT435" i="9" s="1"/>
  <c r="AN134" i="9"/>
  <c r="AN436" i="9" s="1"/>
  <c r="AR134" i="9"/>
  <c r="AR183" i="9" s="1"/>
  <c r="AL135" i="9"/>
  <c r="AP135" i="9"/>
  <c r="AT135" i="9"/>
  <c r="AT184" i="9" s="1"/>
  <c r="AN136" i="9"/>
  <c r="AN185" i="9" s="1"/>
  <c r="AR136" i="9"/>
  <c r="AR185" i="9" s="1"/>
  <c r="AL137" i="9"/>
  <c r="AP137" i="9"/>
  <c r="AP186" i="9" s="1"/>
  <c r="AT137" i="9"/>
  <c r="AT186" i="9" s="1"/>
  <c r="AN138" i="9"/>
  <c r="AN187" i="9" s="1"/>
  <c r="AR138" i="9"/>
  <c r="AL139" i="9"/>
  <c r="AL188" i="9" s="1"/>
  <c r="AP139" i="9"/>
  <c r="AP441" i="9" s="1"/>
  <c r="AT139" i="9"/>
  <c r="AN140" i="9"/>
  <c r="AR140" i="9"/>
  <c r="AR442" i="9" s="1"/>
  <c r="AL141" i="9"/>
  <c r="AL443" i="9" s="1"/>
  <c r="AP141" i="9"/>
  <c r="AT141" i="9"/>
  <c r="AN142" i="9"/>
  <c r="AN444" i="9" s="1"/>
  <c r="AR142" i="9"/>
  <c r="AR191" i="9" s="1"/>
  <c r="AL143" i="9"/>
  <c r="AL445" i="9" s="1"/>
  <c r="AP143" i="9"/>
  <c r="AT143" i="9"/>
  <c r="AT192" i="9" s="1"/>
  <c r="AN144" i="9"/>
  <c r="AN193" i="9" s="1"/>
  <c r="AR144" i="9"/>
  <c r="AL145" i="9"/>
  <c r="AL447" i="9" s="1"/>
  <c r="AP145" i="9"/>
  <c r="AP194" i="9" s="1"/>
  <c r="AT145" i="9"/>
  <c r="AT447" i="9" s="1"/>
  <c r="AR146" i="9"/>
  <c r="AL147" i="9"/>
  <c r="AP147" i="9"/>
  <c r="AP449" i="9" s="1"/>
  <c r="AT147" i="9"/>
  <c r="AT196" i="9" s="1"/>
  <c r="AN148" i="9"/>
  <c r="AN450" i="9" s="1"/>
  <c r="AP149" i="9"/>
  <c r="AT149" i="9"/>
  <c r="AT451" i="9" s="1"/>
  <c r="AN150" i="9"/>
  <c r="AN199" i="9" s="1"/>
  <c r="AR150" i="9"/>
  <c r="AR199" i="9" s="1"/>
  <c r="AS150" i="9"/>
  <c r="AS452" i="9" s="1"/>
  <c r="AI104" i="9"/>
  <c r="AI406" i="9" s="1"/>
  <c r="AG105" i="9"/>
  <c r="AI106" i="9"/>
  <c r="AI155" i="9" s="1"/>
  <c r="AG107" i="9"/>
  <c r="AG409" i="9" s="1"/>
  <c r="AI108" i="9"/>
  <c r="AI410" i="9" s="1"/>
  <c r="AG109" i="9"/>
  <c r="AG411" i="9" s="1"/>
  <c r="AI110" i="9"/>
  <c r="AG111" i="9"/>
  <c r="AI112" i="9"/>
  <c r="AI414" i="9" s="1"/>
  <c r="AG113" i="9"/>
  <c r="AG162" i="9" s="1"/>
  <c r="AI114" i="9"/>
  <c r="AI163" i="9" s="1"/>
  <c r="AG115" i="9"/>
  <c r="AG417" i="9" s="1"/>
  <c r="AI116" i="9"/>
  <c r="AI418" i="9" s="1"/>
  <c r="AG117" i="9"/>
  <c r="AI118" i="9"/>
  <c r="AG119" i="9"/>
  <c r="AG421" i="9" s="1"/>
  <c r="AI120" i="9"/>
  <c r="AI169" i="9" s="1"/>
  <c r="AG121" i="9"/>
  <c r="AG170" i="9" s="1"/>
  <c r="AI122" i="9"/>
  <c r="AI424" i="9" s="1"/>
  <c r="AG123" i="9"/>
  <c r="AG425" i="9" s="1"/>
  <c r="AI124" i="9"/>
  <c r="AI426" i="9" s="1"/>
  <c r="AG125" i="9"/>
  <c r="AI126" i="9"/>
  <c r="AI428" i="9" s="1"/>
  <c r="AG127" i="9"/>
  <c r="AG429" i="9" s="1"/>
  <c r="AI128" i="9"/>
  <c r="AG129" i="9"/>
  <c r="AI130" i="9"/>
  <c r="AI432" i="9" s="1"/>
  <c r="AG131" i="9"/>
  <c r="AG433" i="9" s="1"/>
  <c r="AI132" i="9"/>
  <c r="AG133" i="9"/>
  <c r="AI134" i="9"/>
  <c r="AI436" i="9" s="1"/>
  <c r="AG135" i="9"/>
  <c r="AG184" i="9" s="1"/>
  <c r="AI136" i="9"/>
  <c r="AG137" i="9"/>
  <c r="AI138" i="9"/>
  <c r="AI440" i="9" s="1"/>
  <c r="AG139" i="9"/>
  <c r="AG441" i="9" s="1"/>
  <c r="AI140" i="9"/>
  <c r="AG141" i="9"/>
  <c r="AC104" i="9"/>
  <c r="AC153" i="9" s="1"/>
  <c r="AE105" i="9"/>
  <c r="AC106" i="9"/>
  <c r="AC155" i="9" s="1"/>
  <c r="AE107" i="9"/>
  <c r="AE409" i="9" s="1"/>
  <c r="AC108" i="9"/>
  <c r="AC157" i="9" s="1"/>
  <c r="AE109" i="9"/>
  <c r="AE158" i="9" s="1"/>
  <c r="AC110" i="9"/>
  <c r="AE111" i="9"/>
  <c r="AE413" i="9" s="1"/>
  <c r="AC112" i="9"/>
  <c r="AC161" i="9" s="1"/>
  <c r="AE113" i="9"/>
  <c r="AE162" i="9" s="1"/>
  <c r="AC114" i="9"/>
  <c r="AC163" i="9" s="1"/>
  <c r="AE115" i="9"/>
  <c r="AE417" i="9" s="1"/>
  <c r="AC116" i="9"/>
  <c r="AC418" i="9" s="1"/>
  <c r="AE117" i="9"/>
  <c r="AC118" i="9"/>
  <c r="AC167" i="9" s="1"/>
  <c r="AE119" i="9"/>
  <c r="AE421" i="9" s="1"/>
  <c r="AC120" i="9"/>
  <c r="AE121" i="9"/>
  <c r="AC122" i="9"/>
  <c r="AC424" i="9" s="1"/>
  <c r="AE123" i="9"/>
  <c r="AE425" i="9" s="1"/>
  <c r="AC124" i="9"/>
  <c r="AC173" i="9" s="1"/>
  <c r="AE125" i="9"/>
  <c r="AE174" i="9" s="1"/>
  <c r="AC126" i="9"/>
  <c r="AE127" i="9"/>
  <c r="AE429" i="9" s="1"/>
  <c r="AC128" i="9"/>
  <c r="AC177" i="9" s="1"/>
  <c r="AC130" i="9"/>
  <c r="AC432" i="9" s="1"/>
  <c r="AE131" i="9"/>
  <c r="AC132" i="9"/>
  <c r="AC181" i="9" s="1"/>
  <c r="AE133" i="9"/>
  <c r="AE435" i="9" s="1"/>
  <c r="AC134" i="9"/>
  <c r="AC436" i="9" s="1"/>
  <c r="AE135" i="9"/>
  <c r="AE437" i="9" s="1"/>
  <c r="AC138" i="9"/>
  <c r="AC440" i="9" s="1"/>
  <c r="AC148" i="9"/>
  <c r="AE149" i="9"/>
  <c r="AE451" i="9" s="1"/>
  <c r="AC150" i="9"/>
  <c r="AC452" i="9" s="1"/>
  <c r="AE104" i="9"/>
  <c r="AE153" i="9" s="1"/>
  <c r="AC105" i="9"/>
  <c r="AE106" i="9"/>
  <c r="AE408" i="9" s="1"/>
  <c r="AC107" i="9"/>
  <c r="AC409" i="9" s="1"/>
  <c r="AE108" i="9"/>
  <c r="AE410" i="9" s="1"/>
  <c r="AC109" i="9"/>
  <c r="AC411" i="9" s="1"/>
  <c r="AE110" i="9"/>
  <c r="AE412" i="9" s="1"/>
  <c r="AC111" i="9"/>
  <c r="AC413" i="9" s="1"/>
  <c r="AE112" i="9"/>
  <c r="AE414" i="9" s="1"/>
  <c r="AC113" i="9"/>
  <c r="AE114" i="9"/>
  <c r="AE416" i="9" s="1"/>
  <c r="AC115" i="9"/>
  <c r="AC417" i="9" s="1"/>
  <c r="AE116" i="9"/>
  <c r="AE165" i="9" s="1"/>
  <c r="AC117" i="9"/>
  <c r="AE118" i="9"/>
  <c r="AC119" i="9"/>
  <c r="AC421" i="9" s="1"/>
  <c r="AE120" i="9"/>
  <c r="AE422" i="9" s="1"/>
  <c r="AC121" i="9"/>
  <c r="AE122" i="9"/>
  <c r="AE171" i="9" s="1"/>
  <c r="AC123" i="9"/>
  <c r="AC172" i="9" s="1"/>
  <c r="AE124" i="9"/>
  <c r="AE173" i="9" s="1"/>
  <c r="AC125" i="9"/>
  <c r="AC427" i="9" s="1"/>
  <c r="AE126" i="9"/>
  <c r="AE175" i="9" s="1"/>
  <c r="AC127" i="9"/>
  <c r="AC176" i="9" s="1"/>
  <c r="AE128" i="9"/>
  <c r="AE177" i="9" s="1"/>
  <c r="AC129" i="9"/>
  <c r="AC178" i="9" s="1"/>
  <c r="AE130" i="9"/>
  <c r="AE179" i="9" s="1"/>
  <c r="AC131" i="9"/>
  <c r="AC180" i="9" s="1"/>
  <c r="AE132" i="9"/>
  <c r="AE434" i="9" s="1"/>
  <c r="AC133" i="9"/>
  <c r="AC182" i="9" s="1"/>
  <c r="AE134" i="9"/>
  <c r="AE436" i="9" s="1"/>
  <c r="AC135" i="9"/>
  <c r="AE136" i="9"/>
  <c r="AE185" i="9" s="1"/>
  <c r="AC137" i="9"/>
  <c r="AC186" i="9" s="1"/>
  <c r="AE138" i="9"/>
  <c r="AE440" i="9" s="1"/>
  <c r="AC139" i="9"/>
  <c r="AE140" i="9"/>
  <c r="AE189" i="9" s="1"/>
  <c r="AC141" i="9"/>
  <c r="AE142" i="9"/>
  <c r="AE191" i="9" s="1"/>
  <c r="U116" i="9"/>
  <c r="Y116" i="9"/>
  <c r="S117" i="9"/>
  <c r="W117" i="9"/>
  <c r="AA117" i="9"/>
  <c r="Q118" i="9"/>
  <c r="U118" i="9"/>
  <c r="S131" i="9"/>
  <c r="S433" i="9" s="1"/>
  <c r="Q130" i="9"/>
  <c r="Y142" i="9"/>
  <c r="S104" i="9"/>
  <c r="S153" i="9" s="1"/>
  <c r="W104" i="9"/>
  <c r="W153" i="9" s="1"/>
  <c r="AA104" i="9"/>
  <c r="AA153" i="9" s="1"/>
  <c r="Q105" i="9"/>
  <c r="Q154" i="9" s="1"/>
  <c r="U105" i="9"/>
  <c r="U154" i="9" s="1"/>
  <c r="Y105" i="9"/>
  <c r="Y407" i="9" s="1"/>
  <c r="S106" i="9"/>
  <c r="S408" i="9" s="1"/>
  <c r="W106" i="9"/>
  <c r="W155" i="9" s="1"/>
  <c r="AA106" i="9"/>
  <c r="AA155" i="9" s="1"/>
  <c r="Q107" i="9"/>
  <c r="U107" i="9"/>
  <c r="U409" i="9" s="1"/>
  <c r="Y107" i="9"/>
  <c r="Y409" i="9" s="1"/>
  <c r="S108" i="9"/>
  <c r="S157" i="9" s="1"/>
  <c r="W108" i="9"/>
  <c r="W410" i="9" s="1"/>
  <c r="AA108" i="9"/>
  <c r="AA157" i="9" s="1"/>
  <c r="Q109" i="9"/>
  <c r="U109" i="9"/>
  <c r="U158" i="9" s="1"/>
  <c r="Y109" i="9"/>
  <c r="Y158" i="9" s="1"/>
  <c r="S110" i="9"/>
  <c r="S412" i="9" s="1"/>
  <c r="W110" i="9"/>
  <c r="AA110" i="9"/>
  <c r="AA159" i="9" s="1"/>
  <c r="Q111" i="9"/>
  <c r="U111" i="9"/>
  <c r="U413" i="9" s="1"/>
  <c r="Y111" i="9"/>
  <c r="Y413" i="9" s="1"/>
  <c r="S112" i="9"/>
  <c r="W112" i="9"/>
  <c r="W414" i="9" s="1"/>
  <c r="AA112" i="9"/>
  <c r="AA161" i="9" s="1"/>
  <c r="Q113" i="9"/>
  <c r="U113" i="9"/>
  <c r="U162" i="9" s="1"/>
  <c r="Y113" i="9"/>
  <c r="Y415" i="9" s="1"/>
  <c r="S114" i="9"/>
  <c r="S416" i="9" s="1"/>
  <c r="W114" i="9"/>
  <c r="AA114" i="9"/>
  <c r="AA163" i="9" s="1"/>
  <c r="Q115" i="9"/>
  <c r="U115" i="9"/>
  <c r="U417" i="9" s="1"/>
  <c r="Y115" i="9"/>
  <c r="S116" i="9"/>
  <c r="W116" i="9"/>
  <c r="W418" i="9" s="1"/>
  <c r="AA116" i="9"/>
  <c r="AA165" i="9" s="1"/>
  <c r="Q117" i="9"/>
  <c r="U140" i="9"/>
  <c r="U442" i="9" s="1"/>
  <c r="P128" i="9"/>
  <c r="P177" i="9" s="1"/>
  <c r="T128" i="9"/>
  <c r="T430" i="9" s="1"/>
  <c r="X128" i="9"/>
  <c r="AB128" i="9"/>
  <c r="R129" i="9"/>
  <c r="R178" i="9" s="1"/>
  <c r="V129" i="9"/>
  <c r="V178" i="9" s="1"/>
  <c r="Z129" i="9"/>
  <c r="P130" i="9"/>
  <c r="T130" i="9"/>
  <c r="T179" i="9" s="1"/>
  <c r="X130" i="9"/>
  <c r="X179" i="9" s="1"/>
  <c r="AB130" i="9"/>
  <c r="R131" i="9"/>
  <c r="V131" i="9"/>
  <c r="Z131" i="9"/>
  <c r="Z433" i="9" s="1"/>
  <c r="P132" i="9"/>
  <c r="T132" i="9"/>
  <c r="T181" i="9" s="1"/>
  <c r="X132" i="9"/>
  <c r="X181" i="9" s="1"/>
  <c r="AB132" i="9"/>
  <c r="AB181" i="9" s="1"/>
  <c r="R133" i="9"/>
  <c r="V133" i="9"/>
  <c r="Z133" i="9"/>
  <c r="Z182" i="9" s="1"/>
  <c r="P134" i="9"/>
  <c r="T134" i="9"/>
  <c r="X134" i="9"/>
  <c r="AB134" i="9"/>
  <c r="AB183" i="9" s="1"/>
  <c r="R149" i="9"/>
  <c r="V149" i="9"/>
  <c r="Z149" i="9"/>
  <c r="P150" i="9"/>
  <c r="P452" i="9" s="1"/>
  <c r="T150" i="9"/>
  <c r="T199" i="9" s="1"/>
  <c r="X150" i="9"/>
  <c r="AB150" i="9"/>
  <c r="Y118" i="9"/>
  <c r="S119" i="9"/>
  <c r="W119" i="9"/>
  <c r="AA119" i="9"/>
  <c r="AA168" i="9" s="1"/>
  <c r="Q120" i="9"/>
  <c r="U120" i="9"/>
  <c r="Y120" i="9"/>
  <c r="S121" i="9"/>
  <c r="S423" i="9" s="1"/>
  <c r="W121" i="9"/>
  <c r="AA121" i="9"/>
  <c r="Q122" i="9"/>
  <c r="U122" i="9"/>
  <c r="U424" i="9" s="1"/>
  <c r="Y122" i="9"/>
  <c r="S123" i="9"/>
  <c r="W123" i="9"/>
  <c r="AA123" i="9"/>
  <c r="AA172" i="9" s="1"/>
  <c r="Q124" i="9"/>
  <c r="U124" i="9"/>
  <c r="Y124" i="9"/>
  <c r="S125" i="9"/>
  <c r="W125" i="9"/>
  <c r="AA125" i="9"/>
  <c r="Q126" i="9"/>
  <c r="U126" i="9"/>
  <c r="U175" i="9" s="1"/>
  <c r="Y126" i="9"/>
  <c r="Y428" i="9" s="1"/>
  <c r="S127" i="9"/>
  <c r="W127" i="9"/>
  <c r="AA127" i="9"/>
  <c r="AA176" i="9" s="1"/>
  <c r="Q128" i="9"/>
  <c r="U128" i="9"/>
  <c r="Y128" i="9"/>
  <c r="S129" i="9"/>
  <c r="S178" i="9" s="1"/>
  <c r="AA129" i="9"/>
  <c r="AA178" i="9" s="1"/>
  <c r="U130" i="9"/>
  <c r="W131" i="9"/>
  <c r="AA131" i="9"/>
  <c r="AA180" i="9" s="1"/>
  <c r="Q132" i="9"/>
  <c r="Y132" i="9"/>
  <c r="S133" i="9"/>
  <c r="AA133" i="9"/>
  <c r="AA182" i="9" s="1"/>
  <c r="Q134" i="9"/>
  <c r="Q183" i="9" s="1"/>
  <c r="U134" i="9"/>
  <c r="S135" i="9"/>
  <c r="W135" i="9"/>
  <c r="W184" i="9" s="1"/>
  <c r="Q136" i="9"/>
  <c r="Q185" i="9" s="1"/>
  <c r="U136" i="9"/>
  <c r="Y136" i="9"/>
  <c r="S137" i="9"/>
  <c r="S439" i="9" s="1"/>
  <c r="W137" i="9"/>
  <c r="W186" i="9" s="1"/>
  <c r="AA137" i="9"/>
  <c r="U138" i="9"/>
  <c r="Y138" i="9"/>
  <c r="Y440" i="9" s="1"/>
  <c r="W139" i="9"/>
  <c r="W441" i="9" s="1"/>
  <c r="AA139" i="9"/>
  <c r="Q140" i="9"/>
  <c r="Y140" i="9"/>
  <c r="Y442" i="9" s="1"/>
  <c r="S141" i="9"/>
  <c r="S443" i="9" s="1"/>
  <c r="AA141" i="9"/>
  <c r="Q142" i="9"/>
  <c r="U142" i="9"/>
  <c r="U444" i="9" s="1"/>
  <c r="S143" i="9"/>
  <c r="S445" i="9" s="1"/>
  <c r="W143" i="9"/>
  <c r="Q144" i="9"/>
  <c r="U144" i="9"/>
  <c r="Y144" i="9"/>
  <c r="Y446" i="9" s="1"/>
  <c r="S145" i="9"/>
  <c r="W145" i="9"/>
  <c r="AA145" i="9"/>
  <c r="AA194" i="9" s="1"/>
  <c r="U146" i="9"/>
  <c r="U448" i="9" s="1"/>
  <c r="Y146" i="9"/>
  <c r="S147" i="9"/>
  <c r="W147" i="9"/>
  <c r="W196" i="9" s="1"/>
  <c r="AA147" i="9"/>
  <c r="AA196" i="9" s="1"/>
  <c r="Q148" i="9"/>
  <c r="U148" i="9"/>
  <c r="Y148" i="9"/>
  <c r="Y450" i="9" s="1"/>
  <c r="S149" i="9"/>
  <c r="S198" i="9" s="1"/>
  <c r="W149" i="9"/>
  <c r="AA149" i="9"/>
  <c r="Q150" i="9"/>
  <c r="U150" i="9"/>
  <c r="U452" i="9" s="1"/>
  <c r="Y150" i="9"/>
  <c r="N149" i="9"/>
  <c r="M104" i="9"/>
  <c r="M153" i="9" s="1"/>
  <c r="O105" i="9"/>
  <c r="M106" i="9"/>
  <c r="M408" i="9" s="1"/>
  <c r="O107" i="9"/>
  <c r="M108" i="9"/>
  <c r="M157" i="9" s="1"/>
  <c r="O109" i="9"/>
  <c r="M110" i="9"/>
  <c r="M412" i="9" s="1"/>
  <c r="O111" i="9"/>
  <c r="M112" i="9"/>
  <c r="M161" i="9" s="1"/>
  <c r="O113" i="9"/>
  <c r="M114" i="9"/>
  <c r="M416" i="9" s="1"/>
  <c r="O115" i="9"/>
  <c r="M116" i="9"/>
  <c r="M418" i="9" s="1"/>
  <c r="O117" i="9"/>
  <c r="M118" i="9"/>
  <c r="M420" i="9" s="1"/>
  <c r="O119" i="9"/>
  <c r="M120" i="9"/>
  <c r="M422" i="9" s="1"/>
  <c r="O121" i="9"/>
  <c r="M122" i="9"/>
  <c r="M424" i="9" s="1"/>
  <c r="O123" i="9"/>
  <c r="M124" i="9"/>
  <c r="M426" i="9" s="1"/>
  <c r="O125" i="9"/>
  <c r="M126" i="9"/>
  <c r="M428" i="9" s="1"/>
  <c r="O127" i="9"/>
  <c r="M128" i="9"/>
  <c r="M430" i="9" s="1"/>
  <c r="M130" i="9"/>
  <c r="M432" i="9" s="1"/>
  <c r="O131" i="9"/>
  <c r="O180" i="9" s="1"/>
  <c r="M132" i="9"/>
  <c r="O133" i="9"/>
  <c r="M134" i="9"/>
  <c r="O135" i="9"/>
  <c r="M138" i="9"/>
  <c r="O139" i="9"/>
  <c r="O188" i="9" s="1"/>
  <c r="M140" i="9"/>
  <c r="M189" i="9" s="1"/>
  <c r="O141" i="9"/>
  <c r="O190" i="9" s="1"/>
  <c r="M142" i="9"/>
  <c r="O143" i="9"/>
  <c r="M146" i="9"/>
  <c r="M448" i="9" s="1"/>
  <c r="O147" i="9"/>
  <c r="M148" i="9"/>
  <c r="O149" i="9"/>
  <c r="M150" i="9"/>
  <c r="M199" i="9" s="1"/>
  <c r="M136" i="9"/>
  <c r="M438" i="9" s="1"/>
  <c r="E104" i="9"/>
  <c r="I104" i="9"/>
  <c r="I406" i="9" s="1"/>
  <c r="C105" i="9"/>
  <c r="C407" i="9" s="1"/>
  <c r="G105" i="9"/>
  <c r="G407" i="9" s="1"/>
  <c r="K105" i="9"/>
  <c r="E106" i="9"/>
  <c r="E408" i="9" s="1"/>
  <c r="I106" i="9"/>
  <c r="C107" i="9"/>
  <c r="C409" i="9" s="1"/>
  <c r="G107" i="9"/>
  <c r="K107" i="9"/>
  <c r="E108" i="9"/>
  <c r="E410" i="9" s="1"/>
  <c r="I108" i="9"/>
  <c r="I410" i="9" s="1"/>
  <c r="C109" i="9"/>
  <c r="G109" i="9"/>
  <c r="K109" i="9"/>
  <c r="E110" i="9"/>
  <c r="E412" i="9" s="1"/>
  <c r="I110" i="9"/>
  <c r="C111" i="9"/>
  <c r="C160" i="9" s="1"/>
  <c r="G111" i="9"/>
  <c r="G413" i="9" s="1"/>
  <c r="K111" i="9"/>
  <c r="K413" i="9" s="1"/>
  <c r="E112" i="9"/>
  <c r="I112" i="9"/>
  <c r="I414" i="9" s="1"/>
  <c r="C113" i="9"/>
  <c r="G113" i="9"/>
  <c r="G415" i="9" s="1"/>
  <c r="K113" i="9"/>
  <c r="E114" i="9"/>
  <c r="E416" i="9" s="1"/>
  <c r="I114" i="9"/>
  <c r="C115" i="9"/>
  <c r="C417" i="9" s="1"/>
  <c r="G115" i="9"/>
  <c r="K115" i="9"/>
  <c r="K164" i="9" s="1"/>
  <c r="E116" i="9"/>
  <c r="E418" i="9" s="1"/>
  <c r="I116" i="9"/>
  <c r="I418" i="9" s="1"/>
  <c r="C117" i="9"/>
  <c r="G117" i="9"/>
  <c r="G419" i="9" s="1"/>
  <c r="K117" i="9"/>
  <c r="K166" i="9" s="1"/>
  <c r="E118" i="9"/>
  <c r="E420" i="9" s="1"/>
  <c r="I118" i="9"/>
  <c r="C119" i="9"/>
  <c r="G119" i="9"/>
  <c r="K119" i="9"/>
  <c r="K421" i="9" s="1"/>
  <c r="E120" i="9"/>
  <c r="I120" i="9"/>
  <c r="C121" i="9"/>
  <c r="C423" i="9" s="1"/>
  <c r="G121" i="9"/>
  <c r="G423" i="9" s="1"/>
  <c r="K121" i="9"/>
  <c r="E122" i="9"/>
  <c r="E171" i="9" s="1"/>
  <c r="I122" i="9"/>
  <c r="I171" i="9" s="1"/>
  <c r="C123" i="9"/>
  <c r="C425" i="9" s="1"/>
  <c r="G123" i="9"/>
  <c r="K123" i="9"/>
  <c r="K425" i="9" s="1"/>
  <c r="E124" i="9"/>
  <c r="E173" i="9" s="1"/>
  <c r="I124" i="9"/>
  <c r="I426" i="9" s="1"/>
  <c r="C125" i="9"/>
  <c r="G125" i="9"/>
  <c r="G174" i="9" s="1"/>
  <c r="K125" i="9"/>
  <c r="K427" i="9" s="1"/>
  <c r="E126" i="9"/>
  <c r="E428" i="9" s="1"/>
  <c r="I126" i="9"/>
  <c r="C127" i="9"/>
  <c r="C176" i="9" s="1"/>
  <c r="G127" i="9"/>
  <c r="K127" i="9"/>
  <c r="K429" i="9" s="1"/>
  <c r="E128" i="9"/>
  <c r="I128" i="9"/>
  <c r="I177" i="9" s="1"/>
  <c r="C129" i="9"/>
  <c r="C178" i="9" s="1"/>
  <c r="K129" i="9"/>
  <c r="K431" i="9" s="1"/>
  <c r="E130" i="9"/>
  <c r="C133" i="9"/>
  <c r="G149" i="9"/>
  <c r="G198" i="9" s="1"/>
  <c r="K149" i="9"/>
  <c r="K451" i="9" s="1"/>
  <c r="E150" i="9"/>
  <c r="I150" i="9"/>
  <c r="I199" i="9" s="1"/>
  <c r="K118" i="9"/>
  <c r="E119" i="9"/>
  <c r="E421" i="9" s="1"/>
  <c r="I119" i="9"/>
  <c r="I421" i="9" s="1"/>
  <c r="C120" i="9"/>
  <c r="C169" i="9" s="1"/>
  <c r="G120" i="9"/>
  <c r="G422" i="9" s="1"/>
  <c r="K120" i="9"/>
  <c r="K169" i="9" s="1"/>
  <c r="E121" i="9"/>
  <c r="E423" i="9" s="1"/>
  <c r="I121" i="9"/>
  <c r="I423" i="9" s="1"/>
  <c r="C122" i="9"/>
  <c r="C424" i="9" s="1"/>
  <c r="G122" i="9"/>
  <c r="G424" i="9" s="1"/>
  <c r="K122" i="9"/>
  <c r="K171" i="9" s="1"/>
  <c r="E123" i="9"/>
  <c r="E172" i="9" s="1"/>
  <c r="I123" i="9"/>
  <c r="I425" i="9" s="1"/>
  <c r="C124" i="9"/>
  <c r="C426" i="9" s="1"/>
  <c r="G124" i="9"/>
  <c r="G173" i="9" s="1"/>
  <c r="K124" i="9"/>
  <c r="E125" i="9"/>
  <c r="E427" i="9" s="1"/>
  <c r="I125" i="9"/>
  <c r="I427" i="9" s="1"/>
  <c r="C126" i="9"/>
  <c r="C428" i="9" s="1"/>
  <c r="G126" i="9"/>
  <c r="G428" i="9" s="1"/>
  <c r="K126" i="9"/>
  <c r="K175" i="9" s="1"/>
  <c r="E127" i="9"/>
  <c r="E429" i="9" s="1"/>
  <c r="I127" i="9"/>
  <c r="I429" i="9" s="1"/>
  <c r="C128" i="9"/>
  <c r="C177" i="9" s="1"/>
  <c r="G128" i="9"/>
  <c r="G430" i="9" s="1"/>
  <c r="K128" i="9"/>
  <c r="K177" i="9" s="1"/>
  <c r="E129" i="9"/>
  <c r="I129" i="9"/>
  <c r="I431" i="9" s="1"/>
  <c r="C130" i="9"/>
  <c r="C432" i="9" s="1"/>
  <c r="G130" i="9"/>
  <c r="G179" i="9" s="1"/>
  <c r="K130" i="9"/>
  <c r="E131" i="9"/>
  <c r="E180" i="9" s="1"/>
  <c r="I131" i="9"/>
  <c r="I433" i="9" s="1"/>
  <c r="C132" i="9"/>
  <c r="C181" i="9" s="1"/>
  <c r="G132" i="9"/>
  <c r="K132" i="9"/>
  <c r="K434" i="9" s="1"/>
  <c r="E133" i="9"/>
  <c r="E435" i="9" s="1"/>
  <c r="I133" i="9"/>
  <c r="I435" i="9" s="1"/>
  <c r="C134" i="9"/>
  <c r="G134" i="9"/>
  <c r="G183" i="9" s="1"/>
  <c r="K134" i="9"/>
  <c r="K436" i="9" s="1"/>
  <c r="E135" i="9"/>
  <c r="E437" i="9" s="1"/>
  <c r="I135" i="9"/>
  <c r="C136" i="9"/>
  <c r="C185" i="9" s="1"/>
  <c r="G136" i="9"/>
  <c r="G185" i="9" s="1"/>
  <c r="K136" i="9"/>
  <c r="K185" i="9" s="1"/>
  <c r="E137" i="9"/>
  <c r="I137" i="9"/>
  <c r="I186" i="9" s="1"/>
  <c r="C138" i="9"/>
  <c r="C187" i="9" s="1"/>
  <c r="G138" i="9"/>
  <c r="G440" i="9" s="1"/>
  <c r="K138" i="9"/>
  <c r="E139" i="9"/>
  <c r="E441" i="9" s="1"/>
  <c r="I139" i="9"/>
  <c r="I188" i="9" s="1"/>
  <c r="C140" i="9"/>
  <c r="C189" i="9" s="1"/>
  <c r="G140" i="9"/>
  <c r="K140" i="9"/>
  <c r="K442" i="9" s="1"/>
  <c r="E141" i="9"/>
  <c r="E190" i="9" s="1"/>
  <c r="I141" i="9"/>
  <c r="I190" i="9" s="1"/>
  <c r="C142" i="9"/>
  <c r="G142" i="9"/>
  <c r="G444" i="9" s="1"/>
  <c r="K142" i="9"/>
  <c r="K191" i="9" s="1"/>
  <c r="F406" i="9"/>
  <c r="F153" i="9"/>
  <c r="N153" i="9"/>
  <c r="R153" i="9"/>
  <c r="V406" i="9"/>
  <c r="AD406" i="9"/>
  <c r="AH406" i="9"/>
  <c r="K406" i="9"/>
  <c r="O153" i="9"/>
  <c r="M407" i="9"/>
  <c r="M154" i="9"/>
  <c r="AG407" i="9"/>
  <c r="AG154" i="9"/>
  <c r="C408" i="9"/>
  <c r="O155" i="9"/>
  <c r="W408" i="9"/>
  <c r="AU408" i="9"/>
  <c r="AU155" i="9"/>
  <c r="E409" i="9"/>
  <c r="Y156" i="9"/>
  <c r="C157" i="9"/>
  <c r="G157" i="9"/>
  <c r="AM157" i="9"/>
  <c r="AQ410" i="9"/>
  <c r="I411" i="9"/>
  <c r="Q158" i="9"/>
  <c r="AG158" i="9"/>
  <c r="AK411" i="9"/>
  <c r="AK158" i="9"/>
  <c r="G159" i="9"/>
  <c r="K412" i="9"/>
  <c r="K159" i="9"/>
  <c r="W412" i="9"/>
  <c r="W159" i="9"/>
  <c r="AQ412" i="9"/>
  <c r="I160" i="9"/>
  <c r="M413" i="9"/>
  <c r="M160" i="9"/>
  <c r="Y160" i="9"/>
  <c r="K414" i="9"/>
  <c r="O161" i="9"/>
  <c r="AQ161" i="9"/>
  <c r="Q162" i="9"/>
  <c r="AG415" i="9"/>
  <c r="C416" i="9"/>
  <c r="C163" i="9"/>
  <c r="O163" i="9"/>
  <c r="W416" i="9"/>
  <c r="W163" i="9"/>
  <c r="AU163" i="9"/>
  <c r="E417" i="9"/>
  <c r="E164" i="9"/>
  <c r="Y417" i="9"/>
  <c r="Y164" i="9"/>
  <c r="C165" i="9"/>
  <c r="G165" i="9"/>
  <c r="I166" i="9"/>
  <c r="Q166" i="9"/>
  <c r="AG419" i="9"/>
  <c r="AG166" i="9"/>
  <c r="AK166" i="9"/>
  <c r="C167" i="9"/>
  <c r="W420" i="9"/>
  <c r="W167" i="9"/>
  <c r="AQ167" i="9"/>
  <c r="U168" i="9"/>
  <c r="S422" i="9"/>
  <c r="W422" i="9"/>
  <c r="W169" i="9"/>
  <c r="AU422" i="9"/>
  <c r="U170" i="9"/>
  <c r="AG423" i="9"/>
  <c r="W424" i="9"/>
  <c r="AM424" i="9"/>
  <c r="AU424" i="9"/>
  <c r="AU171" i="9"/>
  <c r="Q172" i="9"/>
  <c r="U425" i="9"/>
  <c r="U172" i="9"/>
  <c r="W426" i="9"/>
  <c r="W173" i="9"/>
  <c r="U427" i="9"/>
  <c r="AG427" i="9"/>
  <c r="AG174" i="9"/>
  <c r="AK427" i="9"/>
  <c r="W428" i="9"/>
  <c r="W175" i="9"/>
  <c r="I176" i="9"/>
  <c r="U176" i="9"/>
  <c r="W177" i="9"/>
  <c r="P105" i="9"/>
  <c r="AF105" i="9"/>
  <c r="R106" i="9"/>
  <c r="AH106" i="9"/>
  <c r="D107" i="9"/>
  <c r="T107" i="9"/>
  <c r="AJ107" i="9"/>
  <c r="F108" i="9"/>
  <c r="V108" i="9"/>
  <c r="AL108" i="9"/>
  <c r="H109" i="9"/>
  <c r="X109" i="9"/>
  <c r="AN109" i="9"/>
  <c r="J110" i="9"/>
  <c r="Z110" i="9"/>
  <c r="AP110" i="9"/>
  <c r="L111" i="9"/>
  <c r="AB111" i="9"/>
  <c r="AR111" i="9"/>
  <c r="N112" i="9"/>
  <c r="AD112" i="9"/>
  <c r="AT112" i="9"/>
  <c r="P113" i="9"/>
  <c r="AF113" i="9"/>
  <c r="R114" i="9"/>
  <c r="AH114" i="9"/>
  <c r="D153" i="9"/>
  <c r="H153" i="9"/>
  <c r="P153" i="9"/>
  <c r="T406" i="9"/>
  <c r="T153" i="9"/>
  <c r="AF406" i="9"/>
  <c r="AF153" i="9"/>
  <c r="J154" i="9"/>
  <c r="N154" i="9"/>
  <c r="R154" i="9"/>
  <c r="Z407" i="9"/>
  <c r="AD407" i="9"/>
  <c r="AH407" i="9"/>
  <c r="AH154" i="9"/>
  <c r="L155" i="9"/>
  <c r="P155" i="9"/>
  <c r="T155" i="9"/>
  <c r="AB155" i="9"/>
  <c r="AF408" i="9"/>
  <c r="J409" i="9"/>
  <c r="J156" i="9"/>
  <c r="Z156" i="9"/>
  <c r="AD409" i="9"/>
  <c r="AD156" i="9"/>
  <c r="H410" i="9"/>
  <c r="L410" i="9"/>
  <c r="L157" i="9"/>
  <c r="X410" i="9"/>
  <c r="X157" i="9"/>
  <c r="AB157" i="9"/>
  <c r="AF157" i="9"/>
  <c r="F411" i="9"/>
  <c r="F158" i="9"/>
  <c r="J411" i="9"/>
  <c r="V411" i="9"/>
  <c r="Z411" i="9"/>
  <c r="Z158" i="9"/>
  <c r="D412" i="9"/>
  <c r="D159" i="9"/>
  <c r="H412" i="9"/>
  <c r="T159" i="9"/>
  <c r="X412" i="9"/>
  <c r="X159" i="9"/>
  <c r="AJ412" i="9"/>
  <c r="AR159" i="9"/>
  <c r="F413" i="9"/>
  <c r="F160" i="9"/>
  <c r="R160" i="9"/>
  <c r="V413" i="9"/>
  <c r="V160" i="9"/>
  <c r="AH160" i="9"/>
  <c r="P161" i="9"/>
  <c r="X161" i="9"/>
  <c r="AF414" i="9"/>
  <c r="AF161" i="9"/>
  <c r="F162" i="9"/>
  <c r="N162" i="9"/>
  <c r="R162" i="9"/>
  <c r="V162" i="9"/>
  <c r="AD415" i="9"/>
  <c r="AD162" i="9"/>
  <c r="AH162" i="9"/>
  <c r="AT113" i="9"/>
  <c r="AT114" i="9"/>
  <c r="D114" i="9"/>
  <c r="D115" i="9"/>
  <c r="H114" i="9"/>
  <c r="H115" i="9"/>
  <c r="L114" i="9"/>
  <c r="L115" i="9"/>
  <c r="P114" i="9"/>
  <c r="P115" i="9"/>
  <c r="T114" i="9"/>
  <c r="T115" i="9"/>
  <c r="X114" i="9"/>
  <c r="X115" i="9"/>
  <c r="AB114" i="9"/>
  <c r="AB115" i="9"/>
  <c r="AF114" i="9"/>
  <c r="AF115" i="9"/>
  <c r="AJ114" i="9"/>
  <c r="AJ115" i="9"/>
  <c r="AN114" i="9"/>
  <c r="AN115" i="9"/>
  <c r="AR114" i="9"/>
  <c r="AR115" i="9"/>
  <c r="F115" i="9"/>
  <c r="F116" i="9"/>
  <c r="J115" i="9"/>
  <c r="J116" i="9"/>
  <c r="N115" i="9"/>
  <c r="N116" i="9"/>
  <c r="R115" i="9"/>
  <c r="R116" i="9"/>
  <c r="V115" i="9"/>
  <c r="V116" i="9"/>
  <c r="Z115" i="9"/>
  <c r="Z116" i="9"/>
  <c r="AD115" i="9"/>
  <c r="AD116" i="9"/>
  <c r="AH115" i="9"/>
  <c r="AH116" i="9"/>
  <c r="AL115" i="9"/>
  <c r="AL116" i="9"/>
  <c r="AP115" i="9"/>
  <c r="AP116" i="9"/>
  <c r="AT115" i="9"/>
  <c r="AT116" i="9"/>
  <c r="D116" i="9"/>
  <c r="D117" i="9"/>
  <c r="H116" i="9"/>
  <c r="H117" i="9"/>
  <c r="L116" i="9"/>
  <c r="L117" i="9"/>
  <c r="P116" i="9"/>
  <c r="P117" i="9"/>
  <c r="T116" i="9"/>
  <c r="T117" i="9"/>
  <c r="X116" i="9"/>
  <c r="X117" i="9"/>
  <c r="AB116" i="9"/>
  <c r="AB117" i="9"/>
  <c r="AF116" i="9"/>
  <c r="AF117" i="9"/>
  <c r="AJ116" i="9"/>
  <c r="AJ117" i="9"/>
  <c r="AN116" i="9"/>
  <c r="AN117" i="9"/>
  <c r="AR116" i="9"/>
  <c r="AR117" i="9"/>
  <c r="F117" i="9"/>
  <c r="F118" i="9"/>
  <c r="J117" i="9"/>
  <c r="J118" i="9"/>
  <c r="N117" i="9"/>
  <c r="N118" i="9"/>
  <c r="R117" i="9"/>
  <c r="R118" i="9"/>
  <c r="V117" i="9"/>
  <c r="V118" i="9"/>
  <c r="Z117" i="9"/>
  <c r="Z118" i="9"/>
  <c r="AD117" i="9"/>
  <c r="AD118" i="9"/>
  <c r="AH117" i="9"/>
  <c r="AH118" i="9"/>
  <c r="AL117" i="9"/>
  <c r="AL118" i="9"/>
  <c r="AP117" i="9"/>
  <c r="AP118" i="9"/>
  <c r="AT117" i="9"/>
  <c r="AT118" i="9"/>
  <c r="D118" i="9"/>
  <c r="D119" i="9"/>
  <c r="H118" i="9"/>
  <c r="H119" i="9"/>
  <c r="L118" i="9"/>
  <c r="L119" i="9"/>
  <c r="P118" i="9"/>
  <c r="P119" i="9"/>
  <c r="T118" i="9"/>
  <c r="T119" i="9"/>
  <c r="X118" i="9"/>
  <c r="X119" i="9"/>
  <c r="AB118" i="9"/>
  <c r="AB119" i="9"/>
  <c r="AF118" i="9"/>
  <c r="AF119" i="9"/>
  <c r="AJ118" i="9"/>
  <c r="AJ119" i="9"/>
  <c r="AN118" i="9"/>
  <c r="AN119" i="9"/>
  <c r="AR118" i="9"/>
  <c r="AR119" i="9"/>
  <c r="F119" i="9"/>
  <c r="F120" i="9"/>
  <c r="J119" i="9"/>
  <c r="J120" i="9"/>
  <c r="N119" i="9"/>
  <c r="N120" i="9"/>
  <c r="R119" i="9"/>
  <c r="R120" i="9"/>
  <c r="V119" i="9"/>
  <c r="V120" i="9"/>
  <c r="Z119" i="9"/>
  <c r="Z120" i="9"/>
  <c r="AD119" i="9"/>
  <c r="AD120" i="9"/>
  <c r="AH119" i="9"/>
  <c r="AH120" i="9"/>
  <c r="AL119" i="9"/>
  <c r="AL120" i="9"/>
  <c r="AP119" i="9"/>
  <c r="AP120" i="9"/>
  <c r="AT168" i="9"/>
  <c r="D120" i="9"/>
  <c r="D121" i="9"/>
  <c r="H120" i="9"/>
  <c r="H121" i="9"/>
  <c r="L120" i="9"/>
  <c r="L121" i="9"/>
  <c r="P120" i="9"/>
  <c r="P121" i="9"/>
  <c r="T120" i="9"/>
  <c r="T121" i="9"/>
  <c r="X120" i="9"/>
  <c r="X121" i="9"/>
  <c r="AB120" i="9"/>
  <c r="AB121" i="9"/>
  <c r="AF120" i="9"/>
  <c r="AF121" i="9"/>
  <c r="AJ120" i="9"/>
  <c r="AJ121" i="9"/>
  <c r="AN120" i="9"/>
  <c r="AN121" i="9"/>
  <c r="AR120" i="9"/>
  <c r="AR121" i="9"/>
  <c r="F121" i="9"/>
  <c r="F122" i="9"/>
  <c r="J121" i="9"/>
  <c r="J122" i="9"/>
  <c r="N121" i="9"/>
  <c r="N122" i="9"/>
  <c r="R121" i="9"/>
  <c r="R122" i="9"/>
  <c r="V121" i="9"/>
  <c r="V122" i="9"/>
  <c r="Z121" i="9"/>
  <c r="Z122" i="9"/>
  <c r="AD121" i="9"/>
  <c r="AD122" i="9"/>
  <c r="AH121" i="9"/>
  <c r="AH122" i="9"/>
  <c r="AL121" i="9"/>
  <c r="AL122" i="9"/>
  <c r="AP121" i="9"/>
  <c r="AP122" i="9"/>
  <c r="AT121" i="9"/>
  <c r="AT122" i="9"/>
  <c r="D122" i="9"/>
  <c r="D123" i="9"/>
  <c r="H122" i="9"/>
  <c r="H123" i="9"/>
  <c r="L122" i="9"/>
  <c r="L123" i="9"/>
  <c r="P122" i="9"/>
  <c r="P123" i="9"/>
  <c r="T122" i="9"/>
  <c r="T123" i="9"/>
  <c r="X122" i="9"/>
  <c r="X123" i="9"/>
  <c r="AB122" i="9"/>
  <c r="AB123" i="9"/>
  <c r="AF122" i="9"/>
  <c r="AF123" i="9"/>
  <c r="AJ122" i="9"/>
  <c r="AJ123" i="9"/>
  <c r="AN122" i="9"/>
  <c r="AN123" i="9"/>
  <c r="AR122" i="9"/>
  <c r="AR123" i="9"/>
  <c r="F123" i="9"/>
  <c r="F124" i="9"/>
  <c r="J123" i="9"/>
  <c r="J124" i="9"/>
  <c r="N123" i="9"/>
  <c r="N124" i="9"/>
  <c r="R123" i="9"/>
  <c r="R124" i="9"/>
  <c r="V123" i="9"/>
  <c r="V124" i="9"/>
  <c r="Z123" i="9"/>
  <c r="Z124" i="9"/>
  <c r="AD123" i="9"/>
  <c r="AD124" i="9"/>
  <c r="AH123" i="9"/>
  <c r="AH124" i="9"/>
  <c r="AL123" i="9"/>
  <c r="AL124" i="9"/>
  <c r="AP123" i="9"/>
  <c r="AP124" i="9"/>
  <c r="AT123" i="9"/>
  <c r="AT124" i="9"/>
  <c r="D124" i="9"/>
  <c r="D125" i="9"/>
  <c r="H124" i="9"/>
  <c r="H125" i="9"/>
  <c r="L124" i="9"/>
  <c r="L125" i="9"/>
  <c r="P124" i="9"/>
  <c r="P125" i="9"/>
  <c r="T124" i="9"/>
  <c r="T125" i="9"/>
  <c r="X124" i="9"/>
  <c r="X125" i="9"/>
  <c r="AB124" i="9"/>
  <c r="AB125" i="9"/>
  <c r="AF124" i="9"/>
  <c r="AF125" i="9"/>
  <c r="AJ124" i="9"/>
  <c r="AJ125" i="9"/>
  <c r="AN124" i="9"/>
  <c r="AN125" i="9"/>
  <c r="AR124" i="9"/>
  <c r="AR125" i="9"/>
  <c r="F125" i="9"/>
  <c r="F126" i="9"/>
  <c r="J125" i="9"/>
  <c r="J126" i="9"/>
  <c r="N125" i="9"/>
  <c r="N126" i="9"/>
  <c r="R125" i="9"/>
  <c r="R126" i="9"/>
  <c r="V125" i="9"/>
  <c r="V126" i="9"/>
  <c r="Z125" i="9"/>
  <c r="Z126" i="9"/>
  <c r="AD125" i="9"/>
  <c r="AD126" i="9"/>
  <c r="AH125" i="9"/>
  <c r="AH126" i="9"/>
  <c r="AL125" i="9"/>
  <c r="AL126" i="9"/>
  <c r="AP125" i="9"/>
  <c r="AP126" i="9"/>
  <c r="AT125" i="9"/>
  <c r="AT126" i="9"/>
  <c r="D126" i="9"/>
  <c r="D127" i="9"/>
  <c r="H126" i="9"/>
  <c r="H127" i="9"/>
  <c r="L126" i="9"/>
  <c r="L127" i="9"/>
  <c r="P126" i="9"/>
  <c r="P127" i="9"/>
  <c r="T126" i="9"/>
  <c r="T127" i="9"/>
  <c r="X126" i="9"/>
  <c r="X127" i="9"/>
  <c r="AB126" i="9"/>
  <c r="AB127" i="9"/>
  <c r="AF126" i="9"/>
  <c r="AF127" i="9"/>
  <c r="AJ126" i="9"/>
  <c r="AJ127" i="9"/>
  <c r="AN126" i="9"/>
  <c r="AN127" i="9"/>
  <c r="AR126" i="9"/>
  <c r="AR127" i="9"/>
  <c r="F127" i="9"/>
  <c r="F128" i="9"/>
  <c r="J127" i="9"/>
  <c r="J128" i="9"/>
  <c r="N127" i="9"/>
  <c r="N128" i="9"/>
  <c r="R127" i="9"/>
  <c r="R128" i="9"/>
  <c r="V127" i="9"/>
  <c r="V128" i="9"/>
  <c r="Z127" i="9"/>
  <c r="Z128" i="9"/>
  <c r="AD127" i="9"/>
  <c r="AD128" i="9"/>
  <c r="AH429" i="9"/>
  <c r="D430" i="9"/>
  <c r="D177" i="9"/>
  <c r="H430" i="9"/>
  <c r="H177" i="9"/>
  <c r="X430" i="9"/>
  <c r="X177" i="9"/>
  <c r="AJ430" i="9"/>
  <c r="AJ177" i="9"/>
  <c r="F431" i="9"/>
  <c r="F178" i="9"/>
  <c r="J178" i="9"/>
  <c r="V431" i="9"/>
  <c r="Z431" i="9"/>
  <c r="Z178" i="9"/>
  <c r="AD431" i="9"/>
  <c r="AD178" i="9"/>
  <c r="AH178" i="9"/>
  <c r="AT178" i="9"/>
  <c r="D179" i="9"/>
  <c r="H432" i="9"/>
  <c r="L432" i="9"/>
  <c r="L179" i="9"/>
  <c r="AB432" i="9"/>
  <c r="AB179" i="9"/>
  <c r="AF432" i="9"/>
  <c r="AF179" i="9"/>
  <c r="AJ432" i="9"/>
  <c r="F180" i="9"/>
  <c r="N180" i="9"/>
  <c r="AD433" i="9"/>
  <c r="AH433" i="9"/>
  <c r="AL433" i="9"/>
  <c r="D434" i="9"/>
  <c r="D181" i="9"/>
  <c r="H434" i="9"/>
  <c r="H181" i="9"/>
  <c r="P181" i="9"/>
  <c r="AB434" i="9"/>
  <c r="AJ181" i="9"/>
  <c r="AR434" i="9"/>
  <c r="F435" i="9"/>
  <c r="F182" i="9"/>
  <c r="R182" i="9"/>
  <c r="AD435" i="9"/>
  <c r="AD182" i="9"/>
  <c r="AH435" i="9"/>
  <c r="AH182" i="9"/>
  <c r="AL182" i="9"/>
  <c r="D436" i="9"/>
  <c r="D183" i="9"/>
  <c r="L436" i="9"/>
  <c r="L183" i="9"/>
  <c r="T436" i="9"/>
  <c r="T183" i="9"/>
  <c r="AF436" i="9"/>
  <c r="AF183" i="9"/>
  <c r="AJ436" i="9"/>
  <c r="AN183" i="9"/>
  <c r="AR436" i="9"/>
  <c r="J437" i="9"/>
  <c r="J184" i="9"/>
  <c r="N184" i="9"/>
  <c r="V184" i="9"/>
  <c r="Z437" i="9"/>
  <c r="Z184" i="9"/>
  <c r="AD437" i="9"/>
  <c r="AD184" i="9"/>
  <c r="AT437" i="9"/>
  <c r="H438" i="9"/>
  <c r="H185" i="9"/>
  <c r="L438" i="9"/>
  <c r="L185" i="9"/>
  <c r="T438" i="9"/>
  <c r="X438" i="9"/>
  <c r="X185" i="9"/>
  <c r="AB438" i="9"/>
  <c r="AB185" i="9"/>
  <c r="AN438" i="9"/>
  <c r="F439" i="9"/>
  <c r="F186" i="9"/>
  <c r="J439" i="9"/>
  <c r="J186" i="9"/>
  <c r="V439" i="9"/>
  <c r="V186" i="9"/>
  <c r="Z439" i="9"/>
  <c r="Z186" i="9"/>
  <c r="AH186" i="9"/>
  <c r="D440" i="9"/>
  <c r="D187" i="9"/>
  <c r="L440" i="9"/>
  <c r="L187" i="9"/>
  <c r="T440" i="9"/>
  <c r="T187" i="9"/>
  <c r="AJ440" i="9"/>
  <c r="AJ187" i="9"/>
  <c r="F441" i="9"/>
  <c r="F188" i="9"/>
  <c r="N188" i="9"/>
  <c r="R188" i="9"/>
  <c r="V441" i="9"/>
  <c r="V188" i="9"/>
  <c r="AD441" i="9"/>
  <c r="AD188" i="9"/>
  <c r="AH188" i="9"/>
  <c r="H442" i="9"/>
  <c r="H189" i="9"/>
  <c r="P189" i="9"/>
  <c r="X442" i="9"/>
  <c r="X189" i="9"/>
  <c r="AB442" i="9"/>
  <c r="AB189" i="9"/>
  <c r="F443" i="9"/>
  <c r="F190" i="9"/>
  <c r="J190" i="9"/>
  <c r="R190" i="9"/>
  <c r="V443" i="9"/>
  <c r="V190" i="9"/>
  <c r="AH443" i="9"/>
  <c r="AH190" i="9"/>
  <c r="D444" i="9"/>
  <c r="D191" i="9"/>
  <c r="H444" i="9"/>
  <c r="P191" i="9"/>
  <c r="T444" i="9"/>
  <c r="T191" i="9"/>
  <c r="X444" i="9"/>
  <c r="AF444" i="9"/>
  <c r="AF191" i="9"/>
  <c r="AJ444" i="9"/>
  <c r="AJ191" i="9"/>
  <c r="AR444" i="9"/>
  <c r="N192" i="9"/>
  <c r="R192" i="9"/>
  <c r="V445" i="9"/>
  <c r="AD445" i="9"/>
  <c r="AD192" i="9"/>
  <c r="AH445" i="9"/>
  <c r="AH192" i="9"/>
  <c r="AL192" i="9"/>
  <c r="D193" i="9"/>
  <c r="H193" i="9"/>
  <c r="L446" i="9"/>
  <c r="L193" i="9"/>
  <c r="P193" i="9"/>
  <c r="T193" i="9"/>
  <c r="AB446" i="9"/>
  <c r="AB193" i="9"/>
  <c r="AF446" i="9"/>
  <c r="AF193" i="9"/>
  <c r="AN446" i="9"/>
  <c r="J447" i="9"/>
  <c r="J194" i="9"/>
  <c r="N194" i="9"/>
  <c r="R194" i="9"/>
  <c r="V447" i="9"/>
  <c r="Z447" i="9"/>
  <c r="Z194" i="9"/>
  <c r="AD447" i="9"/>
  <c r="AD194" i="9"/>
  <c r="AH194" i="9"/>
  <c r="AP447" i="9"/>
  <c r="H146" i="9"/>
  <c r="H147" i="9"/>
  <c r="L448" i="9"/>
  <c r="L195" i="9"/>
  <c r="T195" i="9"/>
  <c r="AF195" i="9"/>
  <c r="AJ448" i="9"/>
  <c r="AJ195" i="9"/>
  <c r="AN146" i="9"/>
  <c r="AN147" i="9"/>
  <c r="J196" i="9"/>
  <c r="N196" i="9"/>
  <c r="R196" i="9"/>
  <c r="Z147" i="9"/>
  <c r="Z148" i="9"/>
  <c r="AD196" i="9"/>
  <c r="AH449" i="9"/>
  <c r="AH196" i="9"/>
  <c r="AP196" i="9"/>
  <c r="AT449" i="9"/>
  <c r="D450" i="9"/>
  <c r="L148" i="9"/>
  <c r="L149" i="9"/>
  <c r="P197" i="9"/>
  <c r="T450" i="9"/>
  <c r="T197" i="9"/>
  <c r="X450" i="9"/>
  <c r="X197" i="9"/>
  <c r="AF197" i="9"/>
  <c r="AJ450" i="9"/>
  <c r="AJ197" i="9"/>
  <c r="AR148" i="9"/>
  <c r="AR149" i="9"/>
  <c r="F451" i="9"/>
  <c r="R198" i="9"/>
  <c r="V451" i="9"/>
  <c r="V198" i="9"/>
  <c r="AD149" i="9"/>
  <c r="AD150" i="9"/>
  <c r="AH451" i="9"/>
  <c r="AH198" i="9"/>
  <c r="AL149" i="9"/>
  <c r="AL150" i="9"/>
  <c r="AT198" i="9"/>
  <c r="D452" i="9"/>
  <c r="H199" i="9"/>
  <c r="T452" i="9"/>
  <c r="X452" i="9"/>
  <c r="X199" i="9"/>
  <c r="AF452" i="9"/>
  <c r="AF199" i="9"/>
  <c r="AN452" i="9"/>
  <c r="D105" i="9"/>
  <c r="T105" i="9"/>
  <c r="AJ105" i="9"/>
  <c r="F106" i="9"/>
  <c r="V106" i="9"/>
  <c r="AL106" i="9"/>
  <c r="H107" i="9"/>
  <c r="X107" i="9"/>
  <c r="AN107" i="9"/>
  <c r="J108" i="9"/>
  <c r="Z108" i="9"/>
  <c r="AP108" i="9"/>
  <c r="L109" i="9"/>
  <c r="AB109" i="9"/>
  <c r="AR109" i="9"/>
  <c r="N110" i="9"/>
  <c r="AD110" i="9"/>
  <c r="AT110" i="9"/>
  <c r="P111" i="9"/>
  <c r="AF111" i="9"/>
  <c r="R112" i="9"/>
  <c r="AH112" i="9"/>
  <c r="D113" i="9"/>
  <c r="T113" i="9"/>
  <c r="AJ113" i="9"/>
  <c r="F114" i="9"/>
  <c r="V114" i="9"/>
  <c r="AL114" i="9"/>
  <c r="AJ406" i="9"/>
  <c r="AJ153" i="9"/>
  <c r="E406" i="9"/>
  <c r="E153" i="9"/>
  <c r="Q153" i="9"/>
  <c r="U406" i="9"/>
  <c r="U153" i="9"/>
  <c r="Y153" i="9"/>
  <c r="AK406" i="9"/>
  <c r="AK153" i="9"/>
  <c r="AO406" i="9"/>
  <c r="AO153" i="9"/>
  <c r="AS153" i="9"/>
  <c r="K407" i="9"/>
  <c r="K154" i="9"/>
  <c r="S154" i="9"/>
  <c r="W407" i="9"/>
  <c r="W154" i="9"/>
  <c r="AA154" i="9"/>
  <c r="AI407" i="9"/>
  <c r="AI154" i="9"/>
  <c r="AM407" i="9"/>
  <c r="AM154" i="9"/>
  <c r="AQ407" i="9"/>
  <c r="AQ154" i="9"/>
  <c r="E155" i="9"/>
  <c r="M155" i="9"/>
  <c r="Q155" i="9"/>
  <c r="U408" i="9"/>
  <c r="U155" i="9"/>
  <c r="Y408" i="9"/>
  <c r="Y155" i="9"/>
  <c r="AC408" i="9"/>
  <c r="AG408" i="9"/>
  <c r="AG155" i="9"/>
  <c r="AK408" i="9"/>
  <c r="AK155" i="9"/>
  <c r="AO408" i="9"/>
  <c r="AO155" i="9"/>
  <c r="AS408" i="9"/>
  <c r="G409" i="9"/>
  <c r="G156" i="9"/>
  <c r="O156" i="9"/>
  <c r="S156" i="9"/>
  <c r="W409" i="9"/>
  <c r="W156" i="9"/>
  <c r="AA156" i="9"/>
  <c r="AM409" i="9"/>
  <c r="AM156" i="9"/>
  <c r="AQ409" i="9"/>
  <c r="AQ156" i="9"/>
  <c r="AU409" i="9"/>
  <c r="AU156" i="9"/>
  <c r="U410" i="9"/>
  <c r="U157" i="9"/>
  <c r="Y410" i="9"/>
  <c r="Y157" i="9"/>
  <c r="AG410" i="9"/>
  <c r="AG157" i="9"/>
  <c r="AO410" i="9"/>
  <c r="AO157" i="9"/>
  <c r="AS410" i="9"/>
  <c r="AS157" i="9"/>
  <c r="C411" i="9"/>
  <c r="C158" i="9"/>
  <c r="S411" i="9"/>
  <c r="S158" i="9"/>
  <c r="W411" i="9"/>
  <c r="W158" i="9"/>
  <c r="AA158" i="9"/>
  <c r="AE411" i="9"/>
  <c r="AI411" i="9"/>
  <c r="AI158" i="9"/>
  <c r="AM411" i="9"/>
  <c r="AM158" i="9"/>
  <c r="AQ411" i="9"/>
  <c r="AQ158" i="9"/>
  <c r="AU411" i="9"/>
  <c r="AU158" i="9"/>
  <c r="I412" i="9"/>
  <c r="I159" i="9"/>
  <c r="M159" i="9"/>
  <c r="Q159" i="9"/>
  <c r="U412" i="9"/>
  <c r="U159" i="9"/>
  <c r="Y412" i="9"/>
  <c r="Y159" i="9"/>
  <c r="AC412" i="9"/>
  <c r="AC159" i="9"/>
  <c r="AG412" i="9"/>
  <c r="AG159" i="9"/>
  <c r="AK159" i="9"/>
  <c r="AO412" i="9"/>
  <c r="AO159" i="9"/>
  <c r="AS412" i="9"/>
  <c r="AS159" i="9"/>
  <c r="G160" i="9"/>
  <c r="K160" i="9"/>
  <c r="O160" i="9"/>
  <c r="W413" i="9"/>
  <c r="AA160" i="9"/>
  <c r="AI413" i="9"/>
  <c r="AI160" i="9"/>
  <c r="AM413" i="9"/>
  <c r="AQ160" i="9"/>
  <c r="AU413" i="9"/>
  <c r="AU160" i="9"/>
  <c r="E414" i="9"/>
  <c r="E161" i="9"/>
  <c r="I161" i="9"/>
  <c r="Y414" i="9"/>
  <c r="Y161" i="9"/>
  <c r="AC414" i="9"/>
  <c r="AG414" i="9"/>
  <c r="AG161" i="9"/>
  <c r="AK161" i="9"/>
  <c r="AS414" i="9"/>
  <c r="AS161" i="9"/>
  <c r="K415" i="9"/>
  <c r="K162" i="9"/>
  <c r="S415" i="9"/>
  <c r="S162" i="9"/>
  <c r="AI415" i="9"/>
  <c r="AI162" i="9"/>
  <c r="AM415" i="9"/>
  <c r="AM162" i="9"/>
  <c r="AU415" i="9"/>
  <c r="Q163" i="9"/>
  <c r="U416" i="9"/>
  <c r="U163" i="9"/>
  <c r="Y416" i="9"/>
  <c r="Y163" i="9"/>
  <c r="AC416" i="9"/>
  <c r="AK163" i="9"/>
  <c r="AO416" i="9"/>
  <c r="AO163" i="9"/>
  <c r="AS416" i="9"/>
  <c r="AS163" i="9"/>
  <c r="G417" i="9"/>
  <c r="G164" i="9"/>
  <c r="O164" i="9"/>
  <c r="W417" i="9"/>
  <c r="AA164" i="9"/>
  <c r="AI417" i="9"/>
  <c r="AI164" i="9"/>
  <c r="AM417" i="9"/>
  <c r="AM164" i="9"/>
  <c r="AQ164" i="9"/>
  <c r="AU417" i="9"/>
  <c r="AU164" i="9"/>
  <c r="Q165" i="9"/>
  <c r="U418" i="9"/>
  <c r="U165" i="9"/>
  <c r="Y418" i="9"/>
  <c r="Y165" i="9"/>
  <c r="AG418" i="9"/>
  <c r="AO418" i="9"/>
  <c r="AO165" i="9"/>
  <c r="AS165" i="9"/>
  <c r="C419" i="9"/>
  <c r="C166" i="9"/>
  <c r="AA166" i="9"/>
  <c r="AM419" i="9"/>
  <c r="AM166" i="9"/>
  <c r="AQ419" i="9"/>
  <c r="AQ166" i="9"/>
  <c r="AU419" i="9"/>
  <c r="AU166" i="9"/>
  <c r="I420" i="9"/>
  <c r="I167" i="9"/>
  <c r="Q167" i="9"/>
  <c r="AC420" i="9"/>
  <c r="AG420" i="9"/>
  <c r="AK420" i="9"/>
  <c r="AO420" i="9"/>
  <c r="AO167" i="9"/>
  <c r="AS420" i="9"/>
  <c r="AS167" i="9"/>
  <c r="K168" i="9"/>
  <c r="O168" i="9"/>
  <c r="S421" i="9"/>
  <c r="S168" i="9"/>
  <c r="W421" i="9"/>
  <c r="W168" i="9"/>
  <c r="AI421" i="9"/>
  <c r="AM421" i="9"/>
  <c r="AM168" i="9"/>
  <c r="AQ421" i="9"/>
  <c r="AQ168" i="9"/>
  <c r="AU421" i="9"/>
  <c r="AU168" i="9"/>
  <c r="E422" i="9"/>
  <c r="E169" i="9"/>
  <c r="U422" i="9"/>
  <c r="U169" i="9"/>
  <c r="Y422" i="9"/>
  <c r="Y169" i="9"/>
  <c r="AG422" i="9"/>
  <c r="AG169" i="9"/>
  <c r="AO422" i="9"/>
  <c r="AO169" i="9"/>
  <c r="AS422" i="9"/>
  <c r="AS169" i="9"/>
  <c r="K423" i="9"/>
  <c r="K170" i="9"/>
  <c r="AA170" i="9"/>
  <c r="AI423" i="9"/>
  <c r="AI170" i="9"/>
  <c r="AQ423" i="9"/>
  <c r="AQ170" i="9"/>
  <c r="AU423" i="9"/>
  <c r="AU170" i="9"/>
  <c r="I424" i="9"/>
  <c r="Q171" i="9"/>
  <c r="AC171" i="9"/>
  <c r="AK424" i="9"/>
  <c r="AO424" i="9"/>
  <c r="AO171" i="9"/>
  <c r="AS424" i="9"/>
  <c r="AS171" i="9"/>
  <c r="G425" i="9"/>
  <c r="G172" i="9"/>
  <c r="K172" i="9"/>
  <c r="O172" i="9"/>
  <c r="S425" i="9"/>
  <c r="S172" i="9"/>
  <c r="W425" i="9"/>
  <c r="W172" i="9"/>
  <c r="AE172" i="9"/>
  <c r="AI425" i="9"/>
  <c r="AI172" i="9"/>
  <c r="AM172" i="9"/>
  <c r="AQ425" i="9"/>
  <c r="AQ172" i="9"/>
  <c r="AU425" i="9"/>
  <c r="AU172" i="9"/>
  <c r="U426" i="9"/>
  <c r="U173" i="9"/>
  <c r="Y426" i="9"/>
  <c r="Y173" i="9"/>
  <c r="AO426" i="9"/>
  <c r="AO173" i="9"/>
  <c r="AS426" i="9"/>
  <c r="AS173" i="9"/>
  <c r="C427" i="9"/>
  <c r="C174" i="9"/>
  <c r="AA174" i="9"/>
  <c r="AM427" i="9"/>
  <c r="AM174" i="9"/>
  <c r="AQ427" i="9"/>
  <c r="AQ174" i="9"/>
  <c r="AU174" i="9"/>
  <c r="I428" i="9"/>
  <c r="I175" i="9"/>
  <c r="Q175" i="9"/>
  <c r="AC428" i="9"/>
  <c r="AC175" i="9"/>
  <c r="AG175" i="9"/>
  <c r="AK428" i="9"/>
  <c r="AK175" i="9"/>
  <c r="AO428" i="9"/>
  <c r="AO175" i="9"/>
  <c r="AS428" i="9"/>
  <c r="O176" i="9"/>
  <c r="S429" i="9"/>
  <c r="S176" i="9"/>
  <c r="W429" i="9"/>
  <c r="W176" i="9"/>
  <c r="AI429" i="9"/>
  <c r="AM429" i="9"/>
  <c r="AM176" i="9"/>
  <c r="AQ429" i="9"/>
  <c r="AQ176" i="9"/>
  <c r="AU429" i="9"/>
  <c r="AU176" i="9"/>
  <c r="E430" i="9"/>
  <c r="E177" i="9"/>
  <c r="I430" i="9"/>
  <c r="U430" i="9"/>
  <c r="U177" i="9"/>
  <c r="Y430" i="9"/>
  <c r="Y177" i="9"/>
  <c r="AG430" i="9"/>
  <c r="AG177" i="9"/>
  <c r="AO430" i="9"/>
  <c r="AO177" i="9"/>
  <c r="C431" i="9"/>
  <c r="AQ431" i="9"/>
  <c r="AQ178" i="9"/>
  <c r="E432" i="9"/>
  <c r="E179" i="9"/>
  <c r="U432" i="9"/>
  <c r="U179" i="9"/>
  <c r="AK179" i="9"/>
  <c r="AS432" i="9"/>
  <c r="AS179" i="9"/>
  <c r="G180" i="9"/>
  <c r="W433" i="9"/>
  <c r="W180" i="9"/>
  <c r="AE433" i="9"/>
  <c r="AE180" i="9"/>
  <c r="AM433" i="9"/>
  <c r="AM180" i="9"/>
  <c r="AU180" i="9"/>
  <c r="I434" i="9"/>
  <c r="I181" i="9"/>
  <c r="M434" i="9"/>
  <c r="M181" i="9"/>
  <c r="Q181" i="9"/>
  <c r="Y434" i="9"/>
  <c r="Y181" i="9"/>
  <c r="AG434" i="9"/>
  <c r="AG181" i="9"/>
  <c r="AO434" i="9"/>
  <c r="AO181" i="9"/>
  <c r="AS434" i="9"/>
  <c r="K435" i="9"/>
  <c r="K182" i="9"/>
  <c r="S435" i="9"/>
  <c r="S182" i="9"/>
  <c r="AQ435" i="9"/>
  <c r="AQ182" i="9"/>
  <c r="AU435" i="9"/>
  <c r="AU182" i="9"/>
  <c r="E436" i="9"/>
  <c r="E183" i="9"/>
  <c r="U436" i="9"/>
  <c r="U183" i="9"/>
  <c r="AG436" i="9"/>
  <c r="AG183" i="9"/>
  <c r="AS436" i="9"/>
  <c r="AS183" i="9"/>
  <c r="C437" i="9"/>
  <c r="C184" i="9"/>
  <c r="G437" i="9"/>
  <c r="G184" i="9"/>
  <c r="S437" i="9"/>
  <c r="S184" i="9"/>
  <c r="W437" i="9"/>
  <c r="AE184" i="9"/>
  <c r="AI437" i="9"/>
  <c r="AI184" i="9"/>
  <c r="AM437" i="9"/>
  <c r="AM184" i="9"/>
  <c r="AU437" i="9"/>
  <c r="AU184" i="9"/>
  <c r="E438" i="9"/>
  <c r="E185" i="9"/>
  <c r="U438" i="9"/>
  <c r="U185" i="9"/>
  <c r="Y438" i="9"/>
  <c r="Y185" i="9"/>
  <c r="AG438" i="9"/>
  <c r="AG185" i="9"/>
  <c r="AK438" i="9"/>
  <c r="AK185" i="9"/>
  <c r="AO438" i="9"/>
  <c r="C439" i="9"/>
  <c r="C186" i="9"/>
  <c r="G439" i="9"/>
  <c r="G186" i="9"/>
  <c r="K186" i="9"/>
  <c r="AA186" i="9"/>
  <c r="AI439" i="9"/>
  <c r="AI186" i="9"/>
  <c r="AM439" i="9"/>
  <c r="AQ439" i="9"/>
  <c r="E440" i="9"/>
  <c r="E187" i="9"/>
  <c r="I187" i="9"/>
  <c r="M440" i="9"/>
  <c r="M187" i="9"/>
  <c r="U440" i="9"/>
  <c r="U187" i="9"/>
  <c r="Y187" i="9"/>
  <c r="AC187" i="9"/>
  <c r="AK440" i="9"/>
  <c r="AK187" i="9"/>
  <c r="AO440" i="9"/>
  <c r="AS187" i="9"/>
  <c r="G441" i="9"/>
  <c r="G188" i="9"/>
  <c r="K188" i="9"/>
  <c r="AA188" i="9"/>
  <c r="AE441" i="9"/>
  <c r="AE188" i="9"/>
  <c r="AM441" i="9"/>
  <c r="AQ441" i="9"/>
  <c r="AQ188" i="9"/>
  <c r="AU441" i="9"/>
  <c r="AU188" i="9"/>
  <c r="I189" i="9"/>
  <c r="M442" i="9"/>
  <c r="Q189" i="9"/>
  <c r="Y189" i="9"/>
  <c r="AG442" i="9"/>
  <c r="AG189" i="9"/>
  <c r="C443" i="9"/>
  <c r="C190" i="9"/>
  <c r="K443" i="9"/>
  <c r="K190" i="9"/>
  <c r="AA190" i="9"/>
  <c r="AE443" i="9"/>
  <c r="AE190" i="9"/>
  <c r="AI443" i="9"/>
  <c r="AI190" i="9"/>
  <c r="AU443" i="9"/>
  <c r="AU190" i="9"/>
  <c r="E444" i="9"/>
  <c r="E191" i="9"/>
  <c r="M444" i="9"/>
  <c r="M191" i="9"/>
  <c r="Q191" i="9"/>
  <c r="AC444" i="9"/>
  <c r="AG444" i="9"/>
  <c r="AG191" i="9"/>
  <c r="AK444" i="9"/>
  <c r="AK191" i="9"/>
  <c r="C445" i="9"/>
  <c r="C192" i="9"/>
  <c r="G445" i="9"/>
  <c r="G192" i="9"/>
  <c r="W445" i="9"/>
  <c r="W192" i="9"/>
  <c r="AI445" i="9"/>
  <c r="AI192" i="9"/>
  <c r="AM445" i="9"/>
  <c r="AM192" i="9"/>
  <c r="AU445" i="9"/>
  <c r="E446" i="9"/>
  <c r="E193" i="9"/>
  <c r="I446" i="9"/>
  <c r="I193" i="9"/>
  <c r="Q193" i="9"/>
  <c r="AG446" i="9"/>
  <c r="AG193" i="9"/>
  <c r="AK446" i="9"/>
  <c r="AK193" i="9"/>
  <c r="AO193" i="9"/>
  <c r="C447" i="9"/>
  <c r="C194" i="9"/>
  <c r="G447" i="9"/>
  <c r="G194" i="9"/>
  <c r="K447" i="9"/>
  <c r="S447" i="9"/>
  <c r="S194" i="9"/>
  <c r="W447" i="9"/>
  <c r="W194" i="9"/>
  <c r="AI447" i="9"/>
  <c r="AI194" i="9"/>
  <c r="AM447" i="9"/>
  <c r="E448" i="9"/>
  <c r="E195" i="9"/>
  <c r="I195" i="9"/>
  <c r="Y448" i="9"/>
  <c r="Y195" i="9"/>
  <c r="AC448" i="9"/>
  <c r="AC195" i="9"/>
  <c r="AK195" i="9"/>
  <c r="AO448" i="9"/>
  <c r="H105" i="9"/>
  <c r="X105" i="9"/>
  <c r="AN105" i="9"/>
  <c r="J106" i="9"/>
  <c r="Z106" i="9"/>
  <c r="AP106" i="9"/>
  <c r="L107" i="9"/>
  <c r="AB107" i="9"/>
  <c r="AR107" i="9"/>
  <c r="N108" i="9"/>
  <c r="AD108" i="9"/>
  <c r="AT108" i="9"/>
  <c r="P109" i="9"/>
  <c r="AF109" i="9"/>
  <c r="R110" i="9"/>
  <c r="AH110" i="9"/>
  <c r="D111" i="9"/>
  <c r="T111" i="9"/>
  <c r="AJ111" i="9"/>
  <c r="F112" i="9"/>
  <c r="V112" i="9"/>
  <c r="AL112" i="9"/>
  <c r="H113" i="9"/>
  <c r="X113" i="9"/>
  <c r="AN113" i="9"/>
  <c r="J114" i="9"/>
  <c r="Z114" i="9"/>
  <c r="AP114" i="9"/>
  <c r="AT146" i="9"/>
  <c r="P147" i="9"/>
  <c r="X147" i="9"/>
  <c r="AF147" i="9"/>
  <c r="J148" i="9"/>
  <c r="R148" i="9"/>
  <c r="AH148" i="9"/>
  <c r="AP148" i="9"/>
  <c r="D149" i="9"/>
  <c r="T149" i="9"/>
  <c r="AB149" i="9"/>
  <c r="AJ149" i="9"/>
  <c r="F150" i="9"/>
  <c r="N150" i="9"/>
  <c r="V150" i="9"/>
  <c r="AT150" i="9"/>
  <c r="L105" i="9"/>
  <c r="AB105" i="9"/>
  <c r="AR105" i="9"/>
  <c r="N106" i="9"/>
  <c r="AD106" i="9"/>
  <c r="AT106" i="9"/>
  <c r="P107" i="9"/>
  <c r="AF107" i="9"/>
  <c r="R108" i="9"/>
  <c r="AH108" i="9"/>
  <c r="D109" i="9"/>
  <c r="T109" i="9"/>
  <c r="AJ109" i="9"/>
  <c r="F110" i="9"/>
  <c r="V110" i="9"/>
  <c r="AL110" i="9"/>
  <c r="H111" i="9"/>
  <c r="X111" i="9"/>
  <c r="AN111" i="9"/>
  <c r="J112" i="9"/>
  <c r="Z112" i="9"/>
  <c r="AP112" i="9"/>
  <c r="L113" i="9"/>
  <c r="AB113" i="9"/>
  <c r="AR113" i="9"/>
  <c r="N114" i="9"/>
  <c r="AD114" i="9"/>
  <c r="AT120" i="9"/>
  <c r="AK430" i="9"/>
  <c r="AK177" i="9"/>
  <c r="W431" i="9"/>
  <c r="W178" i="9"/>
  <c r="AM431" i="9"/>
  <c r="AM178" i="9"/>
  <c r="I432" i="9"/>
  <c r="AG432" i="9"/>
  <c r="AG179" i="9"/>
  <c r="C433" i="9"/>
  <c r="C180" i="9"/>
  <c r="AI433" i="9"/>
  <c r="AI180" i="9"/>
  <c r="U434" i="9"/>
  <c r="G182" i="9"/>
  <c r="AM435" i="9"/>
  <c r="AM182" i="9"/>
  <c r="AO183" i="9"/>
  <c r="AA184" i="9"/>
  <c r="AS438" i="9"/>
  <c r="AE439" i="9"/>
  <c r="AE186" i="9"/>
  <c r="C441" i="9"/>
  <c r="C188" i="9"/>
  <c r="AI441" i="9"/>
  <c r="AI188" i="9"/>
  <c r="G443" i="9"/>
  <c r="G190" i="9"/>
  <c r="Y444" i="9"/>
  <c r="Y191" i="9"/>
  <c r="AQ445" i="9"/>
  <c r="AQ192" i="9"/>
  <c r="AC446" i="9"/>
  <c r="AS446" i="9"/>
  <c r="AS193" i="9"/>
  <c r="AE447" i="9"/>
  <c r="AE194" i="9"/>
  <c r="Q195" i="9"/>
  <c r="O178" i="9"/>
  <c r="AU431" i="9"/>
  <c r="AU178" i="9"/>
  <c r="Q179" i="9"/>
  <c r="AO432" i="9"/>
  <c r="AO179" i="9"/>
  <c r="S180" i="9"/>
  <c r="E434" i="9"/>
  <c r="E181" i="9"/>
  <c r="AK434" i="9"/>
  <c r="AK181" i="9"/>
  <c r="W435" i="9"/>
  <c r="W182" i="9"/>
  <c r="I436" i="9"/>
  <c r="I183" i="9"/>
  <c r="Y436" i="9"/>
  <c r="Y183" i="9"/>
  <c r="K437" i="9"/>
  <c r="K184" i="9"/>
  <c r="AQ184" i="9"/>
  <c r="AC438" i="9"/>
  <c r="AC185" i="9"/>
  <c r="O186" i="9"/>
  <c r="AU439" i="9"/>
  <c r="AU186" i="9"/>
  <c r="AG440" i="9"/>
  <c r="AG187" i="9"/>
  <c r="S441" i="9"/>
  <c r="S188" i="9"/>
  <c r="E442" i="9"/>
  <c r="E189" i="9"/>
  <c r="AK442" i="9"/>
  <c r="AK189" i="9"/>
  <c r="W190" i="9"/>
  <c r="I444" i="9"/>
  <c r="AO191" i="9"/>
  <c r="AA192" i="9"/>
  <c r="O194" i="9"/>
  <c r="AU447" i="9"/>
  <c r="AU194" i="9"/>
  <c r="AG448" i="9"/>
  <c r="AG195" i="9"/>
  <c r="AS448" i="9"/>
  <c r="AS195" i="9"/>
  <c r="C449" i="9"/>
  <c r="C196" i="9"/>
  <c r="G449" i="9"/>
  <c r="G196" i="9"/>
  <c r="K449" i="9"/>
  <c r="K196" i="9"/>
  <c r="O196" i="9"/>
  <c r="S449" i="9"/>
  <c r="S196" i="9"/>
  <c r="AI449" i="9"/>
  <c r="AI196" i="9"/>
  <c r="AM449" i="9"/>
  <c r="AM196" i="9"/>
  <c r="AQ449" i="9"/>
  <c r="AQ196" i="9"/>
  <c r="E197" i="9"/>
  <c r="I450" i="9"/>
  <c r="I197" i="9"/>
  <c r="M450" i="9"/>
  <c r="M197" i="9"/>
  <c r="Q197" i="9"/>
  <c r="U450" i="9"/>
  <c r="U197" i="9"/>
  <c r="AG450" i="9"/>
  <c r="AG197" i="9"/>
  <c r="AK197" i="9"/>
  <c r="AO450" i="9"/>
  <c r="AO197" i="9"/>
  <c r="AS450" i="9"/>
  <c r="AS197" i="9"/>
  <c r="C451" i="9"/>
  <c r="C198" i="9"/>
  <c r="W451" i="9"/>
  <c r="W198" i="9"/>
  <c r="AA198" i="9"/>
  <c r="AE198" i="9"/>
  <c r="AI198" i="9"/>
  <c r="AM451" i="9"/>
  <c r="AM198" i="9"/>
  <c r="AQ451" i="9"/>
  <c r="AQ198" i="9"/>
  <c r="AU451" i="9"/>
  <c r="AU198" i="9"/>
  <c r="E452" i="9"/>
  <c r="E199" i="9"/>
  <c r="I452" i="9"/>
  <c r="M452" i="9"/>
  <c r="Y452" i="9"/>
  <c r="Y199" i="9"/>
  <c r="AG199" i="9"/>
  <c r="AK452" i="9"/>
  <c r="AK199" i="9"/>
  <c r="AO452" i="9"/>
  <c r="AO199" i="9"/>
  <c r="AS199" i="9"/>
  <c r="G431" i="9"/>
  <c r="G178" i="9"/>
  <c r="Y432" i="9"/>
  <c r="Y179" i="9"/>
  <c r="AH128" i="9"/>
  <c r="AL128" i="9"/>
  <c r="AP128" i="9"/>
  <c r="AT128" i="9"/>
  <c r="D129" i="9"/>
  <c r="H129" i="9"/>
  <c r="L129" i="9"/>
  <c r="P129" i="9"/>
  <c r="T129" i="9"/>
  <c r="X129" i="9"/>
  <c r="AB129" i="9"/>
  <c r="AF129" i="9"/>
  <c r="AJ129" i="9"/>
  <c r="AN129" i="9"/>
  <c r="AR129" i="9"/>
  <c r="F130" i="9"/>
  <c r="J130" i="9"/>
  <c r="N130" i="9"/>
  <c r="R130" i="9"/>
  <c r="V130" i="9"/>
  <c r="Z130" i="9"/>
  <c r="AD130" i="9"/>
  <c r="AH130" i="9"/>
  <c r="AL130" i="9"/>
  <c r="AP130" i="9"/>
  <c r="AT130" i="9"/>
  <c r="D131" i="9"/>
  <c r="H131" i="9"/>
  <c r="L131" i="9"/>
  <c r="P131" i="9"/>
  <c r="T131" i="9"/>
  <c r="X131" i="9"/>
  <c r="AB131" i="9"/>
  <c r="AF131" i="9"/>
  <c r="AJ131" i="9"/>
  <c r="AN131" i="9"/>
  <c r="AR131" i="9"/>
  <c r="F132" i="9"/>
  <c r="J132" i="9"/>
  <c r="N132" i="9"/>
  <c r="R132" i="9"/>
  <c r="V132" i="9"/>
  <c r="Z132" i="9"/>
  <c r="AD132" i="9"/>
  <c r="AH132" i="9"/>
  <c r="AL132" i="9"/>
  <c r="AP132" i="9"/>
  <c r="AT132" i="9"/>
  <c r="D133" i="9"/>
  <c r="H133" i="9"/>
  <c r="L133" i="9"/>
  <c r="P133" i="9"/>
  <c r="T133" i="9"/>
  <c r="X133" i="9"/>
  <c r="AB133" i="9"/>
  <c r="AF133" i="9"/>
  <c r="AJ133" i="9"/>
  <c r="AN133" i="9"/>
  <c r="AR133" i="9"/>
  <c r="F134" i="9"/>
  <c r="J134" i="9"/>
  <c r="N134" i="9"/>
  <c r="R134" i="9"/>
  <c r="V134" i="9"/>
  <c r="Z134" i="9"/>
  <c r="AD134" i="9"/>
  <c r="AH134" i="9"/>
  <c r="AL134" i="9"/>
  <c r="AP134" i="9"/>
  <c r="AT134" i="9"/>
  <c r="D135" i="9"/>
  <c r="H135" i="9"/>
  <c r="L135" i="9"/>
  <c r="P135" i="9"/>
  <c r="T135" i="9"/>
  <c r="X135" i="9"/>
  <c r="AB135" i="9"/>
  <c r="AF135" i="9"/>
  <c r="AJ135" i="9"/>
  <c r="AN135" i="9"/>
  <c r="AR135" i="9"/>
  <c r="F136" i="9"/>
  <c r="J136" i="9"/>
  <c r="N136" i="9"/>
  <c r="R136" i="9"/>
  <c r="V136" i="9"/>
  <c r="Z136" i="9"/>
  <c r="AD136" i="9"/>
  <c r="AH136" i="9"/>
  <c r="AL136" i="9"/>
  <c r="AP136" i="9"/>
  <c r="AT136" i="9"/>
  <c r="D137" i="9"/>
  <c r="H137" i="9"/>
  <c r="L137" i="9"/>
  <c r="P137" i="9"/>
  <c r="T137" i="9"/>
  <c r="X137" i="9"/>
  <c r="AB137" i="9"/>
  <c r="AF137" i="9"/>
  <c r="AJ137" i="9"/>
  <c r="AN137" i="9"/>
  <c r="AR137" i="9"/>
  <c r="F138" i="9"/>
  <c r="J138" i="9"/>
  <c r="N138" i="9"/>
  <c r="R138" i="9"/>
  <c r="V138" i="9"/>
  <c r="Z138" i="9"/>
  <c r="AD138" i="9"/>
  <c r="AH138" i="9"/>
  <c r="AL138" i="9"/>
  <c r="AP138" i="9"/>
  <c r="AT138" i="9"/>
  <c r="D139" i="9"/>
  <c r="H139" i="9"/>
  <c r="L139" i="9"/>
  <c r="P139" i="9"/>
  <c r="T139" i="9"/>
  <c r="X139" i="9"/>
  <c r="AB139" i="9"/>
  <c r="AF139" i="9"/>
  <c r="AJ139" i="9"/>
  <c r="AN139" i="9"/>
  <c r="AR139" i="9"/>
  <c r="F140" i="9"/>
  <c r="J140" i="9"/>
  <c r="N140" i="9"/>
  <c r="R140" i="9"/>
  <c r="V140" i="9"/>
  <c r="Z140" i="9"/>
  <c r="AD140" i="9"/>
  <c r="AH140" i="9"/>
  <c r="AL140" i="9"/>
  <c r="AP140" i="9"/>
  <c r="AT140" i="9"/>
  <c r="D141" i="9"/>
  <c r="H141" i="9"/>
  <c r="L141" i="9"/>
  <c r="P141" i="9"/>
  <c r="T141" i="9"/>
  <c r="X141" i="9"/>
  <c r="AB141" i="9"/>
  <c r="AF141" i="9"/>
  <c r="AJ141" i="9"/>
  <c r="AN141" i="9"/>
  <c r="AR141" i="9"/>
  <c r="F142" i="9"/>
  <c r="J142" i="9"/>
  <c r="N142" i="9"/>
  <c r="R142" i="9"/>
  <c r="V142" i="9"/>
  <c r="Z142" i="9"/>
  <c r="AD142" i="9"/>
  <c r="AH142" i="9"/>
  <c r="AL142" i="9"/>
  <c r="AP142" i="9"/>
  <c r="AT142" i="9"/>
  <c r="D143" i="9"/>
  <c r="H143" i="9"/>
  <c r="L143" i="9"/>
  <c r="P143" i="9"/>
  <c r="T143" i="9"/>
  <c r="X143" i="9"/>
  <c r="AB143" i="9"/>
  <c r="AF143" i="9"/>
  <c r="AJ143" i="9"/>
  <c r="AN143" i="9"/>
  <c r="AR143" i="9"/>
  <c r="F144" i="9"/>
  <c r="J144" i="9"/>
  <c r="N144" i="9"/>
  <c r="R144" i="9"/>
  <c r="V144" i="9"/>
  <c r="Z144" i="9"/>
  <c r="AD144" i="9"/>
  <c r="AH144" i="9"/>
  <c r="AL144" i="9"/>
  <c r="AP144" i="9"/>
  <c r="AT144" i="9"/>
  <c r="D145" i="9"/>
  <c r="H145" i="9"/>
  <c r="L145" i="9"/>
  <c r="P145" i="9"/>
  <c r="T145" i="9"/>
  <c r="X145" i="9"/>
  <c r="AB145" i="9"/>
  <c r="AF145" i="9"/>
  <c r="AJ145" i="9"/>
  <c r="AN145" i="9"/>
  <c r="AR145" i="9"/>
  <c r="F146" i="9"/>
  <c r="J146" i="9"/>
  <c r="N146" i="9"/>
  <c r="R146" i="9"/>
  <c r="V146" i="9"/>
  <c r="Z146" i="9"/>
  <c r="AD146" i="9"/>
  <c r="AH146" i="9"/>
  <c r="AL146" i="9"/>
  <c r="AP146" i="9"/>
  <c r="D147" i="9"/>
  <c r="L147" i="9"/>
  <c r="T147" i="9"/>
  <c r="AB147" i="9"/>
  <c r="AJ147" i="9"/>
  <c r="AR147" i="9"/>
  <c r="F148" i="9"/>
  <c r="N148" i="9"/>
  <c r="V148" i="9"/>
  <c r="AD148" i="9"/>
  <c r="AL148" i="9"/>
  <c r="AT148" i="9"/>
  <c r="H149" i="9"/>
  <c r="P149" i="9"/>
  <c r="X149" i="9"/>
  <c r="AF149" i="9"/>
  <c r="AN149" i="9"/>
  <c r="J150" i="9"/>
  <c r="R150" i="9"/>
  <c r="Z150" i="9"/>
  <c r="AH150" i="9"/>
  <c r="AP150" i="9"/>
  <c r="AE430" i="9"/>
  <c r="AI430" i="9"/>
  <c r="AI177" i="9"/>
  <c r="AM430" i="9"/>
  <c r="AM177" i="9"/>
  <c r="AU430" i="9"/>
  <c r="AU177" i="9"/>
  <c r="E431" i="9"/>
  <c r="E178" i="9"/>
  <c r="M431" i="9"/>
  <c r="Q178" i="9"/>
  <c r="U431" i="9"/>
  <c r="U178" i="9"/>
  <c r="Y431" i="9"/>
  <c r="AC431" i="9"/>
  <c r="AG431" i="9"/>
  <c r="AG178" i="9"/>
  <c r="AK431" i="9"/>
  <c r="AK178" i="9"/>
  <c r="AO431" i="9"/>
  <c r="AS178" i="9"/>
  <c r="C179" i="9"/>
  <c r="G432" i="9"/>
  <c r="K432" i="9"/>
  <c r="K179" i="9"/>
  <c r="O179" i="9"/>
  <c r="S432" i="9"/>
  <c r="S179" i="9"/>
  <c r="W432" i="9"/>
  <c r="W179" i="9"/>
  <c r="AA179" i="9"/>
  <c r="AQ179" i="9"/>
  <c r="AU432" i="9"/>
  <c r="AU179" i="9"/>
  <c r="I180" i="9"/>
  <c r="M433" i="9"/>
  <c r="M180" i="9"/>
  <c r="Q180" i="9"/>
  <c r="U433" i="9"/>
  <c r="U180" i="9"/>
  <c r="Y433" i="9"/>
  <c r="Y180" i="9"/>
  <c r="AC433" i="9"/>
  <c r="AK433" i="9"/>
  <c r="AK180" i="9"/>
  <c r="AS180" i="9"/>
  <c r="G434" i="9"/>
  <c r="G181" i="9"/>
  <c r="O181" i="9"/>
  <c r="S434" i="9"/>
  <c r="S181" i="9"/>
  <c r="W434" i="9"/>
  <c r="W181" i="9"/>
  <c r="AI434" i="9"/>
  <c r="AI181" i="9"/>
  <c r="AM434" i="9"/>
  <c r="AU434" i="9"/>
  <c r="E182" i="9"/>
  <c r="M435" i="9"/>
  <c r="M182" i="9"/>
  <c r="Q182" i="9"/>
  <c r="U435" i="9"/>
  <c r="Y182" i="9"/>
  <c r="AC435" i="9"/>
  <c r="AG435" i="9"/>
  <c r="AG182" i="9"/>
  <c r="AK435" i="9"/>
  <c r="AK182" i="9"/>
  <c r="AO182" i="9"/>
  <c r="AS435" i="9"/>
  <c r="AS182" i="9"/>
  <c r="C436" i="9"/>
  <c r="C183" i="9"/>
  <c r="G436" i="9"/>
  <c r="O183" i="9"/>
  <c r="S436" i="9"/>
  <c r="S183" i="9"/>
  <c r="W436" i="9"/>
  <c r="W183" i="9"/>
  <c r="AI183" i="9"/>
  <c r="AQ183" i="9"/>
  <c r="AU436" i="9"/>
  <c r="E184" i="9"/>
  <c r="I437" i="9"/>
  <c r="I184" i="9"/>
  <c r="M437" i="9"/>
  <c r="M184" i="9"/>
  <c r="Q184" i="9"/>
  <c r="U437" i="9"/>
  <c r="U184" i="9"/>
  <c r="Y437" i="9"/>
  <c r="Y184" i="9"/>
  <c r="AC437" i="9"/>
  <c r="AC184" i="9"/>
  <c r="AG437" i="9"/>
  <c r="AO437" i="9"/>
  <c r="AS437" i="9"/>
  <c r="AS184" i="9"/>
  <c r="C438" i="9"/>
  <c r="O185" i="9"/>
  <c r="S438" i="9"/>
  <c r="S185" i="9"/>
  <c r="W438" i="9"/>
  <c r="W185" i="9"/>
  <c r="AE438" i="9"/>
  <c r="AI438" i="9"/>
  <c r="AI185" i="9"/>
  <c r="AQ185" i="9"/>
  <c r="AU438" i="9"/>
  <c r="AU185" i="9"/>
  <c r="E439" i="9"/>
  <c r="E186" i="9"/>
  <c r="I439" i="9"/>
  <c r="M439" i="9"/>
  <c r="M186" i="9"/>
  <c r="Q186" i="9"/>
  <c r="U439" i="9"/>
  <c r="U186" i="9"/>
  <c r="Y186" i="9"/>
  <c r="AC439" i="9"/>
  <c r="AG439" i="9"/>
  <c r="AG186" i="9"/>
  <c r="AK439" i="9"/>
  <c r="AK186" i="9"/>
  <c r="AO186" i="9"/>
  <c r="AS439" i="9"/>
  <c r="AS186" i="9"/>
  <c r="K440" i="9"/>
  <c r="K187" i="9"/>
  <c r="O187" i="9"/>
  <c r="S440" i="9"/>
  <c r="S187" i="9"/>
  <c r="W440" i="9"/>
  <c r="W187" i="9"/>
  <c r="AE187" i="9"/>
  <c r="AM440" i="9"/>
  <c r="AM187" i="9"/>
  <c r="AU440" i="9"/>
  <c r="E188" i="9"/>
  <c r="M441" i="9"/>
  <c r="M188" i="9"/>
  <c r="Q188" i="9"/>
  <c r="U441" i="9"/>
  <c r="U188" i="9"/>
  <c r="Y441" i="9"/>
  <c r="Y188" i="9"/>
  <c r="AC441" i="9"/>
  <c r="AC188" i="9"/>
  <c r="AK441" i="9"/>
  <c r="AK188" i="9"/>
  <c r="AO441" i="9"/>
  <c r="AO188" i="9"/>
  <c r="AS441" i="9"/>
  <c r="AS188" i="9"/>
  <c r="C442" i="9"/>
  <c r="G442" i="9"/>
  <c r="G189" i="9"/>
  <c r="K189" i="9"/>
  <c r="O189" i="9"/>
  <c r="S442" i="9"/>
  <c r="W442" i="9"/>
  <c r="W189" i="9"/>
  <c r="AE442" i="9"/>
  <c r="AI442" i="9"/>
  <c r="AI189" i="9"/>
  <c r="AM442" i="9"/>
  <c r="AM189" i="9"/>
  <c r="AU442" i="9"/>
  <c r="AU189" i="9"/>
  <c r="E443" i="9"/>
  <c r="I443" i="9"/>
  <c r="M443" i="9"/>
  <c r="M190" i="9"/>
  <c r="Q190" i="9"/>
  <c r="U443" i="9"/>
  <c r="U190" i="9"/>
  <c r="Y443" i="9"/>
  <c r="Y190" i="9"/>
  <c r="AC443" i="9"/>
  <c r="AC190" i="9"/>
  <c r="AG443" i="9"/>
  <c r="AG190" i="9"/>
  <c r="AK443" i="9"/>
  <c r="AO443" i="9"/>
  <c r="AS443" i="9"/>
  <c r="AS190" i="9"/>
  <c r="C444" i="9"/>
  <c r="C191" i="9"/>
  <c r="G191" i="9"/>
  <c r="O191" i="9"/>
  <c r="S444" i="9"/>
  <c r="S191" i="9"/>
  <c r="W444" i="9"/>
  <c r="W191" i="9"/>
  <c r="AI142" i="9"/>
  <c r="AM142" i="9"/>
  <c r="AQ142" i="9"/>
  <c r="AU142" i="9"/>
  <c r="E143" i="9"/>
  <c r="I143" i="9"/>
  <c r="M143" i="9"/>
  <c r="Q143" i="9"/>
  <c r="U143" i="9"/>
  <c r="Y143" i="9"/>
  <c r="AC143" i="9"/>
  <c r="AG143" i="9"/>
  <c r="AK143" i="9"/>
  <c r="AO143" i="9"/>
  <c r="AS143" i="9"/>
  <c r="C144" i="9"/>
  <c r="G144" i="9"/>
  <c r="K144" i="9"/>
  <c r="O144" i="9"/>
  <c r="S144" i="9"/>
  <c r="W144" i="9"/>
  <c r="AA144" i="9"/>
  <c r="AE144" i="9"/>
  <c r="AI144" i="9"/>
  <c r="AM144" i="9"/>
  <c r="AQ144" i="9"/>
  <c r="AU144" i="9"/>
  <c r="E145" i="9"/>
  <c r="I145" i="9"/>
  <c r="M145" i="9"/>
  <c r="Q145" i="9"/>
  <c r="U145" i="9"/>
  <c r="Y145" i="9"/>
  <c r="AC145" i="9"/>
  <c r="AG145" i="9"/>
  <c r="AK145" i="9"/>
  <c r="AO145" i="9"/>
  <c r="AS145" i="9"/>
  <c r="C146" i="9"/>
  <c r="G146" i="9"/>
  <c r="K146" i="9"/>
  <c r="O146" i="9"/>
  <c r="S146" i="9"/>
  <c r="W146" i="9"/>
  <c r="AA146" i="9"/>
  <c r="AE146" i="9"/>
  <c r="AI146" i="9"/>
  <c r="AM146" i="9"/>
  <c r="AQ146" i="9"/>
  <c r="AU146" i="9"/>
  <c r="E147" i="9"/>
  <c r="I147" i="9"/>
  <c r="M147" i="9"/>
  <c r="Q147" i="9"/>
  <c r="U147" i="9"/>
  <c r="Y147" i="9"/>
  <c r="AC147" i="9"/>
  <c r="AG147" i="9"/>
  <c r="AK147" i="9"/>
  <c r="AO147" i="9"/>
  <c r="AS147" i="9"/>
  <c r="C148" i="9"/>
  <c r="G148" i="9"/>
  <c r="K148" i="9"/>
  <c r="O148" i="9"/>
  <c r="S148" i="9"/>
  <c r="W148" i="9"/>
  <c r="AA148" i="9"/>
  <c r="AE148" i="9"/>
  <c r="AI148" i="9"/>
  <c r="AM148" i="9"/>
  <c r="AQ148" i="9"/>
  <c r="AU148" i="9"/>
  <c r="E149" i="9"/>
  <c r="I149" i="9"/>
  <c r="M149" i="9"/>
  <c r="Q149" i="9"/>
  <c r="U149" i="9"/>
  <c r="Y149" i="9"/>
  <c r="AC149" i="9"/>
  <c r="AG149" i="9"/>
  <c r="AK149" i="9"/>
  <c r="AO149" i="9"/>
  <c r="AS149" i="9"/>
  <c r="C150" i="9"/>
  <c r="G150" i="9"/>
  <c r="K150" i="9"/>
  <c r="O150" i="9"/>
  <c r="S150" i="9"/>
  <c r="W150" i="9"/>
  <c r="AA150" i="9"/>
  <c r="AE150" i="9"/>
  <c r="AI150" i="9"/>
  <c r="AM150" i="9"/>
  <c r="AQ150" i="9"/>
  <c r="AU150" i="9"/>
  <c r="M178" i="9"/>
  <c r="S189" i="9"/>
  <c r="I46" i="10"/>
  <c r="B46" i="10"/>
  <c r="F46" i="10"/>
  <c r="N46" i="10"/>
  <c r="E46" i="10"/>
  <c r="J46" i="10"/>
  <c r="B47" i="10"/>
  <c r="N47" i="10"/>
  <c r="I47" i="10"/>
  <c r="E47" i="10"/>
  <c r="R48" i="10"/>
  <c r="AD48" i="10"/>
  <c r="Z48" i="10"/>
  <c r="V48" i="10"/>
  <c r="L46" i="10"/>
  <c r="H46" i="10"/>
  <c r="D46" i="10"/>
  <c r="Q47" i="10"/>
  <c r="L47" i="10"/>
  <c r="H47" i="10"/>
  <c r="D47" i="10"/>
  <c r="AG48" i="10"/>
  <c r="AC48" i="10"/>
  <c r="Y48" i="10"/>
  <c r="U48" i="10"/>
  <c r="O47" i="10"/>
  <c r="J47" i="10"/>
  <c r="F47" i="10"/>
  <c r="AE48" i="10"/>
  <c r="AA48" i="10"/>
  <c r="W48" i="10"/>
  <c r="S48" i="10"/>
  <c r="K46" i="10"/>
  <c r="G46" i="10"/>
  <c r="P47" i="10"/>
  <c r="K47" i="10"/>
  <c r="G47" i="10"/>
  <c r="AF48" i="10"/>
  <c r="AB48" i="10"/>
  <c r="X48" i="10"/>
  <c r="B207" i="9" l="1"/>
  <c r="I168" i="9"/>
  <c r="C175" i="9"/>
  <c r="G426" i="9"/>
  <c r="K424" i="9"/>
  <c r="E170" i="9"/>
  <c r="AE444" i="9"/>
  <c r="K444" i="9"/>
  <c r="AG188" i="9"/>
  <c r="I441" i="9"/>
  <c r="C440" i="9"/>
  <c r="G438" i="9"/>
  <c r="G451" i="9"/>
  <c r="M195" i="9"/>
  <c r="AQ447" i="9"/>
  <c r="W439" i="9"/>
  <c r="AC183" i="9"/>
  <c r="Z192" i="9"/>
  <c r="Z415" i="9"/>
  <c r="AD413" i="9"/>
  <c r="N160" i="9"/>
  <c r="AH158" i="9"/>
  <c r="O177" i="9"/>
  <c r="AS174" i="9"/>
  <c r="M168" i="9"/>
  <c r="K420" i="9"/>
  <c r="K167" i="9"/>
  <c r="G176" i="9"/>
  <c r="G429" i="9"/>
  <c r="G421" i="9"/>
  <c r="G168" i="9"/>
  <c r="I416" i="9"/>
  <c r="I163" i="9"/>
  <c r="C415" i="9"/>
  <c r="C162" i="9"/>
  <c r="K158" i="9"/>
  <c r="K411" i="9"/>
  <c r="M183" i="9"/>
  <c r="M436" i="9"/>
  <c r="O174" i="9"/>
  <c r="Y171" i="9"/>
  <c r="Y424" i="9"/>
  <c r="W423" i="9"/>
  <c r="W170" i="9"/>
  <c r="Y420" i="9"/>
  <c r="Y167" i="9"/>
  <c r="AE166" i="9"/>
  <c r="AE419" i="9"/>
  <c r="AE407" i="9"/>
  <c r="AE154" i="9"/>
  <c r="AP451" i="9"/>
  <c r="AP198" i="9"/>
  <c r="AL449" i="9"/>
  <c r="AL196" i="9"/>
  <c r="AN442" i="9"/>
  <c r="AN189" i="9"/>
  <c r="AN181" i="9"/>
  <c r="AN434" i="9"/>
  <c r="AR432" i="9"/>
  <c r="AR179" i="9"/>
  <c r="AL178" i="9"/>
  <c r="AL431" i="9"/>
  <c r="AP429" i="9"/>
  <c r="AP176" i="9"/>
  <c r="AL415" i="9"/>
  <c r="AL162" i="9"/>
  <c r="AR155" i="9"/>
  <c r="AR408" i="9"/>
  <c r="AL154" i="9"/>
  <c r="AL407" i="9"/>
  <c r="AS425" i="9"/>
  <c r="AS172" i="9"/>
  <c r="AS170" i="9"/>
  <c r="AS423" i="9"/>
  <c r="AS421" i="9"/>
  <c r="AS168" i="9"/>
  <c r="AK423" i="9"/>
  <c r="AK170" i="9"/>
  <c r="AK162" i="9"/>
  <c r="AK415" i="9"/>
  <c r="J451" i="9"/>
  <c r="J198" i="9"/>
  <c r="AB450" i="9"/>
  <c r="AB197" i="9"/>
  <c r="M427" i="9"/>
  <c r="M174" i="9"/>
  <c r="O173" i="9"/>
  <c r="M172" i="9"/>
  <c r="M425" i="9"/>
  <c r="M423" i="9"/>
  <c r="M170" i="9"/>
  <c r="O167" i="9"/>
  <c r="U419" i="9"/>
  <c r="U166" i="9"/>
  <c r="O165" i="9"/>
  <c r="M417" i="9"/>
  <c r="M164" i="9"/>
  <c r="K163" i="9"/>
  <c r="K416" i="9"/>
  <c r="E413" i="9"/>
  <c r="E160" i="9"/>
  <c r="O157" i="9"/>
  <c r="M409" i="9"/>
  <c r="M156" i="9"/>
  <c r="X448" i="9"/>
  <c r="X195" i="9"/>
  <c r="AE445" i="9"/>
  <c r="AE192" i="9"/>
  <c r="AS444" i="9"/>
  <c r="AS191" i="9"/>
  <c r="AQ443" i="9"/>
  <c r="AQ190" i="9"/>
  <c r="AS442" i="9"/>
  <c r="AS189" i="9"/>
  <c r="AC442" i="9"/>
  <c r="AC189" i="9"/>
  <c r="K433" i="9"/>
  <c r="K180" i="9"/>
  <c r="AK426" i="9"/>
  <c r="AK173" i="9"/>
  <c r="AM423" i="9"/>
  <c r="AM170" i="9"/>
  <c r="AK422" i="9"/>
  <c r="AK169" i="9"/>
  <c r="AI431" i="9"/>
  <c r="AI178" i="9"/>
  <c r="AI427" i="9"/>
  <c r="AI174" i="9"/>
  <c r="D448" i="9"/>
  <c r="D195" i="9"/>
  <c r="F447" i="9"/>
  <c r="F194" i="9"/>
  <c r="X446" i="9"/>
  <c r="X193" i="9"/>
  <c r="AB444" i="9"/>
  <c r="AB191" i="9"/>
  <c r="AK418" i="9"/>
  <c r="AK165" i="9"/>
  <c r="L444" i="9"/>
  <c r="L191" i="9"/>
  <c r="N190" i="9"/>
  <c r="AF442" i="9"/>
  <c r="AF189" i="9"/>
  <c r="J415" i="9"/>
  <c r="J162" i="9"/>
  <c r="AB414" i="9"/>
  <c r="AB161" i="9"/>
  <c r="L414" i="9"/>
  <c r="L161" i="9"/>
  <c r="AF412" i="9"/>
  <c r="AF159" i="9"/>
  <c r="R158" i="9"/>
  <c r="AJ157" i="9"/>
  <c r="AJ410" i="9"/>
  <c r="T157" i="9"/>
  <c r="T410" i="9"/>
  <c r="H408" i="9"/>
  <c r="H155" i="9"/>
  <c r="AF440" i="9"/>
  <c r="AF187" i="9"/>
  <c r="P187" i="9"/>
  <c r="R186" i="9"/>
  <c r="AJ438" i="9"/>
  <c r="AJ185" i="9"/>
  <c r="D438" i="9"/>
  <c r="D185" i="9"/>
  <c r="F437" i="9"/>
  <c r="F184" i="9"/>
  <c r="H436" i="9"/>
  <c r="H183" i="9"/>
  <c r="AF434" i="9"/>
  <c r="AF181" i="9"/>
  <c r="N178" i="9"/>
  <c r="AF430" i="9"/>
  <c r="AF177" i="9"/>
  <c r="AG406" i="9"/>
  <c r="AG153" i="9"/>
  <c r="AO414" i="9"/>
  <c r="AO161" i="9"/>
  <c r="U414" i="9"/>
  <c r="U161" i="9"/>
  <c r="AK410" i="9"/>
  <c r="AK157" i="9"/>
  <c r="Q157" i="9"/>
  <c r="B208" i="9"/>
  <c r="B224" i="9"/>
  <c r="B240" i="9"/>
  <c r="B216" i="9"/>
  <c r="B232" i="9"/>
  <c r="B212" i="9"/>
  <c r="B228" i="9"/>
  <c r="B244" i="9"/>
  <c r="B248" i="9"/>
  <c r="B204" i="9"/>
  <c r="B220" i="9"/>
  <c r="B236" i="9"/>
  <c r="B226" i="9"/>
  <c r="B237" i="9"/>
  <c r="B221" i="9"/>
  <c r="B222" i="9"/>
  <c r="B241" i="9"/>
  <c r="B242" i="9"/>
  <c r="B238" i="9"/>
  <c r="B218" i="9"/>
  <c r="B217" i="9"/>
  <c r="B243" i="9"/>
  <c r="B219" i="9"/>
  <c r="B234" i="9"/>
  <c r="B245" i="9"/>
  <c r="B225" i="9"/>
  <c r="B205" i="9"/>
  <c r="B211" i="9"/>
  <c r="B230" i="9"/>
  <c r="B249" i="9"/>
  <c r="B210" i="9"/>
  <c r="B229" i="9"/>
  <c r="B209" i="9"/>
  <c r="B206" i="9"/>
  <c r="B250" i="9"/>
  <c r="B233" i="9"/>
  <c r="B213" i="9"/>
  <c r="B235" i="9"/>
  <c r="B246" i="9"/>
  <c r="B214" i="9"/>
  <c r="B227" i="9"/>
  <c r="B231" i="9"/>
  <c r="B223" i="9"/>
  <c r="B247" i="9"/>
  <c r="B239" i="9"/>
  <c r="AE183" i="9"/>
  <c r="K183" i="9"/>
  <c r="AE432" i="9"/>
  <c r="S451" i="9"/>
  <c r="AC179" i="9"/>
  <c r="M179" i="9"/>
  <c r="AE415" i="9"/>
  <c r="J445" i="9"/>
  <c r="AD190" i="9"/>
  <c r="AP160" i="9"/>
  <c r="X155" i="9"/>
  <c r="M429" i="9"/>
  <c r="O175" i="9"/>
  <c r="AS166" i="9"/>
  <c r="AS158" i="9"/>
  <c r="AG180" i="9"/>
  <c r="U199" i="9"/>
  <c r="AE427" i="9"/>
  <c r="E426" i="9"/>
  <c r="K419" i="9"/>
  <c r="AL194" i="9"/>
  <c r="AT182" i="9"/>
  <c r="D410" i="9"/>
  <c r="V409" i="9"/>
  <c r="F409" i="9"/>
  <c r="G161" i="9"/>
  <c r="K408" i="9"/>
  <c r="C435" i="9"/>
  <c r="C182" i="9"/>
  <c r="U193" i="9"/>
  <c r="U446" i="9"/>
  <c r="S174" i="9"/>
  <c r="S427" i="9"/>
  <c r="U420" i="9"/>
  <c r="U167" i="9"/>
  <c r="AC450" i="9"/>
  <c r="AC197" i="9"/>
  <c r="AC422" i="9"/>
  <c r="AC169" i="9"/>
  <c r="AL184" i="9"/>
  <c r="AL437" i="9"/>
  <c r="AR161" i="9"/>
  <c r="AR414" i="9"/>
  <c r="AO156" i="9"/>
  <c r="AO409" i="9"/>
  <c r="AL153" i="9"/>
  <c r="AL406" i="9"/>
  <c r="Y423" i="9"/>
  <c r="Y170" i="9"/>
  <c r="O159" i="9"/>
  <c r="M158" i="9"/>
  <c r="M411" i="9"/>
  <c r="K157" i="9"/>
  <c r="K410" i="9"/>
  <c r="O182" i="9"/>
  <c r="Q199" i="9"/>
  <c r="Q452" i="9"/>
  <c r="AI187" i="9"/>
  <c r="E433" i="9"/>
  <c r="AI179" i="9"/>
  <c r="W449" i="9"/>
  <c r="E424" i="9"/>
  <c r="S406" i="9"/>
  <c r="G158" i="9"/>
  <c r="G411" i="9"/>
  <c r="AO180" i="9"/>
  <c r="I178" i="9"/>
  <c r="AE182" i="9"/>
  <c r="AC426" i="9"/>
  <c r="AU418" i="9"/>
  <c r="E415" i="9"/>
  <c r="AP162" i="9"/>
  <c r="AN161" i="9"/>
  <c r="H414" i="9"/>
  <c r="Z413" i="9"/>
  <c r="J413" i="9"/>
  <c r="AB159" i="9"/>
  <c r="AH409" i="9"/>
  <c r="D155" i="9"/>
  <c r="V407" i="9"/>
  <c r="AN153" i="9"/>
  <c r="X406" i="9"/>
  <c r="AE426" i="9"/>
  <c r="S167" i="9"/>
  <c r="M162" i="9"/>
  <c r="AE157" i="9"/>
  <c r="E407" i="9"/>
  <c r="AU196" i="9"/>
  <c r="AE196" i="9"/>
  <c r="M193" i="9"/>
  <c r="AE178" i="9"/>
  <c r="AS177" i="9"/>
  <c r="K192" i="9"/>
  <c r="AM190" i="9"/>
  <c r="AO189" i="9"/>
  <c r="I185" i="9"/>
  <c r="AK183" i="9"/>
  <c r="AI182" i="9"/>
  <c r="AQ180" i="9"/>
  <c r="AG173" i="9"/>
  <c r="AG171" i="9"/>
  <c r="AI166" i="9"/>
  <c r="S164" i="9"/>
  <c r="AG163" i="9"/>
  <c r="AQ162" i="9"/>
  <c r="W162" i="9"/>
  <c r="Q161" i="9"/>
  <c r="S160" i="9"/>
  <c r="AI156" i="9"/>
  <c r="AU154" i="9"/>
  <c r="AJ193" i="9"/>
  <c r="Z190" i="9"/>
  <c r="L189" i="9"/>
  <c r="Z188" i="9"/>
  <c r="J188" i="9"/>
  <c r="AB187" i="9"/>
  <c r="AD186" i="9"/>
  <c r="N186" i="9"/>
  <c r="P185" i="9"/>
  <c r="R184" i="9"/>
  <c r="J182" i="9"/>
  <c r="L181" i="9"/>
  <c r="R156" i="9"/>
  <c r="AJ155" i="9"/>
  <c r="C406" i="9"/>
  <c r="F445" i="9"/>
  <c r="AF185" i="9"/>
  <c r="AH184" i="9"/>
  <c r="L159" i="9"/>
  <c r="F407" i="9"/>
  <c r="I156" i="9"/>
  <c r="I408" i="9"/>
  <c r="I155" i="9"/>
  <c r="O170" i="9"/>
  <c r="O162" i="9"/>
  <c r="O158" i="9"/>
  <c r="W427" i="9"/>
  <c r="W174" i="9"/>
  <c r="Q169" i="9"/>
  <c r="V180" i="9"/>
  <c r="V433" i="9"/>
  <c r="W166" i="9"/>
  <c r="W419" i="9"/>
  <c r="AE420" i="9"/>
  <c r="AE167" i="9"/>
  <c r="AE423" i="9"/>
  <c r="AE170" i="9"/>
  <c r="AG413" i="9"/>
  <c r="AG160" i="9"/>
  <c r="AP445" i="9"/>
  <c r="AP192" i="9"/>
  <c r="AT443" i="9"/>
  <c r="AT190" i="9"/>
  <c r="AR440" i="9"/>
  <c r="AR187" i="9"/>
  <c r="AL439" i="9"/>
  <c r="AL186" i="9"/>
  <c r="AP437" i="9"/>
  <c r="AP184" i="9"/>
  <c r="AT158" i="9"/>
  <c r="AT411" i="9"/>
  <c r="AN157" i="9"/>
  <c r="AN410" i="9"/>
  <c r="AS429" i="9"/>
  <c r="AS176" i="9"/>
  <c r="AS164" i="9"/>
  <c r="AS417" i="9"/>
  <c r="AS415" i="9"/>
  <c r="AS162" i="9"/>
  <c r="L452" i="9"/>
  <c r="L199" i="9"/>
  <c r="S430" i="9"/>
  <c r="S177" i="9"/>
  <c r="Q176" i="9"/>
  <c r="S428" i="9"/>
  <c r="S175" i="9"/>
  <c r="S426" i="9"/>
  <c r="S173" i="9"/>
  <c r="S424" i="9"/>
  <c r="S171" i="9"/>
  <c r="Y419" i="9"/>
  <c r="Y166" i="9"/>
  <c r="E419" i="9"/>
  <c r="E166" i="9"/>
  <c r="E411" i="9"/>
  <c r="E158" i="9"/>
  <c r="I169" i="9"/>
  <c r="I422" i="9"/>
  <c r="C421" i="9"/>
  <c r="C168" i="9"/>
  <c r="AJ189" i="9"/>
  <c r="T189" i="9"/>
  <c r="D189" i="9"/>
  <c r="X187" i="9"/>
  <c r="H187" i="9"/>
  <c r="N182" i="9"/>
  <c r="J180" i="9"/>
  <c r="L177" i="9"/>
  <c r="AJ161" i="9"/>
  <c r="T161" i="9"/>
  <c r="D161" i="9"/>
  <c r="AD158" i="9"/>
  <c r="N158" i="9"/>
  <c r="AB153" i="9"/>
  <c r="L153" i="9"/>
  <c r="AO172" i="9"/>
  <c r="O169" i="9"/>
  <c r="I162" i="9"/>
  <c r="C159" i="9"/>
  <c r="I154" i="9"/>
  <c r="G153" i="9"/>
  <c r="Z153" i="9"/>
  <c r="J153" i="9"/>
  <c r="AO407" i="9"/>
  <c r="T432" i="9"/>
  <c r="K428" i="9"/>
  <c r="E174" i="9"/>
  <c r="AE424" i="9"/>
  <c r="K174" i="9"/>
  <c r="C170" i="9"/>
  <c r="O166" i="9"/>
  <c r="E165" i="9"/>
  <c r="E157" i="9"/>
  <c r="O154" i="9"/>
  <c r="C154" i="9"/>
  <c r="X434" i="9"/>
  <c r="AE428" i="9"/>
  <c r="G175" i="9"/>
  <c r="C171" i="9"/>
  <c r="AS160" i="9"/>
  <c r="AE159" i="9"/>
  <c r="AB436" i="9"/>
  <c r="Z435" i="9"/>
  <c r="AG172" i="9"/>
  <c r="W161" i="9"/>
  <c r="AS409" i="9"/>
  <c r="AK407" i="9"/>
  <c r="X432" i="9"/>
  <c r="AT413" i="9"/>
  <c r="AM428" i="9"/>
  <c r="AC425" i="9"/>
  <c r="AU414" i="9"/>
  <c r="AK409" i="9"/>
  <c r="Z180" i="9"/>
  <c r="AP154" i="9"/>
  <c r="AK172" i="9"/>
  <c r="AM418" i="9"/>
  <c r="AM155" i="9"/>
  <c r="AU406" i="9"/>
  <c r="K181" i="9"/>
  <c r="O198" i="9"/>
  <c r="Y197" i="9"/>
  <c r="O192" i="9"/>
  <c r="AC430" i="9"/>
  <c r="G427" i="9"/>
  <c r="M173" i="9"/>
  <c r="S170" i="9"/>
  <c r="K417" i="9"/>
  <c r="E163" i="9"/>
  <c r="C413" i="9"/>
  <c r="AR452" i="9"/>
  <c r="AN197" i="9"/>
  <c r="AR438" i="9"/>
  <c r="T434" i="9"/>
  <c r="AR430" i="9"/>
  <c r="AL429" i="9"/>
  <c r="AO429" i="9"/>
  <c r="AO415" i="9"/>
  <c r="U189" i="9"/>
  <c r="U191" i="9"/>
  <c r="S186" i="9"/>
  <c r="S431" i="9"/>
  <c r="M177" i="9"/>
  <c r="U428" i="9"/>
  <c r="U171" i="9"/>
  <c r="M169" i="9"/>
  <c r="G166" i="9"/>
  <c r="AC165" i="9"/>
  <c r="M165" i="9"/>
  <c r="M410" i="9"/>
  <c r="M406" i="9"/>
  <c r="C454" i="9" s="1"/>
  <c r="AN440" i="9"/>
  <c r="AT156" i="9"/>
  <c r="AR406" i="9"/>
  <c r="C430" i="9"/>
  <c r="E425" i="9"/>
  <c r="AI171" i="9"/>
  <c r="AO421" i="9"/>
  <c r="AO419" i="9"/>
  <c r="AC158" i="9"/>
  <c r="S410" i="9"/>
  <c r="C429" i="9"/>
  <c r="M414" i="9"/>
  <c r="AC410" i="9"/>
  <c r="AC406" i="9"/>
  <c r="I153" i="9"/>
  <c r="P179" i="9"/>
  <c r="AL413" i="9"/>
  <c r="AP158" i="9"/>
  <c r="AI175" i="9"/>
  <c r="AO170" i="9"/>
  <c r="U411" i="9"/>
  <c r="U407" i="9"/>
  <c r="I174" i="9"/>
  <c r="AI422" i="9"/>
  <c r="K430" i="9"/>
  <c r="T177" i="9"/>
  <c r="K422" i="9"/>
  <c r="V449" i="9"/>
  <c r="V196" i="9"/>
  <c r="F449" i="9"/>
  <c r="F196" i="9"/>
  <c r="K426" i="9"/>
  <c r="K173" i="9"/>
  <c r="K409" i="9"/>
  <c r="K156" i="9"/>
  <c r="AB452" i="9"/>
  <c r="AB199" i="9"/>
  <c r="Z451" i="9"/>
  <c r="Z198" i="9"/>
  <c r="X436" i="9"/>
  <c r="X183" i="9"/>
  <c r="V435" i="9"/>
  <c r="V182" i="9"/>
  <c r="R180" i="9"/>
  <c r="AB430" i="9"/>
  <c r="AB177" i="9"/>
  <c r="S418" i="9"/>
  <c r="S165" i="9"/>
  <c r="S414" i="9"/>
  <c r="S161" i="9"/>
  <c r="S419" i="9"/>
  <c r="S166" i="9"/>
  <c r="AC423" i="9"/>
  <c r="AC170" i="9"/>
  <c r="AC419" i="9"/>
  <c r="AC166" i="9"/>
  <c r="AC415" i="9"/>
  <c r="AC162" i="9"/>
  <c r="AC407" i="9"/>
  <c r="AC154" i="9"/>
  <c r="AI420" i="9"/>
  <c r="AI167" i="9"/>
  <c r="AI412" i="9"/>
  <c r="AI159" i="9"/>
  <c r="AR448" i="9"/>
  <c r="AR195" i="9"/>
  <c r="AR446" i="9"/>
  <c r="AR193" i="9"/>
  <c r="AP443" i="9"/>
  <c r="AP190" i="9"/>
  <c r="AT441" i="9"/>
  <c r="AT188" i="9"/>
  <c r="AP435" i="9"/>
  <c r="AP182" i="9"/>
  <c r="AT433" i="9"/>
  <c r="AT180" i="9"/>
  <c r="AN432" i="9"/>
  <c r="AN179" i="9"/>
  <c r="AN408" i="9"/>
  <c r="AN155" i="9"/>
  <c r="AO427" i="9"/>
  <c r="AO174" i="9"/>
  <c r="AO417" i="9"/>
  <c r="AO164" i="9"/>
  <c r="AO413" i="9"/>
  <c r="AO160" i="9"/>
  <c r="AO411" i="9"/>
  <c r="AO158" i="9"/>
  <c r="AK421" i="9"/>
  <c r="AK168" i="9"/>
  <c r="AU426" i="9"/>
  <c r="AU173" i="9"/>
  <c r="AU410" i="9"/>
  <c r="AU157" i="9"/>
  <c r="AJ452" i="9"/>
  <c r="AJ199" i="9"/>
  <c r="Y429" i="9"/>
  <c r="Y176" i="9"/>
  <c r="Y427" i="9"/>
  <c r="Y174" i="9"/>
  <c r="Y425" i="9"/>
  <c r="Y172" i="9"/>
  <c r="Y421" i="9"/>
  <c r="Y168" i="9"/>
  <c r="G420" i="9"/>
  <c r="G167" i="9"/>
  <c r="M419" i="9"/>
  <c r="M166" i="9"/>
  <c r="K418" i="9"/>
  <c r="K165" i="9"/>
  <c r="I417" i="9"/>
  <c r="I164" i="9"/>
  <c r="G416" i="9"/>
  <c r="G163" i="9"/>
  <c r="C414" i="9"/>
  <c r="C161" i="9"/>
  <c r="G408" i="9"/>
  <c r="G155" i="9"/>
  <c r="H197" i="9"/>
  <c r="AC174" i="9"/>
  <c r="I170" i="9"/>
  <c r="C422" i="9"/>
  <c r="AI416" i="9"/>
  <c r="U415" i="9"/>
  <c r="AI408" i="9"/>
  <c r="G177" i="9"/>
  <c r="I172" i="9"/>
  <c r="G169" i="9"/>
  <c r="AE163" i="9"/>
  <c r="Q156" i="9"/>
  <c r="AE155" i="9"/>
  <c r="AS154" i="9"/>
  <c r="AP153" i="9"/>
  <c r="AB195" i="9"/>
  <c r="Q164" i="9"/>
  <c r="Y411" i="9"/>
  <c r="AG156" i="9"/>
  <c r="N198" i="9"/>
  <c r="K176" i="9"/>
  <c r="AT445" i="9"/>
  <c r="AN191" i="9"/>
  <c r="AL441" i="9"/>
  <c r="AT176" i="9"/>
  <c r="AC429" i="9"/>
  <c r="AM426" i="9"/>
  <c r="AM169" i="9"/>
  <c r="AI165" i="9"/>
  <c r="AM416" i="9"/>
  <c r="S163" i="9"/>
  <c r="AC160" i="9"/>
  <c r="U160" i="9"/>
  <c r="AI157" i="9"/>
  <c r="U156" i="9"/>
  <c r="S155" i="9"/>
  <c r="AM406" i="9"/>
  <c r="AR189" i="9"/>
  <c r="AP439" i="9"/>
  <c r="P183" i="9"/>
  <c r="AL156" i="9"/>
  <c r="AI173" i="9"/>
  <c r="G171" i="9"/>
  <c r="AC168" i="9"/>
  <c r="AK164" i="9"/>
  <c r="U164" i="9"/>
  <c r="AI161" i="9"/>
  <c r="AM159" i="9"/>
  <c r="S159" i="9"/>
  <c r="AC156" i="9"/>
  <c r="AI153" i="9"/>
  <c r="AU175" i="9"/>
  <c r="AU167" i="9"/>
  <c r="AU159" i="9"/>
  <c r="AK184" i="9"/>
  <c r="AK429" i="9"/>
  <c r="AK160" i="9"/>
  <c r="AT194" i="9"/>
  <c r="AL190" i="9"/>
  <c r="AP188" i="9"/>
  <c r="AN177" i="9"/>
  <c r="AQ175" i="9"/>
  <c r="AQ165" i="9"/>
  <c r="AQ163" i="9"/>
  <c r="AQ189" i="9"/>
  <c r="AQ187" i="9"/>
  <c r="AM185" i="9"/>
  <c r="AM436" i="9"/>
  <c r="AQ434" i="9"/>
  <c r="AM179" i="9"/>
  <c r="AQ177" i="9"/>
  <c r="AT439" i="9"/>
  <c r="AP180" i="9"/>
  <c r="AP178" i="9"/>
  <c r="AN159" i="9"/>
  <c r="AL158" i="9"/>
  <c r="AR157" i="9"/>
  <c r="AP156" i="9"/>
  <c r="AT154" i="9"/>
  <c r="AQ426" i="9"/>
  <c r="AQ171" i="9"/>
  <c r="AQ169" i="9"/>
  <c r="AM167" i="9"/>
  <c r="AM161" i="9"/>
  <c r="AQ155" i="9"/>
  <c r="AQ406" i="9"/>
  <c r="AT153" i="9"/>
  <c r="AG176" i="9"/>
  <c r="AG168" i="9"/>
  <c r="AG164" i="9"/>
  <c r="AE168" i="9"/>
  <c r="AE181" i="9"/>
  <c r="AC199" i="9"/>
  <c r="AC434" i="9"/>
  <c r="AE176" i="9"/>
  <c r="AE164" i="9"/>
  <c r="AE160" i="9"/>
  <c r="AE156" i="9"/>
  <c r="AE169" i="9"/>
  <c r="AE418" i="9"/>
  <c r="AC164" i="9"/>
  <c r="AE161" i="9"/>
  <c r="AE406" i="9"/>
  <c r="Y193" i="9"/>
  <c r="S192" i="9"/>
  <c r="Q177" i="9"/>
  <c r="Y175" i="9"/>
  <c r="P199" i="9"/>
  <c r="Y162" i="9"/>
  <c r="Y154" i="9"/>
  <c r="W406" i="9"/>
  <c r="B454" i="9" s="1"/>
  <c r="U195" i="9"/>
  <c r="S190" i="9"/>
  <c r="W188" i="9"/>
  <c r="Q173" i="9"/>
  <c r="W165" i="9"/>
  <c r="Q160" i="9"/>
  <c r="W157" i="9"/>
  <c r="M185" i="9"/>
  <c r="O184" i="9"/>
  <c r="M167" i="9"/>
  <c r="M163" i="9"/>
  <c r="M175" i="9"/>
  <c r="M171" i="9"/>
  <c r="G187" i="9"/>
  <c r="I182" i="9"/>
  <c r="K178" i="9"/>
  <c r="I173" i="9"/>
  <c r="G170" i="9"/>
  <c r="I165" i="9"/>
  <c r="G162" i="9"/>
  <c r="I157" i="9"/>
  <c r="G154" i="9"/>
  <c r="E176" i="9"/>
  <c r="C173" i="9"/>
  <c r="E168" i="9"/>
  <c r="C434" i="9"/>
  <c r="K198" i="9"/>
  <c r="E175" i="9"/>
  <c r="C172" i="9"/>
  <c r="E167" i="9"/>
  <c r="C164" i="9"/>
  <c r="E159" i="9"/>
  <c r="C156" i="9"/>
  <c r="K438" i="9"/>
  <c r="V452" i="9"/>
  <c r="V199" i="9"/>
  <c r="C452" i="9"/>
  <c r="C199" i="9"/>
  <c r="AU450" i="9"/>
  <c r="AU197" i="9"/>
  <c r="AS449" i="9"/>
  <c r="AS196" i="9"/>
  <c r="AQ448" i="9"/>
  <c r="AQ195" i="9"/>
  <c r="AO447" i="9"/>
  <c r="AO194" i="9"/>
  <c r="AM446" i="9"/>
  <c r="AM193" i="9"/>
  <c r="E445" i="9"/>
  <c r="E192" i="9"/>
  <c r="V450" i="9"/>
  <c r="V197" i="9"/>
  <c r="N195" i="9"/>
  <c r="AP446" i="9"/>
  <c r="AP193" i="9"/>
  <c r="H445" i="9"/>
  <c r="H192" i="9"/>
  <c r="F444" i="9"/>
  <c r="F191" i="9"/>
  <c r="D443" i="9"/>
  <c r="D190" i="9"/>
  <c r="AT440" i="9"/>
  <c r="AT187" i="9"/>
  <c r="AR439" i="9"/>
  <c r="AR186" i="9"/>
  <c r="J438" i="9"/>
  <c r="J185" i="9"/>
  <c r="H437" i="9"/>
  <c r="H184" i="9"/>
  <c r="AJ435" i="9"/>
  <c r="AJ182" i="9"/>
  <c r="R181" i="9"/>
  <c r="AT432" i="9"/>
  <c r="AT179" i="9"/>
  <c r="AB431" i="9"/>
  <c r="AB178" i="9"/>
  <c r="H413" i="9"/>
  <c r="H160" i="9"/>
  <c r="N452" i="9"/>
  <c r="N199" i="9"/>
  <c r="H415" i="9"/>
  <c r="H162" i="9"/>
  <c r="AB409" i="9"/>
  <c r="AB156" i="9"/>
  <c r="F416" i="9"/>
  <c r="F163" i="9"/>
  <c r="AH414" i="9"/>
  <c r="AH161" i="9"/>
  <c r="P160" i="9"/>
  <c r="AR411" i="9"/>
  <c r="AR158" i="9"/>
  <c r="Z410" i="9"/>
  <c r="Z157" i="9"/>
  <c r="H409" i="9"/>
  <c r="H156" i="9"/>
  <c r="AJ407" i="9"/>
  <c r="AJ154" i="9"/>
  <c r="AD451" i="9"/>
  <c r="AD198" i="9"/>
  <c r="Z450" i="9"/>
  <c r="Z197" i="9"/>
  <c r="AN448" i="9"/>
  <c r="AN195" i="9"/>
  <c r="AD430" i="9"/>
  <c r="AD177" i="9"/>
  <c r="V430" i="9"/>
  <c r="V177" i="9"/>
  <c r="N177" i="9"/>
  <c r="F430" i="9"/>
  <c r="F177" i="9"/>
  <c r="AR429" i="9"/>
  <c r="AR176" i="9"/>
  <c r="AJ429" i="9"/>
  <c r="AJ176" i="9"/>
  <c r="AB429" i="9"/>
  <c r="AB176" i="9"/>
  <c r="T429" i="9"/>
  <c r="T176" i="9"/>
  <c r="L429" i="9"/>
  <c r="L176" i="9"/>
  <c r="D429" i="9"/>
  <c r="D176" i="9"/>
  <c r="AP428" i="9"/>
  <c r="AP175" i="9"/>
  <c r="AH428" i="9"/>
  <c r="AH175" i="9"/>
  <c r="Z428" i="9"/>
  <c r="Z175" i="9"/>
  <c r="R175" i="9"/>
  <c r="J428" i="9"/>
  <c r="J175" i="9"/>
  <c r="AN427" i="9"/>
  <c r="AN174" i="9"/>
  <c r="AF427" i="9"/>
  <c r="AF174" i="9"/>
  <c r="X427" i="9"/>
  <c r="X174" i="9"/>
  <c r="P174" i="9"/>
  <c r="H427" i="9"/>
  <c r="H174" i="9"/>
  <c r="AT426" i="9"/>
  <c r="AT173" i="9"/>
  <c r="AL426" i="9"/>
  <c r="AL173" i="9"/>
  <c r="AD426" i="9"/>
  <c r="AD173" i="9"/>
  <c r="V426" i="9"/>
  <c r="V173" i="9"/>
  <c r="N173" i="9"/>
  <c r="F426" i="9"/>
  <c r="F173" i="9"/>
  <c r="AR425" i="9"/>
  <c r="AR172" i="9"/>
  <c r="AJ425" i="9"/>
  <c r="AJ172" i="9"/>
  <c r="AB425" i="9"/>
  <c r="AB172" i="9"/>
  <c r="T425" i="9"/>
  <c r="T172" i="9"/>
  <c r="L425" i="9"/>
  <c r="L172" i="9"/>
  <c r="D425" i="9"/>
  <c r="D172" i="9"/>
  <c r="AP424" i="9"/>
  <c r="AP171" i="9"/>
  <c r="AH424" i="9"/>
  <c r="AH171" i="9"/>
  <c r="Z424" i="9"/>
  <c r="Z171" i="9"/>
  <c r="R171" i="9"/>
  <c r="J424" i="9"/>
  <c r="J171" i="9"/>
  <c r="AN423" i="9"/>
  <c r="AN170" i="9"/>
  <c r="AF423" i="9"/>
  <c r="AF170" i="9"/>
  <c r="X423" i="9"/>
  <c r="X170" i="9"/>
  <c r="P170" i="9"/>
  <c r="H423" i="9"/>
  <c r="H170" i="9"/>
  <c r="AP421" i="9"/>
  <c r="AP168" i="9"/>
  <c r="AH421" i="9"/>
  <c r="AH168" i="9"/>
  <c r="Z421" i="9"/>
  <c r="Z168" i="9"/>
  <c r="R168" i="9"/>
  <c r="J421" i="9"/>
  <c r="J168" i="9"/>
  <c r="AN420" i="9"/>
  <c r="AN167" i="9"/>
  <c r="AF420" i="9"/>
  <c r="AF167" i="9"/>
  <c r="X420" i="9"/>
  <c r="X167" i="9"/>
  <c r="P167" i="9"/>
  <c r="H420" i="9"/>
  <c r="H167" i="9"/>
  <c r="AT419" i="9"/>
  <c r="AT166" i="9"/>
  <c r="AL419" i="9"/>
  <c r="AL166" i="9"/>
  <c r="AD419" i="9"/>
  <c r="AD166" i="9"/>
  <c r="V419" i="9"/>
  <c r="V166" i="9"/>
  <c r="N166" i="9"/>
  <c r="F419" i="9"/>
  <c r="F166" i="9"/>
  <c r="AR418" i="9"/>
  <c r="AR165" i="9"/>
  <c r="AJ418" i="9"/>
  <c r="AJ165" i="9"/>
  <c r="AB418" i="9"/>
  <c r="AB165" i="9"/>
  <c r="T418" i="9"/>
  <c r="T165" i="9"/>
  <c r="L418" i="9"/>
  <c r="L165" i="9"/>
  <c r="D418" i="9"/>
  <c r="D165" i="9"/>
  <c r="AP417" i="9"/>
  <c r="AP164" i="9"/>
  <c r="AH417" i="9"/>
  <c r="AH164" i="9"/>
  <c r="Z417" i="9"/>
  <c r="Z164" i="9"/>
  <c r="R164" i="9"/>
  <c r="J417" i="9"/>
  <c r="J164" i="9"/>
  <c r="AN416" i="9"/>
  <c r="AN163" i="9"/>
  <c r="AF416" i="9"/>
  <c r="AF163" i="9"/>
  <c r="X416" i="9"/>
  <c r="X163" i="9"/>
  <c r="P163" i="9"/>
  <c r="H416" i="9"/>
  <c r="H163" i="9"/>
  <c r="AT415" i="9"/>
  <c r="AT162" i="9"/>
  <c r="AH416" i="9"/>
  <c r="AH163" i="9"/>
  <c r="P162" i="9"/>
  <c r="AR413" i="9"/>
  <c r="AR160" i="9"/>
  <c r="Z412" i="9"/>
  <c r="Z159" i="9"/>
  <c r="H411" i="9"/>
  <c r="H158" i="9"/>
  <c r="AJ409" i="9"/>
  <c r="AJ156" i="9"/>
  <c r="R155" i="9"/>
  <c r="W452" i="9"/>
  <c r="W199" i="9"/>
  <c r="U451" i="9"/>
  <c r="U198" i="9"/>
  <c r="AI450" i="9"/>
  <c r="AI197" i="9"/>
  <c r="AG449" i="9"/>
  <c r="AG196" i="9"/>
  <c r="AU448" i="9"/>
  <c r="AU195" i="9"/>
  <c r="AS447" i="9"/>
  <c r="AS194" i="9"/>
  <c r="AA193" i="9"/>
  <c r="AO445" i="9"/>
  <c r="AO192" i="9"/>
  <c r="AM444" i="9"/>
  <c r="AM191" i="9"/>
  <c r="AH452" i="9"/>
  <c r="AH199" i="9"/>
  <c r="AD450" i="9"/>
  <c r="AD197" i="9"/>
  <c r="L449" i="9"/>
  <c r="L196" i="9"/>
  <c r="AD446" i="9"/>
  <c r="AD193" i="9"/>
  <c r="AB445" i="9"/>
  <c r="AB192" i="9"/>
  <c r="AP444" i="9"/>
  <c r="AP191" i="9"/>
  <c r="AN443" i="9"/>
  <c r="AN190" i="9"/>
  <c r="V442" i="9"/>
  <c r="V189" i="9"/>
  <c r="T441" i="9"/>
  <c r="T188" i="9"/>
  <c r="R187" i="9"/>
  <c r="P186" i="9"/>
  <c r="AD438" i="9"/>
  <c r="AD185" i="9"/>
  <c r="AB437" i="9"/>
  <c r="AB184" i="9"/>
  <c r="AP436" i="9"/>
  <c r="AP183" i="9"/>
  <c r="AN435" i="9"/>
  <c r="AN182" i="9"/>
  <c r="AL434" i="9"/>
  <c r="AL181" i="9"/>
  <c r="AJ433" i="9"/>
  <c r="AJ180" i="9"/>
  <c r="AH432" i="9"/>
  <c r="AH179" i="9"/>
  <c r="AT430" i="9"/>
  <c r="AT177" i="9"/>
  <c r="S452" i="9"/>
  <c r="S199" i="9"/>
  <c r="Q198" i="9"/>
  <c r="O197" i="9"/>
  <c r="AC449" i="9"/>
  <c r="AC196" i="9"/>
  <c r="AA195" i="9"/>
  <c r="Y447" i="9"/>
  <c r="Y194" i="9"/>
  <c r="W446" i="9"/>
  <c r="W193" i="9"/>
  <c r="AK445" i="9"/>
  <c r="AK192" i="9"/>
  <c r="AI444" i="9"/>
  <c r="AI191" i="9"/>
  <c r="AN451" i="9"/>
  <c r="AN198" i="9"/>
  <c r="AJ449" i="9"/>
  <c r="AJ196" i="9"/>
  <c r="AD448" i="9"/>
  <c r="AD195" i="9"/>
  <c r="AB447" i="9"/>
  <c r="AB194" i="9"/>
  <c r="Z446" i="9"/>
  <c r="Z193" i="9"/>
  <c r="AN445" i="9"/>
  <c r="AN192" i="9"/>
  <c r="AL444" i="9"/>
  <c r="AL191" i="9"/>
  <c r="T443" i="9"/>
  <c r="T190" i="9"/>
  <c r="R189" i="9"/>
  <c r="P188" i="9"/>
  <c r="AD440" i="9"/>
  <c r="AD187" i="9"/>
  <c r="AB439" i="9"/>
  <c r="AB186" i="9"/>
  <c r="AP438" i="9"/>
  <c r="AP185" i="9"/>
  <c r="AN437" i="9"/>
  <c r="AN184" i="9"/>
  <c r="AL436" i="9"/>
  <c r="AL183" i="9"/>
  <c r="F436" i="9"/>
  <c r="F183" i="9"/>
  <c r="D435" i="9"/>
  <c r="D182" i="9"/>
  <c r="P180" i="9"/>
  <c r="N179" i="9"/>
  <c r="L431" i="9"/>
  <c r="L178" i="9"/>
  <c r="AR415" i="9"/>
  <c r="AR162" i="9"/>
  <c r="R157" i="9"/>
  <c r="AT408" i="9"/>
  <c r="AT155" i="9"/>
  <c r="T451" i="9"/>
  <c r="T198" i="9"/>
  <c r="X449" i="9"/>
  <c r="X196" i="9"/>
  <c r="AJ413" i="9"/>
  <c r="AJ160" i="9"/>
  <c r="AT410" i="9"/>
  <c r="AT157" i="9"/>
  <c r="AU452" i="9"/>
  <c r="AU199" i="9"/>
  <c r="AE452" i="9"/>
  <c r="AE199" i="9"/>
  <c r="O452" i="9"/>
  <c r="O199" i="9"/>
  <c r="AS451" i="9"/>
  <c r="AS198" i="9"/>
  <c r="AC451" i="9"/>
  <c r="AC198" i="9"/>
  <c r="M451" i="9"/>
  <c r="M198" i="9"/>
  <c r="AQ450" i="9"/>
  <c r="AQ197" i="9"/>
  <c r="AA197" i="9"/>
  <c r="K450" i="9"/>
  <c r="K197" i="9"/>
  <c r="AO449" i="9"/>
  <c r="AO196" i="9"/>
  <c r="Y449" i="9"/>
  <c r="Y196" i="9"/>
  <c r="I449" i="9"/>
  <c r="I196" i="9"/>
  <c r="AM448" i="9"/>
  <c r="AM195" i="9"/>
  <c r="W448" i="9"/>
  <c r="W195" i="9"/>
  <c r="G448" i="9"/>
  <c r="G195" i="9"/>
  <c r="AK447" i="9"/>
  <c r="AK194" i="9"/>
  <c r="U447" i="9"/>
  <c r="U194" i="9"/>
  <c r="E447" i="9"/>
  <c r="E194" i="9"/>
  <c r="AI446" i="9"/>
  <c r="AI193" i="9"/>
  <c r="S446" i="9"/>
  <c r="S193" i="9"/>
  <c r="C446" i="9"/>
  <c r="C193" i="9"/>
  <c r="AG445" i="9"/>
  <c r="AG192" i="9"/>
  <c r="Q192" i="9"/>
  <c r="AU444" i="9"/>
  <c r="AU191" i="9"/>
  <c r="R452" i="9"/>
  <c r="R199" i="9"/>
  <c r="AF451" i="9"/>
  <c r="AF198" i="9"/>
  <c r="AT450" i="9"/>
  <c r="AT197" i="9"/>
  <c r="N197" i="9"/>
  <c r="AB449" i="9"/>
  <c r="AB196" i="9"/>
  <c r="AP448" i="9"/>
  <c r="AP195" i="9"/>
  <c r="Z448" i="9"/>
  <c r="Z195" i="9"/>
  <c r="J448" i="9"/>
  <c r="J195" i="9"/>
  <c r="AN447" i="9"/>
  <c r="AN194" i="9"/>
  <c r="X447" i="9"/>
  <c r="X194" i="9"/>
  <c r="H447" i="9"/>
  <c r="H194" i="9"/>
  <c r="AL446" i="9"/>
  <c r="AL193" i="9"/>
  <c r="V446" i="9"/>
  <c r="V193" i="9"/>
  <c r="F446" i="9"/>
  <c r="F193" i="9"/>
  <c r="AJ445" i="9"/>
  <c r="AJ192" i="9"/>
  <c r="T445" i="9"/>
  <c r="T192" i="9"/>
  <c r="D445" i="9"/>
  <c r="D192" i="9"/>
  <c r="AH444" i="9"/>
  <c r="AH191" i="9"/>
  <c r="R191" i="9"/>
  <c r="AF443" i="9"/>
  <c r="AF190" i="9"/>
  <c r="P190" i="9"/>
  <c r="AT442" i="9"/>
  <c r="AT189" i="9"/>
  <c r="AD442" i="9"/>
  <c r="AD189" i="9"/>
  <c r="N189" i="9"/>
  <c r="AR441" i="9"/>
  <c r="AR188" i="9"/>
  <c r="AB441" i="9"/>
  <c r="AB188" i="9"/>
  <c r="L441" i="9"/>
  <c r="L188" i="9"/>
  <c r="AP440" i="9"/>
  <c r="AP187" i="9"/>
  <c r="Z440" i="9"/>
  <c r="Z187" i="9"/>
  <c r="J440" i="9"/>
  <c r="J187" i="9"/>
  <c r="AN439" i="9"/>
  <c r="AN186" i="9"/>
  <c r="X439" i="9"/>
  <c r="X186" i="9"/>
  <c r="H439" i="9"/>
  <c r="H186" i="9"/>
  <c r="AL438" i="9"/>
  <c r="AL185" i="9"/>
  <c r="V438" i="9"/>
  <c r="V185" i="9"/>
  <c r="F438" i="9"/>
  <c r="F185" i="9"/>
  <c r="AJ437" i="9"/>
  <c r="AJ184" i="9"/>
  <c r="T437" i="9"/>
  <c r="T184" i="9"/>
  <c r="D437" i="9"/>
  <c r="D184" i="9"/>
  <c r="AH436" i="9"/>
  <c r="AH183" i="9"/>
  <c r="R183" i="9"/>
  <c r="AF435" i="9"/>
  <c r="AF182" i="9"/>
  <c r="P182" i="9"/>
  <c r="AT434" i="9"/>
  <c r="AT181" i="9"/>
  <c r="AD434" i="9"/>
  <c r="AD181" i="9"/>
  <c r="N181" i="9"/>
  <c r="AR433" i="9"/>
  <c r="AR180" i="9"/>
  <c r="AB433" i="9"/>
  <c r="AB180" i="9"/>
  <c r="L433" i="9"/>
  <c r="L180" i="9"/>
  <c r="AP432" i="9"/>
  <c r="AP179" i="9"/>
  <c r="Z432" i="9"/>
  <c r="Z179" i="9"/>
  <c r="J432" i="9"/>
  <c r="J179" i="9"/>
  <c r="AN431" i="9"/>
  <c r="AN178" i="9"/>
  <c r="X431" i="9"/>
  <c r="X178" i="9"/>
  <c r="H431" i="9"/>
  <c r="H178" i="9"/>
  <c r="AL430" i="9"/>
  <c r="AL177" i="9"/>
  <c r="AT422" i="9"/>
  <c r="AT169" i="9"/>
  <c r="AB415" i="9"/>
  <c r="AB162" i="9"/>
  <c r="J414" i="9"/>
  <c r="J161" i="9"/>
  <c r="AL412" i="9"/>
  <c r="AL159" i="9"/>
  <c r="T411" i="9"/>
  <c r="T158" i="9"/>
  <c r="AD408" i="9"/>
  <c r="AD155" i="9"/>
  <c r="L407" i="9"/>
  <c r="L154" i="9"/>
  <c r="F452" i="9"/>
  <c r="F199" i="9"/>
  <c r="D451" i="9"/>
  <c r="D198" i="9"/>
  <c r="J450" i="9"/>
  <c r="J197" i="9"/>
  <c r="P196" i="9"/>
  <c r="J416" i="9"/>
  <c r="J163" i="9"/>
  <c r="AL414" i="9"/>
  <c r="AL161" i="9"/>
  <c r="T413" i="9"/>
  <c r="T160" i="9"/>
  <c r="AD410" i="9"/>
  <c r="AD157" i="9"/>
  <c r="L409" i="9"/>
  <c r="L156" i="9"/>
  <c r="AN407" i="9"/>
  <c r="AN154" i="9"/>
  <c r="AJ415" i="9"/>
  <c r="AJ162" i="9"/>
  <c r="R161" i="9"/>
  <c r="AT412" i="9"/>
  <c r="AT159" i="9"/>
  <c r="AB411" i="9"/>
  <c r="AB158" i="9"/>
  <c r="J410" i="9"/>
  <c r="J157" i="9"/>
  <c r="AL408" i="9"/>
  <c r="AL155" i="9"/>
  <c r="T407" i="9"/>
  <c r="T154" i="9"/>
  <c r="L451" i="9"/>
  <c r="L198" i="9"/>
  <c r="Z449" i="9"/>
  <c r="Z196" i="9"/>
  <c r="AD429" i="9"/>
  <c r="AD176" i="9"/>
  <c r="V429" i="9"/>
  <c r="V176" i="9"/>
  <c r="N176" i="9"/>
  <c r="F429" i="9"/>
  <c r="F176" i="9"/>
  <c r="AR428" i="9"/>
  <c r="AR175" i="9"/>
  <c r="AJ428" i="9"/>
  <c r="AJ175" i="9"/>
  <c r="AB428" i="9"/>
  <c r="AB175" i="9"/>
  <c r="T428" i="9"/>
  <c r="T175" i="9"/>
  <c r="L428" i="9"/>
  <c r="L175" i="9"/>
  <c r="D428" i="9"/>
  <c r="D175" i="9"/>
  <c r="AP427" i="9"/>
  <c r="AP174" i="9"/>
  <c r="AH427" i="9"/>
  <c r="AH174" i="9"/>
  <c r="Z427" i="9"/>
  <c r="Z174" i="9"/>
  <c r="R174" i="9"/>
  <c r="J427" i="9"/>
  <c r="J174" i="9"/>
  <c r="AN426" i="9"/>
  <c r="AN173" i="9"/>
  <c r="AF426" i="9"/>
  <c r="AF173" i="9"/>
  <c r="X426" i="9"/>
  <c r="X173" i="9"/>
  <c r="P173" i="9"/>
  <c r="H426" i="9"/>
  <c r="H173" i="9"/>
  <c r="AT425" i="9"/>
  <c r="AT172" i="9"/>
  <c r="AL425" i="9"/>
  <c r="AL172" i="9"/>
  <c r="AD425" i="9"/>
  <c r="AD172" i="9"/>
  <c r="V425" i="9"/>
  <c r="V172" i="9"/>
  <c r="N172" i="9"/>
  <c r="F425" i="9"/>
  <c r="F172" i="9"/>
  <c r="AR424" i="9"/>
  <c r="AR171" i="9"/>
  <c r="AJ424" i="9"/>
  <c r="AJ171" i="9"/>
  <c r="AB424" i="9"/>
  <c r="AB171" i="9"/>
  <c r="T424" i="9"/>
  <c r="T171" i="9"/>
  <c r="L424" i="9"/>
  <c r="L171" i="9"/>
  <c r="D424" i="9"/>
  <c r="D171" i="9"/>
  <c r="AP423" i="9"/>
  <c r="AP170" i="9"/>
  <c r="AH423" i="9"/>
  <c r="AH170" i="9"/>
  <c r="Z423" i="9"/>
  <c r="Z170" i="9"/>
  <c r="R170" i="9"/>
  <c r="J423" i="9"/>
  <c r="J170" i="9"/>
  <c r="AN422" i="9"/>
  <c r="AN169" i="9"/>
  <c r="AF422" i="9"/>
  <c r="AF169" i="9"/>
  <c r="X422" i="9"/>
  <c r="X169" i="9"/>
  <c r="P169" i="9"/>
  <c r="H422" i="9"/>
  <c r="H169" i="9"/>
  <c r="AL422" i="9"/>
  <c r="AL169" i="9"/>
  <c r="AD422" i="9"/>
  <c r="AD169" i="9"/>
  <c r="V422" i="9"/>
  <c r="V169" i="9"/>
  <c r="N169" i="9"/>
  <c r="F422" i="9"/>
  <c r="F169" i="9"/>
  <c r="AR421" i="9"/>
  <c r="AR168" i="9"/>
  <c r="AJ421" i="9"/>
  <c r="AJ168" i="9"/>
  <c r="AB421" i="9"/>
  <c r="AB168" i="9"/>
  <c r="T421" i="9"/>
  <c r="T168" i="9"/>
  <c r="L421" i="9"/>
  <c r="L168" i="9"/>
  <c r="D421" i="9"/>
  <c r="D168" i="9"/>
  <c r="AP420" i="9"/>
  <c r="AP167" i="9"/>
  <c r="AH420" i="9"/>
  <c r="AH167" i="9"/>
  <c r="Z420" i="9"/>
  <c r="Z167" i="9"/>
  <c r="R167" i="9"/>
  <c r="J420" i="9"/>
  <c r="J167" i="9"/>
  <c r="AN419" i="9"/>
  <c r="AN166" i="9"/>
  <c r="AF419" i="9"/>
  <c r="AF166" i="9"/>
  <c r="X419" i="9"/>
  <c r="X166" i="9"/>
  <c r="P166" i="9"/>
  <c r="H419" i="9"/>
  <c r="H166" i="9"/>
  <c r="AT418" i="9"/>
  <c r="AT165" i="9"/>
  <c r="AL418" i="9"/>
  <c r="AL165" i="9"/>
  <c r="AD418" i="9"/>
  <c r="AD165" i="9"/>
  <c r="V418" i="9"/>
  <c r="V165" i="9"/>
  <c r="N165" i="9"/>
  <c r="F418" i="9"/>
  <c r="F165" i="9"/>
  <c r="AR417" i="9"/>
  <c r="AR164" i="9"/>
  <c r="AJ417" i="9"/>
  <c r="AJ164" i="9"/>
  <c r="AB417" i="9"/>
  <c r="AB164" i="9"/>
  <c r="T417" i="9"/>
  <c r="T164" i="9"/>
  <c r="L417" i="9"/>
  <c r="L164" i="9"/>
  <c r="D417" i="9"/>
  <c r="D164" i="9"/>
  <c r="R163" i="9"/>
  <c r="AT414" i="9"/>
  <c r="AT161" i="9"/>
  <c r="AB413" i="9"/>
  <c r="AB160" i="9"/>
  <c r="J412" i="9"/>
  <c r="J159" i="9"/>
  <c r="AL410" i="9"/>
  <c r="AL157" i="9"/>
  <c r="T409" i="9"/>
  <c r="T156" i="9"/>
  <c r="AM452" i="9"/>
  <c r="AM199" i="9"/>
  <c r="AK451" i="9"/>
  <c r="AK198" i="9"/>
  <c r="S450" i="9"/>
  <c r="S197" i="9"/>
  <c r="Q196" i="9"/>
  <c r="AE448" i="9"/>
  <c r="AE195" i="9"/>
  <c r="AC447" i="9"/>
  <c r="AC194" i="9"/>
  <c r="AQ446" i="9"/>
  <c r="AQ193" i="9"/>
  <c r="K446" i="9"/>
  <c r="K193" i="9"/>
  <c r="I445" i="9"/>
  <c r="I192" i="9"/>
  <c r="AR449" i="9"/>
  <c r="AR196" i="9"/>
  <c r="R195" i="9"/>
  <c r="AF447" i="9"/>
  <c r="AF194" i="9"/>
  <c r="AT446" i="9"/>
  <c r="AT193" i="9"/>
  <c r="AR445" i="9"/>
  <c r="AR192" i="9"/>
  <c r="Z444" i="9"/>
  <c r="Z191" i="9"/>
  <c r="X443" i="9"/>
  <c r="X190" i="9"/>
  <c r="AL442" i="9"/>
  <c r="AL189" i="9"/>
  <c r="AJ441" i="9"/>
  <c r="AJ188" i="9"/>
  <c r="AH440" i="9"/>
  <c r="AH187" i="9"/>
  <c r="AT438" i="9"/>
  <c r="AT185" i="9"/>
  <c r="AR437" i="9"/>
  <c r="AR184" i="9"/>
  <c r="Z436" i="9"/>
  <c r="Z183" i="9"/>
  <c r="X435" i="9"/>
  <c r="X182" i="9"/>
  <c r="V434" i="9"/>
  <c r="V181" i="9"/>
  <c r="T433" i="9"/>
  <c r="T180" i="9"/>
  <c r="R179" i="9"/>
  <c r="P178" i="9"/>
  <c r="AI452" i="9"/>
  <c r="AI199" i="9"/>
  <c r="AG451" i="9"/>
  <c r="AG198" i="9"/>
  <c r="AE450" i="9"/>
  <c r="AE197" i="9"/>
  <c r="M449" i="9"/>
  <c r="M196" i="9"/>
  <c r="K448" i="9"/>
  <c r="K195" i="9"/>
  <c r="I447" i="9"/>
  <c r="I194" i="9"/>
  <c r="G446" i="9"/>
  <c r="G193" i="9"/>
  <c r="U445" i="9"/>
  <c r="U192" i="9"/>
  <c r="Z452" i="9"/>
  <c r="Z199" i="9"/>
  <c r="H451" i="9"/>
  <c r="H198" i="9"/>
  <c r="D449" i="9"/>
  <c r="D196" i="9"/>
  <c r="AR447" i="9"/>
  <c r="AR194" i="9"/>
  <c r="L447" i="9"/>
  <c r="L194" i="9"/>
  <c r="J446" i="9"/>
  <c r="J193" i="9"/>
  <c r="X445" i="9"/>
  <c r="X192" i="9"/>
  <c r="V444" i="9"/>
  <c r="V191" i="9"/>
  <c r="AJ443" i="9"/>
  <c r="AJ190" i="9"/>
  <c r="AH442" i="9"/>
  <c r="AH189" i="9"/>
  <c r="AF441" i="9"/>
  <c r="AF188" i="9"/>
  <c r="N187" i="9"/>
  <c r="L439" i="9"/>
  <c r="L186" i="9"/>
  <c r="Z438" i="9"/>
  <c r="Z185" i="9"/>
  <c r="X437" i="9"/>
  <c r="X184" i="9"/>
  <c r="V436" i="9"/>
  <c r="V183" i="9"/>
  <c r="T435" i="9"/>
  <c r="T182" i="9"/>
  <c r="AH434" i="9"/>
  <c r="AH181" i="9"/>
  <c r="AF433" i="9"/>
  <c r="AF180" i="9"/>
  <c r="AD432" i="9"/>
  <c r="AD179" i="9"/>
  <c r="AR431" i="9"/>
  <c r="AR178" i="9"/>
  <c r="AP430" i="9"/>
  <c r="AP177" i="9"/>
  <c r="Z414" i="9"/>
  <c r="Z161" i="9"/>
  <c r="AJ411" i="9"/>
  <c r="AJ158" i="9"/>
  <c r="AB407" i="9"/>
  <c r="AB154" i="9"/>
  <c r="R197" i="9"/>
  <c r="Z416" i="9"/>
  <c r="Z163" i="9"/>
  <c r="R159" i="9"/>
  <c r="J408" i="9"/>
  <c r="J155" i="9"/>
  <c r="AQ452" i="9"/>
  <c r="AQ199" i="9"/>
  <c r="AA199" i="9"/>
  <c r="K452" i="9"/>
  <c r="K199" i="9"/>
  <c r="AO451" i="9"/>
  <c r="AO198" i="9"/>
  <c r="Y451" i="9"/>
  <c r="Y198" i="9"/>
  <c r="I451" i="9"/>
  <c r="I198" i="9"/>
  <c r="AM450" i="9"/>
  <c r="AM197" i="9"/>
  <c r="W450" i="9"/>
  <c r="W197" i="9"/>
  <c r="G450" i="9"/>
  <c r="G197" i="9"/>
  <c r="AK449" i="9"/>
  <c r="AK196" i="9"/>
  <c r="U449" i="9"/>
  <c r="U196" i="9"/>
  <c r="E449" i="9"/>
  <c r="E196" i="9"/>
  <c r="AI448" i="9"/>
  <c r="AI195" i="9"/>
  <c r="S448" i="9"/>
  <c r="S195" i="9"/>
  <c r="C448" i="9"/>
  <c r="C195" i="9"/>
  <c r="AG447" i="9"/>
  <c r="AG194" i="9"/>
  <c r="Q194" i="9"/>
  <c r="AU446" i="9"/>
  <c r="AU193" i="9"/>
  <c r="AE446" i="9"/>
  <c r="AE193" i="9"/>
  <c r="O193" i="9"/>
  <c r="AS445" i="9"/>
  <c r="AS192" i="9"/>
  <c r="AC445" i="9"/>
  <c r="AC192" i="9"/>
  <c r="M445" i="9"/>
  <c r="M192" i="9"/>
  <c r="AQ444" i="9"/>
  <c r="AQ191" i="9"/>
  <c r="AP452" i="9"/>
  <c r="AP199" i="9"/>
  <c r="J452" i="9"/>
  <c r="J199" i="9"/>
  <c r="X451" i="9"/>
  <c r="X198" i="9"/>
  <c r="AL450" i="9"/>
  <c r="AL197" i="9"/>
  <c r="F450" i="9"/>
  <c r="F197" i="9"/>
  <c r="T449" i="9"/>
  <c r="T196" i="9"/>
  <c r="AL448" i="9"/>
  <c r="AL195" i="9"/>
  <c r="V448" i="9"/>
  <c r="V195" i="9"/>
  <c r="F448" i="9"/>
  <c r="F195" i="9"/>
  <c r="AJ447" i="9"/>
  <c r="AJ194" i="9"/>
  <c r="T447" i="9"/>
  <c r="T194" i="9"/>
  <c r="D447" i="9"/>
  <c r="D194" i="9"/>
  <c r="AH446" i="9"/>
  <c r="AH193" i="9"/>
  <c r="R193" i="9"/>
  <c r="AF445" i="9"/>
  <c r="AF192" i="9"/>
  <c r="P192" i="9"/>
  <c r="AT444" i="9"/>
  <c r="AT191" i="9"/>
  <c r="AD444" i="9"/>
  <c r="AD191" i="9"/>
  <c r="N191" i="9"/>
  <c r="AR443" i="9"/>
  <c r="AR190" i="9"/>
  <c r="AB443" i="9"/>
  <c r="AB190" i="9"/>
  <c r="L443" i="9"/>
  <c r="L190" i="9"/>
  <c r="AP442" i="9"/>
  <c r="AP189" i="9"/>
  <c r="Z442" i="9"/>
  <c r="Z189" i="9"/>
  <c r="J442" i="9"/>
  <c r="J189" i="9"/>
  <c r="AN441" i="9"/>
  <c r="AN188" i="9"/>
  <c r="X441" i="9"/>
  <c r="X188" i="9"/>
  <c r="H441" i="9"/>
  <c r="H188" i="9"/>
  <c r="AL440" i="9"/>
  <c r="AL187" i="9"/>
  <c r="V440" i="9"/>
  <c r="V187" i="9"/>
  <c r="F440" i="9"/>
  <c r="F187" i="9"/>
  <c r="AJ439" i="9"/>
  <c r="AJ186" i="9"/>
  <c r="T439" i="9"/>
  <c r="T186" i="9"/>
  <c r="D439" i="9"/>
  <c r="D186" i="9"/>
  <c r="AH438" i="9"/>
  <c r="AH185" i="9"/>
  <c r="R185" i="9"/>
  <c r="AF437" i="9"/>
  <c r="AF184" i="9"/>
  <c r="P184" i="9"/>
  <c r="AT436" i="9"/>
  <c r="AT183" i="9"/>
  <c r="AD436" i="9"/>
  <c r="AD183" i="9"/>
  <c r="N183" i="9"/>
  <c r="AR435" i="9"/>
  <c r="AR182" i="9"/>
  <c r="AB435" i="9"/>
  <c r="AB182" i="9"/>
  <c r="L435" i="9"/>
  <c r="L182" i="9"/>
  <c r="AP434" i="9"/>
  <c r="AP181" i="9"/>
  <c r="Z434" i="9"/>
  <c r="Z181" i="9"/>
  <c r="J434" i="9"/>
  <c r="J181" i="9"/>
  <c r="AN433" i="9"/>
  <c r="AN180" i="9"/>
  <c r="X433" i="9"/>
  <c r="X180" i="9"/>
  <c r="H433" i="9"/>
  <c r="H180" i="9"/>
  <c r="AL432" i="9"/>
  <c r="AL179" i="9"/>
  <c r="V432" i="9"/>
  <c r="V179" i="9"/>
  <c r="F432" i="9"/>
  <c r="F179" i="9"/>
  <c r="AJ431" i="9"/>
  <c r="AJ178" i="9"/>
  <c r="T431" i="9"/>
  <c r="T178" i="9"/>
  <c r="D431" i="9"/>
  <c r="D178" i="9"/>
  <c r="AH430" i="9"/>
  <c r="AH177" i="9"/>
  <c r="AD416" i="9"/>
  <c r="AD163" i="9"/>
  <c r="L415" i="9"/>
  <c r="L162" i="9"/>
  <c r="AN413" i="9"/>
  <c r="AN160" i="9"/>
  <c r="V412" i="9"/>
  <c r="V159" i="9"/>
  <c r="D411" i="9"/>
  <c r="D158" i="9"/>
  <c r="AF409" i="9"/>
  <c r="AF156" i="9"/>
  <c r="N155" i="9"/>
  <c r="AT452" i="9"/>
  <c r="AT199" i="9"/>
  <c r="AJ451" i="9"/>
  <c r="AJ198" i="9"/>
  <c r="AP450" i="9"/>
  <c r="AP197" i="9"/>
  <c r="AT448" i="9"/>
  <c r="AT195" i="9"/>
  <c r="AN415" i="9"/>
  <c r="AN162" i="9"/>
  <c r="V414" i="9"/>
  <c r="V161" i="9"/>
  <c r="D413" i="9"/>
  <c r="D160" i="9"/>
  <c r="AF411" i="9"/>
  <c r="AF158" i="9"/>
  <c r="N157" i="9"/>
  <c r="AP408" i="9"/>
  <c r="AP155" i="9"/>
  <c r="X407" i="9"/>
  <c r="X154" i="9"/>
  <c r="AL416" i="9"/>
  <c r="AL163" i="9"/>
  <c r="T415" i="9"/>
  <c r="T162" i="9"/>
  <c r="AD412" i="9"/>
  <c r="AD159" i="9"/>
  <c r="L411" i="9"/>
  <c r="L158" i="9"/>
  <c r="AN409" i="9"/>
  <c r="AN156" i="9"/>
  <c r="V408" i="9"/>
  <c r="V155" i="9"/>
  <c r="D407" i="9"/>
  <c r="D154" i="9"/>
  <c r="AL452" i="9"/>
  <c r="AL199" i="9"/>
  <c r="AR451" i="9"/>
  <c r="AR198" i="9"/>
  <c r="L450" i="9"/>
  <c r="L197" i="9"/>
  <c r="H449" i="9"/>
  <c r="H196" i="9"/>
  <c r="Z430" i="9"/>
  <c r="Z177" i="9"/>
  <c r="R177" i="9"/>
  <c r="J430" i="9"/>
  <c r="J177" i="9"/>
  <c r="AN429" i="9"/>
  <c r="AN176" i="9"/>
  <c r="AF429" i="9"/>
  <c r="AF176" i="9"/>
  <c r="X429" i="9"/>
  <c r="X176" i="9"/>
  <c r="P176" i="9"/>
  <c r="H429" i="9"/>
  <c r="H176" i="9"/>
  <c r="AT428" i="9"/>
  <c r="AT175" i="9"/>
  <c r="AL428" i="9"/>
  <c r="AL175" i="9"/>
  <c r="AD428" i="9"/>
  <c r="AD175" i="9"/>
  <c r="V428" i="9"/>
  <c r="V175" i="9"/>
  <c r="N175" i="9"/>
  <c r="F428" i="9"/>
  <c r="F175" i="9"/>
  <c r="AR427" i="9"/>
  <c r="AR174" i="9"/>
  <c r="AJ427" i="9"/>
  <c r="AJ174" i="9"/>
  <c r="AB427" i="9"/>
  <c r="AB174" i="9"/>
  <c r="T427" i="9"/>
  <c r="T174" i="9"/>
  <c r="L427" i="9"/>
  <c r="L174" i="9"/>
  <c r="D427" i="9"/>
  <c r="D174" i="9"/>
  <c r="AP426" i="9"/>
  <c r="AP173" i="9"/>
  <c r="AH426" i="9"/>
  <c r="AH173" i="9"/>
  <c r="Z426" i="9"/>
  <c r="Z173" i="9"/>
  <c r="R173" i="9"/>
  <c r="J426" i="9"/>
  <c r="J173" i="9"/>
  <c r="AN425" i="9"/>
  <c r="AN172" i="9"/>
  <c r="AF425" i="9"/>
  <c r="AF172" i="9"/>
  <c r="X425" i="9"/>
  <c r="X172" i="9"/>
  <c r="P172" i="9"/>
  <c r="H425" i="9"/>
  <c r="H172" i="9"/>
  <c r="AT424" i="9"/>
  <c r="AT171" i="9"/>
  <c r="AL424" i="9"/>
  <c r="AL171" i="9"/>
  <c r="AD424" i="9"/>
  <c r="AD171" i="9"/>
  <c r="V424" i="9"/>
  <c r="V171" i="9"/>
  <c r="N171" i="9"/>
  <c r="F424" i="9"/>
  <c r="F171" i="9"/>
  <c r="AR423" i="9"/>
  <c r="AR170" i="9"/>
  <c r="AJ423" i="9"/>
  <c r="AJ170" i="9"/>
  <c r="AB423" i="9"/>
  <c r="AB170" i="9"/>
  <c r="T423" i="9"/>
  <c r="T170" i="9"/>
  <c r="L423" i="9"/>
  <c r="L170" i="9"/>
  <c r="D423" i="9"/>
  <c r="D170" i="9"/>
  <c r="AL421" i="9"/>
  <c r="AL168" i="9"/>
  <c r="AD421" i="9"/>
  <c r="AD168" i="9"/>
  <c r="V421" i="9"/>
  <c r="V168" i="9"/>
  <c r="N168" i="9"/>
  <c r="F421" i="9"/>
  <c r="F168" i="9"/>
  <c r="AR420" i="9"/>
  <c r="AR167" i="9"/>
  <c r="AJ420" i="9"/>
  <c r="AJ167" i="9"/>
  <c r="AB420" i="9"/>
  <c r="AB167" i="9"/>
  <c r="T420" i="9"/>
  <c r="T167" i="9"/>
  <c r="L420" i="9"/>
  <c r="L167" i="9"/>
  <c r="D420" i="9"/>
  <c r="D167" i="9"/>
  <c r="AP419" i="9"/>
  <c r="AP166" i="9"/>
  <c r="AH419" i="9"/>
  <c r="AH166" i="9"/>
  <c r="Z419" i="9"/>
  <c r="Z166" i="9"/>
  <c r="R166" i="9"/>
  <c r="J419" i="9"/>
  <c r="J166" i="9"/>
  <c r="AN418" i="9"/>
  <c r="AN165" i="9"/>
  <c r="AF418" i="9"/>
  <c r="AF165" i="9"/>
  <c r="X418" i="9"/>
  <c r="X165" i="9"/>
  <c r="P165" i="9"/>
  <c r="H418" i="9"/>
  <c r="H165" i="9"/>
  <c r="AT417" i="9"/>
  <c r="AT164" i="9"/>
  <c r="AL417" i="9"/>
  <c r="AL164" i="9"/>
  <c r="AD417" i="9"/>
  <c r="AD164" i="9"/>
  <c r="V417" i="9"/>
  <c r="V164" i="9"/>
  <c r="N164" i="9"/>
  <c r="F417" i="9"/>
  <c r="F164" i="9"/>
  <c r="AR416" i="9"/>
  <c r="AR163" i="9"/>
  <c r="AJ416" i="9"/>
  <c r="AJ163" i="9"/>
  <c r="AB416" i="9"/>
  <c r="AB163" i="9"/>
  <c r="T416" i="9"/>
  <c r="T163" i="9"/>
  <c r="L416" i="9"/>
  <c r="L163" i="9"/>
  <c r="D416" i="9"/>
  <c r="D163" i="9"/>
  <c r="AD414" i="9"/>
  <c r="AD161" i="9"/>
  <c r="L413" i="9"/>
  <c r="L160" i="9"/>
  <c r="AN411" i="9"/>
  <c r="AN158" i="9"/>
  <c r="V410" i="9"/>
  <c r="V157" i="9"/>
  <c r="D409" i="9"/>
  <c r="D156" i="9"/>
  <c r="AF407" i="9"/>
  <c r="AF154" i="9"/>
  <c r="G452" i="9"/>
  <c r="G199" i="9"/>
  <c r="E451" i="9"/>
  <c r="E198" i="9"/>
  <c r="C450" i="9"/>
  <c r="C197" i="9"/>
  <c r="O195" i="9"/>
  <c r="M447" i="9"/>
  <c r="M194" i="9"/>
  <c r="Y445" i="9"/>
  <c r="Y192" i="9"/>
  <c r="P198" i="9"/>
  <c r="AH448" i="9"/>
  <c r="AH195" i="9"/>
  <c r="P194" i="9"/>
  <c r="N193" i="9"/>
  <c r="L445" i="9"/>
  <c r="L192" i="9"/>
  <c r="J444" i="9"/>
  <c r="J191" i="9"/>
  <c r="H443" i="9"/>
  <c r="C491" i="9" s="1"/>
  <c r="H190" i="9"/>
  <c r="F442" i="9"/>
  <c r="C490" i="9" s="1"/>
  <c r="F189" i="9"/>
  <c r="D441" i="9"/>
  <c r="C489" i="9" s="1"/>
  <c r="D188" i="9"/>
  <c r="AF439" i="9"/>
  <c r="AF186" i="9"/>
  <c r="N185" i="9"/>
  <c r="L437" i="9"/>
  <c r="L184" i="9"/>
  <c r="J436" i="9"/>
  <c r="J183" i="9"/>
  <c r="H435" i="9"/>
  <c r="H182" i="9"/>
  <c r="F434" i="9"/>
  <c r="F181" i="9"/>
  <c r="D433" i="9"/>
  <c r="C481" i="9" s="1"/>
  <c r="D180" i="9"/>
  <c r="AF431" i="9"/>
  <c r="AF178" i="9"/>
  <c r="N163" i="9"/>
  <c r="AP414" i="9"/>
  <c r="AP161" i="9"/>
  <c r="X413" i="9"/>
  <c r="X160" i="9"/>
  <c r="F412" i="9"/>
  <c r="F159" i="9"/>
  <c r="AH410" i="9"/>
  <c r="AH157" i="9"/>
  <c r="P156" i="9"/>
  <c r="AR407" i="9"/>
  <c r="AR154" i="9"/>
  <c r="AB451" i="9"/>
  <c r="AB198" i="9"/>
  <c r="AH450" i="9"/>
  <c r="AH197" i="9"/>
  <c r="AF449" i="9"/>
  <c r="AF196" i="9"/>
  <c r="AP416" i="9"/>
  <c r="AP163" i="9"/>
  <c r="X415" i="9"/>
  <c r="X162" i="9"/>
  <c r="F414" i="9"/>
  <c r="F161" i="9"/>
  <c r="AH412" i="9"/>
  <c r="AH159" i="9"/>
  <c r="P158" i="9"/>
  <c r="AR409" i="9"/>
  <c r="AR156" i="9"/>
  <c r="Z408" i="9"/>
  <c r="Z155" i="9"/>
  <c r="H407" i="9"/>
  <c r="C455" i="9" s="1"/>
  <c r="H154" i="9"/>
  <c r="V416" i="9"/>
  <c r="V163" i="9"/>
  <c r="D415" i="9"/>
  <c r="D162" i="9"/>
  <c r="AF413" i="9"/>
  <c r="D461" i="9" s="1"/>
  <c r="AF160" i="9"/>
  <c r="N159" i="9"/>
  <c r="AP410" i="9"/>
  <c r="AP157" i="9"/>
  <c r="X409" i="9"/>
  <c r="X156" i="9"/>
  <c r="F408" i="9"/>
  <c r="F155" i="9"/>
  <c r="AL451" i="9"/>
  <c r="AL198" i="9"/>
  <c r="AD452" i="9"/>
  <c r="AD199" i="9"/>
  <c r="AR450" i="9"/>
  <c r="AR197" i="9"/>
  <c r="AN449" i="9"/>
  <c r="AN196" i="9"/>
  <c r="H448" i="9"/>
  <c r="H195" i="9"/>
  <c r="D492" i="9"/>
  <c r="Z429" i="9"/>
  <c r="Z176" i="9"/>
  <c r="R176" i="9"/>
  <c r="J429" i="9"/>
  <c r="J176" i="9"/>
  <c r="AN428" i="9"/>
  <c r="AN175" i="9"/>
  <c r="AF428" i="9"/>
  <c r="AF175" i="9"/>
  <c r="X428" i="9"/>
  <c r="X175" i="9"/>
  <c r="P175" i="9"/>
  <c r="H428" i="9"/>
  <c r="H175" i="9"/>
  <c r="AT427" i="9"/>
  <c r="AT174" i="9"/>
  <c r="AL427" i="9"/>
  <c r="AL174" i="9"/>
  <c r="AD427" i="9"/>
  <c r="AD174" i="9"/>
  <c r="V427" i="9"/>
  <c r="V174" i="9"/>
  <c r="N174" i="9"/>
  <c r="F427" i="9"/>
  <c r="F174" i="9"/>
  <c r="AR426" i="9"/>
  <c r="AR173" i="9"/>
  <c r="AJ426" i="9"/>
  <c r="AJ173" i="9"/>
  <c r="AB426" i="9"/>
  <c r="AB173" i="9"/>
  <c r="T426" i="9"/>
  <c r="T173" i="9"/>
  <c r="L426" i="9"/>
  <c r="L173" i="9"/>
  <c r="D426" i="9"/>
  <c r="D173" i="9"/>
  <c r="AP425" i="9"/>
  <c r="AP172" i="9"/>
  <c r="AH425" i="9"/>
  <c r="AH172" i="9"/>
  <c r="Z425" i="9"/>
  <c r="Z172" i="9"/>
  <c r="R172" i="9"/>
  <c r="J425" i="9"/>
  <c r="J172" i="9"/>
  <c r="AN424" i="9"/>
  <c r="AN171" i="9"/>
  <c r="AF424" i="9"/>
  <c r="AF171" i="9"/>
  <c r="X424" i="9"/>
  <c r="X171" i="9"/>
  <c r="P171" i="9"/>
  <c r="H424" i="9"/>
  <c r="H171" i="9"/>
  <c r="AT423" i="9"/>
  <c r="AT170" i="9"/>
  <c r="AL423" i="9"/>
  <c r="AL170" i="9"/>
  <c r="AD423" i="9"/>
  <c r="AD170" i="9"/>
  <c r="V423" i="9"/>
  <c r="V170" i="9"/>
  <c r="N170" i="9"/>
  <c r="F423" i="9"/>
  <c r="F170" i="9"/>
  <c r="AR422" i="9"/>
  <c r="AR169" i="9"/>
  <c r="AJ422" i="9"/>
  <c r="AJ169" i="9"/>
  <c r="AB422" i="9"/>
  <c r="AB169" i="9"/>
  <c r="T422" i="9"/>
  <c r="T169" i="9"/>
  <c r="L422" i="9"/>
  <c r="L169" i="9"/>
  <c r="D422" i="9"/>
  <c r="D169" i="9"/>
  <c r="AP422" i="9"/>
  <c r="AP169" i="9"/>
  <c r="AH422" i="9"/>
  <c r="AH169" i="9"/>
  <c r="Z422" i="9"/>
  <c r="Z169" i="9"/>
  <c r="R169" i="9"/>
  <c r="J422" i="9"/>
  <c r="J169" i="9"/>
  <c r="AN421" i="9"/>
  <c r="AN168" i="9"/>
  <c r="AF421" i="9"/>
  <c r="AF168" i="9"/>
  <c r="X421" i="9"/>
  <c r="X168" i="9"/>
  <c r="P168" i="9"/>
  <c r="H421" i="9"/>
  <c r="H168" i="9"/>
  <c r="AT420" i="9"/>
  <c r="AT167" i="9"/>
  <c r="AL420" i="9"/>
  <c r="AL167" i="9"/>
  <c r="AD420" i="9"/>
  <c r="AD167" i="9"/>
  <c r="V420" i="9"/>
  <c r="V167" i="9"/>
  <c r="N167" i="9"/>
  <c r="F420" i="9"/>
  <c r="F167" i="9"/>
  <c r="AR419" i="9"/>
  <c r="AR166" i="9"/>
  <c r="AJ419" i="9"/>
  <c r="AJ166" i="9"/>
  <c r="AB419" i="9"/>
  <c r="AB166" i="9"/>
  <c r="T419" i="9"/>
  <c r="T166" i="9"/>
  <c r="L419" i="9"/>
  <c r="L166" i="9"/>
  <c r="D419" i="9"/>
  <c r="D166" i="9"/>
  <c r="AP418" i="9"/>
  <c r="AP165" i="9"/>
  <c r="AH418" i="9"/>
  <c r="AH165" i="9"/>
  <c r="Z418" i="9"/>
  <c r="Z165" i="9"/>
  <c r="R165" i="9"/>
  <c r="J418" i="9"/>
  <c r="J165" i="9"/>
  <c r="AN417" i="9"/>
  <c r="AN164" i="9"/>
  <c r="AF417" i="9"/>
  <c r="AF164" i="9"/>
  <c r="X417" i="9"/>
  <c r="X164" i="9"/>
  <c r="P164" i="9"/>
  <c r="H417" i="9"/>
  <c r="H164" i="9"/>
  <c r="AT416" i="9"/>
  <c r="AT163" i="9"/>
  <c r="AF415" i="9"/>
  <c r="AF162" i="9"/>
  <c r="N161" i="9"/>
  <c r="AP412" i="9"/>
  <c r="AP159" i="9"/>
  <c r="X411" i="9"/>
  <c r="X158" i="9"/>
  <c r="F410" i="9"/>
  <c r="F157" i="9"/>
  <c r="AH408" i="9"/>
  <c r="AH155" i="9"/>
  <c r="P154" i="9"/>
  <c r="D454" i="9" l="1"/>
  <c r="D463" i="9"/>
  <c r="C478" i="9"/>
  <c r="D480" i="9"/>
  <c r="C488" i="9"/>
  <c r="C479" i="9"/>
  <c r="B484" i="9"/>
  <c r="B455" i="9"/>
  <c r="C472" i="9"/>
  <c r="D462" i="9"/>
  <c r="C482" i="9"/>
  <c r="C486" i="9"/>
  <c r="C462" i="9"/>
  <c r="B488" i="9"/>
  <c r="W200" i="9"/>
  <c r="W250" i="9" s="1"/>
  <c r="AG200" i="9"/>
  <c r="AG245" i="9" s="1"/>
  <c r="C457" i="9"/>
  <c r="AC200" i="9"/>
  <c r="AC243" i="9" s="1"/>
  <c r="AU200" i="9"/>
  <c r="D456" i="9"/>
  <c r="C476" i="9"/>
  <c r="C463" i="9"/>
  <c r="C464" i="9"/>
  <c r="C483" i="9"/>
  <c r="D487" i="9"/>
  <c r="D496" i="9"/>
  <c r="M200" i="9"/>
  <c r="M245" i="9" s="1"/>
  <c r="G200" i="9"/>
  <c r="G204" i="9" s="1"/>
  <c r="B458" i="9"/>
  <c r="K200" i="9"/>
  <c r="C487" i="9"/>
  <c r="B492" i="9"/>
  <c r="B478" i="9"/>
  <c r="C456" i="9"/>
  <c r="B460" i="9"/>
  <c r="C466" i="9"/>
  <c r="C467" i="9"/>
  <c r="C492" i="9"/>
  <c r="C458" i="9"/>
  <c r="C480" i="9"/>
  <c r="AJ200" i="9"/>
  <c r="AJ242" i="9" s="1"/>
  <c r="AP200" i="9"/>
  <c r="AP222" i="9" s="1"/>
  <c r="B486" i="9"/>
  <c r="AQ200" i="9"/>
  <c r="AQ248" i="9" s="1"/>
  <c r="B459" i="9"/>
  <c r="B462" i="9"/>
  <c r="D484" i="9"/>
  <c r="H200" i="9"/>
  <c r="H228" i="9" s="1"/>
  <c r="D488" i="9"/>
  <c r="D458" i="9"/>
  <c r="D486" i="9"/>
  <c r="B476" i="9"/>
  <c r="D460" i="9"/>
  <c r="C461" i="9"/>
  <c r="AK200" i="9"/>
  <c r="D497" i="9"/>
  <c r="AS200" i="9"/>
  <c r="AS206" i="9" s="1"/>
  <c r="AT200" i="9"/>
  <c r="AT239" i="9" s="1"/>
  <c r="AL200" i="9"/>
  <c r="AL206" i="9" s="1"/>
  <c r="D498" i="9"/>
  <c r="AM200" i="9"/>
  <c r="AM211" i="9" s="1"/>
  <c r="D482" i="9"/>
  <c r="D490" i="9"/>
  <c r="AO200" i="9"/>
  <c r="AO224" i="9" s="1"/>
  <c r="D469" i="9"/>
  <c r="AR200" i="9"/>
  <c r="AR230" i="9" s="1"/>
  <c r="AN200" i="9"/>
  <c r="AN210" i="9" s="1"/>
  <c r="D459" i="9"/>
  <c r="D478" i="9"/>
  <c r="D485" i="9"/>
  <c r="AF200" i="9"/>
  <c r="AF230" i="9" s="1"/>
  <c r="D500" i="9"/>
  <c r="D494" i="9"/>
  <c r="AH200" i="9"/>
  <c r="AH207" i="9" s="1"/>
  <c r="AI200" i="9"/>
  <c r="AI247" i="9" s="1"/>
  <c r="AD200" i="9"/>
  <c r="AD207" i="9" s="1"/>
  <c r="AE200" i="9"/>
  <c r="AE204" i="9" s="1"/>
  <c r="B494" i="9"/>
  <c r="AB200" i="9"/>
  <c r="Q200" i="9"/>
  <c r="Q228" i="9" s="1"/>
  <c r="R200" i="9"/>
  <c r="R233" i="9" s="1"/>
  <c r="B477" i="9"/>
  <c r="S200" i="9"/>
  <c r="B480" i="9"/>
  <c r="B482" i="9"/>
  <c r="B496" i="9"/>
  <c r="P200" i="9"/>
  <c r="P225" i="9" s="1"/>
  <c r="B457" i="9"/>
  <c r="B495" i="9"/>
  <c r="U200" i="9"/>
  <c r="U207" i="9" s="1"/>
  <c r="B490" i="9"/>
  <c r="AA200" i="9"/>
  <c r="AA205" i="9" s="1"/>
  <c r="T200" i="9"/>
  <c r="T208" i="9" s="1"/>
  <c r="X200" i="9"/>
  <c r="X228" i="9" s="1"/>
  <c r="Z200" i="9"/>
  <c r="Z216" i="9" s="1"/>
  <c r="Y200" i="9"/>
  <c r="Y204" i="9" s="1"/>
  <c r="B456" i="9"/>
  <c r="V200" i="9"/>
  <c r="V235" i="9" s="1"/>
  <c r="B498" i="9"/>
  <c r="W246" i="9"/>
  <c r="B500" i="9"/>
  <c r="N200" i="9"/>
  <c r="N213" i="9" s="1"/>
  <c r="O200" i="9"/>
  <c r="O215" i="9" s="1"/>
  <c r="C493" i="9"/>
  <c r="C495" i="9"/>
  <c r="C468" i="9"/>
  <c r="G250" i="9"/>
  <c r="C475" i="9"/>
  <c r="C459" i="9"/>
  <c r="C497" i="9"/>
  <c r="I200" i="9"/>
  <c r="I208" i="9" s="1"/>
  <c r="L200" i="9"/>
  <c r="D200" i="9"/>
  <c r="D234" i="9" s="1"/>
  <c r="C200" i="9"/>
  <c r="C207" i="9" s="1"/>
  <c r="C465" i="9"/>
  <c r="C477" i="9"/>
  <c r="C484" i="9"/>
  <c r="C470" i="9"/>
  <c r="C474" i="9"/>
  <c r="C460" i="9"/>
  <c r="C471" i="9"/>
  <c r="J200" i="9"/>
  <c r="C499" i="9"/>
  <c r="F200" i="9"/>
  <c r="F209" i="9" s="1"/>
  <c r="C469" i="9"/>
  <c r="C473" i="9"/>
  <c r="C485" i="9"/>
  <c r="E200" i="9"/>
  <c r="E209" i="9" s="1"/>
  <c r="R241" i="9"/>
  <c r="R237" i="9"/>
  <c r="R242" i="9"/>
  <c r="R218" i="9"/>
  <c r="R250" i="9"/>
  <c r="R212" i="9"/>
  <c r="F204" i="9"/>
  <c r="F243" i="9"/>
  <c r="F245" i="9"/>
  <c r="F231" i="9"/>
  <c r="F233" i="9"/>
  <c r="F241" i="9"/>
  <c r="F227" i="9"/>
  <c r="F232" i="9"/>
  <c r="F208" i="9"/>
  <c r="F242" i="9"/>
  <c r="F212" i="9"/>
  <c r="F206" i="9"/>
  <c r="F221" i="9"/>
  <c r="F236" i="9"/>
  <c r="F250" i="9"/>
  <c r="F222" i="9"/>
  <c r="AR212" i="9"/>
  <c r="AR232" i="9"/>
  <c r="AR242" i="9"/>
  <c r="AR247" i="9"/>
  <c r="AR224" i="9"/>
  <c r="AR237" i="9"/>
  <c r="AR227" i="9"/>
  <c r="AR241" i="9"/>
  <c r="AR209" i="9"/>
  <c r="AR215" i="9"/>
  <c r="N237" i="9"/>
  <c r="AU235" i="9"/>
  <c r="AU243" i="9"/>
  <c r="AU238" i="9"/>
  <c r="AU204" i="9"/>
  <c r="AU206" i="9"/>
  <c r="AU208" i="9"/>
  <c r="AU210" i="9"/>
  <c r="AU212" i="9"/>
  <c r="AU214" i="9"/>
  <c r="AU216" i="9"/>
  <c r="AU218" i="9"/>
  <c r="AU220" i="9"/>
  <c r="AU222" i="9"/>
  <c r="AU224" i="9"/>
  <c r="AU226" i="9"/>
  <c r="AU233" i="9"/>
  <c r="AU241" i="9"/>
  <c r="AU230" i="9"/>
  <c r="AU236" i="9"/>
  <c r="AU231" i="9"/>
  <c r="AU228" i="9"/>
  <c r="AU229" i="9"/>
  <c r="AU247" i="9"/>
  <c r="AU249" i="9"/>
  <c r="AU234" i="9"/>
  <c r="AU240" i="9"/>
  <c r="AU237" i="9"/>
  <c r="AU232" i="9"/>
  <c r="AU205" i="9"/>
  <c r="AU207" i="9"/>
  <c r="AU209" i="9"/>
  <c r="AU211" i="9"/>
  <c r="AU213" i="9"/>
  <c r="AU215" i="9"/>
  <c r="AU217" i="9"/>
  <c r="AU219" i="9"/>
  <c r="AU221" i="9"/>
  <c r="AU223" i="9"/>
  <c r="AU225" i="9"/>
  <c r="AU227" i="9"/>
  <c r="AU239" i="9"/>
  <c r="AU245" i="9"/>
  <c r="AU250" i="9"/>
  <c r="AU242" i="9"/>
  <c r="AU246" i="9"/>
  <c r="AU248" i="9"/>
  <c r="AU244" i="9"/>
  <c r="S222" i="9"/>
  <c r="AD204" i="9"/>
  <c r="AD219" i="9"/>
  <c r="AS204" i="9"/>
  <c r="AS212" i="9"/>
  <c r="AS220" i="9"/>
  <c r="AS230" i="9"/>
  <c r="AS246" i="9"/>
  <c r="AS240" i="9"/>
  <c r="AS205" i="9"/>
  <c r="AS213" i="9"/>
  <c r="AS221" i="9"/>
  <c r="AS236" i="9"/>
  <c r="AS228" i="9"/>
  <c r="AS245" i="9"/>
  <c r="E223" i="9"/>
  <c r="E214" i="9"/>
  <c r="E236" i="9"/>
  <c r="AF211" i="9"/>
  <c r="AJ234" i="9"/>
  <c r="AJ236" i="9"/>
  <c r="AJ212" i="9"/>
  <c r="AJ232" i="9"/>
  <c r="AJ205" i="9"/>
  <c r="AJ213" i="9"/>
  <c r="AJ225" i="9"/>
  <c r="AJ241" i="9"/>
  <c r="AJ224" i="9"/>
  <c r="AJ247" i="9"/>
  <c r="AJ237" i="9"/>
  <c r="AJ229" i="9"/>
  <c r="D244" i="9"/>
  <c r="D227" i="9"/>
  <c r="D213" i="9"/>
  <c r="P236" i="9"/>
  <c r="P216" i="9"/>
  <c r="I225" i="9"/>
  <c r="Q225" i="9"/>
  <c r="Q218" i="9"/>
  <c r="AI206" i="9"/>
  <c r="AI239" i="9"/>
  <c r="AT231" i="9"/>
  <c r="AT241" i="9"/>
  <c r="AT219" i="9"/>
  <c r="AT249" i="9"/>
  <c r="AT245" i="9"/>
  <c r="AT240" i="9"/>
  <c r="AT225" i="9"/>
  <c r="AT208" i="9"/>
  <c r="AT244" i="9"/>
  <c r="AT214" i="9"/>
  <c r="AT220" i="9"/>
  <c r="AT226" i="9"/>
  <c r="X238" i="9"/>
  <c r="X211" i="9"/>
  <c r="X214" i="9"/>
  <c r="AO214" i="9"/>
  <c r="AO235" i="9"/>
  <c r="H250" i="9"/>
  <c r="H207" i="9"/>
  <c r="T204" i="9"/>
  <c r="T244" i="9"/>
  <c r="T230" i="9"/>
  <c r="T240" i="9"/>
  <c r="T241" i="9"/>
  <c r="T226" i="9"/>
  <c r="T213" i="9"/>
  <c r="T233" i="9"/>
  <c r="T224" i="9"/>
  <c r="T216" i="9"/>
  <c r="T221" i="9"/>
  <c r="Z237" i="9"/>
  <c r="Z210" i="9"/>
  <c r="Y240" i="9"/>
  <c r="Y227" i="9"/>
  <c r="L212" i="9"/>
  <c r="L230" i="9"/>
  <c r="L238" i="9"/>
  <c r="L206" i="9"/>
  <c r="L232" i="9"/>
  <c r="L240" i="9"/>
  <c r="L208" i="9"/>
  <c r="L234" i="9"/>
  <c r="L242" i="9"/>
  <c r="L204" i="9"/>
  <c r="L210" i="9"/>
  <c r="L228" i="9"/>
  <c r="L236" i="9"/>
  <c r="L244" i="9"/>
  <c r="L246" i="9"/>
  <c r="L250" i="9"/>
  <c r="L231" i="9"/>
  <c r="L222" i="9"/>
  <c r="L241" i="9"/>
  <c r="L225" i="9"/>
  <c r="L224" i="9"/>
  <c r="L211" i="9"/>
  <c r="L235" i="9"/>
  <c r="L216" i="9"/>
  <c r="L207" i="9"/>
  <c r="L249" i="9"/>
  <c r="L245" i="9"/>
  <c r="L237" i="9"/>
  <c r="L233" i="9"/>
  <c r="L209" i="9"/>
  <c r="L248" i="9"/>
  <c r="L221" i="9"/>
  <c r="L220" i="9"/>
  <c r="L243" i="9"/>
  <c r="L214" i="9"/>
  <c r="L227" i="9"/>
  <c r="L219" i="9"/>
  <c r="L213" i="9"/>
  <c r="L218" i="9"/>
  <c r="L217" i="9"/>
  <c r="L223" i="9"/>
  <c r="L247" i="9"/>
  <c r="L229" i="9"/>
  <c r="L239" i="9"/>
  <c r="L205" i="9"/>
  <c r="L226" i="9"/>
  <c r="L215" i="9"/>
  <c r="V209" i="9"/>
  <c r="V217" i="9"/>
  <c r="V226" i="9"/>
  <c r="AE249" i="9"/>
  <c r="AE210" i="9"/>
  <c r="AE218" i="9"/>
  <c r="AE226" i="9"/>
  <c r="AE236" i="9"/>
  <c r="AE238" i="9"/>
  <c r="AE240" i="9"/>
  <c r="AE205" i="9"/>
  <c r="AE213" i="9"/>
  <c r="AE221" i="9"/>
  <c r="AE228" i="9"/>
  <c r="AE248" i="9"/>
  <c r="C212" i="9"/>
  <c r="C228" i="9"/>
  <c r="C241" i="9"/>
  <c r="C223" i="9"/>
  <c r="C244" i="9"/>
  <c r="AM209" i="9"/>
  <c r="AM217" i="9"/>
  <c r="AM225" i="9"/>
  <c r="AM239" i="9"/>
  <c r="AM241" i="9"/>
  <c r="AM247" i="9"/>
  <c r="AM237" i="9"/>
  <c r="AM206" i="9"/>
  <c r="AM214" i="9"/>
  <c r="AM222" i="9"/>
  <c r="AM246" i="9"/>
  <c r="AM244" i="9"/>
  <c r="K229" i="9"/>
  <c r="K230" i="9"/>
  <c r="K205" i="9"/>
  <c r="K207" i="9"/>
  <c r="K209" i="9"/>
  <c r="K211" i="9"/>
  <c r="K213" i="9"/>
  <c r="K215" i="9"/>
  <c r="K217" i="9"/>
  <c r="K219" i="9"/>
  <c r="K221" i="9"/>
  <c r="K223" i="9"/>
  <c r="K225" i="9"/>
  <c r="K227" i="9"/>
  <c r="K233" i="9"/>
  <c r="K237" i="9"/>
  <c r="K241" i="9"/>
  <c r="K245" i="9"/>
  <c r="K243" i="9"/>
  <c r="K234" i="9"/>
  <c r="K240" i="9"/>
  <c r="K239" i="9"/>
  <c r="K235" i="9"/>
  <c r="K236" i="9"/>
  <c r="K247" i="9"/>
  <c r="K249" i="9"/>
  <c r="K232" i="9"/>
  <c r="K238" i="9"/>
  <c r="K204" i="9"/>
  <c r="K206" i="9"/>
  <c r="K208" i="9"/>
  <c r="K210" i="9"/>
  <c r="K212" i="9"/>
  <c r="K214" i="9"/>
  <c r="K216" i="9"/>
  <c r="K218" i="9"/>
  <c r="K220" i="9"/>
  <c r="K222" i="9"/>
  <c r="K224" i="9"/>
  <c r="K226" i="9"/>
  <c r="K228" i="9"/>
  <c r="K231" i="9"/>
  <c r="K242" i="9"/>
  <c r="K248" i="9"/>
  <c r="K246" i="9"/>
  <c r="K250" i="9"/>
  <c r="K244" i="9"/>
  <c r="AH235" i="9"/>
  <c r="AH210" i="9"/>
  <c r="AH234" i="9"/>
  <c r="J205" i="9"/>
  <c r="J249" i="9"/>
  <c r="J204" i="9"/>
  <c r="J212" i="9"/>
  <c r="J244" i="9"/>
  <c r="J222" i="9"/>
  <c r="J220" i="9"/>
  <c r="J206" i="9"/>
  <c r="J215" i="9"/>
  <c r="AB230" i="9"/>
  <c r="AB232" i="9"/>
  <c r="AB240" i="9"/>
  <c r="AB242" i="9"/>
  <c r="AB228" i="9"/>
  <c r="AB236" i="9"/>
  <c r="AB227" i="9"/>
  <c r="AB245" i="9"/>
  <c r="AB237" i="9"/>
  <c r="AB218" i="9"/>
  <c r="AB223" i="9"/>
  <c r="AB231" i="9"/>
  <c r="AB215" i="9"/>
  <c r="AB224" i="9"/>
  <c r="AB220" i="9"/>
  <c r="AB233" i="9"/>
  <c r="AB229" i="9"/>
  <c r="AB207" i="9"/>
  <c r="AK209" i="9"/>
  <c r="AK215" i="9"/>
  <c r="AK217" i="9"/>
  <c r="AK223" i="9"/>
  <c r="AK225" i="9"/>
  <c r="AK244" i="9"/>
  <c r="AK229" i="9"/>
  <c r="AK238" i="9"/>
  <c r="AK246" i="9"/>
  <c r="AK204" i="9"/>
  <c r="AK206" i="9"/>
  <c r="AK212" i="9"/>
  <c r="AK214" i="9"/>
  <c r="AK220" i="9"/>
  <c r="AK222" i="9"/>
  <c r="AK230" i="9"/>
  <c r="AK234" i="9"/>
  <c r="AK239" i="9"/>
  <c r="AK240" i="9"/>
  <c r="AK248" i="9"/>
  <c r="AK250" i="9"/>
  <c r="AK249" i="9"/>
  <c r="AK247" i="9"/>
  <c r="M204" i="9"/>
  <c r="M206" i="9"/>
  <c r="M208" i="9"/>
  <c r="M210" i="9"/>
  <c r="M212" i="9"/>
  <c r="M214" i="9"/>
  <c r="M216" i="9"/>
  <c r="M218" i="9"/>
  <c r="M220" i="9"/>
  <c r="M222" i="9"/>
  <c r="M224" i="9"/>
  <c r="M226" i="9"/>
  <c r="M228" i="9"/>
  <c r="M230" i="9"/>
  <c r="M232" i="9"/>
  <c r="M240" i="9"/>
  <c r="M244" i="9"/>
  <c r="M248" i="9"/>
  <c r="M250" i="9"/>
  <c r="M233" i="9"/>
  <c r="M238" i="9"/>
  <c r="M246" i="9"/>
  <c r="M239" i="9"/>
  <c r="M205" i="9"/>
  <c r="M207" i="9"/>
  <c r="M209" i="9"/>
  <c r="M211" i="9"/>
  <c r="M213" i="9"/>
  <c r="M215" i="9"/>
  <c r="M217" i="9"/>
  <c r="M219" i="9"/>
  <c r="M221" i="9"/>
  <c r="M223" i="9"/>
  <c r="M225" i="9"/>
  <c r="M227" i="9"/>
  <c r="M231" i="9"/>
  <c r="M237" i="9"/>
  <c r="M236" i="9"/>
  <c r="M235" i="9"/>
  <c r="M241" i="9"/>
  <c r="M229" i="9"/>
  <c r="M234" i="9"/>
  <c r="M242" i="9"/>
  <c r="B474" i="9"/>
  <c r="AP230" i="9"/>
  <c r="AG243" i="9"/>
  <c r="C494" i="9"/>
  <c r="AP234" i="9"/>
  <c r="AG247" i="9"/>
  <c r="AQ231" i="9"/>
  <c r="AQ222" i="9"/>
  <c r="D464" i="9"/>
  <c r="B471" i="9"/>
  <c r="B461" i="9"/>
  <c r="C500" i="9"/>
  <c r="B465" i="9"/>
  <c r="B466" i="9"/>
  <c r="D473" i="9"/>
  <c r="AC204" i="9"/>
  <c r="AC206" i="9"/>
  <c r="AC208" i="9"/>
  <c r="AC210" i="9"/>
  <c r="AC212" i="9"/>
  <c r="AC214" i="9"/>
  <c r="AC216" i="9"/>
  <c r="AC218" i="9"/>
  <c r="AC220" i="9"/>
  <c r="AC222" i="9"/>
  <c r="AC224" i="9"/>
  <c r="AC226" i="9"/>
  <c r="AC228" i="9"/>
  <c r="AC234" i="9"/>
  <c r="AC238" i="9"/>
  <c r="AC242" i="9"/>
  <c r="AC246" i="9"/>
  <c r="AC236" i="9"/>
  <c r="AC248" i="9"/>
  <c r="AC250" i="9"/>
  <c r="AC229" i="9"/>
  <c r="AC239" i="9"/>
  <c r="AC205" i="9"/>
  <c r="AC207" i="9"/>
  <c r="AC209" i="9"/>
  <c r="AC211" i="9"/>
  <c r="AC213" i="9"/>
  <c r="AC215" i="9"/>
  <c r="AC217" i="9"/>
  <c r="AC219" i="9"/>
  <c r="AC221" i="9"/>
  <c r="AC223" i="9"/>
  <c r="AC225" i="9"/>
  <c r="AC227" i="9"/>
  <c r="AC232" i="9"/>
  <c r="AC240" i="9"/>
  <c r="AC231" i="9"/>
  <c r="AC237" i="9"/>
  <c r="AC235" i="9"/>
  <c r="AC233" i="9"/>
  <c r="AC230" i="9"/>
  <c r="AC244" i="9"/>
  <c r="AC241" i="9"/>
  <c r="B485" i="9"/>
  <c r="D493" i="9"/>
  <c r="M243" i="9"/>
  <c r="D481" i="9"/>
  <c r="D489" i="9"/>
  <c r="M247" i="9"/>
  <c r="B467" i="9"/>
  <c r="D470" i="9"/>
  <c r="B497" i="9"/>
  <c r="D483" i="9"/>
  <c r="AP238" i="9"/>
  <c r="D468" i="9"/>
  <c r="B475" i="9"/>
  <c r="AP208" i="9"/>
  <c r="D472" i="9"/>
  <c r="G210" i="9"/>
  <c r="G218" i="9"/>
  <c r="G226" i="9"/>
  <c r="G233" i="9"/>
  <c r="G243" i="9"/>
  <c r="G205" i="9"/>
  <c r="G213" i="9"/>
  <c r="G221" i="9"/>
  <c r="G237" i="9"/>
  <c r="G247" i="9"/>
  <c r="B469" i="9"/>
  <c r="D476" i="9"/>
  <c r="D479" i="9"/>
  <c r="B499" i="9"/>
  <c r="W204" i="9"/>
  <c r="W206" i="9"/>
  <c r="W208" i="9"/>
  <c r="W210" i="9"/>
  <c r="W212" i="9"/>
  <c r="W214" i="9"/>
  <c r="W216" i="9"/>
  <c r="W218" i="9"/>
  <c r="W220" i="9"/>
  <c r="W222" i="9"/>
  <c r="W224" i="9"/>
  <c r="W226" i="9"/>
  <c r="W228" i="9"/>
  <c r="W235" i="9"/>
  <c r="W243" i="9"/>
  <c r="W231" i="9"/>
  <c r="W239" i="9"/>
  <c r="W230" i="9"/>
  <c r="W240" i="9"/>
  <c r="W245" i="9"/>
  <c r="W247" i="9"/>
  <c r="W238" i="9"/>
  <c r="W205" i="9"/>
  <c r="W207" i="9"/>
  <c r="W209" i="9"/>
  <c r="W211" i="9"/>
  <c r="W213" i="9"/>
  <c r="W215" i="9"/>
  <c r="W217" i="9"/>
  <c r="W219" i="9"/>
  <c r="W221" i="9"/>
  <c r="W223" i="9"/>
  <c r="W225" i="9"/>
  <c r="W227" i="9"/>
  <c r="W233" i="9"/>
  <c r="W241" i="9"/>
  <c r="W234" i="9"/>
  <c r="W236" i="9"/>
  <c r="W242" i="9"/>
  <c r="W237" i="9"/>
  <c r="W229" i="9"/>
  <c r="W249" i="9"/>
  <c r="W232" i="9"/>
  <c r="D455" i="9"/>
  <c r="D477" i="9"/>
  <c r="D457" i="9"/>
  <c r="B493" i="9"/>
  <c r="C496" i="9"/>
  <c r="W248" i="9"/>
  <c r="B479" i="9"/>
  <c r="D495" i="9"/>
  <c r="AC245" i="9"/>
  <c r="D474" i="9"/>
  <c r="B483" i="9"/>
  <c r="D491" i="9"/>
  <c r="AP246" i="9"/>
  <c r="AC249" i="9"/>
  <c r="B489" i="9"/>
  <c r="W244" i="9"/>
  <c r="AC247" i="9"/>
  <c r="B487" i="9"/>
  <c r="B463" i="9"/>
  <c r="B464" i="9"/>
  <c r="D471" i="9"/>
  <c r="AP237" i="9"/>
  <c r="AP231" i="9"/>
  <c r="AP241" i="9"/>
  <c r="AP227" i="9"/>
  <c r="AP220" i="9"/>
  <c r="AG230" i="9"/>
  <c r="AG205" i="9"/>
  <c r="AG207" i="9"/>
  <c r="AG209" i="9"/>
  <c r="AG211" i="9"/>
  <c r="AG213" i="9"/>
  <c r="AG215" i="9"/>
  <c r="AG217" i="9"/>
  <c r="AG219" i="9"/>
  <c r="AG221" i="9"/>
  <c r="AG223" i="9"/>
  <c r="AG225" i="9"/>
  <c r="AG227" i="9"/>
  <c r="AG232" i="9"/>
  <c r="AG240" i="9"/>
  <c r="AG231" i="9"/>
  <c r="AG234" i="9"/>
  <c r="AG242" i="9"/>
  <c r="AG239" i="9"/>
  <c r="AG236" i="9"/>
  <c r="AG244" i="9"/>
  <c r="AG238" i="9"/>
  <c r="AG246" i="9"/>
  <c r="AG229" i="9"/>
  <c r="AG235" i="9"/>
  <c r="AG241" i="9"/>
  <c r="AG233" i="9"/>
  <c r="AG248" i="9"/>
  <c r="AG250" i="9"/>
  <c r="AG237" i="9"/>
  <c r="AG204" i="9"/>
  <c r="AG206" i="9"/>
  <c r="AG208" i="9"/>
  <c r="AG210" i="9"/>
  <c r="AG212" i="9"/>
  <c r="AG214" i="9"/>
  <c r="AG216" i="9"/>
  <c r="AG218" i="9"/>
  <c r="AG220" i="9"/>
  <c r="AG222" i="9"/>
  <c r="AG224" i="9"/>
  <c r="AG226" i="9"/>
  <c r="AG228" i="9"/>
  <c r="AP214" i="9"/>
  <c r="AP210" i="9"/>
  <c r="D465" i="9"/>
  <c r="B472" i="9"/>
  <c r="AP212" i="9"/>
  <c r="C498" i="9"/>
  <c r="D466" i="9"/>
  <c r="AP217" i="9"/>
  <c r="B473" i="9"/>
  <c r="AP228" i="9"/>
  <c r="AG249" i="9"/>
  <c r="D467" i="9"/>
  <c r="AP218" i="9"/>
  <c r="B470" i="9"/>
  <c r="B491" i="9"/>
  <c r="D499" i="9"/>
  <c r="M249" i="9"/>
  <c r="B481" i="9"/>
  <c r="B468" i="9"/>
  <c r="D475" i="9"/>
  <c r="AP226" i="9"/>
  <c r="F237" i="9" l="1"/>
  <c r="I231" i="9"/>
  <c r="O229" i="9"/>
  <c r="F228" i="9"/>
  <c r="F240" i="9"/>
  <c r="F244" i="9"/>
  <c r="F216" i="9"/>
  <c r="F239" i="9"/>
  <c r="F247" i="9"/>
  <c r="AM248" i="9"/>
  <c r="AM245" i="9"/>
  <c r="AM220" i="9"/>
  <c r="AM212" i="9"/>
  <c r="AM204" i="9"/>
  <c r="AM238" i="9"/>
  <c r="AM229" i="9"/>
  <c r="AM234" i="9"/>
  <c r="AM235" i="9"/>
  <c r="AM223" i="9"/>
  <c r="AM215" i="9"/>
  <c r="AM207" i="9"/>
  <c r="AE244" i="9"/>
  <c r="AE227" i="9"/>
  <c r="AE219" i="9"/>
  <c r="AE211" i="9"/>
  <c r="AE247" i="9"/>
  <c r="AE230" i="9"/>
  <c r="AE232" i="9"/>
  <c r="AE229" i="9"/>
  <c r="AE224" i="9"/>
  <c r="AE216" i="9"/>
  <c r="AE208" i="9"/>
  <c r="AE241" i="9"/>
  <c r="T219" i="9"/>
  <c r="T229" i="9"/>
  <c r="T217" i="9"/>
  <c r="T225" i="9"/>
  <c r="T207" i="9"/>
  <c r="T245" i="9"/>
  <c r="T211" i="9"/>
  <c r="T239" i="9"/>
  <c r="T232" i="9"/>
  <c r="T212" i="9"/>
  <c r="T236" i="9"/>
  <c r="T242" i="9"/>
  <c r="D226" i="9"/>
  <c r="D221" i="9"/>
  <c r="D204" i="9"/>
  <c r="AJ209" i="9"/>
  <c r="AJ215" i="9"/>
  <c r="AJ207" i="9"/>
  <c r="AJ217" i="9"/>
  <c r="AJ219" i="9"/>
  <c r="AJ220" i="9"/>
  <c r="AJ243" i="9"/>
  <c r="AJ204" i="9"/>
  <c r="AJ206" i="9"/>
  <c r="AJ250" i="9"/>
  <c r="AJ228" i="9"/>
  <c r="AJ208" i="9"/>
  <c r="AS243" i="9"/>
  <c r="AS241" i="9"/>
  <c r="AS227" i="9"/>
  <c r="AS219" i="9"/>
  <c r="AS211" i="9"/>
  <c r="AS239" i="9"/>
  <c r="AS237" i="9"/>
  <c r="AS242" i="9"/>
  <c r="AS226" i="9"/>
  <c r="AS218" i="9"/>
  <c r="AS210" i="9"/>
  <c r="R219" i="9"/>
  <c r="R223" i="9"/>
  <c r="R226" i="9"/>
  <c r="R239" i="9"/>
  <c r="R247" i="9"/>
  <c r="AM250" i="9"/>
  <c r="AM226" i="9"/>
  <c r="AM218" i="9"/>
  <c r="AM210" i="9"/>
  <c r="AM236" i="9"/>
  <c r="AM232" i="9"/>
  <c r="AM240" i="9"/>
  <c r="AM228" i="9"/>
  <c r="AM231" i="9"/>
  <c r="AM221" i="9"/>
  <c r="AM213" i="9"/>
  <c r="AM205" i="9"/>
  <c r="AE246" i="9"/>
  <c r="AE225" i="9"/>
  <c r="AE217" i="9"/>
  <c r="AE209" i="9"/>
  <c r="AE234" i="9"/>
  <c r="AE239" i="9"/>
  <c r="AE243" i="9"/>
  <c r="AE245" i="9"/>
  <c r="AE222" i="9"/>
  <c r="AE214" i="9"/>
  <c r="AE206" i="9"/>
  <c r="AE233" i="9"/>
  <c r="T243" i="9"/>
  <c r="T205" i="9"/>
  <c r="T218" i="9"/>
  <c r="T237" i="9"/>
  <c r="T222" i="9"/>
  <c r="T231" i="9"/>
  <c r="T235" i="9"/>
  <c r="T223" i="9"/>
  <c r="T206" i="9"/>
  <c r="T250" i="9"/>
  <c r="T228" i="9"/>
  <c r="T234" i="9"/>
  <c r="D207" i="9"/>
  <c r="D240" i="9"/>
  <c r="D208" i="9"/>
  <c r="AJ222" i="9"/>
  <c r="AJ226" i="9"/>
  <c r="AJ223" i="9"/>
  <c r="AJ218" i="9"/>
  <c r="AJ235" i="9"/>
  <c r="AJ221" i="9"/>
  <c r="AJ231" i="9"/>
  <c r="AJ248" i="9"/>
  <c r="AJ238" i="9"/>
  <c r="AJ246" i="9"/>
  <c r="AJ210" i="9"/>
  <c r="AS249" i="9"/>
  <c r="AS232" i="9"/>
  <c r="AS231" i="9"/>
  <c r="AS225" i="9"/>
  <c r="AS217" i="9"/>
  <c r="AS209" i="9"/>
  <c r="AS233" i="9"/>
  <c r="AS250" i="9"/>
  <c r="AS238" i="9"/>
  <c r="AS224" i="9"/>
  <c r="AS216" i="9"/>
  <c r="AS208" i="9"/>
  <c r="R210" i="9"/>
  <c r="R228" i="9"/>
  <c r="R216" i="9"/>
  <c r="R232" i="9"/>
  <c r="R231" i="9"/>
  <c r="R243" i="9"/>
  <c r="AM242" i="9"/>
  <c r="AM224" i="9"/>
  <c r="AM216" i="9"/>
  <c r="AM208" i="9"/>
  <c r="AM233" i="9"/>
  <c r="AM249" i="9"/>
  <c r="AM230" i="9"/>
  <c r="AM243" i="9"/>
  <c r="AM227" i="9"/>
  <c r="AM219" i="9"/>
  <c r="AE250" i="9"/>
  <c r="AE223" i="9"/>
  <c r="AE215" i="9"/>
  <c r="AE207" i="9"/>
  <c r="AE235" i="9"/>
  <c r="AE231" i="9"/>
  <c r="AE242" i="9"/>
  <c r="AE237" i="9"/>
  <c r="AE220" i="9"/>
  <c r="AE212" i="9"/>
  <c r="T227" i="9"/>
  <c r="T209" i="9"/>
  <c r="T220" i="9"/>
  <c r="T247" i="9"/>
  <c r="T214" i="9"/>
  <c r="T215" i="9"/>
  <c r="T249" i="9"/>
  <c r="T248" i="9"/>
  <c r="T238" i="9"/>
  <c r="T246" i="9"/>
  <c r="T210" i="9"/>
  <c r="D247" i="9"/>
  <c r="D211" i="9"/>
  <c r="D238" i="9"/>
  <c r="AJ249" i="9"/>
  <c r="AJ214" i="9"/>
  <c r="AJ211" i="9"/>
  <c r="AJ233" i="9"/>
  <c r="AJ245" i="9"/>
  <c r="AJ227" i="9"/>
  <c r="AJ239" i="9"/>
  <c r="AJ216" i="9"/>
  <c r="AJ240" i="9"/>
  <c r="AJ230" i="9"/>
  <c r="AJ244" i="9"/>
  <c r="AS247" i="9"/>
  <c r="AS235" i="9"/>
  <c r="AS244" i="9"/>
  <c r="AS223" i="9"/>
  <c r="AS215" i="9"/>
  <c r="AS207" i="9"/>
  <c r="AS229" i="9"/>
  <c r="AS248" i="9"/>
  <c r="AS234" i="9"/>
  <c r="AS222" i="9"/>
  <c r="AS214" i="9"/>
  <c r="R221" i="9"/>
  <c r="R225" i="9"/>
  <c r="R248" i="9"/>
  <c r="R220" i="9"/>
  <c r="R245" i="9"/>
  <c r="R204" i="9"/>
  <c r="G229" i="9"/>
  <c r="G240" i="9"/>
  <c r="G227" i="9"/>
  <c r="G219" i="9"/>
  <c r="G211" i="9"/>
  <c r="G242" i="9"/>
  <c r="G235" i="9"/>
  <c r="G239" i="9"/>
  <c r="G224" i="9"/>
  <c r="G216" i="9"/>
  <c r="G208" i="9"/>
  <c r="AQ240" i="9"/>
  <c r="AQ214" i="9"/>
  <c r="AQ221" i="9"/>
  <c r="Y217" i="9"/>
  <c r="Y228" i="9"/>
  <c r="H235" i="9"/>
  <c r="H223" i="9"/>
  <c r="AO247" i="9"/>
  <c r="AO248" i="9"/>
  <c r="AO204" i="9"/>
  <c r="Q206" i="9"/>
  <c r="Q215" i="9"/>
  <c r="I215" i="9"/>
  <c r="I228" i="9"/>
  <c r="AD221" i="9"/>
  <c r="AD205" i="9"/>
  <c r="F238" i="9"/>
  <c r="F246" i="9"/>
  <c r="F217" i="9"/>
  <c r="F210" i="9"/>
  <c r="F226" i="9"/>
  <c r="F218" i="9"/>
  <c r="F215" i="9"/>
  <c r="F234" i="9"/>
  <c r="F207" i="9"/>
  <c r="F213" i="9"/>
  <c r="F229" i="9"/>
  <c r="F235" i="9"/>
  <c r="R230" i="9"/>
  <c r="R240" i="9"/>
  <c r="R236" i="9"/>
  <c r="R208" i="9"/>
  <c r="R217" i="9"/>
  <c r="R234" i="9"/>
  <c r="R224" i="9"/>
  <c r="R215" i="9"/>
  <c r="R213" i="9"/>
  <c r="R229" i="9"/>
  <c r="R235" i="9"/>
  <c r="R207" i="9"/>
  <c r="G246" i="9"/>
  <c r="G241" i="9"/>
  <c r="G234" i="9"/>
  <c r="G225" i="9"/>
  <c r="G217" i="9"/>
  <c r="G209" i="9"/>
  <c r="G238" i="9"/>
  <c r="G236" i="9"/>
  <c r="G231" i="9"/>
  <c r="G222" i="9"/>
  <c r="G214" i="9"/>
  <c r="G206" i="9"/>
  <c r="AQ230" i="9"/>
  <c r="AQ206" i="9"/>
  <c r="AQ213" i="9"/>
  <c r="G244" i="9"/>
  <c r="Y205" i="9"/>
  <c r="Y218" i="9"/>
  <c r="H229" i="9"/>
  <c r="H248" i="9"/>
  <c r="AO225" i="9"/>
  <c r="AO228" i="9"/>
  <c r="Q229" i="9"/>
  <c r="Q205" i="9"/>
  <c r="I241" i="9"/>
  <c r="I218" i="9"/>
  <c r="AD250" i="9"/>
  <c r="F220" i="9"/>
  <c r="F248" i="9"/>
  <c r="F214" i="9"/>
  <c r="F225" i="9"/>
  <c r="F223" i="9"/>
  <c r="F219" i="9"/>
  <c r="F230" i="9"/>
  <c r="F224" i="9"/>
  <c r="F249" i="9"/>
  <c r="F205" i="9"/>
  <c r="F211" i="9"/>
  <c r="R246" i="9"/>
  <c r="R238" i="9"/>
  <c r="R214" i="9"/>
  <c r="R222" i="9"/>
  <c r="R244" i="9"/>
  <c r="R206" i="9"/>
  <c r="R227" i="9"/>
  <c r="R249" i="9"/>
  <c r="R205" i="9"/>
  <c r="R211" i="9"/>
  <c r="R209" i="9"/>
  <c r="G248" i="9"/>
  <c r="AQ246" i="9"/>
  <c r="AQ250" i="9"/>
  <c r="G232" i="9"/>
  <c r="G245" i="9"/>
  <c r="G223" i="9"/>
  <c r="G215" i="9"/>
  <c r="G207" i="9"/>
  <c r="G249" i="9"/>
  <c r="G230" i="9"/>
  <c r="G228" i="9"/>
  <c r="G220" i="9"/>
  <c r="G212" i="9"/>
  <c r="AQ237" i="9"/>
  <c r="AQ232" i="9"/>
  <c r="AQ205" i="9"/>
  <c r="Y243" i="9"/>
  <c r="Y236" i="9"/>
  <c r="Y208" i="9"/>
  <c r="H215" i="9"/>
  <c r="H232" i="9"/>
  <c r="AO215" i="9"/>
  <c r="Q230" i="9"/>
  <c r="I249" i="9"/>
  <c r="I240" i="9"/>
  <c r="AD248" i="9"/>
  <c r="E233" i="9"/>
  <c r="E206" i="9"/>
  <c r="E215" i="9"/>
  <c r="N238" i="9"/>
  <c r="N241" i="9"/>
  <c r="E230" i="9"/>
  <c r="E235" i="9"/>
  <c r="E207" i="9"/>
  <c r="N216" i="9"/>
  <c r="AR229" i="9"/>
  <c r="AR236" i="9"/>
  <c r="E249" i="9"/>
  <c r="E222" i="9"/>
  <c r="E242" i="9"/>
  <c r="N236" i="9"/>
  <c r="I206" i="9"/>
  <c r="I214" i="9"/>
  <c r="I222" i="9"/>
  <c r="I230" i="9"/>
  <c r="I239" i="9"/>
  <c r="I232" i="9"/>
  <c r="I248" i="9"/>
  <c r="I205" i="9"/>
  <c r="I213" i="9"/>
  <c r="I221" i="9"/>
  <c r="I245" i="9"/>
  <c r="Q232" i="9"/>
  <c r="Q233" i="9"/>
  <c r="Q211" i="9"/>
  <c r="Q219" i="9"/>
  <c r="Q227" i="9"/>
  <c r="Q237" i="9"/>
  <c r="Q234" i="9"/>
  <c r="Q241" i="9"/>
  <c r="Q208" i="9"/>
  <c r="Q216" i="9"/>
  <c r="Q224" i="9"/>
  <c r="Q243" i="9"/>
  <c r="AO244" i="9"/>
  <c r="AO210" i="9"/>
  <c r="AO218" i="9"/>
  <c r="AO226" i="9"/>
  <c r="AO229" i="9"/>
  <c r="AO234" i="9"/>
  <c r="AO237" i="9"/>
  <c r="AO205" i="9"/>
  <c r="AO213" i="9"/>
  <c r="AO221" i="9"/>
  <c r="AO245" i="9"/>
  <c r="AQ212" i="9"/>
  <c r="Y247" i="9"/>
  <c r="Y225" i="9"/>
  <c r="Y213" i="9"/>
  <c r="Y229" i="9"/>
  <c r="Y250" i="9"/>
  <c r="Y239" i="9"/>
  <c r="Y226" i="9"/>
  <c r="Y216" i="9"/>
  <c r="H231" i="9"/>
  <c r="H216" i="9"/>
  <c r="H211" i="9"/>
  <c r="H219" i="9"/>
  <c r="H222" i="9"/>
  <c r="H220" i="9"/>
  <c r="H242" i="9"/>
  <c r="H206" i="9"/>
  <c r="H236" i="9"/>
  <c r="AO243" i="9"/>
  <c r="AO223" i="9"/>
  <c r="AO211" i="9"/>
  <c r="AO242" i="9"/>
  <c r="AO230" i="9"/>
  <c r="AO241" i="9"/>
  <c r="AO222" i="9"/>
  <c r="AO212" i="9"/>
  <c r="AO240" i="9"/>
  <c r="Q247" i="9"/>
  <c r="Q226" i="9"/>
  <c r="Q214" i="9"/>
  <c r="Q204" i="9"/>
  <c r="Q242" i="9"/>
  <c r="Q231" i="9"/>
  <c r="Q223" i="9"/>
  <c r="Q213" i="9"/>
  <c r="Q248" i="9"/>
  <c r="I243" i="9"/>
  <c r="I223" i="9"/>
  <c r="I211" i="9"/>
  <c r="I233" i="9"/>
  <c r="I236" i="9"/>
  <c r="I229" i="9"/>
  <c r="I226" i="9"/>
  <c r="I216" i="9"/>
  <c r="I204" i="9"/>
  <c r="AD216" i="9"/>
  <c r="AD220" i="9"/>
  <c r="AD238" i="9"/>
  <c r="AD226" i="9"/>
  <c r="AD229" i="9"/>
  <c r="AD233" i="9"/>
  <c r="J229" i="9"/>
  <c r="J211" i="9"/>
  <c r="J247" i="9"/>
  <c r="J240" i="9"/>
  <c r="S232" i="9"/>
  <c r="S250" i="9"/>
  <c r="AB238" i="9"/>
  <c r="AB212" i="9"/>
  <c r="AB234" i="9"/>
  <c r="AB250" i="9"/>
  <c r="AB211" i="9"/>
  <c r="AB226" i="9"/>
  <c r="AB205" i="9"/>
  <c r="AK211" i="9"/>
  <c r="AK207" i="9"/>
  <c r="Y206" i="9"/>
  <c r="Y214" i="9"/>
  <c r="Y222" i="9"/>
  <c r="Y238" i="9"/>
  <c r="Y232" i="9"/>
  <c r="Y248" i="9"/>
  <c r="Y230" i="9"/>
  <c r="Y207" i="9"/>
  <c r="Y215" i="9"/>
  <c r="Y223" i="9"/>
  <c r="Y249" i="9"/>
  <c r="AQ235" i="9"/>
  <c r="AQ220" i="9"/>
  <c r="AQ249" i="9"/>
  <c r="AQ219" i="9"/>
  <c r="AQ245" i="9"/>
  <c r="AQ210" i="9"/>
  <c r="AQ247" i="9"/>
  <c r="AQ225" i="9"/>
  <c r="AQ209" i="9"/>
  <c r="Y245" i="9"/>
  <c r="Y221" i="9"/>
  <c r="Y211" i="9"/>
  <c r="Y237" i="9"/>
  <c r="Y242" i="9"/>
  <c r="Y233" i="9"/>
  <c r="Y224" i="9"/>
  <c r="Y212" i="9"/>
  <c r="Y241" i="9"/>
  <c r="H224" i="9"/>
  <c r="H239" i="9"/>
  <c r="H243" i="9"/>
  <c r="H233" i="9"/>
  <c r="H205" i="9"/>
  <c r="H245" i="9"/>
  <c r="H234" i="9"/>
  <c r="H230" i="9"/>
  <c r="AO249" i="9"/>
  <c r="AO219" i="9"/>
  <c r="AO209" i="9"/>
  <c r="AO231" i="9"/>
  <c r="AO246" i="9"/>
  <c r="AO239" i="9"/>
  <c r="AO220" i="9"/>
  <c r="AO208" i="9"/>
  <c r="AO236" i="9"/>
  <c r="Q249" i="9"/>
  <c r="Q222" i="9"/>
  <c r="Q212" i="9"/>
  <c r="Q239" i="9"/>
  <c r="Q250" i="9"/>
  <c r="Q244" i="9"/>
  <c r="Q221" i="9"/>
  <c r="Q209" i="9"/>
  <c r="Q238" i="9"/>
  <c r="I247" i="9"/>
  <c r="I219" i="9"/>
  <c r="I209" i="9"/>
  <c r="I250" i="9"/>
  <c r="I235" i="9"/>
  <c r="I242" i="9"/>
  <c r="I224" i="9"/>
  <c r="I212" i="9"/>
  <c r="I246" i="9"/>
  <c r="AD227" i="9"/>
  <c r="AD208" i="9"/>
  <c r="AD246" i="9"/>
  <c r="AD242" i="9"/>
  <c r="AD211" i="9"/>
  <c r="O206" i="9"/>
  <c r="AD231" i="9"/>
  <c r="AD241" i="9"/>
  <c r="AD235" i="9"/>
  <c r="AD237" i="9"/>
  <c r="AD206" i="9"/>
  <c r="AD225" i="9"/>
  <c r="AD244" i="9"/>
  <c r="AD234" i="9"/>
  <c r="AD215" i="9"/>
  <c r="AD230" i="9"/>
  <c r="AD224" i="9"/>
  <c r="AD214" i="9"/>
  <c r="AD239" i="9"/>
  <c r="AD247" i="9"/>
  <c r="AD243" i="9"/>
  <c r="AD245" i="9"/>
  <c r="AD223" i="9"/>
  <c r="AD212" i="9"/>
  <c r="AD236" i="9"/>
  <c r="AD222" i="9"/>
  <c r="AD228" i="9"/>
  <c r="AD210" i="9"/>
  <c r="AD240" i="9"/>
  <c r="H204" i="9"/>
  <c r="H244" i="9"/>
  <c r="H238" i="9"/>
  <c r="H208" i="9"/>
  <c r="H213" i="9"/>
  <c r="H249" i="9"/>
  <c r="H246" i="9"/>
  <c r="H237" i="9"/>
  <c r="H227" i="9"/>
  <c r="H225" i="9"/>
  <c r="H247" i="9"/>
  <c r="H209" i="9"/>
  <c r="AQ234" i="9"/>
  <c r="AQ233" i="9"/>
  <c r="AQ204" i="9"/>
  <c r="AQ227" i="9"/>
  <c r="AQ211" i="9"/>
  <c r="AQ229" i="9"/>
  <c r="AQ226" i="9"/>
  <c r="AQ218" i="9"/>
  <c r="AQ228" i="9"/>
  <c r="AQ217" i="9"/>
  <c r="AQ244" i="9"/>
  <c r="AQ242" i="9"/>
  <c r="AQ243" i="9"/>
  <c r="AQ236" i="9"/>
  <c r="AQ241" i="9"/>
  <c r="AQ224" i="9"/>
  <c r="AQ216" i="9"/>
  <c r="AQ208" i="9"/>
  <c r="AQ238" i="9"/>
  <c r="AQ239" i="9"/>
  <c r="AQ223" i="9"/>
  <c r="AQ215" i="9"/>
  <c r="AQ207" i="9"/>
  <c r="Y231" i="9"/>
  <c r="Y219" i="9"/>
  <c r="Y209" i="9"/>
  <c r="Y244" i="9"/>
  <c r="Y234" i="9"/>
  <c r="Y246" i="9"/>
  <c r="Y220" i="9"/>
  <c r="Y210" i="9"/>
  <c r="Y235" i="9"/>
  <c r="H221" i="9"/>
  <c r="H217" i="9"/>
  <c r="H226" i="9"/>
  <c r="H214" i="9"/>
  <c r="H241" i="9"/>
  <c r="H218" i="9"/>
  <c r="H240" i="9"/>
  <c r="H212" i="9"/>
  <c r="H210" i="9"/>
  <c r="AO227" i="9"/>
  <c r="AO217" i="9"/>
  <c r="AO207" i="9"/>
  <c r="AO250" i="9"/>
  <c r="AO238" i="9"/>
  <c r="AO233" i="9"/>
  <c r="AO216" i="9"/>
  <c r="AO206" i="9"/>
  <c r="AO232" i="9"/>
  <c r="Q245" i="9"/>
  <c r="Q220" i="9"/>
  <c r="Q210" i="9"/>
  <c r="Q235" i="9"/>
  <c r="Q246" i="9"/>
  <c r="Q236" i="9"/>
  <c r="Q217" i="9"/>
  <c r="Q207" i="9"/>
  <c r="Q240" i="9"/>
  <c r="I227" i="9"/>
  <c r="I217" i="9"/>
  <c r="I207" i="9"/>
  <c r="I244" i="9"/>
  <c r="I237" i="9"/>
  <c r="I234" i="9"/>
  <c r="I220" i="9"/>
  <c r="I210" i="9"/>
  <c r="I238" i="9"/>
  <c r="AD249" i="9"/>
  <c r="AD218" i="9"/>
  <c r="AD217" i="9"/>
  <c r="AD232" i="9"/>
  <c r="AD209" i="9"/>
  <c r="AD213" i="9"/>
  <c r="AP216" i="9"/>
  <c r="AP249" i="9"/>
  <c r="AP209" i="9"/>
  <c r="AP233" i="9"/>
  <c r="AP213" i="9"/>
  <c r="AP229" i="9"/>
  <c r="AP248" i="9"/>
  <c r="AP236" i="9"/>
  <c r="AH248" i="9"/>
  <c r="AH225" i="9"/>
  <c r="AH247" i="9"/>
  <c r="V246" i="9"/>
  <c r="V232" i="9"/>
  <c r="V249" i="9"/>
  <c r="X220" i="9"/>
  <c r="X216" i="9"/>
  <c r="X246" i="9"/>
  <c r="AT234" i="9"/>
  <c r="AT238" i="9"/>
  <c r="AT215" i="9"/>
  <c r="AT212" i="9"/>
  <c r="AT206" i="9"/>
  <c r="AT218" i="9"/>
  <c r="AT248" i="9"/>
  <c r="AT237" i="9"/>
  <c r="AT243" i="9"/>
  <c r="AT209" i="9"/>
  <c r="AT233" i="9"/>
  <c r="AT205" i="9"/>
  <c r="D222" i="9"/>
  <c r="D214" i="9"/>
  <c r="D243" i="9"/>
  <c r="D225" i="9"/>
  <c r="D229" i="9"/>
  <c r="D224" i="9"/>
  <c r="D237" i="9"/>
  <c r="D232" i="9"/>
  <c r="D230" i="9"/>
  <c r="D236" i="9"/>
  <c r="D248" i="9"/>
  <c r="E243" i="9"/>
  <c r="E237" i="9"/>
  <c r="E244" i="9"/>
  <c r="E228" i="9"/>
  <c r="E220" i="9"/>
  <c r="E212" i="9"/>
  <c r="E204" i="9"/>
  <c r="E246" i="9"/>
  <c r="E234" i="9"/>
  <c r="E221" i="9"/>
  <c r="E213" i="9"/>
  <c r="E205" i="9"/>
  <c r="N232" i="9"/>
  <c r="N212" i="9"/>
  <c r="N250" i="9"/>
  <c r="N220" i="9"/>
  <c r="N247" i="9"/>
  <c r="N249" i="9"/>
  <c r="AR226" i="9"/>
  <c r="AR217" i="9"/>
  <c r="AR245" i="9"/>
  <c r="AR205" i="9"/>
  <c r="AR239" i="9"/>
  <c r="AR214" i="9"/>
  <c r="AR225" i="9"/>
  <c r="AR222" i="9"/>
  <c r="AR228" i="9"/>
  <c r="AR234" i="9"/>
  <c r="AR206" i="9"/>
  <c r="AR204" i="9"/>
  <c r="AP232" i="9"/>
  <c r="AP243" i="9"/>
  <c r="AP204" i="9"/>
  <c r="AP207" i="9"/>
  <c r="AP205" i="9"/>
  <c r="AP211" i="9"/>
  <c r="AP223" i="9"/>
  <c r="AP219" i="9"/>
  <c r="AP250" i="9"/>
  <c r="AP206" i="9"/>
  <c r="AP224" i="9"/>
  <c r="AP215" i="9"/>
  <c r="AH221" i="9"/>
  <c r="AH213" i="9"/>
  <c r="V212" i="9"/>
  <c r="V248" i="9"/>
  <c r="V205" i="9"/>
  <c r="X209" i="9"/>
  <c r="X225" i="9"/>
  <c r="X210" i="9"/>
  <c r="AT223" i="9"/>
  <c r="AT221" i="9"/>
  <c r="AT242" i="9"/>
  <c r="AT216" i="9"/>
  <c r="AT228" i="9"/>
  <c r="AT246" i="9"/>
  <c r="AT213" i="9"/>
  <c r="AT229" i="9"/>
  <c r="AT235" i="9"/>
  <c r="AT204" i="9"/>
  <c r="AT207" i="9"/>
  <c r="D209" i="9"/>
  <c r="D235" i="9"/>
  <c r="D205" i="9"/>
  <c r="D223" i="9"/>
  <c r="D217" i="9"/>
  <c r="D219" i="9"/>
  <c r="D239" i="9"/>
  <c r="D216" i="9"/>
  <c r="D206" i="9"/>
  <c r="D212" i="9"/>
  <c r="D228" i="9"/>
  <c r="D242" i="9"/>
  <c r="E247" i="9"/>
  <c r="E231" i="9"/>
  <c r="E239" i="9"/>
  <c r="E226" i="9"/>
  <c r="E218" i="9"/>
  <c r="E210" i="9"/>
  <c r="E248" i="9"/>
  <c r="E238" i="9"/>
  <c r="E227" i="9"/>
  <c r="E219" i="9"/>
  <c r="E211" i="9"/>
  <c r="N248" i="9"/>
  <c r="N222" i="9"/>
  <c r="N221" i="9"/>
  <c r="N230" i="9"/>
  <c r="N243" i="9"/>
  <c r="N239" i="9"/>
  <c r="AR213" i="9"/>
  <c r="AR218" i="9"/>
  <c r="AR219" i="9"/>
  <c r="AR220" i="9"/>
  <c r="AR211" i="9"/>
  <c r="AR248" i="9"/>
  <c r="AR235" i="9"/>
  <c r="AR250" i="9"/>
  <c r="AR210" i="9"/>
  <c r="AR208" i="9"/>
  <c r="AR238" i="9"/>
  <c r="AP235" i="9"/>
  <c r="AP247" i="9"/>
  <c r="AP239" i="9"/>
  <c r="AP245" i="9"/>
  <c r="AP225" i="9"/>
  <c r="AP221" i="9"/>
  <c r="AP244" i="9"/>
  <c r="AP242" i="9"/>
  <c r="AP240" i="9"/>
  <c r="AH230" i="9"/>
  <c r="AH212" i="9"/>
  <c r="AH237" i="9"/>
  <c r="V227" i="9"/>
  <c r="V208" i="9"/>
  <c r="V211" i="9"/>
  <c r="X235" i="9"/>
  <c r="X224" i="9"/>
  <c r="X248" i="9"/>
  <c r="AT217" i="9"/>
  <c r="AT210" i="9"/>
  <c r="AT222" i="9"/>
  <c r="AT236" i="9"/>
  <c r="AT232" i="9"/>
  <c r="AT224" i="9"/>
  <c r="AT250" i="9"/>
  <c r="AT230" i="9"/>
  <c r="AT211" i="9"/>
  <c r="AT227" i="9"/>
  <c r="AT247" i="9"/>
  <c r="D245" i="9"/>
  <c r="D233" i="9"/>
  <c r="D215" i="9"/>
  <c r="D231" i="9"/>
  <c r="D218" i="9"/>
  <c r="D249" i="9"/>
  <c r="D220" i="9"/>
  <c r="D241" i="9"/>
  <c r="D246" i="9"/>
  <c r="D250" i="9"/>
  <c r="D210" i="9"/>
  <c r="E245" i="9"/>
  <c r="E250" i="9"/>
  <c r="E240" i="9"/>
  <c r="E229" i="9"/>
  <c r="E224" i="9"/>
  <c r="E216" i="9"/>
  <c r="E208" i="9"/>
  <c r="E241" i="9"/>
  <c r="E232" i="9"/>
  <c r="E225" i="9"/>
  <c r="E217" i="9"/>
  <c r="N226" i="9"/>
  <c r="N206" i="9"/>
  <c r="N210" i="9"/>
  <c r="N245" i="9"/>
  <c r="N204" i="9"/>
  <c r="N205" i="9"/>
  <c r="AR233" i="9"/>
  <c r="AR223" i="9"/>
  <c r="AR249" i="9"/>
  <c r="AR231" i="9"/>
  <c r="AR221" i="9"/>
  <c r="AR216" i="9"/>
  <c r="AR207" i="9"/>
  <c r="AR243" i="9"/>
  <c r="AR244" i="9"/>
  <c r="AR246" i="9"/>
  <c r="AR240" i="9"/>
  <c r="C235" i="9"/>
  <c r="C206" i="9"/>
  <c r="C214" i="9"/>
  <c r="C222" i="9"/>
  <c r="C229" i="9"/>
  <c r="C234" i="9"/>
  <c r="C230" i="9"/>
  <c r="C240" i="9"/>
  <c r="C209" i="9"/>
  <c r="C217" i="9"/>
  <c r="C225" i="9"/>
  <c r="C243" i="9"/>
  <c r="C208" i="9"/>
  <c r="C216" i="9"/>
  <c r="C224" i="9"/>
  <c r="C232" i="9"/>
  <c r="C238" i="9"/>
  <c r="C236" i="9"/>
  <c r="C247" i="9"/>
  <c r="C211" i="9"/>
  <c r="C219" i="9"/>
  <c r="O209" i="9"/>
  <c r="O217" i="9"/>
  <c r="O225" i="9"/>
  <c r="O247" i="9"/>
  <c r="O230" i="9"/>
  <c r="O208" i="9"/>
  <c r="O216" i="9"/>
  <c r="O224" i="9"/>
  <c r="O235" i="9"/>
  <c r="O236" i="9"/>
  <c r="O240" i="9"/>
  <c r="O250" i="9"/>
  <c r="O211" i="9"/>
  <c r="O219" i="9"/>
  <c r="O227" i="9"/>
  <c r="O249" i="9"/>
  <c r="O237" i="9"/>
  <c r="O210" i="9"/>
  <c r="O218" i="9"/>
  <c r="O226" i="9"/>
  <c r="O239" i="9"/>
  <c r="O242" i="9"/>
  <c r="O246" i="9"/>
  <c r="O205" i="9"/>
  <c r="O213" i="9"/>
  <c r="O221" i="9"/>
  <c r="O233" i="9"/>
  <c r="O232" i="9"/>
  <c r="O204" i="9"/>
  <c r="O212" i="9"/>
  <c r="O220" i="9"/>
  <c r="O228" i="9"/>
  <c r="O243" i="9"/>
  <c r="O245" i="9"/>
  <c r="O244" i="9"/>
  <c r="Z245" i="9"/>
  <c r="Z239" i="9"/>
  <c r="Z241" i="9"/>
  <c r="Z243" i="9"/>
  <c r="Z246" i="9"/>
  <c r="Z212" i="9"/>
  <c r="Z228" i="9"/>
  <c r="Z250" i="9"/>
  <c r="Z208" i="9"/>
  <c r="Z240" i="9"/>
  <c r="Z225" i="9"/>
  <c r="Z211" i="9"/>
  <c r="Z205" i="9"/>
  <c r="Z249" i="9"/>
  <c r="Z204" i="9"/>
  <c r="Z248" i="9"/>
  <c r="Z247" i="9"/>
  <c r="Z214" i="9"/>
  <c r="Z227" i="9"/>
  <c r="Z206" i="9"/>
  <c r="Z226" i="9"/>
  <c r="Z217" i="9"/>
  <c r="Z242" i="9"/>
  <c r="Z229" i="9"/>
  <c r="Z213" i="9"/>
  <c r="Z207" i="9"/>
  <c r="Z209" i="9"/>
  <c r="Z219" i="9"/>
  <c r="Z221" i="9"/>
  <c r="Z224" i="9"/>
  <c r="Z215" i="9"/>
  <c r="Z220" i="9"/>
  <c r="Z230" i="9"/>
  <c r="Z222" i="9"/>
  <c r="Z234" i="9"/>
  <c r="P248" i="9"/>
  <c r="P204" i="9"/>
  <c r="P244" i="9"/>
  <c r="P230" i="9"/>
  <c r="P224" i="9"/>
  <c r="P226" i="9"/>
  <c r="P218" i="9"/>
  <c r="P223" i="9"/>
  <c r="P214" i="9"/>
  <c r="P233" i="9"/>
  <c r="P247" i="9"/>
  <c r="P206" i="9"/>
  <c r="P208" i="9"/>
  <c r="P210" i="9"/>
  <c r="P246" i="9"/>
  <c r="P238" i="9"/>
  <c r="P227" i="9"/>
  <c r="P249" i="9"/>
  <c r="P231" i="9"/>
  <c r="P222" i="9"/>
  <c r="P213" i="9"/>
  <c r="P229" i="9"/>
  <c r="P217" i="9"/>
  <c r="P232" i="9"/>
  <c r="P234" i="9"/>
  <c r="P228" i="9"/>
  <c r="P250" i="9"/>
  <c r="P211" i="9"/>
  <c r="P245" i="9"/>
  <c r="P205" i="9"/>
  <c r="P241" i="9"/>
  <c r="P219" i="9"/>
  <c r="P237" i="9"/>
  <c r="P243" i="9"/>
  <c r="P235" i="9"/>
  <c r="S237" i="9"/>
  <c r="S208" i="9"/>
  <c r="S216" i="9"/>
  <c r="S224" i="9"/>
  <c r="S243" i="9"/>
  <c r="S242" i="9"/>
  <c r="S238" i="9"/>
  <c r="S205" i="9"/>
  <c r="S213" i="9"/>
  <c r="S223" i="9"/>
  <c r="S233" i="9"/>
  <c r="S248" i="9"/>
  <c r="S245" i="9"/>
  <c r="S210" i="9"/>
  <c r="S218" i="9"/>
  <c r="S226" i="9"/>
  <c r="S231" i="9"/>
  <c r="S234" i="9"/>
  <c r="S230" i="9"/>
  <c r="S207" i="9"/>
  <c r="S217" i="9"/>
  <c r="S225" i="9"/>
  <c r="S241" i="9"/>
  <c r="S244" i="9"/>
  <c r="S204" i="9"/>
  <c r="S212" i="9"/>
  <c r="S220" i="9"/>
  <c r="S228" i="9"/>
  <c r="S239" i="9"/>
  <c r="S247" i="9"/>
  <c r="S215" i="9"/>
  <c r="S209" i="9"/>
  <c r="S219" i="9"/>
  <c r="S227" i="9"/>
  <c r="S240" i="9"/>
  <c r="S246" i="9"/>
  <c r="AI208" i="9"/>
  <c r="AI216" i="9"/>
  <c r="AI224" i="9"/>
  <c r="AI245" i="9"/>
  <c r="AI205" i="9"/>
  <c r="AI213" i="9"/>
  <c r="AI221" i="9"/>
  <c r="AI235" i="9"/>
  <c r="AI228" i="9"/>
  <c r="AI232" i="9"/>
  <c r="AI248" i="9"/>
  <c r="AI242" i="9"/>
  <c r="AI210" i="9"/>
  <c r="AI218" i="9"/>
  <c r="AI226" i="9"/>
  <c r="AI240" i="9"/>
  <c r="AI207" i="9"/>
  <c r="AI215" i="9"/>
  <c r="AI223" i="9"/>
  <c r="AI243" i="9"/>
  <c r="AI234" i="9"/>
  <c r="AI230" i="9"/>
  <c r="AI246" i="9"/>
  <c r="AI204" i="9"/>
  <c r="AI212" i="9"/>
  <c r="AI220" i="9"/>
  <c r="AI229" i="9"/>
  <c r="AI241" i="9"/>
  <c r="AI209" i="9"/>
  <c r="AI217" i="9"/>
  <c r="AI225" i="9"/>
  <c r="AI231" i="9"/>
  <c r="AI233" i="9"/>
  <c r="AI236" i="9"/>
  <c r="AI250" i="9"/>
  <c r="AF206" i="9"/>
  <c r="AF208" i="9"/>
  <c r="AF210" i="9"/>
  <c r="AF246" i="9"/>
  <c r="AF238" i="9"/>
  <c r="AF247" i="9"/>
  <c r="AF223" i="9"/>
  <c r="AF217" i="9"/>
  <c r="AF215" i="9"/>
  <c r="AF224" i="9"/>
  <c r="AF226" i="9"/>
  <c r="AF239" i="9"/>
  <c r="AF232" i="9"/>
  <c r="AF234" i="9"/>
  <c r="AF228" i="9"/>
  <c r="AF250" i="9"/>
  <c r="AF214" i="9"/>
  <c r="AF219" i="9"/>
  <c r="AF222" i="9"/>
  <c r="AF216" i="9"/>
  <c r="AF229" i="9"/>
  <c r="AF245" i="9"/>
  <c r="AF218" i="9"/>
  <c r="AF231" i="9"/>
  <c r="AF240" i="9"/>
  <c r="AF242" i="9"/>
  <c r="AF236" i="9"/>
  <c r="AF212" i="9"/>
  <c r="AF235" i="9"/>
  <c r="AF213" i="9"/>
  <c r="AF225" i="9"/>
  <c r="AF237" i="9"/>
  <c r="AF221" i="9"/>
  <c r="AF207" i="9"/>
  <c r="AF233" i="9"/>
  <c r="AF243" i="9"/>
  <c r="AL209" i="9"/>
  <c r="AL204" i="9"/>
  <c r="AL247" i="9"/>
  <c r="AL214" i="9"/>
  <c r="AL243" i="9"/>
  <c r="AL246" i="9"/>
  <c r="AL219" i="9"/>
  <c r="AL245" i="9"/>
  <c r="AL232" i="9"/>
  <c r="AL230" i="9"/>
  <c r="J223" i="9"/>
  <c r="J221" i="9"/>
  <c r="J227" i="9"/>
  <c r="J250" i="9"/>
  <c r="J234" i="9"/>
  <c r="J218" i="9"/>
  <c r="J238" i="9"/>
  <c r="J243" i="9"/>
  <c r="J241" i="9"/>
  <c r="J239" i="9"/>
  <c r="J245" i="9"/>
  <c r="C250" i="9"/>
  <c r="C221" i="9"/>
  <c r="C205" i="9"/>
  <c r="C233" i="9"/>
  <c r="C226" i="9"/>
  <c r="C210" i="9"/>
  <c r="Z232" i="9"/>
  <c r="Z238" i="9"/>
  <c r="Z235" i="9"/>
  <c r="AI244" i="9"/>
  <c r="AI227" i="9"/>
  <c r="AI237" i="9"/>
  <c r="P239" i="9"/>
  <c r="P207" i="9"/>
  <c r="P242" i="9"/>
  <c r="AF220" i="9"/>
  <c r="AF249" i="9"/>
  <c r="AF244" i="9"/>
  <c r="AL212" i="9"/>
  <c r="S229" i="9"/>
  <c r="S249" i="9"/>
  <c r="S214" i="9"/>
  <c r="O231" i="9"/>
  <c r="O238" i="9"/>
  <c r="O207" i="9"/>
  <c r="AK245" i="9"/>
  <c r="AK231" i="9"/>
  <c r="AK233" i="9"/>
  <c r="AK226" i="9"/>
  <c r="AK218" i="9"/>
  <c r="AK210" i="9"/>
  <c r="AK228" i="9"/>
  <c r="AK241" i="9"/>
  <c r="AK236" i="9"/>
  <c r="AK221" i="9"/>
  <c r="AK213" i="9"/>
  <c r="AK205" i="9"/>
  <c r="AB249" i="9"/>
  <c r="AB222" i="9"/>
  <c r="AB214" i="9"/>
  <c r="AB209" i="9"/>
  <c r="AB221" i="9"/>
  <c r="AB219" i="9"/>
  <c r="AB235" i="9"/>
  <c r="AB246" i="9"/>
  <c r="AB210" i="9"/>
  <c r="AB208" i="9"/>
  <c r="AB206" i="9"/>
  <c r="J210" i="9"/>
  <c r="J224" i="9"/>
  <c r="J214" i="9"/>
  <c r="J242" i="9"/>
  <c r="J225" i="9"/>
  <c r="J216" i="9"/>
  <c r="J208" i="9"/>
  <c r="J226" i="9"/>
  <c r="J235" i="9"/>
  <c r="J233" i="9"/>
  <c r="J231" i="9"/>
  <c r="J237" i="9"/>
  <c r="C288" i="9" s="1"/>
  <c r="C338" i="9" s="1"/>
  <c r="C246" i="9"/>
  <c r="C239" i="9"/>
  <c r="C215" i="9"/>
  <c r="C231" i="9"/>
  <c r="C282" i="9" s="1"/>
  <c r="C332" i="9" s="1"/>
  <c r="C227" i="9"/>
  <c r="C220" i="9"/>
  <c r="C204" i="9"/>
  <c r="Z244" i="9"/>
  <c r="Z223" i="9"/>
  <c r="Z233" i="9"/>
  <c r="AI238" i="9"/>
  <c r="AI219" i="9"/>
  <c r="AI222" i="9"/>
  <c r="P209" i="9"/>
  <c r="P221" i="9"/>
  <c r="P240" i="9"/>
  <c r="AF227" i="9"/>
  <c r="AF205" i="9"/>
  <c r="AF204" i="9"/>
  <c r="AL239" i="9"/>
  <c r="S221" i="9"/>
  <c r="S236" i="9"/>
  <c r="S206" i="9"/>
  <c r="O248" i="9"/>
  <c r="O222" i="9"/>
  <c r="O241" i="9"/>
  <c r="AK243" i="9"/>
  <c r="AK237" i="9"/>
  <c r="AK242" i="9"/>
  <c r="AK224" i="9"/>
  <c r="AK216" i="9"/>
  <c r="AK208" i="9"/>
  <c r="AK232" i="9"/>
  <c r="AK235" i="9"/>
  <c r="AK227" i="9"/>
  <c r="AK219" i="9"/>
  <c r="AB216" i="9"/>
  <c r="AB225" i="9"/>
  <c r="AB247" i="9"/>
  <c r="AB241" i="9"/>
  <c r="AB213" i="9"/>
  <c r="AB217" i="9"/>
  <c r="AB239" i="9"/>
  <c r="AB243" i="9"/>
  <c r="AB244" i="9"/>
  <c r="AB204" i="9"/>
  <c r="AB248" i="9"/>
  <c r="J246" i="9"/>
  <c r="J232" i="9"/>
  <c r="J219" i="9"/>
  <c r="J228" i="9"/>
  <c r="J230" i="9"/>
  <c r="J217" i="9"/>
  <c r="J248" i="9"/>
  <c r="J236" i="9"/>
  <c r="J209" i="9"/>
  <c r="J207" i="9"/>
  <c r="J213" i="9"/>
  <c r="C248" i="9"/>
  <c r="C245" i="9"/>
  <c r="C296" i="9" s="1"/>
  <c r="C346" i="9" s="1"/>
  <c r="C213" i="9"/>
  <c r="C237" i="9"/>
  <c r="C242" i="9"/>
  <c r="C218" i="9"/>
  <c r="C249" i="9"/>
  <c r="Z218" i="9"/>
  <c r="Z236" i="9"/>
  <c r="Z231" i="9"/>
  <c r="AI249" i="9"/>
  <c r="AI211" i="9"/>
  <c r="AI214" i="9"/>
  <c r="P215" i="9"/>
  <c r="P220" i="9"/>
  <c r="P212" i="9"/>
  <c r="AF241" i="9"/>
  <c r="AF209" i="9"/>
  <c r="AF248" i="9"/>
  <c r="S211" i="9"/>
  <c r="S235" i="9"/>
  <c r="O234" i="9"/>
  <c r="O214" i="9"/>
  <c r="O223" i="9"/>
  <c r="N208" i="9"/>
  <c r="N217" i="9"/>
  <c r="N223" i="9"/>
  <c r="N214" i="9"/>
  <c r="N227" i="9"/>
  <c r="N244" i="9"/>
  <c r="N219" i="9"/>
  <c r="N228" i="9"/>
  <c r="N229" i="9"/>
  <c r="N235" i="9"/>
  <c r="N233" i="9"/>
  <c r="N231" i="9"/>
  <c r="N242" i="9"/>
  <c r="N225" i="9"/>
  <c r="N240" i="9"/>
  <c r="N215" i="9"/>
  <c r="N224" i="9"/>
  <c r="N218" i="9"/>
  <c r="N234" i="9"/>
  <c r="N246" i="9"/>
  <c r="N211" i="9"/>
  <c r="N209" i="9"/>
  <c r="N207" i="9"/>
  <c r="AA250" i="9"/>
  <c r="AA230" i="9"/>
  <c r="AA236" i="9"/>
  <c r="AA224" i="9"/>
  <c r="AA216" i="9"/>
  <c r="AA208" i="9"/>
  <c r="AA240" i="9"/>
  <c r="AA249" i="9"/>
  <c r="AA237" i="9"/>
  <c r="AA225" i="9"/>
  <c r="AA217" i="9"/>
  <c r="AA209" i="9"/>
  <c r="AA242" i="9"/>
  <c r="AA218" i="9"/>
  <c r="AA235" i="9"/>
  <c r="AA241" i="9"/>
  <c r="AA211" i="9"/>
  <c r="AA246" i="9"/>
  <c r="AA239" i="9"/>
  <c r="AA243" i="9"/>
  <c r="AA222" i="9"/>
  <c r="AA214" i="9"/>
  <c r="AA206" i="9"/>
  <c r="AA231" i="9"/>
  <c r="AA247" i="9"/>
  <c r="AA233" i="9"/>
  <c r="AA223" i="9"/>
  <c r="AA215" i="9"/>
  <c r="AA207" i="9"/>
  <c r="AA248" i="9"/>
  <c r="AA226" i="9"/>
  <c r="AA210" i="9"/>
  <c r="AA232" i="9"/>
  <c r="AA227" i="9"/>
  <c r="AA219" i="9"/>
  <c r="AA244" i="9"/>
  <c r="AA234" i="9"/>
  <c r="AA228" i="9"/>
  <c r="AA220" i="9"/>
  <c r="AA212" i="9"/>
  <c r="AA204" i="9"/>
  <c r="AA238" i="9"/>
  <c r="AA245" i="9"/>
  <c r="AA229" i="9"/>
  <c r="AA221" i="9"/>
  <c r="AA213" i="9"/>
  <c r="AN217" i="9"/>
  <c r="AN219" i="9"/>
  <c r="AN222" i="9"/>
  <c r="AN242" i="9"/>
  <c r="AN244" i="9"/>
  <c r="AN213" i="9"/>
  <c r="AN221" i="9"/>
  <c r="AN245" i="9"/>
  <c r="AN241" i="9"/>
  <c r="AN247" i="9"/>
  <c r="AN214" i="9"/>
  <c r="AN223" i="9"/>
  <c r="AN205" i="9"/>
  <c r="AN234" i="9"/>
  <c r="AN232" i="9"/>
  <c r="AN212" i="9"/>
  <c r="AN236" i="9"/>
  <c r="AL210" i="9"/>
  <c r="AL208" i="9"/>
  <c r="AL221" i="9"/>
  <c r="AL238" i="9"/>
  <c r="AL228" i="9"/>
  <c r="AL250" i="9"/>
  <c r="AL216" i="9"/>
  <c r="AL241" i="9"/>
  <c r="AL231" i="9"/>
  <c r="AL237" i="9"/>
  <c r="AL235" i="9"/>
  <c r="AN224" i="9"/>
  <c r="AN246" i="9"/>
  <c r="AN235" i="9"/>
  <c r="AN225" i="9"/>
  <c r="AN209" i="9"/>
  <c r="D260" i="9" s="1"/>
  <c r="AN226" i="9"/>
  <c r="AN207" i="9"/>
  <c r="AN229" i="9"/>
  <c r="AN208" i="9"/>
  <c r="AN206" i="9"/>
  <c r="AN204" i="9"/>
  <c r="AN228" i="9"/>
  <c r="AL248" i="9"/>
  <c r="D299" i="9" s="1"/>
  <c r="AL244" i="9"/>
  <c r="AL217" i="9"/>
  <c r="AL225" i="9"/>
  <c r="AL240" i="9"/>
  <c r="AL234" i="9"/>
  <c r="AL249" i="9"/>
  <c r="AL236" i="9"/>
  <c r="AL233" i="9"/>
  <c r="AL213" i="9"/>
  <c r="AL229" i="9"/>
  <c r="AL227" i="9"/>
  <c r="AN249" i="9"/>
  <c r="AN233" i="9"/>
  <c r="AN231" i="9"/>
  <c r="AN220" i="9"/>
  <c r="AN240" i="9"/>
  <c r="AN230" i="9"/>
  <c r="D281" i="9" s="1"/>
  <c r="AN237" i="9"/>
  <c r="AN216" i="9"/>
  <c r="AN243" i="9"/>
  <c r="AN215" i="9"/>
  <c r="AN211" i="9"/>
  <c r="AN227" i="9"/>
  <c r="AN239" i="9"/>
  <c r="AN218" i="9"/>
  <c r="AN248" i="9"/>
  <c r="AN238" i="9"/>
  <c r="AN250" i="9"/>
  <c r="AL220" i="9"/>
  <c r="AL222" i="9"/>
  <c r="AL218" i="9"/>
  <c r="AL226" i="9"/>
  <c r="D277" i="9" s="1"/>
  <c r="AL223" i="9"/>
  <c r="AL242" i="9"/>
  <c r="AL215" i="9"/>
  <c r="AL224" i="9"/>
  <c r="AL207" i="9"/>
  <c r="AL205" i="9"/>
  <c r="AL211" i="9"/>
  <c r="AH236" i="9"/>
  <c r="D287" i="9" s="1"/>
  <c r="AH214" i="9"/>
  <c r="AH215" i="9"/>
  <c r="AH208" i="9"/>
  <c r="AH242" i="9"/>
  <c r="AH216" i="9"/>
  <c r="AH228" i="9"/>
  <c r="AH222" i="9"/>
  <c r="AH205" i="9"/>
  <c r="D256" i="9" s="1"/>
  <c r="AH229" i="9"/>
  <c r="AH227" i="9"/>
  <c r="AH241" i="9"/>
  <c r="AH238" i="9"/>
  <c r="AH226" i="9"/>
  <c r="AH206" i="9"/>
  <c r="AH246" i="9"/>
  <c r="AH250" i="9"/>
  <c r="D301" i="9" s="1"/>
  <c r="AH217" i="9"/>
  <c r="AH232" i="9"/>
  <c r="AH239" i="9"/>
  <c r="AH249" i="9"/>
  <c r="D300" i="9" s="1"/>
  <c r="AH211" i="9"/>
  <c r="AH209" i="9"/>
  <c r="AH233" i="9"/>
  <c r="AH218" i="9"/>
  <c r="D269" i="9" s="1"/>
  <c r="AH244" i="9"/>
  <c r="AH223" i="9"/>
  <c r="AH224" i="9"/>
  <c r="AH219" i="9"/>
  <c r="D270" i="9" s="1"/>
  <c r="AH220" i="9"/>
  <c r="AH240" i="9"/>
  <c r="AH231" i="9"/>
  <c r="AH245" i="9"/>
  <c r="AH243" i="9"/>
  <c r="AH204" i="9"/>
  <c r="U249" i="9"/>
  <c r="U226" i="9"/>
  <c r="U210" i="9"/>
  <c r="U229" i="9"/>
  <c r="U230" i="9"/>
  <c r="U213" i="9"/>
  <c r="V223" i="9"/>
  <c r="V234" i="9"/>
  <c r="V244" i="9"/>
  <c r="V218" i="9"/>
  <c r="V220" i="9"/>
  <c r="V250" i="9"/>
  <c r="V222" i="9"/>
  <c r="V241" i="9"/>
  <c r="V239" i="9"/>
  <c r="V245" i="9"/>
  <c r="V247" i="9"/>
  <c r="V204" i="9"/>
  <c r="X243" i="9"/>
  <c r="X223" i="9"/>
  <c r="X237" i="9"/>
  <c r="X226" i="9"/>
  <c r="X245" i="9"/>
  <c r="X222" i="9"/>
  <c r="X231" i="9"/>
  <c r="X242" i="9"/>
  <c r="X240" i="9"/>
  <c r="X230" i="9"/>
  <c r="X244" i="9"/>
  <c r="X204" i="9"/>
  <c r="U245" i="9"/>
  <c r="U246" i="9"/>
  <c r="U224" i="9"/>
  <c r="U216" i="9"/>
  <c r="U208" i="9"/>
  <c r="U250" i="9"/>
  <c r="U240" i="9"/>
  <c r="U231" i="9"/>
  <c r="U227" i="9"/>
  <c r="U219" i="9"/>
  <c r="U211" i="9"/>
  <c r="V236" i="9"/>
  <c r="V242" i="9"/>
  <c r="V224" i="9"/>
  <c r="V219" i="9"/>
  <c r="V240" i="9"/>
  <c r="V225" i="9"/>
  <c r="V210" i="9"/>
  <c r="V233" i="9"/>
  <c r="V231" i="9"/>
  <c r="V237" i="9"/>
  <c r="V243" i="9"/>
  <c r="X229" i="9"/>
  <c r="X233" i="9"/>
  <c r="X218" i="9"/>
  <c r="X227" i="9"/>
  <c r="X221" i="9"/>
  <c r="X207" i="9"/>
  <c r="X249" i="9"/>
  <c r="X234" i="9"/>
  <c r="X232" i="9"/>
  <c r="X212" i="9"/>
  <c r="X236" i="9"/>
  <c r="U247" i="9"/>
  <c r="U233" i="9"/>
  <c r="U238" i="9"/>
  <c r="U222" i="9"/>
  <c r="U214" i="9"/>
  <c r="U206" i="9"/>
  <c r="U241" i="9"/>
  <c r="U232" i="9"/>
  <c r="U244" i="9"/>
  <c r="U225" i="9"/>
  <c r="U217" i="9"/>
  <c r="U209" i="9"/>
  <c r="U239" i="9"/>
  <c r="U218" i="9"/>
  <c r="U237" i="9"/>
  <c r="U234" i="9"/>
  <c r="U221" i="9"/>
  <c r="U205" i="9"/>
  <c r="V206" i="9"/>
  <c r="V215" i="9"/>
  <c r="V216" i="9"/>
  <c r="V214" i="9"/>
  <c r="V230" i="9"/>
  <c r="V228" i="9"/>
  <c r="V221" i="9"/>
  <c r="V238" i="9"/>
  <c r="V207" i="9"/>
  <c r="V213" i="9"/>
  <c r="V229" i="9"/>
  <c r="X239" i="9"/>
  <c r="X247" i="9"/>
  <c r="X241" i="9"/>
  <c r="X213" i="9"/>
  <c r="X205" i="9"/>
  <c r="X219" i="9"/>
  <c r="X215" i="9"/>
  <c r="X217" i="9"/>
  <c r="X208" i="9"/>
  <c r="X206" i="9"/>
  <c r="X250" i="9"/>
  <c r="U243" i="9"/>
  <c r="U248" i="9"/>
  <c r="U228" i="9"/>
  <c r="U220" i="9"/>
  <c r="U212" i="9"/>
  <c r="U204" i="9"/>
  <c r="U235" i="9"/>
  <c r="U242" i="9"/>
  <c r="U236" i="9"/>
  <c r="U223" i="9"/>
  <c r="U215" i="9"/>
  <c r="D298" i="9"/>
  <c r="C298" i="9"/>
  <c r="C348" i="9" s="1"/>
  <c r="C291" i="9"/>
  <c r="C341" i="9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4" i="2"/>
  <c r="B287" i="9" l="1"/>
  <c r="B267" i="9"/>
  <c r="B276" i="9"/>
  <c r="D264" i="9"/>
  <c r="C278" i="9"/>
  <c r="C328" i="9" s="1"/>
  <c r="D265" i="9"/>
  <c r="D257" i="9"/>
  <c r="D255" i="9"/>
  <c r="C290" i="9"/>
  <c r="C340" i="9" s="1"/>
  <c r="C262" i="9"/>
  <c r="C312" i="9" s="1"/>
  <c r="C287" i="9"/>
  <c r="C337" i="9" s="1"/>
  <c r="C267" i="9"/>
  <c r="C317" i="9" s="1"/>
  <c r="C257" i="9"/>
  <c r="C307" i="9" s="1"/>
  <c r="C263" i="9"/>
  <c r="C313" i="9" s="1"/>
  <c r="B271" i="9"/>
  <c r="E271" i="9" s="1"/>
  <c r="B290" i="9"/>
  <c r="B270" i="9"/>
  <c r="B262" i="9"/>
  <c r="B283" i="9"/>
  <c r="B273" i="9"/>
  <c r="B289" i="9"/>
  <c r="B257" i="9"/>
  <c r="B274" i="9"/>
  <c r="B281" i="9"/>
  <c r="B266" i="9"/>
  <c r="B292" i="9"/>
  <c r="B301" i="9"/>
  <c r="B268" i="9"/>
  <c r="B282" i="9"/>
  <c r="B297" i="9"/>
  <c r="B295" i="9"/>
  <c r="C264" i="9"/>
  <c r="C314" i="9" s="1"/>
  <c r="C301" i="9"/>
  <c r="C351" i="9" s="1"/>
  <c r="C270" i="9"/>
  <c r="C320" i="9" s="1"/>
  <c r="C275" i="9"/>
  <c r="C325" i="9" s="1"/>
  <c r="C265" i="9"/>
  <c r="C315" i="9" s="1"/>
  <c r="C300" i="9"/>
  <c r="C350" i="9" s="1"/>
  <c r="C259" i="9"/>
  <c r="C309" i="9" s="1"/>
  <c r="D262" i="9"/>
  <c r="G262" i="9" s="1"/>
  <c r="D285" i="9"/>
  <c r="B298" i="9"/>
  <c r="B272" i="9"/>
  <c r="B293" i="9"/>
  <c r="E293" i="9" s="1"/>
  <c r="B294" i="9"/>
  <c r="B256" i="9"/>
  <c r="B279" i="9"/>
  <c r="B280" i="9"/>
  <c r="B300" i="9"/>
  <c r="B261" i="9"/>
  <c r="B284" i="9"/>
  <c r="B277" i="9"/>
  <c r="B255" i="9"/>
  <c r="B291" i="9"/>
  <c r="B286" i="9"/>
  <c r="B269" i="9"/>
  <c r="B263" i="9"/>
  <c r="B260" i="9"/>
  <c r="B258" i="9"/>
  <c r="C272" i="9"/>
  <c r="C322" i="9" s="1"/>
  <c r="B288" i="9"/>
  <c r="B296" i="9"/>
  <c r="B285" i="9"/>
  <c r="B264" i="9"/>
  <c r="B278" i="9"/>
  <c r="B259" i="9"/>
  <c r="B265" i="9"/>
  <c r="B275" i="9"/>
  <c r="B299" i="9"/>
  <c r="D297" i="9"/>
  <c r="D273" i="9"/>
  <c r="C292" i="9"/>
  <c r="C342" i="9" s="1"/>
  <c r="C280" i="9"/>
  <c r="C330" i="9" s="1"/>
  <c r="C261" i="9"/>
  <c r="C311" i="9" s="1"/>
  <c r="C271" i="9"/>
  <c r="C321" i="9" s="1"/>
  <c r="D261" i="9"/>
  <c r="G261" i="9" s="1"/>
  <c r="C258" i="9"/>
  <c r="C308" i="9" s="1"/>
  <c r="C279" i="9"/>
  <c r="C329" i="9" s="1"/>
  <c r="C293" i="9"/>
  <c r="C343" i="9" s="1"/>
  <c r="D276" i="9"/>
  <c r="G276" i="9" s="1"/>
  <c r="C294" i="9"/>
  <c r="C344" i="9" s="1"/>
  <c r="C295" i="9"/>
  <c r="C345" i="9" s="1"/>
  <c r="E296" i="9"/>
  <c r="C273" i="9"/>
  <c r="C323" i="9" s="1"/>
  <c r="C256" i="9"/>
  <c r="C306" i="9" s="1"/>
  <c r="D283" i="9"/>
  <c r="F283" i="9" s="1"/>
  <c r="C269" i="9"/>
  <c r="C319" i="9" s="1"/>
  <c r="D294" i="9"/>
  <c r="F294" i="9" s="1"/>
  <c r="C260" i="9"/>
  <c r="C310" i="9" s="1"/>
  <c r="E286" i="9"/>
  <c r="C268" i="9"/>
  <c r="C318" i="9" s="1"/>
  <c r="C255" i="9"/>
  <c r="C305" i="9" s="1"/>
  <c r="C355" i="9" s="1"/>
  <c r="D288" i="9"/>
  <c r="F288" i="9" s="1"/>
  <c r="C299" i="9"/>
  <c r="C349" i="9" s="1"/>
  <c r="C276" i="9"/>
  <c r="C326" i="9" s="1"/>
  <c r="E282" i="9"/>
  <c r="C289" i="9"/>
  <c r="C339" i="9" s="1"/>
  <c r="C286" i="9"/>
  <c r="C336" i="9" s="1"/>
  <c r="D291" i="9"/>
  <c r="C285" i="9"/>
  <c r="C335" i="9" s="1"/>
  <c r="C277" i="9"/>
  <c r="C327" i="9" s="1"/>
  <c r="C283" i="9"/>
  <c r="C333" i="9" s="1"/>
  <c r="D258" i="9"/>
  <c r="C281" i="9"/>
  <c r="C331" i="9" s="1"/>
  <c r="E259" i="9"/>
  <c r="E290" i="9"/>
  <c r="E265" i="9"/>
  <c r="D282" i="9"/>
  <c r="G282" i="9" s="1"/>
  <c r="D266" i="9"/>
  <c r="F266" i="9" s="1"/>
  <c r="D279" i="9"/>
  <c r="G279" i="9" s="1"/>
  <c r="D286" i="9"/>
  <c r="G286" i="9" s="1"/>
  <c r="D272" i="9"/>
  <c r="G272" i="9" s="1"/>
  <c r="D263" i="9"/>
  <c r="G263" i="9" s="1"/>
  <c r="C297" i="9"/>
  <c r="C347" i="9" s="1"/>
  <c r="C266" i="9"/>
  <c r="C316" i="9" s="1"/>
  <c r="C284" i="9"/>
  <c r="C334" i="9" s="1"/>
  <c r="C274" i="9"/>
  <c r="C324" i="9" s="1"/>
  <c r="D295" i="9"/>
  <c r="F295" i="9" s="1"/>
  <c r="D268" i="9"/>
  <c r="G268" i="9" s="1"/>
  <c r="E294" i="9"/>
  <c r="D271" i="9"/>
  <c r="G271" i="9" s="1"/>
  <c r="D280" i="9"/>
  <c r="F280" i="9" s="1"/>
  <c r="E289" i="9"/>
  <c r="E270" i="9"/>
  <c r="E281" i="9"/>
  <c r="D275" i="9"/>
  <c r="F275" i="9" s="1"/>
  <c r="D284" i="9"/>
  <c r="G284" i="9" s="1"/>
  <c r="D290" i="9"/>
  <c r="G290" i="9" s="1"/>
  <c r="D292" i="9"/>
  <c r="F292" i="9" s="1"/>
  <c r="D259" i="9"/>
  <c r="F259" i="9" s="1"/>
  <c r="D289" i="9"/>
  <c r="F289" i="9" s="1"/>
  <c r="E272" i="9"/>
  <c r="E285" i="9"/>
  <c r="E273" i="9"/>
  <c r="E292" i="9"/>
  <c r="E260" i="9"/>
  <c r="E256" i="9"/>
  <c r="D274" i="9"/>
  <c r="G274" i="9" s="1"/>
  <c r="D296" i="9"/>
  <c r="F296" i="9" s="1"/>
  <c r="D293" i="9"/>
  <c r="G293" i="9" s="1"/>
  <c r="E255" i="9"/>
  <c r="E298" i="9"/>
  <c r="D278" i="9"/>
  <c r="F278" i="9" s="1"/>
  <c r="D267" i="9"/>
  <c r="G267" i="9" s="1"/>
  <c r="G269" i="9"/>
  <c r="F269" i="9"/>
  <c r="F301" i="9"/>
  <c r="G301" i="9"/>
  <c r="E297" i="9"/>
  <c r="E268" i="9"/>
  <c r="F287" i="9"/>
  <c r="G287" i="9"/>
  <c r="E279" i="9"/>
  <c r="G295" i="9"/>
  <c r="G300" i="9"/>
  <c r="F300" i="9"/>
  <c r="F271" i="9"/>
  <c r="E263" i="9"/>
  <c r="E266" i="9"/>
  <c r="G257" i="9"/>
  <c r="F257" i="9"/>
  <c r="E299" i="9"/>
  <c r="F279" i="9"/>
  <c r="E261" i="9"/>
  <c r="G256" i="9"/>
  <c r="F256" i="9"/>
  <c r="G265" i="9"/>
  <c r="F265" i="9"/>
  <c r="G280" i="9"/>
  <c r="E257" i="9"/>
  <c r="F263" i="9"/>
  <c r="G288" i="9"/>
  <c r="E301" i="9"/>
  <c r="G281" i="9"/>
  <c r="F281" i="9"/>
  <c r="F262" i="9"/>
  <c r="E291" i="9"/>
  <c r="G298" i="9"/>
  <c r="F298" i="9"/>
  <c r="E284" i="9"/>
  <c r="F285" i="9"/>
  <c r="G285" i="9"/>
  <c r="G270" i="9"/>
  <c r="F270" i="9"/>
  <c r="E278" i="9"/>
  <c r="F291" i="9"/>
  <c r="G291" i="9"/>
  <c r="F286" i="9"/>
  <c r="E262" i="9"/>
  <c r="F299" i="9"/>
  <c r="G299" i="9"/>
  <c r="G260" i="9"/>
  <c r="F260" i="9"/>
  <c r="E258" i="9"/>
  <c r="G277" i="9"/>
  <c r="F277" i="9"/>
  <c r="G273" i="9"/>
  <c r="F273" i="9"/>
  <c r="E300" i="9"/>
  <c r="F293" i="9"/>
  <c r="G264" i="9"/>
  <c r="F264" i="9"/>
  <c r="G258" i="9"/>
  <c r="F258" i="9"/>
  <c r="E288" i="9"/>
  <c r="G255" i="9"/>
  <c r="F255" i="9"/>
  <c r="E287" i="9"/>
  <c r="E267" i="9"/>
  <c r="E276" i="9"/>
  <c r="F297" i="9"/>
  <c r="G297" i="9"/>
  <c r="J34" i="2"/>
  <c r="Y34" i="2" s="1"/>
  <c r="I34" i="2"/>
  <c r="Z34" i="2" s="1"/>
  <c r="L34" i="2"/>
  <c r="X34" i="2" s="1"/>
  <c r="C356" i="9" l="1"/>
  <c r="F276" i="9"/>
  <c r="F261" i="9"/>
  <c r="E277" i="9"/>
  <c r="G259" i="9"/>
  <c r="G294" i="9"/>
  <c r="E275" i="9"/>
  <c r="F268" i="9"/>
  <c r="E283" i="9"/>
  <c r="E264" i="9"/>
  <c r="G275" i="9"/>
  <c r="E280" i="9"/>
  <c r="F267" i="9"/>
  <c r="E295" i="9"/>
  <c r="E269" i="9"/>
  <c r="E274" i="9"/>
  <c r="F284" i="9"/>
  <c r="G283" i="9"/>
  <c r="G266" i="9"/>
  <c r="G296" i="9"/>
  <c r="G289" i="9"/>
  <c r="F290" i="9"/>
  <c r="F274" i="9"/>
  <c r="G292" i="9"/>
  <c r="F272" i="9"/>
  <c r="F282" i="9"/>
  <c r="G278" i="9"/>
  <c r="E302" i="9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4" i="1"/>
  <c r="C357" i="9" l="1"/>
  <c r="G302" i="9"/>
  <c r="F302" i="9"/>
  <c r="E303" i="9" s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C358" i="9" l="1"/>
  <c r="B337" i="9"/>
  <c r="B317" i="9"/>
  <c r="B326" i="9"/>
  <c r="B325" i="9"/>
  <c r="B315" i="9"/>
  <c r="B334" i="9"/>
  <c r="B342" i="9"/>
  <c r="B327" i="9"/>
  <c r="B309" i="9"/>
  <c r="B311" i="9"/>
  <c r="B316" i="9"/>
  <c r="B343" i="9"/>
  <c r="B349" i="9"/>
  <c r="B305" i="9"/>
  <c r="B355" i="9" s="1"/>
  <c r="B331" i="9"/>
  <c r="B308" i="9"/>
  <c r="B320" i="9"/>
  <c r="B340" i="9"/>
  <c r="B314" i="9"/>
  <c r="B341" i="9"/>
  <c r="B332" i="9"/>
  <c r="B318" i="9"/>
  <c r="B330" i="9"/>
  <c r="B335" i="9"/>
  <c r="B329" i="9"/>
  <c r="B307" i="9"/>
  <c r="B351" i="9"/>
  <c r="B346" i="9"/>
  <c r="B306" i="9"/>
  <c r="B339" i="9"/>
  <c r="B345" i="9"/>
  <c r="B328" i="9"/>
  <c r="B350" i="9"/>
  <c r="B323" i="9"/>
  <c r="B333" i="9"/>
  <c r="B322" i="9"/>
  <c r="B312" i="9"/>
  <c r="B324" i="9"/>
  <c r="B310" i="9"/>
  <c r="B348" i="9"/>
  <c r="B321" i="9"/>
  <c r="B338" i="9"/>
  <c r="B344" i="9"/>
  <c r="B336" i="9"/>
  <c r="B347" i="9"/>
  <c r="B319" i="9"/>
  <c r="B313" i="9"/>
  <c r="G303" i="9"/>
  <c r="D319" i="9" s="1"/>
  <c r="D348" i="9"/>
  <c r="D322" i="9"/>
  <c r="D345" i="9"/>
  <c r="D313" i="9" l="1"/>
  <c r="D328" i="9"/>
  <c r="D342" i="9"/>
  <c r="D316" i="9"/>
  <c r="D350" i="9"/>
  <c r="D330" i="9"/>
  <c r="B356" i="9"/>
  <c r="C359" i="9"/>
  <c r="D320" i="9"/>
  <c r="D332" i="9"/>
  <c r="D344" i="9"/>
  <c r="D339" i="9"/>
  <c r="D338" i="9"/>
  <c r="D312" i="9"/>
  <c r="D331" i="9"/>
  <c r="D351" i="9"/>
  <c r="D329" i="9"/>
  <c r="D318" i="9"/>
  <c r="D340" i="9"/>
  <c r="D321" i="9"/>
  <c r="D309" i="9"/>
  <c r="D346" i="9"/>
  <c r="D308" i="9"/>
  <c r="D341" i="9"/>
  <c r="D336" i="9"/>
  <c r="D334" i="9"/>
  <c r="D307" i="9"/>
  <c r="D324" i="9"/>
  <c r="D333" i="9"/>
  <c r="D349" i="9"/>
  <c r="D335" i="9"/>
  <c r="D327" i="9"/>
  <c r="D310" i="9"/>
  <c r="D311" i="9"/>
  <c r="D315" i="9"/>
  <c r="D323" i="9"/>
  <c r="D314" i="9"/>
  <c r="D317" i="9"/>
  <c r="D305" i="9"/>
  <c r="D355" i="9" s="1"/>
  <c r="E355" i="9" s="1"/>
  <c r="D347" i="9"/>
  <c r="D326" i="9"/>
  <c r="D306" i="9"/>
  <c r="D325" i="9"/>
  <c r="D343" i="9"/>
  <c r="D337" i="9"/>
  <c r="H355" i="9" l="1"/>
  <c r="G355" i="9"/>
  <c r="B357" i="9"/>
  <c r="C360" i="9"/>
  <c r="D356" i="9"/>
  <c r="G511" i="9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C361" i="9" l="1"/>
  <c r="P405" i="9"/>
  <c r="N405" i="9"/>
  <c r="Q405" i="9"/>
  <c r="R405" i="9"/>
  <c r="O405" i="9"/>
  <c r="E357" i="9"/>
  <c r="B358" i="9"/>
  <c r="D357" i="9"/>
  <c r="E356" i="9"/>
  <c r="F511" i="9"/>
  <c r="F512" i="9" s="1"/>
  <c r="F513" i="9" s="1"/>
  <c r="F514" i="9" s="1"/>
  <c r="F515" i="9" s="1"/>
  <c r="F516" i="9" s="1"/>
  <c r="F517" i="9" s="1"/>
  <c r="F518" i="9" s="1"/>
  <c r="F519" i="9" s="1"/>
  <c r="F520" i="9" s="1"/>
  <c r="F521" i="9" s="1"/>
  <c r="F522" i="9" s="1"/>
  <c r="F523" i="9" s="1"/>
  <c r="F524" i="9" s="1"/>
  <c r="F525" i="9" s="1"/>
  <c r="F526" i="9" s="1"/>
  <c r="F527" i="9" s="1"/>
  <c r="F528" i="9" s="1"/>
  <c r="F529" i="9" s="1"/>
  <c r="F530" i="9" s="1"/>
  <c r="F531" i="9" s="1"/>
  <c r="F532" i="9" s="1"/>
  <c r="F533" i="9" s="1"/>
  <c r="F534" i="9" s="1"/>
  <c r="F535" i="9" s="1"/>
  <c r="F536" i="9" s="1"/>
  <c r="F537" i="9" s="1"/>
  <c r="F538" i="9" s="1"/>
  <c r="F539" i="9" s="1"/>
  <c r="F540" i="9" s="1"/>
  <c r="F541" i="9" s="1"/>
  <c r="F542" i="9" s="1"/>
  <c r="F543" i="9" s="1"/>
  <c r="F544" i="9" s="1"/>
  <c r="F545" i="9" s="1"/>
  <c r="F546" i="9" s="1"/>
  <c r="F547" i="9" s="1"/>
  <c r="F548" i="9" s="1"/>
  <c r="F549" i="9" s="1"/>
  <c r="F550" i="9" s="1"/>
  <c r="F551" i="9" s="1"/>
  <c r="F552" i="9" s="1"/>
  <c r="F553" i="9" s="1"/>
  <c r="F554" i="9" s="1"/>
  <c r="F555" i="9" s="1"/>
  <c r="F556" i="9" s="1"/>
  <c r="F557" i="9" s="1"/>
  <c r="F558" i="9" s="1"/>
  <c r="F559" i="9" s="1"/>
  <c r="F560" i="9" s="1"/>
  <c r="F561" i="9" s="1"/>
  <c r="F562" i="9" s="1"/>
  <c r="F563" i="9" s="1"/>
  <c r="F564" i="9" s="1"/>
  <c r="G356" i="9" l="1"/>
  <c r="G357" i="9"/>
  <c r="H356" i="9"/>
  <c r="D358" i="9"/>
  <c r="H357" i="9"/>
  <c r="E358" i="9"/>
  <c r="G358" i="9" s="1"/>
  <c r="B359" i="9"/>
  <c r="C362" i="9"/>
  <c r="E511" i="9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E553" i="9" s="1"/>
  <c r="E554" i="9" s="1"/>
  <c r="E555" i="9" s="1"/>
  <c r="E556" i="9" s="1"/>
  <c r="E557" i="9" s="1"/>
  <c r="E558" i="9" s="1"/>
  <c r="E559" i="9" s="1"/>
  <c r="E560" i="9" s="1"/>
  <c r="E561" i="9" s="1"/>
  <c r="E562" i="9" s="1"/>
  <c r="E563" i="9" s="1"/>
  <c r="E564" i="9" s="1"/>
  <c r="N407" i="9" l="1"/>
  <c r="P407" i="9"/>
  <c r="R407" i="9"/>
  <c r="Q407" i="9"/>
  <c r="O407" i="9"/>
  <c r="C363" i="9"/>
  <c r="D359" i="9"/>
  <c r="E359" i="9" s="1"/>
  <c r="G359" i="9" s="1"/>
  <c r="H358" i="9"/>
  <c r="O406" i="9"/>
  <c r="P406" i="9"/>
  <c r="N406" i="9"/>
  <c r="Q406" i="9"/>
  <c r="R406" i="9"/>
  <c r="B360" i="9"/>
  <c r="R408" i="9" l="1"/>
  <c r="P408" i="9"/>
  <c r="Q408" i="9"/>
  <c r="N408" i="9"/>
  <c r="O408" i="9"/>
  <c r="C364" i="9"/>
  <c r="E360" i="9"/>
  <c r="B361" i="9"/>
  <c r="D360" i="9"/>
  <c r="H359" i="9"/>
  <c r="G360" i="9" l="1"/>
  <c r="P409" i="9"/>
  <c r="N409" i="9"/>
  <c r="Q409" i="9"/>
  <c r="R409" i="9"/>
  <c r="O409" i="9"/>
  <c r="D361" i="9"/>
  <c r="E361" i="9" s="1"/>
  <c r="G361" i="9" s="1"/>
  <c r="H360" i="9"/>
  <c r="C365" i="9"/>
  <c r="B362" i="9"/>
  <c r="D362" i="9" l="1"/>
  <c r="H361" i="9"/>
  <c r="C366" i="9"/>
  <c r="B363" i="9"/>
  <c r="E362" i="9"/>
  <c r="G362" i="9" s="1"/>
  <c r="O410" i="9"/>
  <c r="P410" i="9"/>
  <c r="N410" i="9"/>
  <c r="Q410" i="9"/>
  <c r="R410" i="9"/>
  <c r="C367" i="9" l="1"/>
  <c r="B364" i="9"/>
  <c r="N411" i="9"/>
  <c r="P411" i="9"/>
  <c r="R411" i="9"/>
  <c r="Q411" i="9"/>
  <c r="O411" i="9"/>
  <c r="D363" i="9"/>
  <c r="H362" i="9"/>
  <c r="D364" i="9" l="1"/>
  <c r="E363" i="9"/>
  <c r="B365" i="9"/>
  <c r="E364" i="9"/>
  <c r="Q412" i="9"/>
  <c r="N412" i="9"/>
  <c r="O412" i="9"/>
  <c r="R412" i="9"/>
  <c r="P412" i="9"/>
  <c r="C368" i="9"/>
  <c r="B366" i="9" l="1"/>
  <c r="G363" i="9"/>
  <c r="H363" i="9"/>
  <c r="C369" i="9"/>
  <c r="G364" i="9"/>
  <c r="D365" i="9"/>
  <c r="H364" i="9"/>
  <c r="C370" i="9" l="1"/>
  <c r="B367" i="9"/>
  <c r="D366" i="9"/>
  <c r="E366" i="9" s="1"/>
  <c r="G366" i="9" s="1"/>
  <c r="P414" i="9"/>
  <c r="N414" i="9"/>
  <c r="Q414" i="9"/>
  <c r="R414" i="9"/>
  <c r="O414" i="9"/>
  <c r="O413" i="9"/>
  <c r="P413" i="9"/>
  <c r="N413" i="9"/>
  <c r="Q413" i="9"/>
  <c r="R413" i="9"/>
  <c r="E365" i="9"/>
  <c r="H365" i="9" s="1"/>
  <c r="B368" i="9" l="1"/>
  <c r="D367" i="9"/>
  <c r="H366" i="9"/>
  <c r="G365" i="9"/>
  <c r="C371" i="9"/>
  <c r="N416" i="9" l="1"/>
  <c r="O416" i="9"/>
  <c r="Q416" i="9"/>
  <c r="R416" i="9"/>
  <c r="P416" i="9"/>
  <c r="D368" i="9"/>
  <c r="E368" i="9"/>
  <c r="B369" i="9"/>
  <c r="N415" i="9"/>
  <c r="P415" i="9"/>
  <c r="R415" i="9"/>
  <c r="O415" i="9"/>
  <c r="Q415" i="9"/>
  <c r="C372" i="9"/>
  <c r="E367" i="9"/>
  <c r="H367" i="9" s="1"/>
  <c r="G368" i="9" l="1"/>
  <c r="D369" i="9"/>
  <c r="E369" i="9" s="1"/>
  <c r="H368" i="9"/>
  <c r="C373" i="9"/>
  <c r="G367" i="9"/>
  <c r="B370" i="9"/>
  <c r="G369" i="9" l="1"/>
  <c r="P417" i="9"/>
  <c r="N417" i="9"/>
  <c r="Q417" i="9"/>
  <c r="O417" i="9"/>
  <c r="R417" i="9"/>
  <c r="D370" i="9"/>
  <c r="E370" i="9" s="1"/>
  <c r="G370" i="9" s="1"/>
  <c r="H369" i="9"/>
  <c r="B371" i="9"/>
  <c r="C374" i="9"/>
  <c r="N418" i="9"/>
  <c r="Q418" i="9"/>
  <c r="R418" i="9"/>
  <c r="P418" i="9"/>
  <c r="O418" i="9"/>
  <c r="D371" i="9" l="1"/>
  <c r="H370" i="9"/>
  <c r="E371" i="9"/>
  <c r="G371" i="9" s="1"/>
  <c r="B372" i="9"/>
  <c r="R419" i="9"/>
  <c r="Q419" i="9"/>
  <c r="O419" i="9"/>
  <c r="P419" i="9"/>
  <c r="N419" i="9"/>
  <c r="C375" i="9"/>
  <c r="D372" i="9" l="1"/>
  <c r="E372" i="9" s="1"/>
  <c r="H371" i="9"/>
  <c r="C376" i="9"/>
  <c r="B373" i="9"/>
  <c r="N420" i="9"/>
  <c r="O420" i="9"/>
  <c r="P420" i="9"/>
  <c r="R420" i="9"/>
  <c r="Q420" i="9"/>
  <c r="G372" i="9" l="1"/>
  <c r="R422" i="9"/>
  <c r="N422" i="9"/>
  <c r="Q422" i="9"/>
  <c r="O422" i="9"/>
  <c r="P422" i="9"/>
  <c r="C377" i="9"/>
  <c r="B374" i="9"/>
  <c r="D373" i="9"/>
  <c r="E373" i="9" s="1"/>
  <c r="G373" i="9" s="1"/>
  <c r="H372" i="9"/>
  <c r="R421" i="9"/>
  <c r="O421" i="9"/>
  <c r="P421" i="9"/>
  <c r="Q421" i="9"/>
  <c r="N421" i="9"/>
  <c r="D374" i="9" l="1"/>
  <c r="H373" i="9"/>
  <c r="C378" i="9"/>
  <c r="E374" i="9"/>
  <c r="G374" i="9" s="1"/>
  <c r="B375" i="9"/>
  <c r="C379" i="9" l="1"/>
  <c r="P424" i="9"/>
  <c r="Q424" i="9"/>
  <c r="N424" i="9"/>
  <c r="R424" i="9"/>
  <c r="O424" i="9"/>
  <c r="B376" i="9"/>
  <c r="N423" i="9"/>
  <c r="P423" i="9"/>
  <c r="O423" i="9"/>
  <c r="R423" i="9"/>
  <c r="Q423" i="9"/>
  <c r="D375" i="9"/>
  <c r="H374" i="9"/>
  <c r="B377" i="9" l="1"/>
  <c r="D376" i="9"/>
  <c r="E375" i="9"/>
  <c r="C380" i="9"/>
  <c r="D377" i="9" l="1"/>
  <c r="B378" i="9"/>
  <c r="E377" i="9"/>
  <c r="G377" i="9" s="1"/>
  <c r="C381" i="9"/>
  <c r="G375" i="9"/>
  <c r="H375" i="9"/>
  <c r="E376" i="9"/>
  <c r="G376" i="9" l="1"/>
  <c r="C382" i="9"/>
  <c r="H376" i="9"/>
  <c r="B379" i="9"/>
  <c r="R425" i="9"/>
  <c r="O425" i="9"/>
  <c r="N425" i="9"/>
  <c r="Q425" i="9"/>
  <c r="P425" i="9"/>
  <c r="D378" i="9"/>
  <c r="E378" i="9" s="1"/>
  <c r="H377" i="9"/>
  <c r="G378" i="9" l="1"/>
  <c r="C383" i="9"/>
  <c r="R427" i="9"/>
  <c r="Q427" i="9"/>
  <c r="O427" i="9"/>
  <c r="N427" i="9"/>
  <c r="P427" i="9"/>
  <c r="B380" i="9"/>
  <c r="O426" i="9"/>
  <c r="P426" i="9"/>
  <c r="N426" i="9"/>
  <c r="Q426" i="9"/>
  <c r="R426" i="9"/>
  <c r="D379" i="9"/>
  <c r="H378" i="9"/>
  <c r="B381" i="9" l="1"/>
  <c r="C384" i="9"/>
  <c r="D380" i="9"/>
  <c r="E379" i="9"/>
  <c r="N428" i="9"/>
  <c r="O428" i="9"/>
  <c r="R428" i="9"/>
  <c r="P428" i="9"/>
  <c r="Q428" i="9"/>
  <c r="G379" i="9" l="1"/>
  <c r="C385" i="9"/>
  <c r="H379" i="9"/>
  <c r="D381" i="9"/>
  <c r="B382" i="9"/>
  <c r="E381" i="9"/>
  <c r="G381" i="9" s="1"/>
  <c r="E380" i="9"/>
  <c r="Q431" i="9" l="1"/>
  <c r="P431" i="9"/>
  <c r="R431" i="9"/>
  <c r="N431" i="9"/>
  <c r="O431" i="9"/>
  <c r="G380" i="9"/>
  <c r="C386" i="9"/>
  <c r="H380" i="9"/>
  <c r="D382" i="9"/>
  <c r="H381" i="9"/>
  <c r="N429" i="9"/>
  <c r="Q429" i="9"/>
  <c r="R429" i="9"/>
  <c r="O429" i="9"/>
  <c r="P429" i="9"/>
  <c r="B383" i="9"/>
  <c r="E382" i="9"/>
  <c r="G382" i="9" s="1"/>
  <c r="C387" i="9" l="1"/>
  <c r="E383" i="9"/>
  <c r="G383" i="9" s="1"/>
  <c r="B384" i="9"/>
  <c r="D383" i="9"/>
  <c r="H382" i="9"/>
  <c r="R430" i="9"/>
  <c r="Q430" i="9"/>
  <c r="O430" i="9"/>
  <c r="N430" i="9"/>
  <c r="P430" i="9"/>
  <c r="R433" i="9" l="1"/>
  <c r="P433" i="9"/>
  <c r="O433" i="9"/>
  <c r="N433" i="9"/>
  <c r="Q433" i="9"/>
  <c r="D384" i="9"/>
  <c r="E384" i="9" s="1"/>
  <c r="H383" i="9"/>
  <c r="N432" i="9"/>
  <c r="O432" i="9"/>
  <c r="P432" i="9"/>
  <c r="R432" i="9"/>
  <c r="Q432" i="9"/>
  <c r="B385" i="9"/>
  <c r="C388" i="9"/>
  <c r="G384" i="9" l="1"/>
  <c r="R434" i="9"/>
  <c r="C389" i="9"/>
  <c r="Q434" i="9"/>
  <c r="O434" i="9"/>
  <c r="P434" i="9"/>
  <c r="N434" i="9"/>
  <c r="B386" i="9"/>
  <c r="D385" i="9"/>
  <c r="E385" i="9" s="1"/>
  <c r="H384" i="9"/>
  <c r="G385" i="9" l="1"/>
  <c r="D386" i="9"/>
  <c r="H385" i="9"/>
  <c r="B387" i="9"/>
  <c r="C390" i="9"/>
  <c r="D387" i="9" l="1"/>
  <c r="C391" i="9"/>
  <c r="P435" i="9"/>
  <c r="O435" i="9"/>
  <c r="Q435" i="9"/>
  <c r="N435" i="9"/>
  <c r="R435" i="9"/>
  <c r="E386" i="9"/>
  <c r="H386" i="9" s="1"/>
  <c r="E387" i="9"/>
  <c r="G387" i="9" s="1"/>
  <c r="B388" i="9"/>
  <c r="C392" i="9" l="1"/>
  <c r="G386" i="9"/>
  <c r="B389" i="9"/>
  <c r="D388" i="9"/>
  <c r="E388" i="9" s="1"/>
  <c r="G388" i="9" s="1"/>
  <c r="H387" i="9"/>
  <c r="P437" i="9" l="1"/>
  <c r="Q437" i="9"/>
  <c r="N437" i="9"/>
  <c r="R437" i="9"/>
  <c r="O437" i="9"/>
  <c r="E389" i="9"/>
  <c r="G389" i="9" s="1"/>
  <c r="B390" i="9"/>
  <c r="D389" i="9"/>
  <c r="H388" i="9"/>
  <c r="O436" i="9"/>
  <c r="P436" i="9"/>
  <c r="Q436" i="9"/>
  <c r="R436" i="9"/>
  <c r="N436" i="9"/>
  <c r="C393" i="9"/>
  <c r="D390" i="9" l="1"/>
  <c r="H389" i="9"/>
  <c r="Q438" i="9"/>
  <c r="O438" i="9"/>
  <c r="R438" i="9"/>
  <c r="N438" i="9"/>
  <c r="P438" i="9"/>
  <c r="C394" i="9"/>
  <c r="B391" i="9"/>
  <c r="E390" i="9"/>
  <c r="G390" i="9" s="1"/>
  <c r="B392" i="9" l="1"/>
  <c r="O440" i="9"/>
  <c r="P440" i="9"/>
  <c r="Q440" i="9"/>
  <c r="R440" i="9"/>
  <c r="N440" i="9"/>
  <c r="D391" i="9"/>
  <c r="E391" i="9" s="1"/>
  <c r="H390" i="9"/>
  <c r="C395" i="9"/>
  <c r="O439" i="9"/>
  <c r="Q439" i="9"/>
  <c r="R439" i="9"/>
  <c r="N439" i="9"/>
  <c r="P439" i="9"/>
  <c r="G391" i="9" l="1"/>
  <c r="C396" i="9"/>
  <c r="D392" i="9"/>
  <c r="E392" i="9" s="1"/>
  <c r="G392" i="9" s="1"/>
  <c r="H391" i="9"/>
  <c r="B393" i="9"/>
  <c r="C397" i="9" l="1"/>
  <c r="Q441" i="9"/>
  <c r="P441" i="9"/>
  <c r="R441" i="9"/>
  <c r="O441" i="9"/>
  <c r="N441" i="9"/>
  <c r="B394" i="9"/>
  <c r="D393" i="9"/>
  <c r="H392" i="9"/>
  <c r="B395" i="9" l="1"/>
  <c r="C398" i="9"/>
  <c r="D394" i="9"/>
  <c r="E393" i="9"/>
  <c r="Q442" i="9"/>
  <c r="R442" i="9"/>
  <c r="O442" i="9"/>
  <c r="P442" i="9"/>
  <c r="N442" i="9"/>
  <c r="G393" i="9" l="1"/>
  <c r="C399" i="9"/>
  <c r="H393" i="9"/>
  <c r="B396" i="9"/>
  <c r="D395" i="9"/>
  <c r="E395" i="9" s="1"/>
  <c r="E394" i="9"/>
  <c r="H394" i="9" s="1"/>
  <c r="G395" i="9" l="1"/>
  <c r="P445" i="9"/>
  <c r="O445" i="9"/>
  <c r="N445" i="9"/>
  <c r="Q445" i="9"/>
  <c r="R445" i="9"/>
  <c r="C400" i="9"/>
  <c r="O443" i="9"/>
  <c r="Q443" i="9"/>
  <c r="R443" i="9"/>
  <c r="N443" i="9"/>
  <c r="P443" i="9"/>
  <c r="G394" i="9"/>
  <c r="E396" i="9"/>
  <c r="G396" i="9" s="1"/>
  <c r="B397" i="9"/>
  <c r="D396" i="9"/>
  <c r="H395" i="9"/>
  <c r="D397" i="9" l="1"/>
  <c r="H396" i="9"/>
  <c r="N444" i="9"/>
  <c r="P444" i="9"/>
  <c r="O444" i="9"/>
  <c r="Q444" i="9"/>
  <c r="R444" i="9"/>
  <c r="C401" i="9"/>
  <c r="B398" i="9"/>
  <c r="E397" i="9"/>
  <c r="G397" i="9" s="1"/>
  <c r="B399" i="9" l="1"/>
  <c r="O447" i="9"/>
  <c r="Q447" i="9"/>
  <c r="R447" i="9"/>
  <c r="N447" i="9"/>
  <c r="P447" i="9"/>
  <c r="N446" i="9"/>
  <c r="P446" i="9"/>
  <c r="Q446" i="9"/>
  <c r="O446" i="9"/>
  <c r="R446" i="9"/>
  <c r="D398" i="9"/>
  <c r="H397" i="9"/>
  <c r="D399" i="9" l="1"/>
  <c r="B400" i="9"/>
  <c r="E399" i="9"/>
  <c r="G399" i="9" s="1"/>
  <c r="E398" i="9"/>
  <c r="B401" i="9" l="1"/>
  <c r="G398" i="9"/>
  <c r="H398" i="9"/>
  <c r="D400" i="9"/>
  <c r="H399" i="9"/>
  <c r="D401" i="9" l="1"/>
  <c r="E400" i="9"/>
  <c r="P449" i="9"/>
  <c r="Q449" i="9"/>
  <c r="R449" i="9"/>
  <c r="O449" i="9"/>
  <c r="N449" i="9"/>
  <c r="Q448" i="9"/>
  <c r="R448" i="9"/>
  <c r="N448" i="9"/>
  <c r="P448" i="9"/>
  <c r="O448" i="9"/>
  <c r="E401" i="9"/>
  <c r="G401" i="9" s="1"/>
  <c r="G400" i="9" l="1"/>
  <c r="H402" i="9" s="1"/>
  <c r="H400" i="9"/>
  <c r="H401" i="9"/>
  <c r="H403" i="9" l="1"/>
  <c r="H404" i="9" s="1"/>
  <c r="P450" i="9"/>
  <c r="Q450" i="9"/>
  <c r="O450" i="9"/>
  <c r="R450" i="9"/>
  <c r="N450" i="9"/>
  <c r="G402" i="9"/>
  <c r="I402" i="9"/>
  <c r="P451" i="9"/>
  <c r="O451" i="9"/>
  <c r="Q451" i="9"/>
  <c r="R451" i="9"/>
  <c r="N451" i="9"/>
  <c r="G403" i="9" l="1"/>
  <c r="G404" i="9" s="1"/>
  <c r="I354" i="9" s="1"/>
  <c r="I403" i="9" s="1"/>
  <c r="I404" i="9" s="1"/>
  <c r="N404" i="9" l="1"/>
  <c r="J354" i="9"/>
  <c r="K354" i="9"/>
  <c r="L354" i="9"/>
  <c r="R404" i="9" s="1"/>
  <c r="P404" i="9" l="1"/>
  <c r="Q404" i="9"/>
  <c r="O404" i="9"/>
</calcChain>
</file>

<file path=xl/sharedStrings.xml><?xml version="1.0" encoding="utf-8"?>
<sst xmlns="http://schemas.openxmlformats.org/spreadsheetml/2006/main" count="566" uniqueCount="275">
  <si>
    <t>指标名称</t>
  </si>
  <si>
    <t>同比上涨城市占比</t>
    <phoneticPr fontId="2" type="noConversion"/>
  </si>
  <si>
    <t>环比上涨城市占比</t>
    <phoneticPr fontId="2" type="noConversion"/>
  </si>
  <si>
    <t>同比涨幅/跌幅</t>
    <phoneticPr fontId="2" type="noConversion"/>
  </si>
  <si>
    <t>环比涨幅/跌幅</t>
    <phoneticPr fontId="2" type="noConversion"/>
  </si>
  <si>
    <t>单位</t>
  </si>
  <si>
    <t>%</t>
    <phoneticPr fontId="2" type="noConversion"/>
  </si>
  <si>
    <t>%</t>
    <phoneticPr fontId="2" type="noConversion"/>
  </si>
  <si>
    <t>数据来源:Wind资讯</t>
  </si>
  <si>
    <t>国房景气指数</t>
  </si>
  <si>
    <t>商品房销售价格同比</t>
    <phoneticPr fontId="2" type="noConversion"/>
  </si>
  <si>
    <t>%</t>
  </si>
  <si>
    <t>商品房销售面积同比</t>
    <phoneticPr fontId="2" type="noConversion"/>
  </si>
  <si>
    <t>%</t>
    <phoneticPr fontId="2" type="noConversion"/>
  </si>
  <si>
    <t>tbcityp</t>
    <phoneticPr fontId="2" type="noConversion"/>
  </si>
  <si>
    <t>hbcityp</t>
    <phoneticPr fontId="2" type="noConversion"/>
  </si>
  <si>
    <t>tbcityy</t>
    <phoneticPr fontId="2" type="noConversion"/>
  </si>
  <si>
    <t>hbcityy</t>
    <phoneticPr fontId="2" type="noConversion"/>
  </si>
  <si>
    <t>gfjq</t>
    <phoneticPr fontId="2" type="noConversion"/>
  </si>
  <si>
    <t>hpy</t>
    <phoneticPr fontId="2" type="noConversion"/>
  </si>
  <si>
    <t>sales</t>
    <phoneticPr fontId="2" type="noConversion"/>
  </si>
  <si>
    <t>salesy</t>
    <phoneticPr fontId="2" type="noConversion"/>
  </si>
  <si>
    <t>广义库存同比</t>
  </si>
  <si>
    <t>ginventoryy</t>
    <phoneticPr fontId="2" type="noConversion"/>
  </si>
  <si>
    <t>千元/平方米</t>
    <phoneticPr fontId="2" type="noConversion"/>
  </si>
  <si>
    <t>广义库存</t>
    <phoneticPr fontId="2" type="noConversion"/>
  </si>
  <si>
    <t>亿平方米</t>
    <phoneticPr fontId="2" type="noConversion"/>
  </si>
  <si>
    <t>ginventory</t>
  </si>
  <si>
    <t>ginventoryy</t>
    <phoneticPr fontId="2" type="noConversion"/>
  </si>
  <si>
    <t>hp</t>
    <phoneticPr fontId="2" type="noConversion"/>
  </si>
  <si>
    <t>gfjqx</t>
    <phoneticPr fontId="2" type="noConversion"/>
  </si>
  <si>
    <t>ginventory</t>
    <phoneticPr fontId="2" type="noConversion"/>
  </si>
  <si>
    <t>商业性房地产贷款余额</t>
  </si>
  <si>
    <t>商业性房地产贷款余额同比增长</t>
  </si>
  <si>
    <t>房地产开发贷款余额</t>
  </si>
  <si>
    <t>房地产开发贷款余额:同比增长</t>
  </si>
  <si>
    <t>个人住房贷款余额</t>
  </si>
  <si>
    <t>个人住房贷款余额:同比增长</t>
  </si>
  <si>
    <t>sloan</t>
    <phoneticPr fontId="2" type="noConversion"/>
  </si>
  <si>
    <t>mloan</t>
    <phoneticPr fontId="2" type="noConversion"/>
  </si>
  <si>
    <t>sloany</t>
    <phoneticPr fontId="2" type="noConversion"/>
  </si>
  <si>
    <t>mloany</t>
    <phoneticPr fontId="2" type="noConversion"/>
  </si>
  <si>
    <t>%</t>
    <phoneticPr fontId="2" type="noConversion"/>
  </si>
  <si>
    <t>亿元</t>
  </si>
  <si>
    <t>房地产开发投资完成额:累计值</t>
    <phoneticPr fontId="2" type="noConversion"/>
  </si>
  <si>
    <t>房地产开发投资完成额:累计同比</t>
  </si>
  <si>
    <t>本年购置土地面积:累计值</t>
  </si>
  <si>
    <t>本年购置土地面积:累计同比</t>
  </si>
  <si>
    <t>万平方米</t>
  </si>
  <si>
    <t>invest</t>
    <phoneticPr fontId="2" type="noConversion"/>
  </si>
  <si>
    <t>investy</t>
    <phoneticPr fontId="2" type="noConversion"/>
  </si>
  <si>
    <t>plands</t>
    <phoneticPr fontId="2" type="noConversion"/>
  </si>
  <si>
    <t>plandsy</t>
    <phoneticPr fontId="2" type="noConversion"/>
  </si>
  <si>
    <t>房地产开发资金来源:合计:累计值</t>
  </si>
  <si>
    <t>房地产开发资金来源:合计:累计同比</t>
  </si>
  <si>
    <t>kfzjy</t>
    <phoneticPr fontId="2" type="noConversion"/>
  </si>
  <si>
    <t>kfzj</t>
    <phoneticPr fontId="2" type="noConversion"/>
  </si>
  <si>
    <t>kfloany</t>
    <phoneticPr fontId="2" type="noConversion"/>
  </si>
  <si>
    <t>kfloan</t>
    <phoneticPr fontId="2" type="noConversion"/>
  </si>
  <si>
    <t>商品房销售额同比</t>
    <phoneticPr fontId="2" type="noConversion"/>
  </si>
  <si>
    <t>salemy</t>
    <phoneticPr fontId="2" type="noConversion"/>
  </si>
  <si>
    <t>nkgmz</t>
    <phoneticPr fontId="2" type="noConversion"/>
  </si>
  <si>
    <t>房屋新开工面积:累计同比</t>
  </si>
  <si>
    <t>%</t>
    <phoneticPr fontId="2" type="noConversion"/>
  </si>
  <si>
    <t>市场势能1</t>
    <phoneticPr fontId="2" type="noConversion"/>
  </si>
  <si>
    <t>mtbcity</t>
    <phoneticPr fontId="2" type="noConversion"/>
  </si>
  <si>
    <t>市场势能2</t>
    <phoneticPr fontId="2" type="noConversion"/>
  </si>
  <si>
    <t>对称增长率</t>
    <phoneticPr fontId="2" type="noConversion"/>
  </si>
  <si>
    <t>商品房销售面积:累计值</t>
  </si>
  <si>
    <t>万平方米</t>
    <phoneticPr fontId="2" type="noConversion"/>
  </si>
  <si>
    <t>商品房销售额:累计值</t>
    <phoneticPr fontId="2" type="noConversion"/>
  </si>
  <si>
    <t>房屋新开工面积:累计值</t>
  </si>
  <si>
    <t>万平方米</t>
    <phoneticPr fontId="2" type="noConversion"/>
  </si>
  <si>
    <t>市场势能1</t>
  </si>
  <si>
    <t>市场势能2</t>
  </si>
  <si>
    <t>hp</t>
  </si>
  <si>
    <t>mtbcity</t>
  </si>
  <si>
    <t>mloan</t>
  </si>
  <si>
    <t>kfloan</t>
  </si>
  <si>
    <t>plands</t>
  </si>
  <si>
    <t>year</t>
    <phoneticPr fontId="2" type="noConversion"/>
  </si>
  <si>
    <t>mhbcity</t>
    <phoneticPr fontId="2" type="noConversion"/>
  </si>
  <si>
    <t>year</t>
  </si>
  <si>
    <t>mhbcity</t>
  </si>
  <si>
    <t>salem</t>
  </si>
  <si>
    <t>sales</t>
  </si>
  <si>
    <t>nkgmj</t>
  </si>
  <si>
    <t>kfzj</t>
  </si>
  <si>
    <t>invest</t>
  </si>
  <si>
    <t>average</t>
    <phoneticPr fontId="2" type="noConversion"/>
  </si>
  <si>
    <t>标准化</t>
    <phoneticPr fontId="2" type="noConversion"/>
  </si>
  <si>
    <t>合成标准化</t>
    <phoneticPr fontId="2" type="noConversion"/>
  </si>
  <si>
    <t>领先指标</t>
    <phoneticPr fontId="2" type="noConversion"/>
  </si>
  <si>
    <t>同步指标</t>
    <phoneticPr fontId="2" type="noConversion"/>
  </si>
  <si>
    <t>滞后指标</t>
    <phoneticPr fontId="2" type="noConversion"/>
  </si>
  <si>
    <t>标准化因子</t>
    <phoneticPr fontId="2" type="noConversion"/>
  </si>
  <si>
    <t>标准化平均化变化率</t>
    <phoneticPr fontId="2" type="noConversion"/>
  </si>
  <si>
    <t>合成指数</t>
    <phoneticPr fontId="2" type="noConversion"/>
  </si>
  <si>
    <t>平均</t>
    <phoneticPr fontId="2" type="noConversion"/>
  </si>
  <si>
    <t>100+</t>
    <phoneticPr fontId="2" type="noConversion"/>
  </si>
  <si>
    <t>取绝对值</t>
    <phoneticPr fontId="2" type="noConversion"/>
  </si>
  <si>
    <t>取绝对值</t>
    <phoneticPr fontId="2" type="noConversion"/>
  </si>
  <si>
    <t>增长指标个数</t>
    <phoneticPr fontId="2" type="noConversion"/>
  </si>
  <si>
    <t>扩散指数</t>
    <phoneticPr fontId="2" type="noConversion"/>
  </si>
  <si>
    <t>70个大中城市二手住宅价格指数:当月同比</t>
  </si>
  <si>
    <t>dzhpy</t>
    <phoneticPr fontId="2" type="noConversion"/>
  </si>
  <si>
    <t>工业增加值同比</t>
    <phoneticPr fontId="2" type="noConversion"/>
  </si>
  <si>
    <t>gyaddy</t>
    <phoneticPr fontId="2" type="noConversion"/>
  </si>
  <si>
    <t>GDP:不变价:累计同比</t>
  </si>
  <si>
    <t>GDP:不变价:房地产业:累计同比</t>
  </si>
  <si>
    <t>GDP:不变价:工业:累计同比</t>
  </si>
  <si>
    <t>GDP:不变价:建筑业:累计同比</t>
  </si>
  <si>
    <t>GDP:不变价:批发和零售业:累计同比</t>
  </si>
  <si>
    <t>GDP:不变价:住宿和餐饮业:累计同比</t>
  </si>
  <si>
    <t>GDP:不变价:金融业:累计同比</t>
  </si>
  <si>
    <t>gyaddy</t>
    <phoneticPr fontId="12" type="noConversion"/>
  </si>
  <si>
    <t>jtaddy</t>
    <phoneticPr fontId="12" type="noConversion"/>
  </si>
  <si>
    <t>hoteladdy</t>
    <phoneticPr fontId="12" type="noConversion"/>
  </si>
  <si>
    <t>GDP:不变价:农林牧渔业:累计同比</t>
    <phoneticPr fontId="12" type="noConversion"/>
  </si>
  <si>
    <t>GDP:不变价:交通运输、仓储和邮政业:累计同比</t>
    <phoneticPr fontId="12" type="noConversion"/>
  </si>
  <si>
    <t>realaddy</t>
    <phoneticPr fontId="12" type="noConversion"/>
  </si>
  <si>
    <t>agriaddy</t>
    <phoneticPr fontId="12" type="noConversion"/>
  </si>
  <si>
    <t>consaddy</t>
    <phoneticPr fontId="12" type="noConversion"/>
  </si>
  <si>
    <t>retailaddy</t>
    <phoneticPr fontId="12" type="noConversion"/>
  </si>
  <si>
    <t>finaaddy</t>
    <phoneticPr fontId="12" type="noConversion"/>
  </si>
  <si>
    <t>gdpy</t>
    <phoneticPr fontId="12" type="noConversion"/>
  </si>
  <si>
    <t>CPI:季度同比</t>
    <phoneticPr fontId="12" type="noConversion"/>
  </si>
  <si>
    <t>CPI</t>
    <phoneticPr fontId="2" type="noConversion"/>
  </si>
  <si>
    <t>地方本级财政收入:累计同比</t>
  </si>
  <si>
    <t>地方财政支出:累计同比</t>
  </si>
  <si>
    <t>lfisincome</t>
    <phoneticPr fontId="2" type="noConversion"/>
  </si>
  <si>
    <t>lfisexpen</t>
    <phoneticPr fontId="2" type="noConversion"/>
  </si>
  <si>
    <t>M1:同比</t>
  </si>
  <si>
    <t>金融机构:各项贷款余额:同比</t>
  </si>
  <si>
    <t>金融机构:各项存款余额:同比</t>
  </si>
  <si>
    <t>%</t>
    <phoneticPr fontId="2" type="noConversion"/>
  </si>
  <si>
    <t>%</t>
    <phoneticPr fontId="2" type="noConversion"/>
  </si>
  <si>
    <t>m1y</t>
    <phoneticPr fontId="2" type="noConversion"/>
  </si>
  <si>
    <t>loany</t>
    <phoneticPr fontId="2" type="noConversion"/>
  </si>
  <si>
    <t>cky</t>
    <phoneticPr fontId="2" type="noConversion"/>
  </si>
  <si>
    <t>城镇居民人均可支配收入:累计同比</t>
  </si>
  <si>
    <t>城镇居民人均消费性支出:累计同比</t>
  </si>
  <si>
    <t>urhincome</t>
    <phoneticPr fontId="2" type="noConversion"/>
  </si>
  <si>
    <t>urbexpen</t>
    <phoneticPr fontId="2" type="noConversion"/>
  </si>
  <si>
    <t>70个大中城市新建住宅价格指数:当月同比</t>
  </si>
  <si>
    <t>dznhpy</t>
    <phoneticPr fontId="2" type="noConversion"/>
  </si>
  <si>
    <t>指标</t>
  </si>
  <si>
    <t>领先</t>
  </si>
  <si>
    <t>同步</t>
  </si>
  <si>
    <t>滞后</t>
  </si>
  <si>
    <t>最大相关系数</t>
  </si>
  <si>
    <t>商品房销售额</t>
  </si>
  <si>
    <t>Y</t>
  </si>
  <si>
    <t>hbcityp</t>
  </si>
  <si>
    <t>hbcityy</t>
  </si>
  <si>
    <t>tbcityp</t>
  </si>
  <si>
    <t>100/Tbcityy</t>
  </si>
  <si>
    <t>商品房销售面积增速</t>
  </si>
  <si>
    <t>个人住房贷款增速</t>
  </si>
  <si>
    <t>土地购置面积增速</t>
  </si>
  <si>
    <t>房地产开发贷款增速</t>
  </si>
  <si>
    <t>房屋新开工面积增速</t>
  </si>
  <si>
    <t>房地产开发投资资金来源增速</t>
  </si>
  <si>
    <t>工业增加值</t>
  </si>
  <si>
    <t>房地产业增加值同比</t>
  </si>
  <si>
    <t>农林牧渔业增加值同比</t>
  </si>
  <si>
    <t>建筑业增加值增速</t>
  </si>
  <si>
    <t>批发零售业</t>
  </si>
  <si>
    <t>住宿与餐饮业</t>
  </si>
  <si>
    <t>金融业</t>
  </si>
  <si>
    <t>固定资产投资价格指数</t>
  </si>
  <si>
    <t>CPI</t>
  </si>
  <si>
    <t>M1y</t>
  </si>
  <si>
    <t>金融机构各项贷款同比</t>
  </si>
  <si>
    <t>金融机构各项存款同比</t>
  </si>
  <si>
    <t>地方财政支出增速</t>
  </si>
  <si>
    <t>地方财政收入增速</t>
  </si>
  <si>
    <r>
      <t>基准指标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商品房销售价格</t>
    </r>
  </si>
  <si>
    <r>
      <t>70</t>
    </r>
    <r>
      <rPr>
        <sz val="9"/>
        <color theme="1"/>
        <rFont val="宋体"/>
        <family val="3"/>
        <charset val="134"/>
      </rPr>
      <t>大中城市二手</t>
    </r>
  </si>
  <si>
    <r>
      <t>70</t>
    </r>
    <r>
      <rPr>
        <sz val="9"/>
        <color theme="1"/>
        <rFont val="宋体"/>
        <family val="3"/>
        <charset val="134"/>
      </rPr>
      <t>大中城市新</t>
    </r>
  </si>
  <si>
    <r>
      <t>市场势能指标</t>
    </r>
    <r>
      <rPr>
        <sz val="9"/>
        <color theme="1"/>
        <rFont val="Calibri"/>
        <family val="2"/>
      </rPr>
      <t>Mtbcity</t>
    </r>
  </si>
  <si>
    <r>
      <t>市场动能指标</t>
    </r>
    <r>
      <rPr>
        <sz val="9"/>
        <color theme="1"/>
        <rFont val="Calibri"/>
        <family val="2"/>
      </rPr>
      <t>Mhbcity</t>
    </r>
  </si>
  <si>
    <r>
      <t>GDP</t>
    </r>
    <r>
      <rPr>
        <sz val="9"/>
        <color theme="1"/>
        <rFont val="宋体"/>
        <family val="3"/>
        <charset val="134"/>
      </rPr>
      <t>增速</t>
    </r>
  </si>
  <si>
    <r>
      <t>交通运输、仓储和邮政业</t>
    </r>
    <r>
      <rPr>
        <sz val="9"/>
        <color theme="1"/>
        <rFont val="Calibri"/>
        <family val="2"/>
      </rPr>
      <t>:</t>
    </r>
    <r>
      <rPr>
        <sz val="9"/>
        <color theme="1"/>
        <rFont val="宋体"/>
        <family val="3"/>
        <charset val="134"/>
      </rPr>
      <t>累计同比</t>
    </r>
  </si>
  <si>
    <r>
      <t>城镇居民人均可支配收入</t>
    </r>
    <r>
      <rPr>
        <sz val="9"/>
        <color rgb="FF000000"/>
        <rFont val="Calibri"/>
        <family val="2"/>
      </rPr>
      <t>:</t>
    </r>
    <r>
      <rPr>
        <sz val="9"/>
        <color rgb="FF000000"/>
        <rFont val="宋体"/>
        <family val="3"/>
        <charset val="134"/>
      </rPr>
      <t>累计同比</t>
    </r>
  </si>
  <si>
    <t>商品房销售价格增速</t>
  </si>
  <si>
    <t>tbcityy</t>
  </si>
  <si>
    <t>土地购置增速</t>
  </si>
  <si>
    <t>房地产开发投资增速</t>
  </si>
  <si>
    <t>广义库存增速</t>
  </si>
  <si>
    <t>房地产业增加值增速</t>
  </si>
  <si>
    <t>农林牧渔业增加值增速</t>
  </si>
  <si>
    <r>
      <t>基准指标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商品房销售额增速</t>
    </r>
  </si>
  <si>
    <r>
      <t>70</t>
    </r>
    <r>
      <rPr>
        <sz val="9"/>
        <color theme="1"/>
        <rFont val="宋体"/>
        <family val="3"/>
        <charset val="134"/>
      </rPr>
      <t>大中城市新房</t>
    </r>
  </si>
  <si>
    <t>Ncpi=1000/CPI</t>
    <phoneticPr fontId="2" type="noConversion"/>
  </si>
  <si>
    <t>广义库存增速</t>
    <phoneticPr fontId="2" type="noConversion"/>
  </si>
  <si>
    <t>房地产开发投资增速</t>
    <phoneticPr fontId="2" type="noConversion"/>
  </si>
  <si>
    <t>ncpi</t>
    <phoneticPr fontId="2" type="noConversion"/>
  </si>
  <si>
    <t>10000/cpi</t>
    <phoneticPr fontId="2" type="noConversion"/>
  </si>
  <si>
    <t xml:space="preserve"> 房地产业:累计同比</t>
  </si>
  <si>
    <t xml:space="preserve"> 农林牧渔业:累计同比</t>
  </si>
  <si>
    <t xml:space="preserve"> 建筑业:累计同比</t>
  </si>
  <si>
    <t xml:space="preserve"> 交通运输、仓储和邮政业:累计同比</t>
  </si>
  <si>
    <t xml:space="preserve"> 批发和零售业:累计同比</t>
  </si>
  <si>
    <t xml:space="preserve"> 住宿和餐饮业:累计同比</t>
  </si>
  <si>
    <t xml:space="preserve"> 金融业:累计同比</t>
  </si>
  <si>
    <t>个人住房贷款余额:同比增长</t>
    <phoneticPr fontId="2" type="noConversion"/>
  </si>
  <si>
    <t>房地产开发贷款余额:同比增长</t>
    <phoneticPr fontId="2" type="noConversion"/>
  </si>
  <si>
    <t>salemyl</t>
    <phoneticPr fontId="2" type="noConversion"/>
  </si>
  <si>
    <t>salesyl</t>
    <phoneticPr fontId="2" type="noConversion"/>
  </si>
  <si>
    <t>mloanyl</t>
    <phoneticPr fontId="2" type="noConversion"/>
  </si>
  <si>
    <t>kfloanyl</t>
    <phoneticPr fontId="2" type="noConversion"/>
  </si>
  <si>
    <t>plandsyl</t>
    <phoneticPr fontId="2" type="noConversion"/>
  </si>
  <si>
    <t>ginventoryyl</t>
    <phoneticPr fontId="2" type="noConversion"/>
  </si>
  <si>
    <t>realaddyl</t>
    <phoneticPr fontId="12" type="noConversion"/>
  </si>
  <si>
    <t>finaaddyl</t>
    <phoneticPr fontId="12" type="noConversion"/>
  </si>
  <si>
    <t>consaddyl</t>
    <phoneticPr fontId="12" type="noConversion"/>
  </si>
  <si>
    <t>m1yl</t>
    <phoneticPr fontId="2" type="noConversion"/>
  </si>
  <si>
    <t>ckyl</t>
    <phoneticPr fontId="2" type="noConversion"/>
  </si>
  <si>
    <t>mhbcityl</t>
    <phoneticPr fontId="2" type="noConversion"/>
  </si>
  <si>
    <t>agriaddy</t>
    <phoneticPr fontId="12" type="noConversion"/>
  </si>
  <si>
    <t>weights</t>
  </si>
  <si>
    <t>weights</t>
    <phoneticPr fontId="2" type="noConversion"/>
  </si>
  <si>
    <t>crosscorr</t>
    <phoneticPr fontId="2" type="noConversion"/>
  </si>
  <si>
    <t>sum</t>
    <phoneticPr fontId="2" type="noConversion"/>
  </si>
  <si>
    <t>tb</t>
    <phoneticPr fontId="2" type="noConversion"/>
  </si>
  <si>
    <t>lead</t>
    <phoneticPr fontId="2" type="noConversion"/>
  </si>
  <si>
    <t>lag</t>
    <phoneticPr fontId="2" type="noConversion"/>
  </si>
  <si>
    <t>社会融资规模:累计同比</t>
    <phoneticPr fontId="2" type="noConversion"/>
  </si>
  <si>
    <t>Y</t>
    <phoneticPr fontId="2" type="noConversion"/>
  </si>
  <si>
    <t>socufundy</t>
    <phoneticPr fontId="2" type="noConversion"/>
  </si>
  <si>
    <t>socufundyl</t>
    <phoneticPr fontId="2" type="noConversion"/>
  </si>
  <si>
    <t>社会融资规模同比</t>
    <phoneticPr fontId="2" type="noConversion"/>
  </si>
  <si>
    <t>社会融资规模增速</t>
    <phoneticPr fontId="2" type="noConversion"/>
  </si>
  <si>
    <t>金融机构:各项存款余额:同比</t>
    <phoneticPr fontId="2" type="noConversion"/>
  </si>
  <si>
    <r>
      <t>城镇居民人均消费性支出</t>
    </r>
    <r>
      <rPr>
        <i/>
        <sz val="9"/>
        <color rgb="FF000000"/>
        <rFont val="Calibri"/>
        <family val="2"/>
      </rPr>
      <t>:</t>
    </r>
    <r>
      <rPr>
        <i/>
        <sz val="9"/>
        <color rgb="FF000000"/>
        <rFont val="宋体"/>
        <family val="3"/>
        <charset val="134"/>
      </rPr>
      <t>累计同比</t>
    </r>
  </si>
  <si>
    <t>同步指数</t>
    <phoneticPr fontId="2" type="noConversion"/>
  </si>
  <si>
    <t>滞后指数</t>
    <phoneticPr fontId="2" type="noConversion"/>
  </si>
  <si>
    <t>average</t>
    <phoneticPr fontId="2" type="noConversion"/>
  </si>
  <si>
    <t>var</t>
    <phoneticPr fontId="2" type="noConversion"/>
  </si>
  <si>
    <t>偏冷线</t>
    <phoneticPr fontId="2" type="noConversion"/>
  </si>
  <si>
    <t>适度下限</t>
    <phoneticPr fontId="2" type="noConversion"/>
  </si>
  <si>
    <t>适度上限</t>
    <phoneticPr fontId="2" type="noConversion"/>
  </si>
  <si>
    <t>偏热线</t>
    <phoneticPr fontId="2" type="noConversion"/>
  </si>
  <si>
    <t>蓝灯</t>
    <phoneticPr fontId="2" type="noConversion"/>
  </si>
  <si>
    <t>浅蓝</t>
    <phoneticPr fontId="2" type="noConversion"/>
  </si>
  <si>
    <t>绿色</t>
    <phoneticPr fontId="2" type="noConversion"/>
  </si>
  <si>
    <t>黄色</t>
    <phoneticPr fontId="2" type="noConversion"/>
  </si>
  <si>
    <t>红色</t>
    <phoneticPr fontId="2" type="noConversion"/>
  </si>
  <si>
    <t>DLEAD_F</t>
  </si>
  <si>
    <t>DTB_F</t>
  </si>
  <si>
    <t>lead</t>
    <phoneticPr fontId="2" type="noConversion"/>
  </si>
  <si>
    <t>tb</t>
    <phoneticPr fontId="2" type="noConversion"/>
  </si>
  <si>
    <t>forecasting</t>
    <phoneticPr fontId="2" type="noConversion"/>
  </si>
  <si>
    <t>领先指数</t>
  </si>
  <si>
    <t>领先指数</t>
    <phoneticPr fontId="2" type="noConversion"/>
  </si>
  <si>
    <t>同步指数</t>
  </si>
  <si>
    <t>滞后指数</t>
  </si>
  <si>
    <t>DLAG_F</t>
    <phoneticPr fontId="2" type="noConversion"/>
  </si>
  <si>
    <t>年份</t>
    <phoneticPr fontId="2" type="noConversion"/>
  </si>
  <si>
    <t>HPY</t>
    <phoneticPr fontId="2" type="noConversion"/>
  </si>
  <si>
    <t>type</t>
    <phoneticPr fontId="2" type="noConversion"/>
  </si>
  <si>
    <t>领先指数_Y</t>
    <phoneticPr fontId="2" type="noConversion"/>
  </si>
  <si>
    <t>同步指数_Y</t>
    <phoneticPr fontId="2" type="noConversion"/>
  </si>
  <si>
    <t>滞后指数_Y</t>
    <phoneticPr fontId="2" type="noConversion"/>
  </si>
  <si>
    <t>领先指数_H</t>
    <phoneticPr fontId="2" type="noConversion"/>
  </si>
  <si>
    <t>同步指数_H</t>
    <phoneticPr fontId="2" type="noConversion"/>
  </si>
  <si>
    <t>滞后指数_H</t>
    <phoneticPr fontId="2" type="noConversion"/>
  </si>
  <si>
    <t>领先指数_Y</t>
  </si>
  <si>
    <t>同步指数_Y</t>
  </si>
  <si>
    <t>滞后指数_Y</t>
  </si>
  <si>
    <t>HPY</t>
  </si>
  <si>
    <t>领先</t>
    <phoneticPr fontId="2" type="noConversion"/>
  </si>
  <si>
    <t>同步</t>
    <phoneticPr fontId="2" type="noConversion"/>
  </si>
  <si>
    <t>滞后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</si>
</sst>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;@"/>
    <numFmt numFmtId="177" formatCode="###,###,###,###,##0.00_ "/>
    <numFmt numFmtId="178" formatCode="0.0"/>
    <numFmt numFmtId="179" formatCode="0.0000"/>
    <numFmt numFmtId="180" formatCode="###,###,###,###,##0_ "/>
    <numFmt numFmtId="181" formatCode="0.000000000000000_ "/>
  </numFmts>
  <fonts count="33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2"/>
      <scheme val="minor"/>
    </font>
    <font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theme="9" tint="-0.249977111117893"/>
      <name val="宋体"/>
      <family val="3"/>
      <charset val="134"/>
    </font>
    <font>
      <sz val="9"/>
      <color theme="9" tint="-0.249977111117893"/>
      <name val="Calibri"/>
      <family val="2"/>
    </font>
    <font>
      <sz val="11"/>
      <color theme="9" tint="-0.249977111117893"/>
      <name val="宋体"/>
      <family val="2"/>
      <scheme val="minor"/>
    </font>
    <font>
      <i/>
      <sz val="9"/>
      <color rgb="FF000000"/>
      <name val="宋体"/>
      <family val="3"/>
      <charset val="134"/>
    </font>
    <font>
      <i/>
      <sz val="9"/>
      <color theme="9" tint="-0.249977111117893"/>
      <name val="Calibri"/>
      <family val="2"/>
    </font>
    <font>
      <i/>
      <sz val="11"/>
      <color theme="1"/>
      <name val="宋体"/>
      <family val="2"/>
      <scheme val="minor"/>
    </font>
    <font>
      <i/>
      <sz val="9"/>
      <color theme="1"/>
      <name val="宋体"/>
      <family val="2"/>
      <scheme val="minor"/>
    </font>
    <font>
      <i/>
      <sz val="9"/>
      <color theme="1"/>
      <name val="宋体"/>
      <family val="3"/>
      <charset val="134"/>
      <scheme val="minor"/>
    </font>
    <font>
      <i/>
      <sz val="9"/>
      <color theme="1"/>
      <name val="Calibri"/>
      <family val="2"/>
    </font>
    <font>
      <i/>
      <sz val="10"/>
      <color theme="1"/>
      <name val="宋体"/>
      <family val="3"/>
      <charset val="134"/>
      <scheme val="minor"/>
    </font>
    <font>
      <i/>
      <sz val="9"/>
      <color rgb="FF000000"/>
      <name val="Calibri"/>
      <family val="2"/>
    </font>
    <font>
      <i/>
      <sz val="9"/>
      <color theme="1"/>
      <name val="宋体"/>
      <family val="3"/>
      <charset val="134"/>
    </font>
    <font>
      <i/>
      <sz val="9"/>
      <color theme="9" tint="-0.249977111117893"/>
      <name val="宋体"/>
      <family val="3"/>
      <charset val="134"/>
    </font>
    <font>
      <i/>
      <sz val="11"/>
      <color theme="9" tint="-0.249977111117893"/>
      <name val="宋体"/>
      <family val="2"/>
      <scheme val="minor"/>
    </font>
    <font>
      <sz val="11"/>
      <color rgb="FF0061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2" fillId="6" borderId="0" applyNumberFormat="0" applyBorder="0" applyAlignment="0" applyProtection="0">
      <alignment vertical="center"/>
    </xf>
  </cellStyleXfs>
  <cellXfs count="107">
    <xf numFmtId="0" fontId="0" fillId="0" borderId="0" xfId="0"/>
    <xf numFmtId="176" fontId="1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176" fontId="3" fillId="0" borderId="0" xfId="0" applyNumberFormat="1" applyFont="1" applyAlignment="1">
      <alignment vertical="center"/>
    </xf>
    <xf numFmtId="177" fontId="4" fillId="0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Alignment="1">
      <alignment horizontal="right" vertical="center"/>
    </xf>
    <xf numFmtId="177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177" fontId="1" fillId="0" borderId="0" xfId="0" applyNumberFormat="1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horizontal="left" vertical="center"/>
    </xf>
    <xf numFmtId="0" fontId="6" fillId="0" borderId="0" xfId="0" applyFont="1"/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77" fontId="7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7" fontId="7" fillId="0" borderId="0" xfId="0" applyNumberFormat="1" applyFont="1" applyFill="1" applyBorder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2" fontId="8" fillId="0" borderId="0" xfId="0" applyNumberFormat="1" applyFont="1" applyFill="1" applyBorder="1" applyAlignment="1">
      <alignment vertical="center"/>
    </xf>
    <xf numFmtId="177" fontId="9" fillId="0" borderId="0" xfId="0" applyNumberFormat="1" applyFont="1" applyFill="1" applyBorder="1" applyAlignment="1">
      <alignment horizontal="right" vertical="center"/>
    </xf>
    <xf numFmtId="177" fontId="6" fillId="0" borderId="0" xfId="0" applyNumberFormat="1" applyFont="1"/>
    <xf numFmtId="2" fontId="6" fillId="0" borderId="0" xfId="0" applyNumberFormat="1" applyFont="1"/>
    <xf numFmtId="178" fontId="6" fillId="0" borderId="0" xfId="0" applyNumberFormat="1" applyFont="1"/>
    <xf numFmtId="0" fontId="6" fillId="0" borderId="0" xfId="0" applyFont="1" applyAlignment="1">
      <alignment horizontal="center" vertical="center"/>
    </xf>
    <xf numFmtId="0" fontId="10" fillId="5" borderId="0" xfId="0" applyFont="1" applyFill="1" applyAlignment="1">
      <alignment vertical="center"/>
    </xf>
    <xf numFmtId="177" fontId="7" fillId="5" borderId="0" xfId="0" applyNumberFormat="1" applyFont="1" applyFill="1" applyBorder="1" applyAlignment="1">
      <alignment horizontal="left" vertical="center"/>
    </xf>
    <xf numFmtId="177" fontId="6" fillId="5" borderId="0" xfId="0" applyNumberFormat="1" applyFont="1" applyFill="1" applyAlignment="1">
      <alignment horizontal="left" vertical="center"/>
    </xf>
    <xf numFmtId="177" fontId="7" fillId="4" borderId="0" xfId="0" applyNumberFormat="1" applyFont="1" applyFill="1" applyBorder="1" applyAlignment="1">
      <alignment horizontal="left" vertical="center"/>
    </xf>
    <xf numFmtId="177" fontId="6" fillId="3" borderId="0" xfId="0" applyNumberFormat="1" applyFont="1" applyFill="1" applyAlignment="1">
      <alignment horizontal="left" vertical="center"/>
    </xf>
    <xf numFmtId="177" fontId="6" fillId="4" borderId="0" xfId="0" applyNumberFormat="1" applyFont="1" applyFill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/>
    </xf>
    <xf numFmtId="2" fontId="6" fillId="0" borderId="0" xfId="0" applyNumberFormat="1" applyFont="1" applyAlignment="1">
      <alignment vertical="center"/>
    </xf>
    <xf numFmtId="0" fontId="8" fillId="0" borderId="0" xfId="0" applyFont="1" applyFill="1" applyBorder="1" applyAlignment="1">
      <alignment vertical="center"/>
    </xf>
    <xf numFmtId="176" fontId="11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2" fontId="14" fillId="0" borderId="0" xfId="0" applyNumberFormat="1" applyFont="1" applyAlignment="1">
      <alignment horizontal="righ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 applyBorder="1"/>
    <xf numFmtId="0" fontId="6" fillId="5" borderId="0" xfId="0" applyFont="1" applyFill="1"/>
    <xf numFmtId="177" fontId="1" fillId="5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177" fontId="1" fillId="4" borderId="0" xfId="0" applyNumberFormat="1" applyFont="1" applyFill="1" applyAlignment="1">
      <alignment horizontal="left" vertical="center"/>
    </xf>
    <xf numFmtId="177" fontId="7" fillId="3" borderId="0" xfId="0" applyNumberFormat="1" applyFont="1" applyFill="1" applyBorder="1" applyAlignment="1">
      <alignment horizontal="left" vertical="center"/>
    </xf>
    <xf numFmtId="177" fontId="1" fillId="3" borderId="0" xfId="0" applyNumberFormat="1" applyFont="1" applyFill="1" applyAlignment="1">
      <alignment horizontal="left" vertical="center"/>
    </xf>
    <xf numFmtId="17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77" fontId="9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0" fillId="0" borderId="0" xfId="0" applyFill="1" applyBorder="1"/>
    <xf numFmtId="0" fontId="10" fillId="0" borderId="0" xfId="0" applyFont="1" applyBorder="1"/>
    <xf numFmtId="179" fontId="10" fillId="0" borderId="0" xfId="0" applyNumberFormat="1" applyFont="1" applyBorder="1"/>
    <xf numFmtId="179" fontId="0" fillId="0" borderId="0" xfId="0" applyNumberFormat="1" applyBorder="1"/>
    <xf numFmtId="0" fontId="7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77" fontId="21" fillId="4" borderId="0" xfId="0" applyNumberFormat="1" applyFont="1" applyFill="1" applyBorder="1" applyAlignment="1">
      <alignment horizontal="left" vertical="center"/>
    </xf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Border="1"/>
    <xf numFmtId="179" fontId="24" fillId="0" borderId="0" xfId="0" applyNumberFormat="1" applyFont="1" applyBorder="1"/>
    <xf numFmtId="0" fontId="25" fillId="5" borderId="0" xfId="0" applyFont="1" applyFill="1"/>
    <xf numFmtId="0" fontId="26" fillId="0" borderId="0" xfId="0" applyFont="1" applyBorder="1" applyAlignment="1">
      <alignment horizontal="center" vertical="center" wrapText="1"/>
    </xf>
    <xf numFmtId="0" fontId="24" fillId="0" borderId="0" xfId="0" applyFont="1" applyBorder="1"/>
    <xf numFmtId="177" fontId="27" fillId="3" borderId="0" xfId="0" applyNumberFormat="1" applyFont="1" applyFill="1" applyAlignment="1">
      <alignment horizontal="left" vertical="center"/>
    </xf>
    <xf numFmtId="177" fontId="25" fillId="3" borderId="0" xfId="0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/>
    <xf numFmtId="180" fontId="6" fillId="0" borderId="0" xfId="0" applyNumberFormat="1" applyFont="1" applyAlignment="1">
      <alignment horizontal="right" vertical="center"/>
    </xf>
    <xf numFmtId="0" fontId="10" fillId="0" borderId="0" xfId="0" applyFont="1"/>
    <xf numFmtId="2" fontId="10" fillId="0" borderId="0" xfId="0" applyNumberFormat="1" applyFont="1"/>
    <xf numFmtId="181" fontId="0" fillId="0" borderId="0" xfId="0" applyNumberFormat="1"/>
    <xf numFmtId="2" fontId="14" fillId="0" borderId="0" xfId="0" applyNumberFormat="1" applyFont="1"/>
    <xf numFmtId="0" fontId="32" fillId="6" borderId="0" xfId="1" applyAlignment="1"/>
    <xf numFmtId="176" fontId="32" fillId="6" borderId="0" xfId="1" applyNumberFormat="1" applyAlignment="1">
      <alignment vertical="center"/>
    </xf>
    <xf numFmtId="0" fontId="32" fillId="6" borderId="0" xfId="1" applyAlignment="1">
      <alignment horizontal="center"/>
    </xf>
    <xf numFmtId="0" fontId="6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6" fillId="0" borderId="0" xfId="0" applyNumberFormat="1" applyFont="1" applyAlignment="1">
      <alignment vertical="center"/>
    </xf>
    <xf numFmtId="0" fontId="6" fillId="7" borderId="0" xfId="0" applyFont="1" applyFill="1" applyAlignment="1">
      <alignment horizontal="center"/>
    </xf>
    <xf numFmtId="2" fontId="14" fillId="7" borderId="0" xfId="0" applyNumberFormat="1" applyFont="1" applyFill="1"/>
    <xf numFmtId="176" fontId="6" fillId="8" borderId="1" xfId="0" applyNumberFormat="1" applyFont="1" applyFill="1" applyBorder="1" applyAlignment="1">
      <alignment vertical="center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2" fontId="6" fillId="8" borderId="1" xfId="0" applyNumberFormat="1" applyFont="1" applyFill="1" applyBorder="1"/>
    <xf numFmtId="2" fontId="10" fillId="8" borderId="1" xfId="0" applyNumberFormat="1" applyFont="1" applyFill="1" applyBorder="1"/>
    <xf numFmtId="2" fontId="14" fillId="8" borderId="1" xfId="0" applyNumberFormat="1" applyFont="1" applyFill="1" applyBorder="1"/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房地产市场景气分析</a:t>
            </a:r>
            <a:r>
              <a:rPr lang="en-US" altLang="zh-CN"/>
              <a:t>-</a:t>
            </a:r>
            <a:r>
              <a:rPr lang="zh-CN" altLang="en-US"/>
              <a:t>合成指数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383073395647381E-2"/>
          <c:y val="2.0726489377507058E-2"/>
          <c:w val="0.87059914997592436"/>
          <c:h val="0.60979854404991829"/>
        </c:manualLayout>
      </c:layout>
      <c:lineChart>
        <c:grouping val="standard"/>
        <c:varyColors val="0"/>
        <c:ser>
          <c:idx val="0"/>
          <c:order val="0"/>
          <c:tx>
            <c:strRef>
              <c:f>index!$F$353</c:f>
              <c:strCache>
                <c:ptCount val="1"/>
                <c:pt idx="0">
                  <c:v>领先指数_Y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B82-4951-9D61-D6D619D66E3E}"/>
              </c:ext>
            </c:extLst>
          </c:dPt>
          <c:cat>
            <c:numRef>
              <c:f>index!$A$54:$A$101</c:f>
              <c:numCache>
                <c:formatCode>yyyy\-mm;@</c:formatCode>
                <c:ptCount val="48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  <c:pt idx="4">
                  <c:v>38990</c:v>
                </c:pt>
                <c:pt idx="5">
                  <c:v>39082</c:v>
                </c:pt>
                <c:pt idx="6">
                  <c:v>39172</c:v>
                </c:pt>
                <c:pt idx="7">
                  <c:v>39263</c:v>
                </c:pt>
                <c:pt idx="8">
                  <c:v>39355</c:v>
                </c:pt>
                <c:pt idx="9">
                  <c:v>39447</c:v>
                </c:pt>
                <c:pt idx="10">
                  <c:v>39538</c:v>
                </c:pt>
                <c:pt idx="11">
                  <c:v>39629</c:v>
                </c:pt>
                <c:pt idx="12">
                  <c:v>39721</c:v>
                </c:pt>
                <c:pt idx="13">
                  <c:v>39813</c:v>
                </c:pt>
                <c:pt idx="14">
                  <c:v>39903</c:v>
                </c:pt>
                <c:pt idx="15">
                  <c:v>39994</c:v>
                </c:pt>
                <c:pt idx="16">
                  <c:v>40086</c:v>
                </c:pt>
                <c:pt idx="17">
                  <c:v>40178</c:v>
                </c:pt>
                <c:pt idx="18">
                  <c:v>40268</c:v>
                </c:pt>
                <c:pt idx="19">
                  <c:v>40359</c:v>
                </c:pt>
                <c:pt idx="20">
                  <c:v>40451</c:v>
                </c:pt>
                <c:pt idx="21">
                  <c:v>40543</c:v>
                </c:pt>
                <c:pt idx="22">
                  <c:v>40633</c:v>
                </c:pt>
                <c:pt idx="23">
                  <c:v>40724</c:v>
                </c:pt>
                <c:pt idx="24">
                  <c:v>40816</c:v>
                </c:pt>
                <c:pt idx="25">
                  <c:v>40908</c:v>
                </c:pt>
                <c:pt idx="26">
                  <c:v>40999</c:v>
                </c:pt>
                <c:pt idx="27">
                  <c:v>41090</c:v>
                </c:pt>
                <c:pt idx="28">
                  <c:v>41182</c:v>
                </c:pt>
                <c:pt idx="29">
                  <c:v>41274</c:v>
                </c:pt>
                <c:pt idx="30">
                  <c:v>41364</c:v>
                </c:pt>
                <c:pt idx="31">
                  <c:v>41455</c:v>
                </c:pt>
                <c:pt idx="32">
                  <c:v>41547</c:v>
                </c:pt>
                <c:pt idx="33">
                  <c:v>41639</c:v>
                </c:pt>
                <c:pt idx="34">
                  <c:v>41729</c:v>
                </c:pt>
                <c:pt idx="35">
                  <c:v>41820</c:v>
                </c:pt>
                <c:pt idx="36">
                  <c:v>41912</c:v>
                </c:pt>
                <c:pt idx="37">
                  <c:v>42004</c:v>
                </c:pt>
                <c:pt idx="38">
                  <c:v>42094</c:v>
                </c:pt>
                <c:pt idx="39">
                  <c:v>42185</c:v>
                </c:pt>
                <c:pt idx="40">
                  <c:v>42277</c:v>
                </c:pt>
                <c:pt idx="41">
                  <c:v>42369</c:v>
                </c:pt>
                <c:pt idx="42">
                  <c:v>42460</c:v>
                </c:pt>
                <c:pt idx="43">
                  <c:v>42551</c:v>
                </c:pt>
                <c:pt idx="44">
                  <c:v>42643</c:v>
                </c:pt>
                <c:pt idx="45">
                  <c:v>42735</c:v>
                </c:pt>
                <c:pt idx="46">
                  <c:v>42825</c:v>
                </c:pt>
                <c:pt idx="47">
                  <c:v>42916</c:v>
                </c:pt>
              </c:numCache>
            </c:numRef>
          </c:cat>
          <c:val>
            <c:numRef>
              <c:f>index!$F$354:$F$401</c:f>
              <c:numCache>
                <c:formatCode>0.0</c:formatCode>
                <c:ptCount val="48"/>
                <c:pt idx="0">
                  <c:v>100</c:v>
                </c:pt>
                <c:pt idx="1">
                  <c:v>100.85997680186438</c:v>
                </c:pt>
                <c:pt idx="2">
                  <c:v>100.11296147925481</c:v>
                </c:pt>
                <c:pt idx="3">
                  <c:v>99.740140326768554</c:v>
                </c:pt>
                <c:pt idx="4">
                  <c:v>100.11340614233555</c:v>
                </c:pt>
                <c:pt idx="5">
                  <c:v>99.973416443637745</c:v>
                </c:pt>
                <c:pt idx="6">
                  <c:v>100.05927810866611</c:v>
                </c:pt>
                <c:pt idx="7">
                  <c:v>100.12117723180994</c:v>
                </c:pt>
                <c:pt idx="8">
                  <c:v>99.508711353165452</c:v>
                </c:pt>
                <c:pt idx="9">
                  <c:v>98.159942619248923</c:v>
                </c:pt>
                <c:pt idx="10">
                  <c:v>98.490128046687673</c:v>
                </c:pt>
                <c:pt idx="11">
                  <c:v>97.926136768914702</c:v>
                </c:pt>
                <c:pt idx="12">
                  <c:v>98.756247333476338</c:v>
                </c:pt>
                <c:pt idx="13">
                  <c:v>100.65463035693718</c:v>
                </c:pt>
                <c:pt idx="14">
                  <c:v>102.76249426025078</c:v>
                </c:pt>
                <c:pt idx="15">
                  <c:v>102.90203096366749</c:v>
                </c:pt>
                <c:pt idx="16">
                  <c:v>102.2053056263142</c:v>
                </c:pt>
                <c:pt idx="17">
                  <c:v>101.95583989647447</c:v>
                </c:pt>
                <c:pt idx="18">
                  <c:v>99.379633410538105</c:v>
                </c:pt>
                <c:pt idx="19">
                  <c:v>99.448301702093204</c:v>
                </c:pt>
                <c:pt idx="20">
                  <c:v>99.578645470663531</c:v>
                </c:pt>
                <c:pt idx="21">
                  <c:v>99.425273021167499</c:v>
                </c:pt>
                <c:pt idx="22">
                  <c:v>99.12219528932259</c:v>
                </c:pt>
                <c:pt idx="23">
                  <c:v>98.593053511627872</c:v>
                </c:pt>
                <c:pt idx="24">
                  <c:v>98.338043897986452</c:v>
                </c:pt>
                <c:pt idx="25">
                  <c:v>98.283045338760374</c:v>
                </c:pt>
                <c:pt idx="26">
                  <c:v>99.017430590616854</c:v>
                </c:pt>
                <c:pt idx="27">
                  <c:v>99.776475752228492</c:v>
                </c:pt>
                <c:pt idx="28">
                  <c:v>99.776734024137042</c:v>
                </c:pt>
                <c:pt idx="29">
                  <c:v>100.23044899947638</c:v>
                </c:pt>
                <c:pt idx="30">
                  <c:v>100.10657346650586</c:v>
                </c:pt>
                <c:pt idx="31">
                  <c:v>99.759200368283004</c:v>
                </c:pt>
                <c:pt idx="32">
                  <c:v>99.69783414974124</c:v>
                </c:pt>
                <c:pt idx="33">
                  <c:v>98.816553890538302</c:v>
                </c:pt>
                <c:pt idx="34">
                  <c:v>99.49980520799798</c:v>
                </c:pt>
                <c:pt idx="35">
                  <c:v>99.088111697463859</c:v>
                </c:pt>
                <c:pt idx="36">
                  <c:v>99.820755886853746</c:v>
                </c:pt>
                <c:pt idx="37">
                  <c:v>99.689228487255193</c:v>
                </c:pt>
                <c:pt idx="38">
                  <c:v>100.6579708299189</c:v>
                </c:pt>
                <c:pt idx="39">
                  <c:v>100.44187698153063</c:v>
                </c:pt>
                <c:pt idx="40">
                  <c:v>100.19484051245196</c:v>
                </c:pt>
                <c:pt idx="41">
                  <c:v>100.68686269280379</c:v>
                </c:pt>
                <c:pt idx="42">
                  <c:v>99.569080371892596</c:v>
                </c:pt>
                <c:pt idx="43">
                  <c:v>99.411411401413957</c:v>
                </c:pt>
                <c:pt idx="44">
                  <c:v>99.384471099275331</c:v>
                </c:pt>
                <c:pt idx="45">
                  <c:v>99.166056015247918</c:v>
                </c:pt>
                <c:pt idx="46">
                  <c:v>98.916294537690192</c:v>
                </c:pt>
                <c:pt idx="47">
                  <c:v>99.001645783997645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82-4951-9D61-D6D619D66E3E}"/>
            </c:ext>
          </c:extLst>
        </c:ser>
        <c:ser>
          <c:idx val="1"/>
          <c:order val="1"/>
          <c:tx>
            <c:strRef>
              <c:f>index!$G$353</c:f>
              <c:strCache>
                <c:ptCount val="1"/>
                <c:pt idx="0">
                  <c:v>同步指数_Y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index!$A$54:$A$101</c:f>
              <c:numCache>
                <c:formatCode>yyyy\-mm;@</c:formatCode>
                <c:ptCount val="48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  <c:pt idx="4">
                  <c:v>38990</c:v>
                </c:pt>
                <c:pt idx="5">
                  <c:v>39082</c:v>
                </c:pt>
                <c:pt idx="6">
                  <c:v>39172</c:v>
                </c:pt>
                <c:pt idx="7">
                  <c:v>39263</c:v>
                </c:pt>
                <c:pt idx="8">
                  <c:v>39355</c:v>
                </c:pt>
                <c:pt idx="9">
                  <c:v>39447</c:v>
                </c:pt>
                <c:pt idx="10">
                  <c:v>39538</c:v>
                </c:pt>
                <c:pt idx="11">
                  <c:v>39629</c:v>
                </c:pt>
                <c:pt idx="12">
                  <c:v>39721</c:v>
                </c:pt>
                <c:pt idx="13">
                  <c:v>39813</c:v>
                </c:pt>
                <c:pt idx="14">
                  <c:v>39903</c:v>
                </c:pt>
                <c:pt idx="15">
                  <c:v>39994</c:v>
                </c:pt>
                <c:pt idx="16">
                  <c:v>40086</c:v>
                </c:pt>
                <c:pt idx="17">
                  <c:v>40178</c:v>
                </c:pt>
                <c:pt idx="18">
                  <c:v>40268</c:v>
                </c:pt>
                <c:pt idx="19">
                  <c:v>40359</c:v>
                </c:pt>
                <c:pt idx="20">
                  <c:v>40451</c:v>
                </c:pt>
                <c:pt idx="21">
                  <c:v>40543</c:v>
                </c:pt>
                <c:pt idx="22">
                  <c:v>40633</c:v>
                </c:pt>
                <c:pt idx="23">
                  <c:v>40724</c:v>
                </c:pt>
                <c:pt idx="24">
                  <c:v>40816</c:v>
                </c:pt>
                <c:pt idx="25">
                  <c:v>40908</c:v>
                </c:pt>
                <c:pt idx="26">
                  <c:v>40999</c:v>
                </c:pt>
                <c:pt idx="27">
                  <c:v>41090</c:v>
                </c:pt>
                <c:pt idx="28">
                  <c:v>41182</c:v>
                </c:pt>
                <c:pt idx="29">
                  <c:v>41274</c:v>
                </c:pt>
                <c:pt idx="30">
                  <c:v>41364</c:v>
                </c:pt>
                <c:pt idx="31">
                  <c:v>41455</c:v>
                </c:pt>
                <c:pt idx="32">
                  <c:v>41547</c:v>
                </c:pt>
                <c:pt idx="33">
                  <c:v>41639</c:v>
                </c:pt>
                <c:pt idx="34">
                  <c:v>41729</c:v>
                </c:pt>
                <c:pt idx="35">
                  <c:v>41820</c:v>
                </c:pt>
                <c:pt idx="36">
                  <c:v>41912</c:v>
                </c:pt>
                <c:pt idx="37">
                  <c:v>42004</c:v>
                </c:pt>
                <c:pt idx="38">
                  <c:v>42094</c:v>
                </c:pt>
                <c:pt idx="39">
                  <c:v>42185</c:v>
                </c:pt>
                <c:pt idx="40">
                  <c:v>42277</c:v>
                </c:pt>
                <c:pt idx="41">
                  <c:v>42369</c:v>
                </c:pt>
                <c:pt idx="42">
                  <c:v>42460</c:v>
                </c:pt>
                <c:pt idx="43">
                  <c:v>42551</c:v>
                </c:pt>
                <c:pt idx="44">
                  <c:v>42643</c:v>
                </c:pt>
                <c:pt idx="45">
                  <c:v>42735</c:v>
                </c:pt>
                <c:pt idx="46">
                  <c:v>42825</c:v>
                </c:pt>
                <c:pt idx="47">
                  <c:v>42916</c:v>
                </c:pt>
              </c:numCache>
            </c:numRef>
          </c:cat>
          <c:val>
            <c:numRef>
              <c:f>index!$G$354:$G$401</c:f>
              <c:numCache>
                <c:formatCode>0.0</c:formatCode>
                <c:ptCount val="48"/>
                <c:pt idx="0">
                  <c:v>100</c:v>
                </c:pt>
                <c:pt idx="1">
                  <c:v>99.525146475674561</c:v>
                </c:pt>
                <c:pt idx="2">
                  <c:v>100.05274275423686</c:v>
                </c:pt>
                <c:pt idx="3">
                  <c:v>100.04899111444936</c:v>
                </c:pt>
                <c:pt idx="4">
                  <c:v>99.606896078235053</c:v>
                </c:pt>
                <c:pt idx="5">
                  <c:v>99.711424492514254</c:v>
                </c:pt>
                <c:pt idx="6">
                  <c:v>99.020880375990188</c:v>
                </c:pt>
                <c:pt idx="7">
                  <c:v>99.3171690127419</c:v>
                </c:pt>
                <c:pt idx="8">
                  <c:v>99.75937576162778</c:v>
                </c:pt>
                <c:pt idx="9">
                  <c:v>100.15136951991937</c:v>
                </c:pt>
                <c:pt idx="10">
                  <c:v>99.712164247223825</c:v>
                </c:pt>
                <c:pt idx="11">
                  <c:v>99.75616646865744</c:v>
                </c:pt>
                <c:pt idx="12">
                  <c:v>99.293650255161154</c:v>
                </c:pt>
                <c:pt idx="13">
                  <c:v>98.871689283559292</c:v>
                </c:pt>
                <c:pt idx="14">
                  <c:v>100.20436539058809</c:v>
                </c:pt>
                <c:pt idx="15">
                  <c:v>100.51966161374209</c:v>
                </c:pt>
                <c:pt idx="16">
                  <c:v>100.74355500393024</c:v>
                </c:pt>
                <c:pt idx="17">
                  <c:v>100.33216575422263</c:v>
                </c:pt>
                <c:pt idx="18">
                  <c:v>100.16082036174616</c:v>
                </c:pt>
                <c:pt idx="19">
                  <c:v>99.665547753191831</c:v>
                </c:pt>
                <c:pt idx="20">
                  <c:v>99.675076108530433</c:v>
                </c:pt>
                <c:pt idx="21">
                  <c:v>99.874396067245684</c:v>
                </c:pt>
                <c:pt idx="22">
                  <c:v>99.856598864284507</c:v>
                </c:pt>
                <c:pt idx="23">
                  <c:v>99.82916168882663</c:v>
                </c:pt>
                <c:pt idx="24">
                  <c:v>99.618109510266194</c:v>
                </c:pt>
                <c:pt idx="25">
                  <c:v>99.714085344729853</c:v>
                </c:pt>
                <c:pt idx="26">
                  <c:v>99.369258553855516</c:v>
                </c:pt>
                <c:pt idx="27">
                  <c:v>99.479289729815662</c:v>
                </c:pt>
                <c:pt idx="28">
                  <c:v>99.827079074677897</c:v>
                </c:pt>
                <c:pt idx="29">
                  <c:v>99.617120576508057</c:v>
                </c:pt>
                <c:pt idx="30">
                  <c:v>99.831492348211867</c:v>
                </c:pt>
                <c:pt idx="31">
                  <c:v>100.21647252196226</c:v>
                </c:pt>
                <c:pt idx="32">
                  <c:v>100.15214313008588</c:v>
                </c:pt>
                <c:pt idx="33">
                  <c:v>100.45636584107851</c:v>
                </c:pt>
                <c:pt idx="34">
                  <c:v>99.925544839755858</c:v>
                </c:pt>
                <c:pt idx="35">
                  <c:v>100.26954221015029</c:v>
                </c:pt>
                <c:pt idx="36">
                  <c:v>100.01264878746395</c:v>
                </c:pt>
                <c:pt idx="37">
                  <c:v>100.45819457598932</c:v>
                </c:pt>
                <c:pt idx="38">
                  <c:v>100.5321936685307</c:v>
                </c:pt>
                <c:pt idx="39">
                  <c:v>100.53095328546343</c:v>
                </c:pt>
                <c:pt idx="40">
                  <c:v>100.60441012231675</c:v>
                </c:pt>
                <c:pt idx="41">
                  <c:v>99.441357724262417</c:v>
                </c:pt>
                <c:pt idx="42">
                  <c:v>100.19861156713263</c:v>
                </c:pt>
                <c:pt idx="43">
                  <c:v>100.03939078401393</c:v>
                </c:pt>
                <c:pt idx="44">
                  <c:v>99.929666041764548</c:v>
                </c:pt>
                <c:pt idx="45">
                  <c:v>99.924481426554451</c:v>
                </c:pt>
                <c:pt idx="46">
                  <c:v>99.64206957936041</c:v>
                </c:pt>
                <c:pt idx="47">
                  <c:v>99.59950525260885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B82-4951-9D61-D6D619D66E3E}"/>
            </c:ext>
          </c:extLst>
        </c:ser>
        <c:ser>
          <c:idx val="2"/>
          <c:order val="2"/>
          <c:tx>
            <c:strRef>
              <c:f>index!$H$353</c:f>
              <c:strCache>
                <c:ptCount val="1"/>
                <c:pt idx="0">
                  <c:v>滞后指数_Y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index!$A$54:$A$101</c:f>
              <c:numCache>
                <c:formatCode>yyyy\-mm;@</c:formatCode>
                <c:ptCount val="48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  <c:pt idx="4">
                  <c:v>38990</c:v>
                </c:pt>
                <c:pt idx="5">
                  <c:v>39082</c:v>
                </c:pt>
                <c:pt idx="6">
                  <c:v>39172</c:v>
                </c:pt>
                <c:pt idx="7">
                  <c:v>39263</c:v>
                </c:pt>
                <c:pt idx="8">
                  <c:v>39355</c:v>
                </c:pt>
                <c:pt idx="9">
                  <c:v>39447</c:v>
                </c:pt>
                <c:pt idx="10">
                  <c:v>39538</c:v>
                </c:pt>
                <c:pt idx="11">
                  <c:v>39629</c:v>
                </c:pt>
                <c:pt idx="12">
                  <c:v>39721</c:v>
                </c:pt>
                <c:pt idx="13">
                  <c:v>39813</c:v>
                </c:pt>
                <c:pt idx="14">
                  <c:v>39903</c:v>
                </c:pt>
                <c:pt idx="15">
                  <c:v>39994</c:v>
                </c:pt>
                <c:pt idx="16">
                  <c:v>40086</c:v>
                </c:pt>
                <c:pt idx="17">
                  <c:v>40178</c:v>
                </c:pt>
                <c:pt idx="18">
                  <c:v>40268</c:v>
                </c:pt>
                <c:pt idx="19">
                  <c:v>40359</c:v>
                </c:pt>
                <c:pt idx="20">
                  <c:v>40451</c:v>
                </c:pt>
                <c:pt idx="21">
                  <c:v>40543</c:v>
                </c:pt>
                <c:pt idx="22">
                  <c:v>40633</c:v>
                </c:pt>
                <c:pt idx="23">
                  <c:v>40724</c:v>
                </c:pt>
                <c:pt idx="24">
                  <c:v>40816</c:v>
                </c:pt>
                <c:pt idx="25">
                  <c:v>40908</c:v>
                </c:pt>
                <c:pt idx="26">
                  <c:v>40999</c:v>
                </c:pt>
                <c:pt idx="27">
                  <c:v>41090</c:v>
                </c:pt>
                <c:pt idx="28">
                  <c:v>41182</c:v>
                </c:pt>
                <c:pt idx="29">
                  <c:v>41274</c:v>
                </c:pt>
                <c:pt idx="30">
                  <c:v>41364</c:v>
                </c:pt>
                <c:pt idx="31">
                  <c:v>41455</c:v>
                </c:pt>
                <c:pt idx="32">
                  <c:v>41547</c:v>
                </c:pt>
                <c:pt idx="33">
                  <c:v>41639</c:v>
                </c:pt>
                <c:pt idx="34">
                  <c:v>41729</c:v>
                </c:pt>
                <c:pt idx="35">
                  <c:v>41820</c:v>
                </c:pt>
                <c:pt idx="36">
                  <c:v>41912</c:v>
                </c:pt>
                <c:pt idx="37">
                  <c:v>42004</c:v>
                </c:pt>
                <c:pt idx="38">
                  <c:v>42094</c:v>
                </c:pt>
                <c:pt idx="39">
                  <c:v>42185</c:v>
                </c:pt>
                <c:pt idx="40">
                  <c:v>42277</c:v>
                </c:pt>
                <c:pt idx="41">
                  <c:v>42369</c:v>
                </c:pt>
                <c:pt idx="42">
                  <c:v>42460</c:v>
                </c:pt>
                <c:pt idx="43">
                  <c:v>42551</c:v>
                </c:pt>
                <c:pt idx="44">
                  <c:v>42643</c:v>
                </c:pt>
                <c:pt idx="45">
                  <c:v>42735</c:v>
                </c:pt>
                <c:pt idx="46">
                  <c:v>42825</c:v>
                </c:pt>
                <c:pt idx="47">
                  <c:v>42916</c:v>
                </c:pt>
              </c:numCache>
            </c:numRef>
          </c:cat>
          <c:val>
            <c:numRef>
              <c:f>index!$H$354:$H$401</c:f>
              <c:numCache>
                <c:formatCode>0.0</c:formatCode>
                <c:ptCount val="48"/>
                <c:pt idx="0">
                  <c:v>100</c:v>
                </c:pt>
                <c:pt idx="1">
                  <c:v>99.614876722461048</c:v>
                </c:pt>
                <c:pt idx="2">
                  <c:v>99.834295766508333</c:v>
                </c:pt>
                <c:pt idx="3">
                  <c:v>100.21086855878207</c:v>
                </c:pt>
                <c:pt idx="4">
                  <c:v>100.27969777942944</c:v>
                </c:pt>
                <c:pt idx="5">
                  <c:v>100.31515906384803</c:v>
                </c:pt>
                <c:pt idx="6">
                  <c:v>100.91984151534372</c:v>
                </c:pt>
                <c:pt idx="7">
                  <c:v>100.56165375544819</c:v>
                </c:pt>
                <c:pt idx="8">
                  <c:v>100.7319128852068</c:v>
                </c:pt>
                <c:pt idx="9">
                  <c:v>101.68868786083169</c:v>
                </c:pt>
                <c:pt idx="10">
                  <c:v>101.79770770608849</c:v>
                </c:pt>
                <c:pt idx="11">
                  <c:v>102.3176967624279</c:v>
                </c:pt>
                <c:pt idx="12">
                  <c:v>101.95010241136248</c:v>
                </c:pt>
                <c:pt idx="13">
                  <c:v>100.4736803595035</c:v>
                </c:pt>
                <c:pt idx="14">
                  <c:v>97.033140349161116</c:v>
                </c:pt>
                <c:pt idx="15">
                  <c:v>96.578307422590456</c:v>
                </c:pt>
                <c:pt idx="16">
                  <c:v>97.051139369755532</c:v>
                </c:pt>
                <c:pt idx="17">
                  <c:v>97.711994349302898</c:v>
                </c:pt>
                <c:pt idx="18">
                  <c:v>100.45954622771576</c:v>
                </c:pt>
                <c:pt idx="19">
                  <c:v>100.88615054471495</c:v>
                </c:pt>
                <c:pt idx="20">
                  <c:v>100.74627842080601</c:v>
                </c:pt>
                <c:pt idx="21">
                  <c:v>100.70033091158683</c:v>
                </c:pt>
                <c:pt idx="22">
                  <c:v>101.02120584639285</c:v>
                </c:pt>
                <c:pt idx="23">
                  <c:v>101.57778479954551</c:v>
                </c:pt>
                <c:pt idx="24">
                  <c:v>102.04384659174738</c:v>
                </c:pt>
                <c:pt idx="25">
                  <c:v>102.00286931650977</c:v>
                </c:pt>
                <c:pt idx="26">
                  <c:v>101.61331085552763</c:v>
                </c:pt>
                <c:pt idx="27">
                  <c:v>100.74423451795586</c:v>
                </c:pt>
                <c:pt idx="28">
                  <c:v>100.39618690118506</c:v>
                </c:pt>
                <c:pt idx="29">
                  <c:v>100.15243042401553</c:v>
                </c:pt>
                <c:pt idx="30">
                  <c:v>100.06193418528231</c:v>
                </c:pt>
                <c:pt idx="31">
                  <c:v>100.02432710975478</c:v>
                </c:pt>
                <c:pt idx="32">
                  <c:v>100.15002272017288</c:v>
                </c:pt>
                <c:pt idx="33">
                  <c:v>100.72708026838315</c:v>
                </c:pt>
                <c:pt idx="34">
                  <c:v>100.57464995224616</c:v>
                </c:pt>
                <c:pt idx="35">
                  <c:v>100.64234609238581</c:v>
                </c:pt>
                <c:pt idx="36">
                  <c:v>100.16659532568232</c:v>
                </c:pt>
                <c:pt idx="37">
                  <c:v>99.852576936755412</c:v>
                </c:pt>
                <c:pt idx="38">
                  <c:v>98.809835501550353</c:v>
                </c:pt>
                <c:pt idx="39">
                  <c:v>99.02716973300592</c:v>
                </c:pt>
                <c:pt idx="40">
                  <c:v>99.200749365231289</c:v>
                </c:pt>
                <c:pt idx="41">
                  <c:v>99.871779582933755</c:v>
                </c:pt>
                <c:pt idx="42">
                  <c:v>100.23230806097476</c:v>
                </c:pt>
                <c:pt idx="43">
                  <c:v>100.54919781457212</c:v>
                </c:pt>
                <c:pt idx="44">
                  <c:v>100.68586285896015</c:v>
                </c:pt>
                <c:pt idx="45">
                  <c:v>100.90946255819759</c:v>
                </c:pt>
                <c:pt idx="46">
                  <c:v>101.44163588294941</c:v>
                </c:pt>
                <c:pt idx="47">
                  <c:v>101.3988489633935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B82-4951-9D61-D6D619D6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220656"/>
        <c:axId val="-113226096"/>
      </c:lineChart>
      <c:lineChart>
        <c:grouping val="standard"/>
        <c:varyColors val="0"/>
        <c:ser>
          <c:idx val="3"/>
          <c:order val="3"/>
          <c:tx>
            <c:v>HPY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index!$A$54:$A$101</c:f>
              <c:numCache>
                <c:formatCode>yyyy\-mm;@</c:formatCode>
                <c:ptCount val="48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  <c:pt idx="4">
                  <c:v>38990</c:v>
                </c:pt>
                <c:pt idx="5">
                  <c:v>39082</c:v>
                </c:pt>
                <c:pt idx="6">
                  <c:v>39172</c:v>
                </c:pt>
                <c:pt idx="7">
                  <c:v>39263</c:v>
                </c:pt>
                <c:pt idx="8">
                  <c:v>39355</c:v>
                </c:pt>
                <c:pt idx="9">
                  <c:v>39447</c:v>
                </c:pt>
                <c:pt idx="10">
                  <c:v>39538</c:v>
                </c:pt>
                <c:pt idx="11">
                  <c:v>39629</c:v>
                </c:pt>
                <c:pt idx="12">
                  <c:v>39721</c:v>
                </c:pt>
                <c:pt idx="13">
                  <c:v>39813</c:v>
                </c:pt>
                <c:pt idx="14">
                  <c:v>39903</c:v>
                </c:pt>
                <c:pt idx="15">
                  <c:v>39994</c:v>
                </c:pt>
                <c:pt idx="16">
                  <c:v>40086</c:v>
                </c:pt>
                <c:pt idx="17">
                  <c:v>40178</c:v>
                </c:pt>
                <c:pt idx="18">
                  <c:v>40268</c:v>
                </c:pt>
                <c:pt idx="19">
                  <c:v>40359</c:v>
                </c:pt>
                <c:pt idx="20">
                  <c:v>40451</c:v>
                </c:pt>
                <c:pt idx="21">
                  <c:v>40543</c:v>
                </c:pt>
                <c:pt idx="22">
                  <c:v>40633</c:v>
                </c:pt>
                <c:pt idx="23">
                  <c:v>40724</c:v>
                </c:pt>
                <c:pt idx="24">
                  <c:v>40816</c:v>
                </c:pt>
                <c:pt idx="25">
                  <c:v>40908</c:v>
                </c:pt>
                <c:pt idx="26">
                  <c:v>40999</c:v>
                </c:pt>
                <c:pt idx="27">
                  <c:v>41090</c:v>
                </c:pt>
                <c:pt idx="28">
                  <c:v>41182</c:v>
                </c:pt>
                <c:pt idx="29">
                  <c:v>41274</c:v>
                </c:pt>
                <c:pt idx="30">
                  <c:v>41364</c:v>
                </c:pt>
                <c:pt idx="31">
                  <c:v>41455</c:v>
                </c:pt>
                <c:pt idx="32">
                  <c:v>41547</c:v>
                </c:pt>
                <c:pt idx="33">
                  <c:v>41639</c:v>
                </c:pt>
                <c:pt idx="34">
                  <c:v>41729</c:v>
                </c:pt>
                <c:pt idx="35">
                  <c:v>41820</c:v>
                </c:pt>
                <c:pt idx="36">
                  <c:v>41912</c:v>
                </c:pt>
                <c:pt idx="37">
                  <c:v>42004</c:v>
                </c:pt>
                <c:pt idx="38">
                  <c:v>42094</c:v>
                </c:pt>
                <c:pt idx="39">
                  <c:v>42185</c:v>
                </c:pt>
                <c:pt idx="40">
                  <c:v>42277</c:v>
                </c:pt>
                <c:pt idx="41">
                  <c:v>42369</c:v>
                </c:pt>
                <c:pt idx="42">
                  <c:v>42460</c:v>
                </c:pt>
                <c:pt idx="43">
                  <c:v>42551</c:v>
                </c:pt>
                <c:pt idx="44">
                  <c:v>42643</c:v>
                </c:pt>
                <c:pt idx="45">
                  <c:v>42735</c:v>
                </c:pt>
                <c:pt idx="46">
                  <c:v>42825</c:v>
                </c:pt>
                <c:pt idx="47">
                  <c:v>42916</c:v>
                </c:pt>
              </c:numCache>
            </c:numRef>
          </c:cat>
          <c:val>
            <c:numRef>
              <c:f>index!$B$54:$B$101</c:f>
              <c:numCache>
                <c:formatCode>###,###,###,###,##0.00_ </c:formatCode>
                <c:ptCount val="48"/>
                <c:pt idx="0">
                  <c:v>118.486029995048</c:v>
                </c:pt>
                <c:pt idx="1">
                  <c:v>116.6593683549083</c:v>
                </c:pt>
                <c:pt idx="2">
                  <c:v>111.81072564775221</c:v>
                </c:pt>
                <c:pt idx="3">
                  <c:v>115.64902320137431</c:v>
                </c:pt>
                <c:pt idx="4">
                  <c:v>107.25867522020941</c:v>
                </c:pt>
                <c:pt idx="5">
                  <c:v>106.13897032113759</c:v>
                </c:pt>
                <c:pt idx="6">
                  <c:v>113.0756173362425</c:v>
                </c:pt>
                <c:pt idx="7">
                  <c:v>109.49513645048604</c:v>
                </c:pt>
                <c:pt idx="8">
                  <c:v>114.9003209164364</c:v>
                </c:pt>
                <c:pt idx="9">
                  <c:v>114.51923686767481</c:v>
                </c:pt>
                <c:pt idx="10">
                  <c:v>102.93676210393573</c:v>
                </c:pt>
                <c:pt idx="11">
                  <c:v>104.03464605706883</c:v>
                </c:pt>
                <c:pt idx="12">
                  <c:v>100.61346262816659</c:v>
                </c:pt>
                <c:pt idx="13">
                  <c:v>97.933970908308766</c:v>
                </c:pt>
                <c:pt idx="14">
                  <c:v>113.9150318851669</c:v>
                </c:pt>
                <c:pt idx="15">
                  <c:v>115.7211136980323</c:v>
                </c:pt>
                <c:pt idx="16">
                  <c:v>120.40864849807249</c:v>
                </c:pt>
                <c:pt idx="17">
                  <c:v>122.6496538779257</c:v>
                </c:pt>
                <c:pt idx="18">
                  <c:v>116.4174462351499</c:v>
                </c:pt>
                <c:pt idx="19">
                  <c:v>108.49574380910649</c:v>
                </c:pt>
                <c:pt idx="20">
                  <c:v>107.54840357059484</c:v>
                </c:pt>
                <c:pt idx="21">
                  <c:v>106.84269188176451</c:v>
                </c:pt>
                <c:pt idx="22">
                  <c:v>111.3663766605445</c:v>
                </c:pt>
                <c:pt idx="23">
                  <c:v>109.7677827963245</c:v>
                </c:pt>
                <c:pt idx="24">
                  <c:v>109.27100247516249</c:v>
                </c:pt>
                <c:pt idx="25">
                  <c:v>105.80561497018731</c:v>
                </c:pt>
                <c:pt idx="26">
                  <c:v>99.525995642782291</c:v>
                </c:pt>
                <c:pt idx="27">
                  <c:v>105.38121684067652</c:v>
                </c:pt>
                <c:pt idx="28">
                  <c:v>106.89120275871842</c:v>
                </c:pt>
                <c:pt idx="29">
                  <c:v>107.36421673314749</c:v>
                </c:pt>
                <c:pt idx="30">
                  <c:v>118.5101271793481</c:v>
                </c:pt>
                <c:pt idx="31">
                  <c:v>111.2222860018899</c:v>
                </c:pt>
                <c:pt idx="32">
                  <c:v>108.42419066950517</c:v>
                </c:pt>
                <c:pt idx="33">
                  <c:v>106.94303044548175</c:v>
                </c:pt>
                <c:pt idx="34">
                  <c:v>99.536274987274197</c:v>
                </c:pt>
                <c:pt idx="35">
                  <c:v>99.156309247082646</c:v>
                </c:pt>
                <c:pt idx="36">
                  <c:v>99.39610415309393</c:v>
                </c:pt>
                <c:pt idx="37">
                  <c:v>100.53472435225522</c:v>
                </c:pt>
                <c:pt idx="38">
                  <c:v>101.19427805700182</c:v>
                </c:pt>
                <c:pt idx="39">
                  <c:v>105.70704383143602</c:v>
                </c:pt>
                <c:pt idx="40">
                  <c:v>106.87607108404767</c:v>
                </c:pt>
                <c:pt idx="41">
                  <c:v>106.60056920336787</c:v>
                </c:pt>
                <c:pt idx="42">
                  <c:v>117.1862760043586</c:v>
                </c:pt>
                <c:pt idx="43">
                  <c:v>110.8218962700707</c:v>
                </c:pt>
                <c:pt idx="44">
                  <c:v>110.9941871269199</c:v>
                </c:pt>
                <c:pt idx="45">
                  <c:v>109.27896083438225</c:v>
                </c:pt>
                <c:pt idx="46">
                  <c:v>106.21994918463139</c:v>
                </c:pt>
                <c:pt idx="47">
                  <c:v>104.37583959414232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B82-4951-9D61-D6D619D6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228272"/>
        <c:axId val="-113225008"/>
      </c:lineChart>
      <c:dateAx>
        <c:axId val="-113220656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226096"/>
        <c:crosses val="autoZero"/>
        <c:auto val="1"/>
        <c:lblOffset val="100"/>
        <c:baseTimeUnit val="months"/>
      </c:dateAx>
      <c:valAx>
        <c:axId val="-113226096"/>
        <c:scaling>
          <c:orientation val="minMax"/>
          <c:max val="104"/>
          <c:min val="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合成指数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220656"/>
        <c:crosses val="autoZero"/>
        <c:crossBetween val="between"/>
      </c:valAx>
      <c:valAx>
        <c:axId val="-113225008"/>
        <c:scaling>
          <c:orientation val="minMax"/>
          <c:max val="125"/>
          <c:min val="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房价指数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#,###,###,###,##0.00_ 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228272"/>
        <c:crosses val="max"/>
        <c:crossBetween val="between"/>
      </c:valAx>
      <c:dateAx>
        <c:axId val="-113228272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-1132250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房地产市场景气分析</a:t>
            </a:r>
            <a:r>
              <a:rPr lang="en-US" altLang="zh-CN"/>
              <a:t>-</a:t>
            </a:r>
            <a:r>
              <a:rPr lang="zh-CN" altLang="en-US"/>
              <a:t>扩散指数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index!$B$453</c:f>
              <c:strCache>
                <c:ptCount val="1"/>
                <c:pt idx="0">
                  <c:v>领先指数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index!$A$455:$A$501</c:f>
              <c:numCache>
                <c:formatCode>yyyy\-mm;@</c:formatCode>
                <c:ptCount val="47"/>
                <c:pt idx="0">
                  <c:v>38717</c:v>
                </c:pt>
                <c:pt idx="1">
                  <c:v>38807</c:v>
                </c:pt>
                <c:pt idx="2">
                  <c:v>38898</c:v>
                </c:pt>
                <c:pt idx="3">
                  <c:v>38990</c:v>
                </c:pt>
                <c:pt idx="4">
                  <c:v>39082</c:v>
                </c:pt>
                <c:pt idx="5">
                  <c:v>39172</c:v>
                </c:pt>
                <c:pt idx="6">
                  <c:v>39263</c:v>
                </c:pt>
                <c:pt idx="7">
                  <c:v>39355</c:v>
                </c:pt>
                <c:pt idx="8">
                  <c:v>39447</c:v>
                </c:pt>
                <c:pt idx="9">
                  <c:v>39538</c:v>
                </c:pt>
                <c:pt idx="10">
                  <c:v>39629</c:v>
                </c:pt>
                <c:pt idx="11">
                  <c:v>39721</c:v>
                </c:pt>
                <c:pt idx="12">
                  <c:v>39813</c:v>
                </c:pt>
                <c:pt idx="13">
                  <c:v>39903</c:v>
                </c:pt>
                <c:pt idx="14">
                  <c:v>39994</c:v>
                </c:pt>
                <c:pt idx="15">
                  <c:v>40086</c:v>
                </c:pt>
                <c:pt idx="16">
                  <c:v>40178</c:v>
                </c:pt>
                <c:pt idx="17">
                  <c:v>40268</c:v>
                </c:pt>
                <c:pt idx="18">
                  <c:v>40359</c:v>
                </c:pt>
                <c:pt idx="19">
                  <c:v>40451</c:v>
                </c:pt>
                <c:pt idx="20">
                  <c:v>40543</c:v>
                </c:pt>
                <c:pt idx="21">
                  <c:v>40633</c:v>
                </c:pt>
                <c:pt idx="22">
                  <c:v>40724</c:v>
                </c:pt>
                <c:pt idx="23">
                  <c:v>40816</c:v>
                </c:pt>
                <c:pt idx="24">
                  <c:v>40908</c:v>
                </c:pt>
                <c:pt idx="25">
                  <c:v>40999</c:v>
                </c:pt>
                <c:pt idx="26">
                  <c:v>41090</c:v>
                </c:pt>
                <c:pt idx="27">
                  <c:v>41182</c:v>
                </c:pt>
                <c:pt idx="28">
                  <c:v>41274</c:v>
                </c:pt>
                <c:pt idx="29">
                  <c:v>41364</c:v>
                </c:pt>
                <c:pt idx="30">
                  <c:v>41455</c:v>
                </c:pt>
                <c:pt idx="31">
                  <c:v>41547</c:v>
                </c:pt>
                <c:pt idx="32">
                  <c:v>41639</c:v>
                </c:pt>
                <c:pt idx="33">
                  <c:v>41729</c:v>
                </c:pt>
                <c:pt idx="34">
                  <c:v>41820</c:v>
                </c:pt>
                <c:pt idx="35">
                  <c:v>41912</c:v>
                </c:pt>
                <c:pt idx="36">
                  <c:v>42004</c:v>
                </c:pt>
                <c:pt idx="37">
                  <c:v>42094</c:v>
                </c:pt>
                <c:pt idx="38">
                  <c:v>42185</c:v>
                </c:pt>
                <c:pt idx="39">
                  <c:v>42277</c:v>
                </c:pt>
                <c:pt idx="40">
                  <c:v>42369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42735</c:v>
                </c:pt>
                <c:pt idx="45">
                  <c:v>42825</c:v>
                </c:pt>
                <c:pt idx="46">
                  <c:v>42916</c:v>
                </c:pt>
              </c:numCache>
            </c:numRef>
          </c:cat>
          <c:val>
            <c:numRef>
              <c:f>index!$B$454:$B$500</c:f>
              <c:numCache>
                <c:formatCode>0.0</c:formatCode>
                <c:ptCount val="47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43.75</c:v>
                </c:pt>
                <c:pt idx="4">
                  <c:v>37.5</c:v>
                </c:pt>
                <c:pt idx="5">
                  <c:v>56.25</c:v>
                </c:pt>
                <c:pt idx="6">
                  <c:v>50</c:v>
                </c:pt>
                <c:pt idx="7">
                  <c:v>12.5</c:v>
                </c:pt>
                <c:pt idx="8">
                  <c:v>25</c:v>
                </c:pt>
                <c:pt idx="9">
                  <c:v>18.75</c:v>
                </c:pt>
                <c:pt idx="10">
                  <c:v>18.75</c:v>
                </c:pt>
                <c:pt idx="11">
                  <c:v>43.75</c:v>
                </c:pt>
                <c:pt idx="12">
                  <c:v>62.5</c:v>
                </c:pt>
                <c:pt idx="13">
                  <c:v>62.5</c:v>
                </c:pt>
                <c:pt idx="14">
                  <c:v>56.25</c:v>
                </c:pt>
                <c:pt idx="15">
                  <c:v>37.5</c:v>
                </c:pt>
                <c:pt idx="16">
                  <c:v>18.75</c:v>
                </c:pt>
                <c:pt idx="17">
                  <c:v>12.5</c:v>
                </c:pt>
                <c:pt idx="18">
                  <c:v>18.75</c:v>
                </c:pt>
                <c:pt idx="19">
                  <c:v>37.5</c:v>
                </c:pt>
                <c:pt idx="20">
                  <c:v>37.5</c:v>
                </c:pt>
                <c:pt idx="21">
                  <c:v>6.25</c:v>
                </c:pt>
                <c:pt idx="22">
                  <c:v>0</c:v>
                </c:pt>
                <c:pt idx="23">
                  <c:v>12.5</c:v>
                </c:pt>
                <c:pt idx="24">
                  <c:v>25</c:v>
                </c:pt>
                <c:pt idx="25">
                  <c:v>56.25</c:v>
                </c:pt>
                <c:pt idx="26">
                  <c:v>68.75</c:v>
                </c:pt>
                <c:pt idx="27">
                  <c:v>37.5</c:v>
                </c:pt>
                <c:pt idx="28">
                  <c:v>50</c:v>
                </c:pt>
                <c:pt idx="29">
                  <c:v>25</c:v>
                </c:pt>
                <c:pt idx="30">
                  <c:v>43.75</c:v>
                </c:pt>
                <c:pt idx="31">
                  <c:v>50</c:v>
                </c:pt>
                <c:pt idx="32">
                  <c:v>12.5</c:v>
                </c:pt>
                <c:pt idx="33">
                  <c:v>37.5</c:v>
                </c:pt>
                <c:pt idx="34">
                  <c:v>37.5</c:v>
                </c:pt>
                <c:pt idx="35">
                  <c:v>31.25</c:v>
                </c:pt>
                <c:pt idx="36">
                  <c:v>31.25</c:v>
                </c:pt>
                <c:pt idx="37">
                  <c:v>43.75</c:v>
                </c:pt>
                <c:pt idx="38">
                  <c:v>25</c:v>
                </c:pt>
                <c:pt idx="39">
                  <c:v>31.25</c:v>
                </c:pt>
                <c:pt idx="40">
                  <c:v>50</c:v>
                </c:pt>
                <c:pt idx="41">
                  <c:v>25</c:v>
                </c:pt>
                <c:pt idx="42">
                  <c:v>6.25</c:v>
                </c:pt>
                <c:pt idx="43">
                  <c:v>31.25</c:v>
                </c:pt>
                <c:pt idx="44">
                  <c:v>25</c:v>
                </c:pt>
                <c:pt idx="45">
                  <c:v>43.75</c:v>
                </c:pt>
                <c:pt idx="46">
                  <c:v>37.5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45-47D7-9E95-4A1A4C1235DE}"/>
            </c:ext>
          </c:extLst>
        </c:ser>
        <c:ser>
          <c:idx val="1"/>
          <c:order val="1"/>
          <c:tx>
            <c:strRef>
              <c:f>index!$C$453</c:f>
              <c:strCache>
                <c:ptCount val="1"/>
                <c:pt idx="0">
                  <c:v>同步指数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index!$A$455:$A$501</c:f>
              <c:numCache>
                <c:formatCode>yyyy\-mm;@</c:formatCode>
                <c:ptCount val="47"/>
                <c:pt idx="0">
                  <c:v>38717</c:v>
                </c:pt>
                <c:pt idx="1">
                  <c:v>38807</c:v>
                </c:pt>
                <c:pt idx="2">
                  <c:v>38898</c:v>
                </c:pt>
                <c:pt idx="3">
                  <c:v>38990</c:v>
                </c:pt>
                <c:pt idx="4">
                  <c:v>39082</c:v>
                </c:pt>
                <c:pt idx="5">
                  <c:v>39172</c:v>
                </c:pt>
                <c:pt idx="6">
                  <c:v>39263</c:v>
                </c:pt>
                <c:pt idx="7">
                  <c:v>39355</c:v>
                </c:pt>
                <c:pt idx="8">
                  <c:v>39447</c:v>
                </c:pt>
                <c:pt idx="9">
                  <c:v>39538</c:v>
                </c:pt>
                <c:pt idx="10">
                  <c:v>39629</c:v>
                </c:pt>
                <c:pt idx="11">
                  <c:v>39721</c:v>
                </c:pt>
                <c:pt idx="12">
                  <c:v>39813</c:v>
                </c:pt>
                <c:pt idx="13">
                  <c:v>39903</c:v>
                </c:pt>
                <c:pt idx="14">
                  <c:v>39994</c:v>
                </c:pt>
                <c:pt idx="15">
                  <c:v>40086</c:v>
                </c:pt>
                <c:pt idx="16">
                  <c:v>40178</c:v>
                </c:pt>
                <c:pt idx="17">
                  <c:v>40268</c:v>
                </c:pt>
                <c:pt idx="18">
                  <c:v>40359</c:v>
                </c:pt>
                <c:pt idx="19">
                  <c:v>40451</c:v>
                </c:pt>
                <c:pt idx="20">
                  <c:v>40543</c:v>
                </c:pt>
                <c:pt idx="21">
                  <c:v>40633</c:v>
                </c:pt>
                <c:pt idx="22">
                  <c:v>40724</c:v>
                </c:pt>
                <c:pt idx="23">
                  <c:v>40816</c:v>
                </c:pt>
                <c:pt idx="24">
                  <c:v>40908</c:v>
                </c:pt>
                <c:pt idx="25">
                  <c:v>40999</c:v>
                </c:pt>
                <c:pt idx="26">
                  <c:v>41090</c:v>
                </c:pt>
                <c:pt idx="27">
                  <c:v>41182</c:v>
                </c:pt>
                <c:pt idx="28">
                  <c:v>41274</c:v>
                </c:pt>
                <c:pt idx="29">
                  <c:v>41364</c:v>
                </c:pt>
                <c:pt idx="30">
                  <c:v>41455</c:v>
                </c:pt>
                <c:pt idx="31">
                  <c:v>41547</c:v>
                </c:pt>
                <c:pt idx="32">
                  <c:v>41639</c:v>
                </c:pt>
                <c:pt idx="33">
                  <c:v>41729</c:v>
                </c:pt>
                <c:pt idx="34">
                  <c:v>41820</c:v>
                </c:pt>
                <c:pt idx="35">
                  <c:v>41912</c:v>
                </c:pt>
                <c:pt idx="36">
                  <c:v>42004</c:v>
                </c:pt>
                <c:pt idx="37">
                  <c:v>42094</c:v>
                </c:pt>
                <c:pt idx="38">
                  <c:v>42185</c:v>
                </c:pt>
                <c:pt idx="39">
                  <c:v>42277</c:v>
                </c:pt>
                <c:pt idx="40">
                  <c:v>42369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42735</c:v>
                </c:pt>
                <c:pt idx="45">
                  <c:v>42825</c:v>
                </c:pt>
                <c:pt idx="46">
                  <c:v>42916</c:v>
                </c:pt>
              </c:numCache>
            </c:numRef>
          </c:cat>
          <c:val>
            <c:numRef>
              <c:f>index!$C$454:$C$500</c:f>
              <c:numCache>
                <c:formatCode>0.0</c:formatCode>
                <c:ptCount val="47"/>
                <c:pt idx="0">
                  <c:v>46.153846153846153</c:v>
                </c:pt>
                <c:pt idx="1">
                  <c:v>61.53846153846154</c:v>
                </c:pt>
                <c:pt idx="2">
                  <c:v>38.461538461538467</c:v>
                </c:pt>
                <c:pt idx="3">
                  <c:v>38.461538461538467</c:v>
                </c:pt>
                <c:pt idx="4">
                  <c:v>53.846153846153847</c:v>
                </c:pt>
                <c:pt idx="5">
                  <c:v>61.53846153846154</c:v>
                </c:pt>
                <c:pt idx="6">
                  <c:v>69.230769230769226</c:v>
                </c:pt>
                <c:pt idx="7">
                  <c:v>69.230769230769226</c:v>
                </c:pt>
                <c:pt idx="8">
                  <c:v>15.384615384615385</c:v>
                </c:pt>
                <c:pt idx="9">
                  <c:v>23.076923076923077</c:v>
                </c:pt>
                <c:pt idx="10">
                  <c:v>23.076923076923077</c:v>
                </c:pt>
                <c:pt idx="11">
                  <c:v>15.384615384615385</c:v>
                </c:pt>
                <c:pt idx="12">
                  <c:v>38.461538461538467</c:v>
                </c:pt>
                <c:pt idx="13">
                  <c:v>69.230769230769226</c:v>
                </c:pt>
                <c:pt idx="14">
                  <c:v>76.923076923076934</c:v>
                </c:pt>
                <c:pt idx="15">
                  <c:v>69.230769230769226</c:v>
                </c:pt>
                <c:pt idx="16">
                  <c:v>53.846153846153847</c:v>
                </c:pt>
                <c:pt idx="17">
                  <c:v>30.76923076923077</c:v>
                </c:pt>
                <c:pt idx="18">
                  <c:v>7.6923076923076925</c:v>
                </c:pt>
                <c:pt idx="19">
                  <c:v>15.384615384615385</c:v>
                </c:pt>
                <c:pt idx="20">
                  <c:v>46.153846153846153</c:v>
                </c:pt>
                <c:pt idx="21">
                  <c:v>46.153846153846153</c:v>
                </c:pt>
                <c:pt idx="22">
                  <c:v>7.6923076923076925</c:v>
                </c:pt>
                <c:pt idx="23">
                  <c:v>0</c:v>
                </c:pt>
                <c:pt idx="24">
                  <c:v>7.6923076923076925</c:v>
                </c:pt>
                <c:pt idx="25">
                  <c:v>7.6923076923076925</c:v>
                </c:pt>
                <c:pt idx="26">
                  <c:v>53.846153846153847</c:v>
                </c:pt>
                <c:pt idx="27">
                  <c:v>76.923076923076934</c:v>
                </c:pt>
                <c:pt idx="28">
                  <c:v>46.153846153846153</c:v>
                </c:pt>
                <c:pt idx="29">
                  <c:v>61.53846153846154</c:v>
                </c:pt>
                <c:pt idx="30">
                  <c:v>30.76923076923077</c:v>
                </c:pt>
                <c:pt idx="31">
                  <c:v>38.461538461538467</c:v>
                </c:pt>
                <c:pt idx="32">
                  <c:v>38.461538461538467</c:v>
                </c:pt>
                <c:pt idx="33">
                  <c:v>7.6923076923076925</c:v>
                </c:pt>
                <c:pt idx="34">
                  <c:v>30.76923076923077</c:v>
                </c:pt>
                <c:pt idx="35">
                  <c:v>23.076923076923077</c:v>
                </c:pt>
                <c:pt idx="36">
                  <c:v>23.076923076923077</c:v>
                </c:pt>
                <c:pt idx="37">
                  <c:v>46.153846153846153</c:v>
                </c:pt>
                <c:pt idx="38">
                  <c:v>53.846153846153847</c:v>
                </c:pt>
                <c:pt idx="39">
                  <c:v>46.153846153846153</c:v>
                </c:pt>
                <c:pt idx="40">
                  <c:v>38.461538461538467</c:v>
                </c:pt>
                <c:pt idx="41">
                  <c:v>69.230769230769226</c:v>
                </c:pt>
                <c:pt idx="42">
                  <c:v>23.076923076923077</c:v>
                </c:pt>
                <c:pt idx="43">
                  <c:v>23.076923076923077</c:v>
                </c:pt>
                <c:pt idx="44">
                  <c:v>30.76923076923077</c:v>
                </c:pt>
                <c:pt idx="45">
                  <c:v>15.384615384615385</c:v>
                </c:pt>
                <c:pt idx="46">
                  <c:v>46.153846153846153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45-47D7-9E95-4A1A4C1235DE}"/>
            </c:ext>
          </c:extLst>
        </c:ser>
        <c:ser>
          <c:idx val="2"/>
          <c:order val="2"/>
          <c:tx>
            <c:strRef>
              <c:f>index!$D$453</c:f>
              <c:strCache>
                <c:ptCount val="1"/>
                <c:pt idx="0">
                  <c:v>滞后指数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index!$A$455:$A$501</c:f>
              <c:numCache>
                <c:formatCode>yyyy\-mm;@</c:formatCode>
                <c:ptCount val="47"/>
                <c:pt idx="0">
                  <c:v>38717</c:v>
                </c:pt>
                <c:pt idx="1">
                  <c:v>38807</c:v>
                </c:pt>
                <c:pt idx="2">
                  <c:v>38898</c:v>
                </c:pt>
                <c:pt idx="3">
                  <c:v>38990</c:v>
                </c:pt>
                <c:pt idx="4">
                  <c:v>39082</c:v>
                </c:pt>
                <c:pt idx="5">
                  <c:v>39172</c:v>
                </c:pt>
                <c:pt idx="6">
                  <c:v>39263</c:v>
                </c:pt>
                <c:pt idx="7">
                  <c:v>39355</c:v>
                </c:pt>
                <c:pt idx="8">
                  <c:v>39447</c:v>
                </c:pt>
                <c:pt idx="9">
                  <c:v>39538</c:v>
                </c:pt>
                <c:pt idx="10">
                  <c:v>39629</c:v>
                </c:pt>
                <c:pt idx="11">
                  <c:v>39721</c:v>
                </c:pt>
                <c:pt idx="12">
                  <c:v>39813</c:v>
                </c:pt>
                <c:pt idx="13">
                  <c:v>39903</c:v>
                </c:pt>
                <c:pt idx="14">
                  <c:v>39994</c:v>
                </c:pt>
                <c:pt idx="15">
                  <c:v>40086</c:v>
                </c:pt>
                <c:pt idx="16">
                  <c:v>40178</c:v>
                </c:pt>
                <c:pt idx="17">
                  <c:v>40268</c:v>
                </c:pt>
                <c:pt idx="18">
                  <c:v>40359</c:v>
                </c:pt>
                <c:pt idx="19">
                  <c:v>40451</c:v>
                </c:pt>
                <c:pt idx="20">
                  <c:v>40543</c:v>
                </c:pt>
                <c:pt idx="21">
                  <c:v>40633</c:v>
                </c:pt>
                <c:pt idx="22">
                  <c:v>40724</c:v>
                </c:pt>
                <c:pt idx="23">
                  <c:v>40816</c:v>
                </c:pt>
                <c:pt idx="24">
                  <c:v>40908</c:v>
                </c:pt>
                <c:pt idx="25">
                  <c:v>40999</c:v>
                </c:pt>
                <c:pt idx="26">
                  <c:v>41090</c:v>
                </c:pt>
                <c:pt idx="27">
                  <c:v>41182</c:v>
                </c:pt>
                <c:pt idx="28">
                  <c:v>41274</c:v>
                </c:pt>
                <c:pt idx="29">
                  <c:v>41364</c:v>
                </c:pt>
                <c:pt idx="30">
                  <c:v>41455</c:v>
                </c:pt>
                <c:pt idx="31">
                  <c:v>41547</c:v>
                </c:pt>
                <c:pt idx="32">
                  <c:v>41639</c:v>
                </c:pt>
                <c:pt idx="33">
                  <c:v>41729</c:v>
                </c:pt>
                <c:pt idx="34">
                  <c:v>41820</c:v>
                </c:pt>
                <c:pt idx="35">
                  <c:v>41912</c:v>
                </c:pt>
                <c:pt idx="36">
                  <c:v>42004</c:v>
                </c:pt>
                <c:pt idx="37">
                  <c:v>42094</c:v>
                </c:pt>
                <c:pt idx="38">
                  <c:v>42185</c:v>
                </c:pt>
                <c:pt idx="39">
                  <c:v>42277</c:v>
                </c:pt>
                <c:pt idx="40">
                  <c:v>42369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42735</c:v>
                </c:pt>
                <c:pt idx="45">
                  <c:v>42825</c:v>
                </c:pt>
                <c:pt idx="46">
                  <c:v>42916</c:v>
                </c:pt>
              </c:numCache>
            </c:numRef>
          </c:cat>
          <c:val>
            <c:numRef>
              <c:f>index!$D$454:$D$500</c:f>
              <c:numCache>
                <c:formatCode>0.0</c:formatCode>
                <c:ptCount val="47"/>
                <c:pt idx="0">
                  <c:v>50</c:v>
                </c:pt>
                <c:pt idx="1">
                  <c:v>56.25</c:v>
                </c:pt>
                <c:pt idx="2">
                  <c:v>50</c:v>
                </c:pt>
                <c:pt idx="3">
                  <c:v>25</c:v>
                </c:pt>
                <c:pt idx="4">
                  <c:v>56.25</c:v>
                </c:pt>
                <c:pt idx="5">
                  <c:v>81.25</c:v>
                </c:pt>
                <c:pt idx="6">
                  <c:v>68.75</c:v>
                </c:pt>
                <c:pt idx="7">
                  <c:v>62.5</c:v>
                </c:pt>
                <c:pt idx="8">
                  <c:v>62.5</c:v>
                </c:pt>
                <c:pt idx="9">
                  <c:v>31.25</c:v>
                </c:pt>
                <c:pt idx="10">
                  <c:v>43.75</c:v>
                </c:pt>
                <c:pt idx="11">
                  <c:v>25</c:v>
                </c:pt>
                <c:pt idx="12">
                  <c:v>6.25</c:v>
                </c:pt>
                <c:pt idx="13">
                  <c:v>18.75</c:v>
                </c:pt>
                <c:pt idx="14">
                  <c:v>75</c:v>
                </c:pt>
                <c:pt idx="15">
                  <c:v>68.75</c:v>
                </c:pt>
                <c:pt idx="16">
                  <c:v>81.25</c:v>
                </c:pt>
                <c:pt idx="17">
                  <c:v>93.75</c:v>
                </c:pt>
                <c:pt idx="18">
                  <c:v>37.5</c:v>
                </c:pt>
                <c:pt idx="19">
                  <c:v>25</c:v>
                </c:pt>
                <c:pt idx="20">
                  <c:v>31.25</c:v>
                </c:pt>
                <c:pt idx="21">
                  <c:v>43.75</c:v>
                </c:pt>
                <c:pt idx="22">
                  <c:v>43.75</c:v>
                </c:pt>
                <c:pt idx="23">
                  <c:v>25</c:v>
                </c:pt>
                <c:pt idx="24">
                  <c:v>6.25</c:v>
                </c:pt>
                <c:pt idx="25">
                  <c:v>31.25</c:v>
                </c:pt>
                <c:pt idx="26">
                  <c:v>12.5</c:v>
                </c:pt>
                <c:pt idx="27">
                  <c:v>25</c:v>
                </c:pt>
                <c:pt idx="28">
                  <c:v>50</c:v>
                </c:pt>
                <c:pt idx="29">
                  <c:v>62.5</c:v>
                </c:pt>
                <c:pt idx="30">
                  <c:v>43.75</c:v>
                </c:pt>
                <c:pt idx="31">
                  <c:v>56.25</c:v>
                </c:pt>
                <c:pt idx="32">
                  <c:v>62.5</c:v>
                </c:pt>
                <c:pt idx="33">
                  <c:v>31.25</c:v>
                </c:pt>
                <c:pt idx="34">
                  <c:v>25</c:v>
                </c:pt>
                <c:pt idx="35">
                  <c:v>6.25</c:v>
                </c:pt>
                <c:pt idx="36">
                  <c:v>12.5</c:v>
                </c:pt>
                <c:pt idx="37">
                  <c:v>12.5</c:v>
                </c:pt>
                <c:pt idx="38">
                  <c:v>50</c:v>
                </c:pt>
                <c:pt idx="39">
                  <c:v>56.25</c:v>
                </c:pt>
                <c:pt idx="40">
                  <c:v>37.5</c:v>
                </c:pt>
                <c:pt idx="41">
                  <c:v>68.75</c:v>
                </c:pt>
                <c:pt idx="42">
                  <c:v>68.75</c:v>
                </c:pt>
                <c:pt idx="43">
                  <c:v>56.25</c:v>
                </c:pt>
                <c:pt idx="44">
                  <c:v>68.75</c:v>
                </c:pt>
                <c:pt idx="45">
                  <c:v>62.5</c:v>
                </c:pt>
                <c:pt idx="46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545-47D7-9E95-4A1A4C12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220112"/>
        <c:axId val="-113223920"/>
      </c:lineChart>
      <c:dateAx>
        <c:axId val="-113220112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223920"/>
        <c:crosses val="autoZero"/>
        <c:auto val="1"/>
        <c:lblOffset val="100"/>
        <c:baseTimeUnit val="months"/>
      </c:dateAx>
      <c:valAx>
        <c:axId val="-113223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220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房地产市场风险预警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index!$F$353</c:f>
              <c:strCache>
                <c:ptCount val="1"/>
                <c:pt idx="0">
                  <c:v>领先指数_Y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index!$J$291:$J$338</c:f>
              <c:numCache>
                <c:formatCode>yyyy\-mm;@</c:formatCode>
                <c:ptCount val="48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  <c:pt idx="4">
                  <c:v>38990</c:v>
                </c:pt>
                <c:pt idx="5">
                  <c:v>39082</c:v>
                </c:pt>
                <c:pt idx="6">
                  <c:v>39172</c:v>
                </c:pt>
                <c:pt idx="7">
                  <c:v>39263</c:v>
                </c:pt>
                <c:pt idx="8">
                  <c:v>39355</c:v>
                </c:pt>
                <c:pt idx="9">
                  <c:v>39447</c:v>
                </c:pt>
                <c:pt idx="10">
                  <c:v>39538</c:v>
                </c:pt>
                <c:pt idx="11">
                  <c:v>39629</c:v>
                </c:pt>
                <c:pt idx="12">
                  <c:v>39721</c:v>
                </c:pt>
                <c:pt idx="13">
                  <c:v>39813</c:v>
                </c:pt>
                <c:pt idx="14">
                  <c:v>39903</c:v>
                </c:pt>
                <c:pt idx="15">
                  <c:v>39994</c:v>
                </c:pt>
                <c:pt idx="16">
                  <c:v>40086</c:v>
                </c:pt>
                <c:pt idx="17">
                  <c:v>40178</c:v>
                </c:pt>
                <c:pt idx="18">
                  <c:v>40268</c:v>
                </c:pt>
                <c:pt idx="19">
                  <c:v>40359</c:v>
                </c:pt>
                <c:pt idx="20">
                  <c:v>40451</c:v>
                </c:pt>
                <c:pt idx="21">
                  <c:v>40543</c:v>
                </c:pt>
                <c:pt idx="22">
                  <c:v>40633</c:v>
                </c:pt>
                <c:pt idx="23">
                  <c:v>40724</c:v>
                </c:pt>
                <c:pt idx="24">
                  <c:v>40816</c:v>
                </c:pt>
                <c:pt idx="25">
                  <c:v>40908</c:v>
                </c:pt>
                <c:pt idx="26">
                  <c:v>40999</c:v>
                </c:pt>
                <c:pt idx="27">
                  <c:v>41090</c:v>
                </c:pt>
                <c:pt idx="28">
                  <c:v>41182</c:v>
                </c:pt>
                <c:pt idx="29">
                  <c:v>41274</c:v>
                </c:pt>
                <c:pt idx="30">
                  <c:v>41364</c:v>
                </c:pt>
                <c:pt idx="31">
                  <c:v>41455</c:v>
                </c:pt>
                <c:pt idx="32">
                  <c:v>41547</c:v>
                </c:pt>
                <c:pt idx="33">
                  <c:v>41639</c:v>
                </c:pt>
                <c:pt idx="34">
                  <c:v>41729</c:v>
                </c:pt>
                <c:pt idx="35">
                  <c:v>41820</c:v>
                </c:pt>
                <c:pt idx="36">
                  <c:v>41912</c:v>
                </c:pt>
                <c:pt idx="37">
                  <c:v>42004</c:v>
                </c:pt>
                <c:pt idx="38">
                  <c:v>42094</c:v>
                </c:pt>
                <c:pt idx="39">
                  <c:v>42185</c:v>
                </c:pt>
                <c:pt idx="40">
                  <c:v>42277</c:v>
                </c:pt>
                <c:pt idx="41">
                  <c:v>42369</c:v>
                </c:pt>
                <c:pt idx="42">
                  <c:v>42460</c:v>
                </c:pt>
                <c:pt idx="43">
                  <c:v>42551</c:v>
                </c:pt>
                <c:pt idx="44">
                  <c:v>42643</c:v>
                </c:pt>
                <c:pt idx="45">
                  <c:v>42735</c:v>
                </c:pt>
                <c:pt idx="46">
                  <c:v>42825</c:v>
                </c:pt>
                <c:pt idx="47">
                  <c:v>42916</c:v>
                </c:pt>
              </c:numCache>
            </c:numRef>
          </c:cat>
          <c:val>
            <c:numRef>
              <c:f>index!$F$354:$F$401</c:f>
              <c:numCache>
                <c:formatCode>0.0</c:formatCode>
                <c:ptCount val="48"/>
                <c:pt idx="0">
                  <c:v>100</c:v>
                </c:pt>
                <c:pt idx="1">
                  <c:v>100.85997680186438</c:v>
                </c:pt>
                <c:pt idx="2">
                  <c:v>100.11296147925481</c:v>
                </c:pt>
                <c:pt idx="3">
                  <c:v>99.740140326768554</c:v>
                </c:pt>
                <c:pt idx="4">
                  <c:v>100.11340614233555</c:v>
                </c:pt>
                <c:pt idx="5">
                  <c:v>99.973416443637745</c:v>
                </c:pt>
                <c:pt idx="6">
                  <c:v>100.05927810866611</c:v>
                </c:pt>
                <c:pt idx="7">
                  <c:v>100.12117723180994</c:v>
                </c:pt>
                <c:pt idx="8">
                  <c:v>99.508711353165452</c:v>
                </c:pt>
                <c:pt idx="9">
                  <c:v>98.159942619248923</c:v>
                </c:pt>
                <c:pt idx="10">
                  <c:v>98.490128046687673</c:v>
                </c:pt>
                <c:pt idx="11">
                  <c:v>97.926136768914702</c:v>
                </c:pt>
                <c:pt idx="12">
                  <c:v>98.756247333476338</c:v>
                </c:pt>
                <c:pt idx="13">
                  <c:v>100.65463035693718</c:v>
                </c:pt>
                <c:pt idx="14">
                  <c:v>102.76249426025078</c:v>
                </c:pt>
                <c:pt idx="15">
                  <c:v>102.90203096366749</c:v>
                </c:pt>
                <c:pt idx="16">
                  <c:v>102.2053056263142</c:v>
                </c:pt>
                <c:pt idx="17">
                  <c:v>101.95583989647447</c:v>
                </c:pt>
                <c:pt idx="18">
                  <c:v>99.379633410538105</c:v>
                </c:pt>
                <c:pt idx="19">
                  <c:v>99.448301702093204</c:v>
                </c:pt>
                <c:pt idx="20">
                  <c:v>99.578645470663531</c:v>
                </c:pt>
                <c:pt idx="21">
                  <c:v>99.425273021167499</c:v>
                </c:pt>
                <c:pt idx="22">
                  <c:v>99.12219528932259</c:v>
                </c:pt>
                <c:pt idx="23">
                  <c:v>98.593053511627872</c:v>
                </c:pt>
                <c:pt idx="24">
                  <c:v>98.338043897986452</c:v>
                </c:pt>
                <c:pt idx="25">
                  <c:v>98.283045338760374</c:v>
                </c:pt>
                <c:pt idx="26">
                  <c:v>99.017430590616854</c:v>
                </c:pt>
                <c:pt idx="27">
                  <c:v>99.776475752228492</c:v>
                </c:pt>
                <c:pt idx="28">
                  <c:v>99.776734024137042</c:v>
                </c:pt>
                <c:pt idx="29">
                  <c:v>100.23044899947638</c:v>
                </c:pt>
                <c:pt idx="30">
                  <c:v>100.10657346650586</c:v>
                </c:pt>
                <c:pt idx="31">
                  <c:v>99.759200368283004</c:v>
                </c:pt>
                <c:pt idx="32">
                  <c:v>99.69783414974124</c:v>
                </c:pt>
                <c:pt idx="33">
                  <c:v>98.816553890538302</c:v>
                </c:pt>
                <c:pt idx="34">
                  <c:v>99.49980520799798</c:v>
                </c:pt>
                <c:pt idx="35">
                  <c:v>99.088111697463859</c:v>
                </c:pt>
                <c:pt idx="36">
                  <c:v>99.820755886853746</c:v>
                </c:pt>
                <c:pt idx="37">
                  <c:v>99.689228487255193</c:v>
                </c:pt>
                <c:pt idx="38">
                  <c:v>100.6579708299189</c:v>
                </c:pt>
                <c:pt idx="39">
                  <c:v>100.44187698153063</c:v>
                </c:pt>
                <c:pt idx="40">
                  <c:v>100.19484051245196</c:v>
                </c:pt>
                <c:pt idx="41">
                  <c:v>100.68686269280379</c:v>
                </c:pt>
                <c:pt idx="42">
                  <c:v>99.569080371892596</c:v>
                </c:pt>
                <c:pt idx="43">
                  <c:v>99.411411401413957</c:v>
                </c:pt>
                <c:pt idx="44">
                  <c:v>99.384471099275331</c:v>
                </c:pt>
                <c:pt idx="45">
                  <c:v>99.166056015247918</c:v>
                </c:pt>
                <c:pt idx="46">
                  <c:v>98.916294537690192</c:v>
                </c:pt>
                <c:pt idx="47">
                  <c:v>99.001645783997645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4E-49EC-9191-2A29291BEEFF}"/>
            </c:ext>
          </c:extLst>
        </c:ser>
        <c:ser>
          <c:idx val="1"/>
          <c:order val="1"/>
          <c:tx>
            <c:strRef>
              <c:f>index!$I$353</c:f>
              <c:strCache>
                <c:ptCount val="1"/>
                <c:pt idx="0">
                  <c:v>偏冷线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index!$J$291:$J$338</c:f>
              <c:numCache>
                <c:formatCode>yyyy\-mm;@</c:formatCode>
                <c:ptCount val="48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  <c:pt idx="4">
                  <c:v>38990</c:v>
                </c:pt>
                <c:pt idx="5">
                  <c:v>39082</c:v>
                </c:pt>
                <c:pt idx="6">
                  <c:v>39172</c:v>
                </c:pt>
                <c:pt idx="7">
                  <c:v>39263</c:v>
                </c:pt>
                <c:pt idx="8">
                  <c:v>39355</c:v>
                </c:pt>
                <c:pt idx="9">
                  <c:v>39447</c:v>
                </c:pt>
                <c:pt idx="10">
                  <c:v>39538</c:v>
                </c:pt>
                <c:pt idx="11">
                  <c:v>39629</c:v>
                </c:pt>
                <c:pt idx="12">
                  <c:v>39721</c:v>
                </c:pt>
                <c:pt idx="13">
                  <c:v>39813</c:v>
                </c:pt>
                <c:pt idx="14">
                  <c:v>39903</c:v>
                </c:pt>
                <c:pt idx="15">
                  <c:v>39994</c:v>
                </c:pt>
                <c:pt idx="16">
                  <c:v>40086</c:v>
                </c:pt>
                <c:pt idx="17">
                  <c:v>40178</c:v>
                </c:pt>
                <c:pt idx="18">
                  <c:v>40268</c:v>
                </c:pt>
                <c:pt idx="19">
                  <c:v>40359</c:v>
                </c:pt>
                <c:pt idx="20">
                  <c:v>40451</c:v>
                </c:pt>
                <c:pt idx="21">
                  <c:v>40543</c:v>
                </c:pt>
                <c:pt idx="22">
                  <c:v>40633</c:v>
                </c:pt>
                <c:pt idx="23">
                  <c:v>40724</c:v>
                </c:pt>
                <c:pt idx="24">
                  <c:v>40816</c:v>
                </c:pt>
                <c:pt idx="25">
                  <c:v>40908</c:v>
                </c:pt>
                <c:pt idx="26">
                  <c:v>40999</c:v>
                </c:pt>
                <c:pt idx="27">
                  <c:v>41090</c:v>
                </c:pt>
                <c:pt idx="28">
                  <c:v>41182</c:v>
                </c:pt>
                <c:pt idx="29">
                  <c:v>41274</c:v>
                </c:pt>
                <c:pt idx="30">
                  <c:v>41364</c:v>
                </c:pt>
                <c:pt idx="31">
                  <c:v>41455</c:v>
                </c:pt>
                <c:pt idx="32">
                  <c:v>41547</c:v>
                </c:pt>
                <c:pt idx="33">
                  <c:v>41639</c:v>
                </c:pt>
                <c:pt idx="34">
                  <c:v>41729</c:v>
                </c:pt>
                <c:pt idx="35">
                  <c:v>41820</c:v>
                </c:pt>
                <c:pt idx="36">
                  <c:v>41912</c:v>
                </c:pt>
                <c:pt idx="37">
                  <c:v>42004</c:v>
                </c:pt>
                <c:pt idx="38">
                  <c:v>42094</c:v>
                </c:pt>
                <c:pt idx="39">
                  <c:v>42185</c:v>
                </c:pt>
                <c:pt idx="40">
                  <c:v>42277</c:v>
                </c:pt>
                <c:pt idx="41">
                  <c:v>42369</c:v>
                </c:pt>
                <c:pt idx="42">
                  <c:v>42460</c:v>
                </c:pt>
                <c:pt idx="43">
                  <c:v>42551</c:v>
                </c:pt>
                <c:pt idx="44">
                  <c:v>42643</c:v>
                </c:pt>
                <c:pt idx="45">
                  <c:v>42735</c:v>
                </c:pt>
                <c:pt idx="46">
                  <c:v>42825</c:v>
                </c:pt>
                <c:pt idx="47">
                  <c:v>42916</c:v>
                </c:pt>
              </c:numCache>
            </c:numRef>
          </c:cat>
          <c:val>
            <c:numRef>
              <c:f>index!$I$354:$I$401</c:f>
              <c:numCache>
                <c:formatCode>General</c:formatCode>
                <c:ptCount val="48"/>
                <c:pt idx="0" formatCode="0.00">
                  <c:v>98.977747637170623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97.7</c:v>
                </c:pt>
                <c:pt idx="7">
                  <c:v>97.7</c:v>
                </c:pt>
                <c:pt idx="8">
                  <c:v>97.7</c:v>
                </c:pt>
                <c:pt idx="9">
                  <c:v>97.7</c:v>
                </c:pt>
                <c:pt idx="10">
                  <c:v>97.7</c:v>
                </c:pt>
                <c:pt idx="11">
                  <c:v>97.7</c:v>
                </c:pt>
                <c:pt idx="12">
                  <c:v>97.7</c:v>
                </c:pt>
                <c:pt idx="13">
                  <c:v>97.7</c:v>
                </c:pt>
                <c:pt idx="14">
                  <c:v>97.7</c:v>
                </c:pt>
                <c:pt idx="15">
                  <c:v>97.7</c:v>
                </c:pt>
                <c:pt idx="16">
                  <c:v>97.7</c:v>
                </c:pt>
                <c:pt idx="17">
                  <c:v>97.7</c:v>
                </c:pt>
                <c:pt idx="18">
                  <c:v>97.7</c:v>
                </c:pt>
                <c:pt idx="19">
                  <c:v>97.7</c:v>
                </c:pt>
                <c:pt idx="20">
                  <c:v>97.7</c:v>
                </c:pt>
                <c:pt idx="21">
                  <c:v>97.7</c:v>
                </c:pt>
                <c:pt idx="22">
                  <c:v>97.7</c:v>
                </c:pt>
                <c:pt idx="23">
                  <c:v>97.7</c:v>
                </c:pt>
                <c:pt idx="24">
                  <c:v>97.7</c:v>
                </c:pt>
                <c:pt idx="25">
                  <c:v>97.7</c:v>
                </c:pt>
                <c:pt idx="26">
                  <c:v>97.7</c:v>
                </c:pt>
                <c:pt idx="27">
                  <c:v>97.7</c:v>
                </c:pt>
                <c:pt idx="28">
                  <c:v>97.7</c:v>
                </c:pt>
                <c:pt idx="29">
                  <c:v>97.7</c:v>
                </c:pt>
                <c:pt idx="30">
                  <c:v>97.7</c:v>
                </c:pt>
                <c:pt idx="31">
                  <c:v>97.7</c:v>
                </c:pt>
                <c:pt idx="32">
                  <c:v>97.7</c:v>
                </c:pt>
                <c:pt idx="33">
                  <c:v>97.7</c:v>
                </c:pt>
                <c:pt idx="34">
                  <c:v>97.7</c:v>
                </c:pt>
                <c:pt idx="35">
                  <c:v>97.7</c:v>
                </c:pt>
                <c:pt idx="36">
                  <c:v>97.7</c:v>
                </c:pt>
                <c:pt idx="37">
                  <c:v>97.7</c:v>
                </c:pt>
                <c:pt idx="38">
                  <c:v>97.7</c:v>
                </c:pt>
                <c:pt idx="39">
                  <c:v>97.7</c:v>
                </c:pt>
                <c:pt idx="40">
                  <c:v>97.7</c:v>
                </c:pt>
                <c:pt idx="41">
                  <c:v>97.7</c:v>
                </c:pt>
                <c:pt idx="42">
                  <c:v>97.7</c:v>
                </c:pt>
                <c:pt idx="43">
                  <c:v>97.7</c:v>
                </c:pt>
                <c:pt idx="44">
                  <c:v>97.7</c:v>
                </c:pt>
                <c:pt idx="45">
                  <c:v>97.7</c:v>
                </c:pt>
                <c:pt idx="46">
                  <c:v>97.7</c:v>
                </c:pt>
                <c:pt idx="47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E-49EC-9191-2A29291BEEFF}"/>
            </c:ext>
          </c:extLst>
        </c:ser>
        <c:ser>
          <c:idx val="2"/>
          <c:order val="2"/>
          <c:tx>
            <c:strRef>
              <c:f>index!$J$353</c:f>
              <c:strCache>
                <c:ptCount val="1"/>
                <c:pt idx="0">
                  <c:v>适度下限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index!$J$291:$J$338</c:f>
              <c:numCache>
                <c:formatCode>yyyy\-mm;@</c:formatCode>
                <c:ptCount val="48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  <c:pt idx="4">
                  <c:v>38990</c:v>
                </c:pt>
                <c:pt idx="5">
                  <c:v>39082</c:v>
                </c:pt>
                <c:pt idx="6">
                  <c:v>39172</c:v>
                </c:pt>
                <c:pt idx="7">
                  <c:v>39263</c:v>
                </c:pt>
                <c:pt idx="8">
                  <c:v>39355</c:v>
                </c:pt>
                <c:pt idx="9">
                  <c:v>39447</c:v>
                </c:pt>
                <c:pt idx="10">
                  <c:v>39538</c:v>
                </c:pt>
                <c:pt idx="11">
                  <c:v>39629</c:v>
                </c:pt>
                <c:pt idx="12">
                  <c:v>39721</c:v>
                </c:pt>
                <c:pt idx="13">
                  <c:v>39813</c:v>
                </c:pt>
                <c:pt idx="14">
                  <c:v>39903</c:v>
                </c:pt>
                <c:pt idx="15">
                  <c:v>39994</c:v>
                </c:pt>
                <c:pt idx="16">
                  <c:v>40086</c:v>
                </c:pt>
                <c:pt idx="17">
                  <c:v>40178</c:v>
                </c:pt>
                <c:pt idx="18">
                  <c:v>40268</c:v>
                </c:pt>
                <c:pt idx="19">
                  <c:v>40359</c:v>
                </c:pt>
                <c:pt idx="20">
                  <c:v>40451</c:v>
                </c:pt>
                <c:pt idx="21">
                  <c:v>40543</c:v>
                </c:pt>
                <c:pt idx="22">
                  <c:v>40633</c:v>
                </c:pt>
                <c:pt idx="23">
                  <c:v>40724</c:v>
                </c:pt>
                <c:pt idx="24">
                  <c:v>40816</c:v>
                </c:pt>
                <c:pt idx="25">
                  <c:v>40908</c:v>
                </c:pt>
                <c:pt idx="26">
                  <c:v>40999</c:v>
                </c:pt>
                <c:pt idx="27">
                  <c:v>41090</c:v>
                </c:pt>
                <c:pt idx="28">
                  <c:v>41182</c:v>
                </c:pt>
                <c:pt idx="29">
                  <c:v>41274</c:v>
                </c:pt>
                <c:pt idx="30">
                  <c:v>41364</c:v>
                </c:pt>
                <c:pt idx="31">
                  <c:v>41455</c:v>
                </c:pt>
                <c:pt idx="32">
                  <c:v>41547</c:v>
                </c:pt>
                <c:pt idx="33">
                  <c:v>41639</c:v>
                </c:pt>
                <c:pt idx="34">
                  <c:v>41729</c:v>
                </c:pt>
                <c:pt idx="35">
                  <c:v>41820</c:v>
                </c:pt>
                <c:pt idx="36">
                  <c:v>41912</c:v>
                </c:pt>
                <c:pt idx="37">
                  <c:v>42004</c:v>
                </c:pt>
                <c:pt idx="38">
                  <c:v>42094</c:v>
                </c:pt>
                <c:pt idx="39">
                  <c:v>42185</c:v>
                </c:pt>
                <c:pt idx="40">
                  <c:v>42277</c:v>
                </c:pt>
                <c:pt idx="41">
                  <c:v>42369</c:v>
                </c:pt>
                <c:pt idx="42">
                  <c:v>42460</c:v>
                </c:pt>
                <c:pt idx="43">
                  <c:v>42551</c:v>
                </c:pt>
                <c:pt idx="44">
                  <c:v>42643</c:v>
                </c:pt>
                <c:pt idx="45">
                  <c:v>42735</c:v>
                </c:pt>
                <c:pt idx="46">
                  <c:v>42825</c:v>
                </c:pt>
                <c:pt idx="47">
                  <c:v>42916</c:v>
                </c:pt>
              </c:numCache>
            </c:numRef>
          </c:cat>
          <c:val>
            <c:numRef>
              <c:f>index!$J$354:$J$401</c:f>
              <c:numCache>
                <c:formatCode>0.00</c:formatCode>
                <c:ptCount val="48"/>
                <c:pt idx="0">
                  <c:v>99.254198511575808</c:v>
                </c:pt>
                <c:pt idx="1">
                  <c:v>98.42</c:v>
                </c:pt>
                <c:pt idx="2">
                  <c:v>98.42</c:v>
                </c:pt>
                <c:pt idx="3">
                  <c:v>98.42</c:v>
                </c:pt>
                <c:pt idx="4">
                  <c:v>98.42</c:v>
                </c:pt>
                <c:pt idx="5">
                  <c:v>98.42</c:v>
                </c:pt>
                <c:pt idx="6">
                  <c:v>98.42</c:v>
                </c:pt>
                <c:pt idx="7">
                  <c:v>98.42</c:v>
                </c:pt>
                <c:pt idx="8">
                  <c:v>98.42</c:v>
                </c:pt>
                <c:pt idx="9">
                  <c:v>98.42</c:v>
                </c:pt>
                <c:pt idx="10">
                  <c:v>98.42</c:v>
                </c:pt>
                <c:pt idx="11">
                  <c:v>98.42</c:v>
                </c:pt>
                <c:pt idx="12">
                  <c:v>98.42</c:v>
                </c:pt>
                <c:pt idx="13">
                  <c:v>98.42</c:v>
                </c:pt>
                <c:pt idx="14">
                  <c:v>98.42</c:v>
                </c:pt>
                <c:pt idx="15">
                  <c:v>98.42</c:v>
                </c:pt>
                <c:pt idx="16">
                  <c:v>98.42</c:v>
                </c:pt>
                <c:pt idx="17">
                  <c:v>98.42</c:v>
                </c:pt>
                <c:pt idx="18">
                  <c:v>98.42</c:v>
                </c:pt>
                <c:pt idx="19">
                  <c:v>98.42</c:v>
                </c:pt>
                <c:pt idx="20">
                  <c:v>98.42</c:v>
                </c:pt>
                <c:pt idx="21">
                  <c:v>98.42</c:v>
                </c:pt>
                <c:pt idx="22">
                  <c:v>98.42</c:v>
                </c:pt>
                <c:pt idx="23">
                  <c:v>98.42</c:v>
                </c:pt>
                <c:pt idx="24">
                  <c:v>98.42</c:v>
                </c:pt>
                <c:pt idx="25">
                  <c:v>98.42</c:v>
                </c:pt>
                <c:pt idx="26">
                  <c:v>98.42</c:v>
                </c:pt>
                <c:pt idx="27">
                  <c:v>98.42</c:v>
                </c:pt>
                <c:pt idx="28">
                  <c:v>98.42</c:v>
                </c:pt>
                <c:pt idx="29">
                  <c:v>98.42</c:v>
                </c:pt>
                <c:pt idx="30">
                  <c:v>98.42</c:v>
                </c:pt>
                <c:pt idx="31">
                  <c:v>98.42</c:v>
                </c:pt>
                <c:pt idx="32">
                  <c:v>98.42</c:v>
                </c:pt>
                <c:pt idx="33">
                  <c:v>98.42</c:v>
                </c:pt>
                <c:pt idx="34">
                  <c:v>98.42</c:v>
                </c:pt>
                <c:pt idx="35">
                  <c:v>98.42</c:v>
                </c:pt>
                <c:pt idx="36">
                  <c:v>98.42</c:v>
                </c:pt>
                <c:pt idx="37">
                  <c:v>98.42</c:v>
                </c:pt>
                <c:pt idx="38">
                  <c:v>98.42</c:v>
                </c:pt>
                <c:pt idx="39">
                  <c:v>98.42</c:v>
                </c:pt>
                <c:pt idx="40">
                  <c:v>98.42</c:v>
                </c:pt>
                <c:pt idx="41">
                  <c:v>98.42</c:v>
                </c:pt>
                <c:pt idx="42">
                  <c:v>98.42</c:v>
                </c:pt>
                <c:pt idx="43">
                  <c:v>98.42</c:v>
                </c:pt>
                <c:pt idx="44">
                  <c:v>98.42</c:v>
                </c:pt>
                <c:pt idx="45">
                  <c:v>98.42</c:v>
                </c:pt>
                <c:pt idx="46">
                  <c:v>98.42</c:v>
                </c:pt>
                <c:pt idx="47">
                  <c:v>98.42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E-49EC-9191-2A29291BEEFF}"/>
            </c:ext>
          </c:extLst>
        </c:ser>
        <c:ser>
          <c:idx val="3"/>
          <c:order val="3"/>
          <c:tx>
            <c:strRef>
              <c:f>index!$K$353</c:f>
              <c:strCache>
                <c:ptCount val="1"/>
                <c:pt idx="0">
                  <c:v>适度上限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index!$J$291:$J$338</c:f>
              <c:numCache>
                <c:formatCode>yyyy\-mm;@</c:formatCode>
                <c:ptCount val="48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  <c:pt idx="4">
                  <c:v>38990</c:v>
                </c:pt>
                <c:pt idx="5">
                  <c:v>39082</c:v>
                </c:pt>
                <c:pt idx="6">
                  <c:v>39172</c:v>
                </c:pt>
                <c:pt idx="7">
                  <c:v>39263</c:v>
                </c:pt>
                <c:pt idx="8">
                  <c:v>39355</c:v>
                </c:pt>
                <c:pt idx="9">
                  <c:v>39447</c:v>
                </c:pt>
                <c:pt idx="10">
                  <c:v>39538</c:v>
                </c:pt>
                <c:pt idx="11">
                  <c:v>39629</c:v>
                </c:pt>
                <c:pt idx="12">
                  <c:v>39721</c:v>
                </c:pt>
                <c:pt idx="13">
                  <c:v>39813</c:v>
                </c:pt>
                <c:pt idx="14">
                  <c:v>39903</c:v>
                </c:pt>
                <c:pt idx="15">
                  <c:v>39994</c:v>
                </c:pt>
                <c:pt idx="16">
                  <c:v>40086</c:v>
                </c:pt>
                <c:pt idx="17">
                  <c:v>40178</c:v>
                </c:pt>
                <c:pt idx="18">
                  <c:v>40268</c:v>
                </c:pt>
                <c:pt idx="19">
                  <c:v>40359</c:v>
                </c:pt>
                <c:pt idx="20">
                  <c:v>40451</c:v>
                </c:pt>
                <c:pt idx="21">
                  <c:v>40543</c:v>
                </c:pt>
                <c:pt idx="22">
                  <c:v>40633</c:v>
                </c:pt>
                <c:pt idx="23">
                  <c:v>40724</c:v>
                </c:pt>
                <c:pt idx="24">
                  <c:v>40816</c:v>
                </c:pt>
                <c:pt idx="25">
                  <c:v>40908</c:v>
                </c:pt>
                <c:pt idx="26">
                  <c:v>40999</c:v>
                </c:pt>
                <c:pt idx="27">
                  <c:v>41090</c:v>
                </c:pt>
                <c:pt idx="28">
                  <c:v>41182</c:v>
                </c:pt>
                <c:pt idx="29">
                  <c:v>41274</c:v>
                </c:pt>
                <c:pt idx="30">
                  <c:v>41364</c:v>
                </c:pt>
                <c:pt idx="31">
                  <c:v>41455</c:v>
                </c:pt>
                <c:pt idx="32">
                  <c:v>41547</c:v>
                </c:pt>
                <c:pt idx="33">
                  <c:v>41639</c:v>
                </c:pt>
                <c:pt idx="34">
                  <c:v>41729</c:v>
                </c:pt>
                <c:pt idx="35">
                  <c:v>41820</c:v>
                </c:pt>
                <c:pt idx="36">
                  <c:v>41912</c:v>
                </c:pt>
                <c:pt idx="37">
                  <c:v>42004</c:v>
                </c:pt>
                <c:pt idx="38">
                  <c:v>42094</c:v>
                </c:pt>
                <c:pt idx="39">
                  <c:v>42185</c:v>
                </c:pt>
                <c:pt idx="40">
                  <c:v>42277</c:v>
                </c:pt>
                <c:pt idx="41">
                  <c:v>42369</c:v>
                </c:pt>
                <c:pt idx="42">
                  <c:v>42460</c:v>
                </c:pt>
                <c:pt idx="43">
                  <c:v>42551</c:v>
                </c:pt>
                <c:pt idx="44">
                  <c:v>42643</c:v>
                </c:pt>
                <c:pt idx="45">
                  <c:v>42735</c:v>
                </c:pt>
                <c:pt idx="46">
                  <c:v>42825</c:v>
                </c:pt>
                <c:pt idx="47">
                  <c:v>42916</c:v>
                </c:pt>
              </c:numCache>
            </c:numRef>
          </c:cat>
          <c:val>
            <c:numRef>
              <c:f>index!$K$354:$K$401</c:f>
              <c:numCache>
                <c:formatCode>###,###,###,###,##0.00_ </c:formatCode>
                <c:ptCount val="48"/>
                <c:pt idx="0">
                  <c:v>100.2949547446306</c:v>
                </c:pt>
                <c:pt idx="1">
                  <c:v>101.3</c:v>
                </c:pt>
                <c:pt idx="2">
                  <c:v>101.3</c:v>
                </c:pt>
                <c:pt idx="3">
                  <c:v>101.3</c:v>
                </c:pt>
                <c:pt idx="4">
                  <c:v>101.3</c:v>
                </c:pt>
                <c:pt idx="5">
                  <c:v>101.3</c:v>
                </c:pt>
                <c:pt idx="6">
                  <c:v>101.3</c:v>
                </c:pt>
                <c:pt idx="7">
                  <c:v>101.3</c:v>
                </c:pt>
                <c:pt idx="8">
                  <c:v>101.3</c:v>
                </c:pt>
                <c:pt idx="9">
                  <c:v>101.3</c:v>
                </c:pt>
                <c:pt idx="10">
                  <c:v>101.3</c:v>
                </c:pt>
                <c:pt idx="11">
                  <c:v>101.3</c:v>
                </c:pt>
                <c:pt idx="12">
                  <c:v>101.3</c:v>
                </c:pt>
                <c:pt idx="13">
                  <c:v>101.3</c:v>
                </c:pt>
                <c:pt idx="14">
                  <c:v>101.3</c:v>
                </c:pt>
                <c:pt idx="15">
                  <c:v>101.3</c:v>
                </c:pt>
                <c:pt idx="16">
                  <c:v>101.3</c:v>
                </c:pt>
                <c:pt idx="17">
                  <c:v>101.3</c:v>
                </c:pt>
                <c:pt idx="18">
                  <c:v>101.3</c:v>
                </c:pt>
                <c:pt idx="19">
                  <c:v>101.3</c:v>
                </c:pt>
                <c:pt idx="20">
                  <c:v>101.3</c:v>
                </c:pt>
                <c:pt idx="21">
                  <c:v>101.3</c:v>
                </c:pt>
                <c:pt idx="22">
                  <c:v>101.3</c:v>
                </c:pt>
                <c:pt idx="23">
                  <c:v>101.3</c:v>
                </c:pt>
                <c:pt idx="24">
                  <c:v>101.3</c:v>
                </c:pt>
                <c:pt idx="25">
                  <c:v>101.3</c:v>
                </c:pt>
                <c:pt idx="26">
                  <c:v>101.3</c:v>
                </c:pt>
                <c:pt idx="27">
                  <c:v>101.3</c:v>
                </c:pt>
                <c:pt idx="28">
                  <c:v>101.3</c:v>
                </c:pt>
                <c:pt idx="29">
                  <c:v>101.3</c:v>
                </c:pt>
                <c:pt idx="30">
                  <c:v>101.3</c:v>
                </c:pt>
                <c:pt idx="31">
                  <c:v>101.3</c:v>
                </c:pt>
                <c:pt idx="32">
                  <c:v>101.3</c:v>
                </c:pt>
                <c:pt idx="33">
                  <c:v>101.3</c:v>
                </c:pt>
                <c:pt idx="34">
                  <c:v>101.3</c:v>
                </c:pt>
                <c:pt idx="35">
                  <c:v>101.3</c:v>
                </c:pt>
                <c:pt idx="36">
                  <c:v>101.3</c:v>
                </c:pt>
                <c:pt idx="37">
                  <c:v>101.3</c:v>
                </c:pt>
                <c:pt idx="38">
                  <c:v>101.3</c:v>
                </c:pt>
                <c:pt idx="39">
                  <c:v>101.3</c:v>
                </c:pt>
                <c:pt idx="40">
                  <c:v>101.3</c:v>
                </c:pt>
                <c:pt idx="41">
                  <c:v>101.3</c:v>
                </c:pt>
                <c:pt idx="42">
                  <c:v>101.3</c:v>
                </c:pt>
                <c:pt idx="43">
                  <c:v>101.3</c:v>
                </c:pt>
                <c:pt idx="44">
                  <c:v>101.3</c:v>
                </c:pt>
                <c:pt idx="45">
                  <c:v>101.3</c:v>
                </c:pt>
                <c:pt idx="46">
                  <c:v>101.3</c:v>
                </c:pt>
                <c:pt idx="47">
                  <c:v>101.3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E-49EC-9191-2A29291BEEFF}"/>
            </c:ext>
          </c:extLst>
        </c:ser>
        <c:ser>
          <c:idx val="4"/>
          <c:order val="4"/>
          <c:tx>
            <c:strRef>
              <c:f>index!$L$353</c:f>
              <c:strCache>
                <c:ptCount val="1"/>
                <c:pt idx="0">
                  <c:v>偏热线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index!$J$291:$J$338</c:f>
              <c:numCache>
                <c:formatCode>yyyy\-mm;@</c:formatCode>
                <c:ptCount val="48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  <c:pt idx="4">
                  <c:v>38990</c:v>
                </c:pt>
                <c:pt idx="5">
                  <c:v>39082</c:v>
                </c:pt>
                <c:pt idx="6">
                  <c:v>39172</c:v>
                </c:pt>
                <c:pt idx="7">
                  <c:v>39263</c:v>
                </c:pt>
                <c:pt idx="8">
                  <c:v>39355</c:v>
                </c:pt>
                <c:pt idx="9">
                  <c:v>39447</c:v>
                </c:pt>
                <c:pt idx="10">
                  <c:v>39538</c:v>
                </c:pt>
                <c:pt idx="11">
                  <c:v>39629</c:v>
                </c:pt>
                <c:pt idx="12">
                  <c:v>39721</c:v>
                </c:pt>
                <c:pt idx="13">
                  <c:v>39813</c:v>
                </c:pt>
                <c:pt idx="14">
                  <c:v>39903</c:v>
                </c:pt>
                <c:pt idx="15">
                  <c:v>39994</c:v>
                </c:pt>
                <c:pt idx="16">
                  <c:v>40086</c:v>
                </c:pt>
                <c:pt idx="17">
                  <c:v>40178</c:v>
                </c:pt>
                <c:pt idx="18">
                  <c:v>40268</c:v>
                </c:pt>
                <c:pt idx="19">
                  <c:v>40359</c:v>
                </c:pt>
                <c:pt idx="20">
                  <c:v>40451</c:v>
                </c:pt>
                <c:pt idx="21">
                  <c:v>40543</c:v>
                </c:pt>
                <c:pt idx="22">
                  <c:v>40633</c:v>
                </c:pt>
                <c:pt idx="23">
                  <c:v>40724</c:v>
                </c:pt>
                <c:pt idx="24">
                  <c:v>40816</c:v>
                </c:pt>
                <c:pt idx="25">
                  <c:v>40908</c:v>
                </c:pt>
                <c:pt idx="26">
                  <c:v>40999</c:v>
                </c:pt>
                <c:pt idx="27">
                  <c:v>41090</c:v>
                </c:pt>
                <c:pt idx="28">
                  <c:v>41182</c:v>
                </c:pt>
                <c:pt idx="29">
                  <c:v>41274</c:v>
                </c:pt>
                <c:pt idx="30">
                  <c:v>41364</c:v>
                </c:pt>
                <c:pt idx="31">
                  <c:v>41455</c:v>
                </c:pt>
                <c:pt idx="32">
                  <c:v>41547</c:v>
                </c:pt>
                <c:pt idx="33">
                  <c:v>41639</c:v>
                </c:pt>
                <c:pt idx="34">
                  <c:v>41729</c:v>
                </c:pt>
                <c:pt idx="35">
                  <c:v>41820</c:v>
                </c:pt>
                <c:pt idx="36">
                  <c:v>41912</c:v>
                </c:pt>
                <c:pt idx="37">
                  <c:v>42004</c:v>
                </c:pt>
                <c:pt idx="38">
                  <c:v>42094</c:v>
                </c:pt>
                <c:pt idx="39">
                  <c:v>42185</c:v>
                </c:pt>
                <c:pt idx="40">
                  <c:v>42277</c:v>
                </c:pt>
                <c:pt idx="41">
                  <c:v>42369</c:v>
                </c:pt>
                <c:pt idx="42">
                  <c:v>42460</c:v>
                </c:pt>
                <c:pt idx="43">
                  <c:v>42551</c:v>
                </c:pt>
                <c:pt idx="44">
                  <c:v>42643</c:v>
                </c:pt>
                <c:pt idx="45">
                  <c:v>42735</c:v>
                </c:pt>
                <c:pt idx="46">
                  <c:v>42825</c:v>
                </c:pt>
                <c:pt idx="47">
                  <c:v>42916</c:v>
                </c:pt>
              </c:numCache>
            </c:numRef>
          </c:cat>
          <c:val>
            <c:numRef>
              <c:f>index!$L$354:$L$401</c:f>
              <c:numCache>
                <c:formatCode>General</c:formatCode>
                <c:ptCount val="48"/>
                <c:pt idx="0" formatCode="0.00">
                  <c:v>100.57140561903579</c:v>
                </c:pt>
                <c:pt idx="1">
                  <c:v>101.85</c:v>
                </c:pt>
                <c:pt idx="2">
                  <c:v>101.85</c:v>
                </c:pt>
                <c:pt idx="3">
                  <c:v>101.85</c:v>
                </c:pt>
                <c:pt idx="4">
                  <c:v>101.85</c:v>
                </c:pt>
                <c:pt idx="5">
                  <c:v>101.85</c:v>
                </c:pt>
                <c:pt idx="6">
                  <c:v>101.85</c:v>
                </c:pt>
                <c:pt idx="7">
                  <c:v>101.85</c:v>
                </c:pt>
                <c:pt idx="8">
                  <c:v>101.85</c:v>
                </c:pt>
                <c:pt idx="9">
                  <c:v>101.85</c:v>
                </c:pt>
                <c:pt idx="10">
                  <c:v>101.85</c:v>
                </c:pt>
                <c:pt idx="11">
                  <c:v>101.85</c:v>
                </c:pt>
                <c:pt idx="12">
                  <c:v>101.85</c:v>
                </c:pt>
                <c:pt idx="13">
                  <c:v>101.85</c:v>
                </c:pt>
                <c:pt idx="14">
                  <c:v>101.85</c:v>
                </c:pt>
                <c:pt idx="15">
                  <c:v>101.85</c:v>
                </c:pt>
                <c:pt idx="16">
                  <c:v>101.85</c:v>
                </c:pt>
                <c:pt idx="17">
                  <c:v>101.85</c:v>
                </c:pt>
                <c:pt idx="18">
                  <c:v>101.85</c:v>
                </c:pt>
                <c:pt idx="19">
                  <c:v>101.85</c:v>
                </c:pt>
                <c:pt idx="20">
                  <c:v>101.85</c:v>
                </c:pt>
                <c:pt idx="21">
                  <c:v>101.85</c:v>
                </c:pt>
                <c:pt idx="22">
                  <c:v>101.85</c:v>
                </c:pt>
                <c:pt idx="23">
                  <c:v>101.85</c:v>
                </c:pt>
                <c:pt idx="24">
                  <c:v>101.85</c:v>
                </c:pt>
                <c:pt idx="25">
                  <c:v>101.85</c:v>
                </c:pt>
                <c:pt idx="26">
                  <c:v>101.85</c:v>
                </c:pt>
                <c:pt idx="27">
                  <c:v>101.85</c:v>
                </c:pt>
                <c:pt idx="28">
                  <c:v>101.85</c:v>
                </c:pt>
                <c:pt idx="29">
                  <c:v>101.85</c:v>
                </c:pt>
                <c:pt idx="30">
                  <c:v>101.85</c:v>
                </c:pt>
                <c:pt idx="31">
                  <c:v>101.85</c:v>
                </c:pt>
                <c:pt idx="32">
                  <c:v>101.85</c:v>
                </c:pt>
                <c:pt idx="33">
                  <c:v>101.85</c:v>
                </c:pt>
                <c:pt idx="34">
                  <c:v>101.85</c:v>
                </c:pt>
                <c:pt idx="35">
                  <c:v>101.85</c:v>
                </c:pt>
                <c:pt idx="36">
                  <c:v>101.85</c:v>
                </c:pt>
                <c:pt idx="37">
                  <c:v>101.85</c:v>
                </c:pt>
                <c:pt idx="38">
                  <c:v>101.85</c:v>
                </c:pt>
                <c:pt idx="39">
                  <c:v>101.85</c:v>
                </c:pt>
                <c:pt idx="40">
                  <c:v>101.85</c:v>
                </c:pt>
                <c:pt idx="41">
                  <c:v>101.85</c:v>
                </c:pt>
                <c:pt idx="42">
                  <c:v>101.85</c:v>
                </c:pt>
                <c:pt idx="43">
                  <c:v>101.85</c:v>
                </c:pt>
                <c:pt idx="44">
                  <c:v>101.85</c:v>
                </c:pt>
                <c:pt idx="45">
                  <c:v>101.85</c:v>
                </c:pt>
                <c:pt idx="46">
                  <c:v>101.85</c:v>
                </c:pt>
                <c:pt idx="47">
                  <c:v>101.85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E-49EC-9191-2A29291B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5652848"/>
        <c:axId val="-1855660464"/>
      </c:lineChart>
      <c:dateAx>
        <c:axId val="-1855652848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5660464"/>
        <c:crosses val="autoZero"/>
        <c:auto val="1"/>
        <c:lblOffset val="100"/>
        <c:baseTimeUnit val="months"/>
      </c:dateAx>
      <c:valAx>
        <c:axId val="-1855660464"/>
        <c:scaling>
          <c:orientation val="minMax"/>
          <c:max val="103"/>
          <c:min val="97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5652848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372816254520482E-2"/>
          <c:y val="0.2071942446043166"/>
          <c:w val="0.88345050502420142"/>
          <c:h val="0.50911044392832194"/>
        </c:manualLayout>
      </c:layout>
      <c:lineChart>
        <c:grouping val="standard"/>
        <c:varyColors val="0"/>
        <c:ser>
          <c:idx val="0"/>
          <c:order val="0"/>
          <c:tx>
            <c:strRef>
              <c:f>index!$E$510</c:f>
              <c:strCache>
                <c:ptCount val="1"/>
                <c:pt idx="0">
                  <c:v>lead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index!$A$511:$A$564</c:f>
              <c:numCache>
                <c:formatCode>yyyy\-mm;@</c:formatCode>
                <c:ptCount val="54"/>
                <c:pt idx="0">
                  <c:v>38717</c:v>
                </c:pt>
                <c:pt idx="1">
                  <c:v>38807</c:v>
                </c:pt>
                <c:pt idx="2">
                  <c:v>38898</c:v>
                </c:pt>
                <c:pt idx="3">
                  <c:v>38990</c:v>
                </c:pt>
                <c:pt idx="4">
                  <c:v>39082</c:v>
                </c:pt>
                <c:pt idx="5">
                  <c:v>39172</c:v>
                </c:pt>
                <c:pt idx="6">
                  <c:v>39263</c:v>
                </c:pt>
                <c:pt idx="7">
                  <c:v>39355</c:v>
                </c:pt>
                <c:pt idx="8">
                  <c:v>39447</c:v>
                </c:pt>
                <c:pt idx="9">
                  <c:v>39538</c:v>
                </c:pt>
                <c:pt idx="10">
                  <c:v>39629</c:v>
                </c:pt>
                <c:pt idx="11">
                  <c:v>39721</c:v>
                </c:pt>
                <c:pt idx="12">
                  <c:v>39813</c:v>
                </c:pt>
                <c:pt idx="13">
                  <c:v>39903</c:v>
                </c:pt>
                <c:pt idx="14">
                  <c:v>39994</c:v>
                </c:pt>
                <c:pt idx="15">
                  <c:v>40086</c:v>
                </c:pt>
                <c:pt idx="16">
                  <c:v>40178</c:v>
                </c:pt>
                <c:pt idx="17">
                  <c:v>40268</c:v>
                </c:pt>
                <c:pt idx="18">
                  <c:v>40359</c:v>
                </c:pt>
                <c:pt idx="19">
                  <c:v>40451</c:v>
                </c:pt>
                <c:pt idx="20">
                  <c:v>40543</c:v>
                </c:pt>
                <c:pt idx="21">
                  <c:v>40633</c:v>
                </c:pt>
                <c:pt idx="22">
                  <c:v>40724</c:v>
                </c:pt>
                <c:pt idx="23">
                  <c:v>40816</c:v>
                </c:pt>
                <c:pt idx="24">
                  <c:v>40908</c:v>
                </c:pt>
                <c:pt idx="25">
                  <c:v>40999</c:v>
                </c:pt>
                <c:pt idx="26">
                  <c:v>41090</c:v>
                </c:pt>
                <c:pt idx="27">
                  <c:v>41182</c:v>
                </c:pt>
                <c:pt idx="28">
                  <c:v>41274</c:v>
                </c:pt>
                <c:pt idx="29">
                  <c:v>41364</c:v>
                </c:pt>
                <c:pt idx="30">
                  <c:v>41455</c:v>
                </c:pt>
                <c:pt idx="31">
                  <c:v>41547</c:v>
                </c:pt>
                <c:pt idx="32">
                  <c:v>41639</c:v>
                </c:pt>
                <c:pt idx="33">
                  <c:v>41729</c:v>
                </c:pt>
                <c:pt idx="34">
                  <c:v>41820</c:v>
                </c:pt>
                <c:pt idx="35">
                  <c:v>41912</c:v>
                </c:pt>
                <c:pt idx="36">
                  <c:v>42004</c:v>
                </c:pt>
                <c:pt idx="37">
                  <c:v>42094</c:v>
                </c:pt>
                <c:pt idx="38">
                  <c:v>42185</c:v>
                </c:pt>
                <c:pt idx="39">
                  <c:v>42277</c:v>
                </c:pt>
                <c:pt idx="40">
                  <c:v>42369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42735</c:v>
                </c:pt>
                <c:pt idx="45">
                  <c:v>42825</c:v>
                </c:pt>
                <c:pt idx="46">
                  <c:v>42916</c:v>
                </c:pt>
                <c:pt idx="47">
                  <c:v>43008</c:v>
                </c:pt>
                <c:pt idx="48">
                  <c:v>43100</c:v>
                </c:pt>
                <c:pt idx="49">
                  <c:v>43190</c:v>
                </c:pt>
                <c:pt idx="50">
                  <c:v>43281</c:v>
                </c:pt>
                <c:pt idx="51">
                  <c:v>43373</c:v>
                </c:pt>
                <c:pt idx="52">
                  <c:v>43465</c:v>
                </c:pt>
                <c:pt idx="53">
                  <c:v>43555</c:v>
                </c:pt>
              </c:numCache>
            </c:numRef>
          </c:cat>
          <c:val>
            <c:numRef>
              <c:f>index!$E$511:$E$564</c:f>
              <c:numCache>
                <c:formatCode>0.00</c:formatCode>
                <c:ptCount val="54"/>
                <c:pt idx="0">
                  <c:v>100.85997680186438</c:v>
                </c:pt>
                <c:pt idx="1">
                  <c:v>101.75997680186438</c:v>
                </c:pt>
                <c:pt idx="2">
                  <c:v>100.95997680186437</c:v>
                </c:pt>
                <c:pt idx="3">
                  <c:v>100.55997680186438</c:v>
                </c:pt>
                <c:pt idx="4">
                  <c:v>100.95997680186437</c:v>
                </c:pt>
                <c:pt idx="5">
                  <c:v>100.85997680186438</c:v>
                </c:pt>
                <c:pt idx="6">
                  <c:v>100.95997680186437</c:v>
                </c:pt>
                <c:pt idx="7">
                  <c:v>100.95997680186437</c:v>
                </c:pt>
                <c:pt idx="8">
                  <c:v>100.35997680186438</c:v>
                </c:pt>
                <c:pt idx="9">
                  <c:v>99.059976801864394</c:v>
                </c:pt>
                <c:pt idx="10">
                  <c:v>99.359976801864391</c:v>
                </c:pt>
                <c:pt idx="11">
                  <c:v>98.759976801864397</c:v>
                </c:pt>
                <c:pt idx="12">
                  <c:v>99.659976801864389</c:v>
                </c:pt>
                <c:pt idx="13">
                  <c:v>101.55997680186439</c:v>
                </c:pt>
                <c:pt idx="14">
                  <c:v>103.65997680186439</c:v>
                </c:pt>
                <c:pt idx="15">
                  <c:v>103.7599768018644</c:v>
                </c:pt>
                <c:pt idx="16">
                  <c:v>103.05997680186439</c:v>
                </c:pt>
                <c:pt idx="17">
                  <c:v>102.85997680186439</c:v>
                </c:pt>
                <c:pt idx="18">
                  <c:v>100.2599768018644</c:v>
                </c:pt>
                <c:pt idx="19">
                  <c:v>100.2599768018644</c:v>
                </c:pt>
                <c:pt idx="20">
                  <c:v>100.45997680186439</c:v>
                </c:pt>
                <c:pt idx="21">
                  <c:v>100.2599768018644</c:v>
                </c:pt>
                <c:pt idx="22">
                  <c:v>99.959976801864386</c:v>
                </c:pt>
                <c:pt idx="23">
                  <c:v>99.459976801864386</c:v>
                </c:pt>
                <c:pt idx="24">
                  <c:v>99.159976801864389</c:v>
                </c:pt>
                <c:pt idx="25">
                  <c:v>99.159976801864389</c:v>
                </c:pt>
                <c:pt idx="26">
                  <c:v>99.859976801864391</c:v>
                </c:pt>
                <c:pt idx="27">
                  <c:v>100.65997680186439</c:v>
                </c:pt>
                <c:pt idx="28">
                  <c:v>100.65997680186439</c:v>
                </c:pt>
                <c:pt idx="29">
                  <c:v>101.05997680186439</c:v>
                </c:pt>
                <c:pt idx="30">
                  <c:v>100.95997680186439</c:v>
                </c:pt>
                <c:pt idx="31">
                  <c:v>100.65997680186439</c:v>
                </c:pt>
                <c:pt idx="32">
                  <c:v>100.55997680186439</c:v>
                </c:pt>
                <c:pt idx="33">
                  <c:v>99.659976801864389</c:v>
                </c:pt>
                <c:pt idx="34">
                  <c:v>100.35997680186439</c:v>
                </c:pt>
                <c:pt idx="35">
                  <c:v>99.959976801864386</c:v>
                </c:pt>
                <c:pt idx="36">
                  <c:v>100.65997680186439</c:v>
                </c:pt>
                <c:pt idx="37">
                  <c:v>100.55997680186439</c:v>
                </c:pt>
                <c:pt idx="38">
                  <c:v>101.55997680186439</c:v>
                </c:pt>
                <c:pt idx="39">
                  <c:v>101.2599768018644</c:v>
                </c:pt>
                <c:pt idx="40">
                  <c:v>101.05997680186439</c:v>
                </c:pt>
                <c:pt idx="41">
                  <c:v>101.55997680186439</c:v>
                </c:pt>
                <c:pt idx="42">
                  <c:v>100.4599768018644</c:v>
                </c:pt>
                <c:pt idx="43">
                  <c:v>100.25997680186441</c:v>
                </c:pt>
                <c:pt idx="44">
                  <c:v>100.25997680186441</c:v>
                </c:pt>
                <c:pt idx="45">
                  <c:v>100.05997680186441</c:v>
                </c:pt>
                <c:pt idx="46">
                  <c:v>99.759976801864411</c:v>
                </c:pt>
                <c:pt idx="47">
                  <c:v>99.859976801864406</c:v>
                </c:pt>
                <c:pt idx="48">
                  <c:v>99.459953706819704</c:v>
                </c:pt>
                <c:pt idx="49">
                  <c:v>99.488866382382113</c:v>
                </c:pt>
                <c:pt idx="50">
                  <c:v>99.720552657247055</c:v>
                </c:pt>
                <c:pt idx="51">
                  <c:v>100.19869507993356</c:v>
                </c:pt>
                <c:pt idx="52">
                  <c:v>100.33969345312518</c:v>
                </c:pt>
                <c:pt idx="53">
                  <c:v>100.37756433559757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4A-484A-85F4-F279581EF7F2}"/>
            </c:ext>
          </c:extLst>
        </c:ser>
        <c:ser>
          <c:idx val="2"/>
          <c:order val="2"/>
          <c:tx>
            <c:strRef>
              <c:f>index!$G$510</c:f>
              <c:strCache>
                <c:ptCount val="1"/>
                <c:pt idx="0">
                  <c:v>lag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index!$A$511:$A$564</c:f>
              <c:numCache>
                <c:formatCode>yyyy\-mm;@</c:formatCode>
                <c:ptCount val="54"/>
                <c:pt idx="0">
                  <c:v>38717</c:v>
                </c:pt>
                <c:pt idx="1">
                  <c:v>38807</c:v>
                </c:pt>
                <c:pt idx="2">
                  <c:v>38898</c:v>
                </c:pt>
                <c:pt idx="3">
                  <c:v>38990</c:v>
                </c:pt>
                <c:pt idx="4">
                  <c:v>39082</c:v>
                </c:pt>
                <c:pt idx="5">
                  <c:v>39172</c:v>
                </c:pt>
                <c:pt idx="6">
                  <c:v>39263</c:v>
                </c:pt>
                <c:pt idx="7">
                  <c:v>39355</c:v>
                </c:pt>
                <c:pt idx="8">
                  <c:v>39447</c:v>
                </c:pt>
                <c:pt idx="9">
                  <c:v>39538</c:v>
                </c:pt>
                <c:pt idx="10">
                  <c:v>39629</c:v>
                </c:pt>
                <c:pt idx="11">
                  <c:v>39721</c:v>
                </c:pt>
                <c:pt idx="12">
                  <c:v>39813</c:v>
                </c:pt>
                <c:pt idx="13">
                  <c:v>39903</c:v>
                </c:pt>
                <c:pt idx="14">
                  <c:v>39994</c:v>
                </c:pt>
                <c:pt idx="15">
                  <c:v>40086</c:v>
                </c:pt>
                <c:pt idx="16">
                  <c:v>40178</c:v>
                </c:pt>
                <c:pt idx="17">
                  <c:v>40268</c:v>
                </c:pt>
                <c:pt idx="18">
                  <c:v>40359</c:v>
                </c:pt>
                <c:pt idx="19">
                  <c:v>40451</c:v>
                </c:pt>
                <c:pt idx="20">
                  <c:v>40543</c:v>
                </c:pt>
                <c:pt idx="21">
                  <c:v>40633</c:v>
                </c:pt>
                <c:pt idx="22">
                  <c:v>40724</c:v>
                </c:pt>
                <c:pt idx="23">
                  <c:v>40816</c:v>
                </c:pt>
                <c:pt idx="24">
                  <c:v>40908</c:v>
                </c:pt>
                <c:pt idx="25">
                  <c:v>40999</c:v>
                </c:pt>
                <c:pt idx="26">
                  <c:v>41090</c:v>
                </c:pt>
                <c:pt idx="27">
                  <c:v>41182</c:v>
                </c:pt>
                <c:pt idx="28">
                  <c:v>41274</c:v>
                </c:pt>
                <c:pt idx="29">
                  <c:v>41364</c:v>
                </c:pt>
                <c:pt idx="30">
                  <c:v>41455</c:v>
                </c:pt>
                <c:pt idx="31">
                  <c:v>41547</c:v>
                </c:pt>
                <c:pt idx="32">
                  <c:v>41639</c:v>
                </c:pt>
                <c:pt idx="33">
                  <c:v>41729</c:v>
                </c:pt>
                <c:pt idx="34">
                  <c:v>41820</c:v>
                </c:pt>
                <c:pt idx="35">
                  <c:v>41912</c:v>
                </c:pt>
                <c:pt idx="36">
                  <c:v>42004</c:v>
                </c:pt>
                <c:pt idx="37">
                  <c:v>42094</c:v>
                </c:pt>
                <c:pt idx="38">
                  <c:v>42185</c:v>
                </c:pt>
                <c:pt idx="39">
                  <c:v>42277</c:v>
                </c:pt>
                <c:pt idx="40">
                  <c:v>42369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42735</c:v>
                </c:pt>
                <c:pt idx="45">
                  <c:v>42825</c:v>
                </c:pt>
                <c:pt idx="46">
                  <c:v>42916</c:v>
                </c:pt>
                <c:pt idx="47">
                  <c:v>43008</c:v>
                </c:pt>
                <c:pt idx="48">
                  <c:v>43100</c:v>
                </c:pt>
                <c:pt idx="49">
                  <c:v>43190</c:v>
                </c:pt>
                <c:pt idx="50">
                  <c:v>43281</c:v>
                </c:pt>
                <c:pt idx="51">
                  <c:v>43373</c:v>
                </c:pt>
                <c:pt idx="52">
                  <c:v>43465</c:v>
                </c:pt>
                <c:pt idx="53">
                  <c:v>43555</c:v>
                </c:pt>
              </c:numCache>
            </c:numRef>
          </c:cat>
          <c:val>
            <c:numRef>
              <c:f>index!$G$511:$G$564</c:f>
              <c:numCache>
                <c:formatCode>0.00</c:formatCode>
                <c:ptCount val="54"/>
                <c:pt idx="0">
                  <c:v>99.614876722461048</c:v>
                </c:pt>
                <c:pt idx="1">
                  <c:v>99.214876722461042</c:v>
                </c:pt>
                <c:pt idx="2">
                  <c:v>99.414876722461045</c:v>
                </c:pt>
                <c:pt idx="3">
                  <c:v>99.814876722461051</c:v>
                </c:pt>
                <c:pt idx="4">
                  <c:v>99.914876722461045</c:v>
                </c:pt>
                <c:pt idx="5">
                  <c:v>99.914876722461045</c:v>
                </c:pt>
                <c:pt idx="6">
                  <c:v>100.51487672246105</c:v>
                </c:pt>
                <c:pt idx="7">
                  <c:v>100.21487672246104</c:v>
                </c:pt>
                <c:pt idx="8">
                  <c:v>100.31487672246105</c:v>
                </c:pt>
                <c:pt idx="9">
                  <c:v>101.31487672246105</c:v>
                </c:pt>
                <c:pt idx="10">
                  <c:v>101.41487672246105</c:v>
                </c:pt>
                <c:pt idx="11">
                  <c:v>101.91487672246105</c:v>
                </c:pt>
                <c:pt idx="12">
                  <c:v>101.61487672246105</c:v>
                </c:pt>
                <c:pt idx="13">
                  <c:v>100.11487672246105</c:v>
                </c:pt>
                <c:pt idx="14">
                  <c:v>96.614876722461048</c:v>
                </c:pt>
                <c:pt idx="15">
                  <c:v>96.214876722461042</c:v>
                </c:pt>
                <c:pt idx="16">
                  <c:v>96.714876722461042</c:v>
                </c:pt>
                <c:pt idx="17">
                  <c:v>97.314876722461051</c:v>
                </c:pt>
                <c:pt idx="18">
                  <c:v>100.11487672246105</c:v>
                </c:pt>
                <c:pt idx="19">
                  <c:v>100.51487672246105</c:v>
                </c:pt>
                <c:pt idx="20">
                  <c:v>100.31487672246105</c:v>
                </c:pt>
                <c:pt idx="21">
                  <c:v>100.31487672246105</c:v>
                </c:pt>
                <c:pt idx="22">
                  <c:v>100.61487672246105</c:v>
                </c:pt>
                <c:pt idx="23">
                  <c:v>101.21487672246104</c:v>
                </c:pt>
                <c:pt idx="24">
                  <c:v>101.61487672246105</c:v>
                </c:pt>
                <c:pt idx="25">
                  <c:v>101.61487672246105</c:v>
                </c:pt>
                <c:pt idx="26">
                  <c:v>101.21487672246104</c:v>
                </c:pt>
                <c:pt idx="27">
                  <c:v>100.31487672246105</c:v>
                </c:pt>
                <c:pt idx="28">
                  <c:v>100.01487672246105</c:v>
                </c:pt>
                <c:pt idx="29">
                  <c:v>99.814876722461051</c:v>
                </c:pt>
                <c:pt idx="30">
                  <c:v>99.714876722461042</c:v>
                </c:pt>
                <c:pt idx="31">
                  <c:v>99.614876722461048</c:v>
                </c:pt>
                <c:pt idx="32">
                  <c:v>99.814876722461051</c:v>
                </c:pt>
                <c:pt idx="33">
                  <c:v>100.31487672246105</c:v>
                </c:pt>
                <c:pt idx="34">
                  <c:v>100.21487672246104</c:v>
                </c:pt>
                <c:pt idx="35">
                  <c:v>100.21487672246104</c:v>
                </c:pt>
                <c:pt idx="36">
                  <c:v>99.814876722461051</c:v>
                </c:pt>
                <c:pt idx="37">
                  <c:v>99.514876722461054</c:v>
                </c:pt>
                <c:pt idx="38">
                  <c:v>98.414876722461059</c:v>
                </c:pt>
                <c:pt idx="39">
                  <c:v>98.614876722461062</c:v>
                </c:pt>
                <c:pt idx="40">
                  <c:v>98.814876722461065</c:v>
                </c:pt>
                <c:pt idx="41">
                  <c:v>99.514876722461068</c:v>
                </c:pt>
                <c:pt idx="42">
                  <c:v>99.814876722461065</c:v>
                </c:pt>
                <c:pt idx="43">
                  <c:v>100.11487672246106</c:v>
                </c:pt>
                <c:pt idx="44">
                  <c:v>100.31487672246107</c:v>
                </c:pt>
                <c:pt idx="45">
                  <c:v>100.51487672246107</c:v>
                </c:pt>
                <c:pt idx="46">
                  <c:v>101.01487672246107</c:v>
                </c:pt>
                <c:pt idx="47">
                  <c:v>101.01487672246107</c:v>
                </c:pt>
                <c:pt idx="48">
                  <c:v>100.90815748882765</c:v>
                </c:pt>
                <c:pt idx="49">
                  <c:v>100.42301219969339</c:v>
                </c:pt>
                <c:pt idx="50">
                  <c:v>99.850361076564965</c:v>
                </c:pt>
                <c:pt idx="51">
                  <c:v>99.730321774785409</c:v>
                </c:pt>
                <c:pt idx="52">
                  <c:v>99.894219366737545</c:v>
                </c:pt>
                <c:pt idx="53">
                  <c:v>100.08018032350887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4A-484A-85F4-F279581E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5657200"/>
        <c:axId val="-1855665360"/>
      </c:lineChart>
      <c:lineChart>
        <c:grouping val="standard"/>
        <c:varyColors val="0"/>
        <c:ser>
          <c:idx val="1"/>
          <c:order val="1"/>
          <c:tx>
            <c:strRef>
              <c:f>index!$F$510</c:f>
              <c:strCache>
                <c:ptCount val="1"/>
                <c:pt idx="0">
                  <c:v>tb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index!$A$511:$A$564</c:f>
              <c:numCache>
                <c:formatCode>yyyy\-mm;@</c:formatCode>
                <c:ptCount val="54"/>
                <c:pt idx="0">
                  <c:v>38717</c:v>
                </c:pt>
                <c:pt idx="1">
                  <c:v>38807</c:v>
                </c:pt>
                <c:pt idx="2">
                  <c:v>38898</c:v>
                </c:pt>
                <c:pt idx="3">
                  <c:v>38990</c:v>
                </c:pt>
                <c:pt idx="4">
                  <c:v>39082</c:v>
                </c:pt>
                <c:pt idx="5">
                  <c:v>39172</c:v>
                </c:pt>
                <c:pt idx="6">
                  <c:v>39263</c:v>
                </c:pt>
                <c:pt idx="7">
                  <c:v>39355</c:v>
                </c:pt>
                <c:pt idx="8">
                  <c:v>39447</c:v>
                </c:pt>
                <c:pt idx="9">
                  <c:v>39538</c:v>
                </c:pt>
                <c:pt idx="10">
                  <c:v>39629</c:v>
                </c:pt>
                <c:pt idx="11">
                  <c:v>39721</c:v>
                </c:pt>
                <c:pt idx="12">
                  <c:v>39813</c:v>
                </c:pt>
                <c:pt idx="13">
                  <c:v>39903</c:v>
                </c:pt>
                <c:pt idx="14">
                  <c:v>39994</c:v>
                </c:pt>
                <c:pt idx="15">
                  <c:v>40086</c:v>
                </c:pt>
                <c:pt idx="16">
                  <c:v>40178</c:v>
                </c:pt>
                <c:pt idx="17">
                  <c:v>40268</c:v>
                </c:pt>
                <c:pt idx="18">
                  <c:v>40359</c:v>
                </c:pt>
                <c:pt idx="19">
                  <c:v>40451</c:v>
                </c:pt>
                <c:pt idx="20">
                  <c:v>40543</c:v>
                </c:pt>
                <c:pt idx="21">
                  <c:v>40633</c:v>
                </c:pt>
                <c:pt idx="22">
                  <c:v>40724</c:v>
                </c:pt>
                <c:pt idx="23">
                  <c:v>40816</c:v>
                </c:pt>
                <c:pt idx="24">
                  <c:v>40908</c:v>
                </c:pt>
                <c:pt idx="25">
                  <c:v>40999</c:v>
                </c:pt>
                <c:pt idx="26">
                  <c:v>41090</c:v>
                </c:pt>
                <c:pt idx="27">
                  <c:v>41182</c:v>
                </c:pt>
                <c:pt idx="28">
                  <c:v>41274</c:v>
                </c:pt>
                <c:pt idx="29">
                  <c:v>41364</c:v>
                </c:pt>
                <c:pt idx="30">
                  <c:v>41455</c:v>
                </c:pt>
                <c:pt idx="31">
                  <c:v>41547</c:v>
                </c:pt>
                <c:pt idx="32">
                  <c:v>41639</c:v>
                </c:pt>
                <c:pt idx="33">
                  <c:v>41729</c:v>
                </c:pt>
                <c:pt idx="34">
                  <c:v>41820</c:v>
                </c:pt>
                <c:pt idx="35">
                  <c:v>41912</c:v>
                </c:pt>
                <c:pt idx="36">
                  <c:v>42004</c:v>
                </c:pt>
                <c:pt idx="37">
                  <c:v>42094</c:v>
                </c:pt>
                <c:pt idx="38">
                  <c:v>42185</c:v>
                </c:pt>
                <c:pt idx="39">
                  <c:v>42277</c:v>
                </c:pt>
                <c:pt idx="40">
                  <c:v>42369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42735</c:v>
                </c:pt>
                <c:pt idx="45">
                  <c:v>42825</c:v>
                </c:pt>
                <c:pt idx="46">
                  <c:v>42916</c:v>
                </c:pt>
                <c:pt idx="47">
                  <c:v>43008</c:v>
                </c:pt>
                <c:pt idx="48">
                  <c:v>43100</c:v>
                </c:pt>
                <c:pt idx="49">
                  <c:v>43190</c:v>
                </c:pt>
                <c:pt idx="50">
                  <c:v>43281</c:v>
                </c:pt>
                <c:pt idx="51">
                  <c:v>43373</c:v>
                </c:pt>
                <c:pt idx="52">
                  <c:v>43465</c:v>
                </c:pt>
                <c:pt idx="53">
                  <c:v>43555</c:v>
                </c:pt>
              </c:numCache>
            </c:numRef>
          </c:cat>
          <c:val>
            <c:numRef>
              <c:f>index!$F$511:$F$564</c:f>
              <c:numCache>
                <c:formatCode>0.00</c:formatCode>
                <c:ptCount val="54"/>
                <c:pt idx="0">
                  <c:v>99.525146475674561</c:v>
                </c:pt>
                <c:pt idx="1">
                  <c:v>99.025146475674561</c:v>
                </c:pt>
                <c:pt idx="2">
                  <c:v>99.625146475674555</c:v>
                </c:pt>
                <c:pt idx="3">
                  <c:v>99.525146475674561</c:v>
                </c:pt>
                <c:pt idx="4">
                  <c:v>99.125146475674555</c:v>
                </c:pt>
                <c:pt idx="5">
                  <c:v>99.225146475674563</c:v>
                </c:pt>
                <c:pt idx="6">
                  <c:v>98.525146475674561</c:v>
                </c:pt>
                <c:pt idx="7">
                  <c:v>98.825146475674558</c:v>
                </c:pt>
                <c:pt idx="8">
                  <c:v>99.325146475674558</c:v>
                </c:pt>
                <c:pt idx="9">
                  <c:v>99.725146475674563</c:v>
                </c:pt>
                <c:pt idx="10">
                  <c:v>99.225146475674563</c:v>
                </c:pt>
                <c:pt idx="11">
                  <c:v>99.325146475674558</c:v>
                </c:pt>
                <c:pt idx="12">
                  <c:v>98.825146475674558</c:v>
                </c:pt>
                <c:pt idx="13">
                  <c:v>98.425146475674566</c:v>
                </c:pt>
                <c:pt idx="14">
                  <c:v>99.725146475674563</c:v>
                </c:pt>
                <c:pt idx="15">
                  <c:v>100.02514647567456</c:v>
                </c:pt>
                <c:pt idx="16">
                  <c:v>100.22514647567456</c:v>
                </c:pt>
                <c:pt idx="17">
                  <c:v>99.825146475674558</c:v>
                </c:pt>
                <c:pt idx="18">
                  <c:v>99.725146475674563</c:v>
                </c:pt>
                <c:pt idx="19">
                  <c:v>99.225146475674563</c:v>
                </c:pt>
                <c:pt idx="20">
                  <c:v>99.225146475674563</c:v>
                </c:pt>
                <c:pt idx="21">
                  <c:v>99.425146475674566</c:v>
                </c:pt>
                <c:pt idx="22">
                  <c:v>99.425146475674566</c:v>
                </c:pt>
                <c:pt idx="23">
                  <c:v>99.325146475674558</c:v>
                </c:pt>
                <c:pt idx="24">
                  <c:v>99.125146475674555</c:v>
                </c:pt>
                <c:pt idx="25">
                  <c:v>99.225146475674563</c:v>
                </c:pt>
                <c:pt idx="26">
                  <c:v>98.925146475674566</c:v>
                </c:pt>
                <c:pt idx="27">
                  <c:v>99.025146475674561</c:v>
                </c:pt>
                <c:pt idx="28">
                  <c:v>99.325146475674558</c:v>
                </c:pt>
                <c:pt idx="29">
                  <c:v>99.125146475674555</c:v>
                </c:pt>
                <c:pt idx="30">
                  <c:v>99.325146475674558</c:v>
                </c:pt>
                <c:pt idx="31">
                  <c:v>99.725146475674563</c:v>
                </c:pt>
                <c:pt idx="32">
                  <c:v>99.725146475674563</c:v>
                </c:pt>
                <c:pt idx="33">
                  <c:v>100.02514647567456</c:v>
                </c:pt>
                <c:pt idx="34">
                  <c:v>99.425146475674566</c:v>
                </c:pt>
                <c:pt idx="35">
                  <c:v>99.825146475674558</c:v>
                </c:pt>
                <c:pt idx="36">
                  <c:v>99.525146475674561</c:v>
                </c:pt>
                <c:pt idx="37">
                  <c:v>100.02514647567456</c:v>
                </c:pt>
                <c:pt idx="38">
                  <c:v>100.02514647567456</c:v>
                </c:pt>
                <c:pt idx="39">
                  <c:v>100.02514647567456</c:v>
                </c:pt>
                <c:pt idx="40">
                  <c:v>100.12514647567455</c:v>
                </c:pt>
                <c:pt idx="41">
                  <c:v>98.92514647567458</c:v>
                </c:pt>
                <c:pt idx="42">
                  <c:v>99.725146475674578</c:v>
                </c:pt>
                <c:pt idx="43">
                  <c:v>99.525146475674575</c:v>
                </c:pt>
                <c:pt idx="44">
                  <c:v>99.42514647567458</c:v>
                </c:pt>
                <c:pt idx="45">
                  <c:v>99.42514647567458</c:v>
                </c:pt>
                <c:pt idx="46">
                  <c:v>99.125146475674569</c:v>
                </c:pt>
                <c:pt idx="47">
                  <c:v>99.125146475674569</c:v>
                </c:pt>
                <c:pt idx="48">
                  <c:v>99.30571022975569</c:v>
                </c:pt>
                <c:pt idx="49">
                  <c:v>99.646660617720585</c:v>
                </c:pt>
                <c:pt idx="50">
                  <c:v>99.74643368935287</c:v>
                </c:pt>
                <c:pt idx="51">
                  <c:v>99.722908978520408</c:v>
                </c:pt>
                <c:pt idx="52">
                  <c:v>99.5732843577523</c:v>
                </c:pt>
                <c:pt idx="53">
                  <c:v>99.562189113035046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4A-484A-85F4-F279581E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5668080"/>
        <c:axId val="-1855663184"/>
      </c:lineChart>
      <c:dateAx>
        <c:axId val="-1855657200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5665360"/>
        <c:crosses val="autoZero"/>
        <c:auto val="1"/>
        <c:lblOffset val="100"/>
        <c:baseTimeUnit val="months"/>
        <c:majorUnit val="6"/>
        <c:majorTimeUnit val="months"/>
      </c:dateAx>
      <c:valAx>
        <c:axId val="-1855665360"/>
        <c:scaling>
          <c:orientation val="minMax"/>
          <c:max val="104"/>
          <c:min val="96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5657200"/>
        <c:crosses val="autoZero"/>
        <c:crossBetween val="between"/>
      </c:valAx>
      <c:valAx>
        <c:axId val="-18556631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5668080"/>
        <c:crosses val="max"/>
        <c:crossBetween val="between"/>
      </c:valAx>
      <c:dateAx>
        <c:axId val="-1855668080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-18556631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11793</xdr:colOff>
      <xdr:row>346</xdr:row>
      <xdr:rowOff>21771</xdr:rowOff>
    </xdr:from>
    <xdr:to>
      <xdr:col>36</xdr:col>
      <xdr:colOff>259444</xdr:colOff>
      <xdr:row>369</xdr:row>
      <xdr:rowOff>72571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455</xdr:row>
      <xdr:rowOff>31750</xdr:rowOff>
    </xdr:from>
    <xdr:to>
      <xdr:col>23</xdr:col>
      <xdr:colOff>273050</xdr:colOff>
      <xdr:row>473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8164</xdr:colOff>
      <xdr:row>370</xdr:row>
      <xdr:rowOff>907</xdr:rowOff>
    </xdr:from>
    <xdr:to>
      <xdr:col>35</xdr:col>
      <xdr:colOff>603250</xdr:colOff>
      <xdr:row>391</xdr:row>
      <xdr:rowOff>111578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546</xdr:row>
      <xdr:rowOff>104775</xdr:rowOff>
    </xdr:from>
    <xdr:to>
      <xdr:col>23</xdr:col>
      <xdr:colOff>285750</xdr:colOff>
      <xdr:row>562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0.0695</cdr:x>
      <cdr:y>0.41173</cdr:y>
    </cdr:from>
    <cdr:to>
      <cdr:x>0.92468</cdr:x>
      <cdr:y>0.41352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8E4DAEE8-6004-491D-A637-931331970F82}"/>
            </a:ext>
          </a:extLst>
        </cdr:cNvPr>
        <cdr:cNvCxnSpPr/>
      </cdr:nvCxnSpPr>
      <cdr:spPr>
        <a:xfrm xmlns:a="http://schemas.openxmlformats.org/drawingml/2006/main" flipV="1">
          <a:off x="737507" y="1464129"/>
          <a:ext cx="9074150" cy="6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0.97523</cdr:y>
    </cdr:from>
    <cdr:to>
      <cdr:x>0.94875</cdr:x>
      <cdr:y>0.97755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0B393D5C-3014-467E-806F-E34502B446E2}"/>
            </a:ext>
          </a:extLst>
        </cdr:cNvPr>
        <cdr:cNvCxnSpPr/>
      </cdr:nvCxnSpPr>
      <cdr:spPr>
        <a:xfrm xmlns:a="http://schemas.openxmlformats.org/drawingml/2006/main" flipV="1">
          <a:off x="0" y="2508051"/>
          <a:ext cx="10949642" cy="59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uer/Desktop/&#25151;&#22320;&#20135;&#39044;&#27979;/&#25151;&#22320;&#20135;&#24066;&#22330;&#39044;&#27979;201801/70&#22823;&#20013;&#22478;&#24066;&#20108;&#25163;&#25151;&#20303;&#23429;&#20215;&#26684;&#25351;&#25968;%20&#19978;&#28072;&#19979;&#363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B3">
            <v>66</v>
          </cell>
          <cell r="E3">
            <v>6.13</v>
          </cell>
          <cell r="F3">
            <v>0</v>
          </cell>
          <cell r="M3">
            <v>43</v>
          </cell>
          <cell r="P3">
            <v>1.77</v>
          </cell>
          <cell r="Q3">
            <v>-1.27</v>
          </cell>
        </row>
        <row r="4">
          <cell r="B4">
            <v>63</v>
          </cell>
          <cell r="E4">
            <v>6.12</v>
          </cell>
          <cell r="F4">
            <v>-1.17</v>
          </cell>
          <cell r="M4">
            <v>39</v>
          </cell>
          <cell r="P4">
            <v>1.45</v>
          </cell>
          <cell r="Q4">
            <v>-1.08</v>
          </cell>
        </row>
        <row r="5">
          <cell r="B5">
            <v>64</v>
          </cell>
          <cell r="E5">
            <v>5.56</v>
          </cell>
          <cell r="F5">
            <v>-3</v>
          </cell>
          <cell r="M5">
            <v>43</v>
          </cell>
          <cell r="P5">
            <v>1.7</v>
          </cell>
          <cell r="Q5">
            <v>-1.51</v>
          </cell>
        </row>
        <row r="6">
          <cell r="B6">
            <v>62</v>
          </cell>
          <cell r="E6">
            <v>5.64</v>
          </cell>
          <cell r="F6">
            <v>-3.16</v>
          </cell>
          <cell r="M6">
            <v>49</v>
          </cell>
          <cell r="P6">
            <v>1.54</v>
          </cell>
          <cell r="Q6">
            <v>-0.95</v>
          </cell>
        </row>
        <row r="7">
          <cell r="B7">
            <v>66</v>
          </cell>
          <cell r="E7">
            <v>5.17</v>
          </cell>
          <cell r="F7">
            <v>-3</v>
          </cell>
          <cell r="M7">
            <v>47</v>
          </cell>
          <cell r="P7">
            <v>1.68</v>
          </cell>
          <cell r="Q7">
            <v>-1.71</v>
          </cell>
        </row>
        <row r="8">
          <cell r="B8">
            <v>63</v>
          </cell>
          <cell r="E8">
            <v>5.0599999999999996</v>
          </cell>
          <cell r="F8">
            <v>-4.5599999999999996</v>
          </cell>
          <cell r="M8">
            <v>44</v>
          </cell>
          <cell r="P8">
            <v>1.6</v>
          </cell>
          <cell r="Q8">
            <v>-1.67</v>
          </cell>
        </row>
        <row r="10">
          <cell r="B10">
            <v>62</v>
          </cell>
          <cell r="E10">
            <v>4.33</v>
          </cell>
          <cell r="F10">
            <v>-2.58</v>
          </cell>
          <cell r="M10">
            <v>47</v>
          </cell>
          <cell r="P10">
            <v>1.04</v>
          </cell>
          <cell r="Q10">
            <v>-1.05</v>
          </cell>
        </row>
        <row r="11">
          <cell r="B11">
            <v>63</v>
          </cell>
          <cell r="E11">
            <v>4.57</v>
          </cell>
          <cell r="F11">
            <v>-2.17</v>
          </cell>
          <cell r="M11">
            <v>47</v>
          </cell>
          <cell r="P11">
            <v>1.18</v>
          </cell>
          <cell r="Q11">
            <v>-1.97</v>
          </cell>
        </row>
        <row r="12">
          <cell r="B12">
            <v>66</v>
          </cell>
          <cell r="E12">
            <v>4.97</v>
          </cell>
          <cell r="F12">
            <v>-6.27</v>
          </cell>
          <cell r="M12">
            <v>56</v>
          </cell>
          <cell r="P12">
            <v>1.19</v>
          </cell>
          <cell r="Q12">
            <v>-1.07</v>
          </cell>
        </row>
        <row r="13">
          <cell r="B13">
            <v>68</v>
          </cell>
          <cell r="E13">
            <v>4.96</v>
          </cell>
          <cell r="F13">
            <v>-2.9</v>
          </cell>
          <cell r="M13">
            <v>56</v>
          </cell>
          <cell r="P13">
            <v>1.58</v>
          </cell>
          <cell r="Q13">
            <v>-1.95</v>
          </cell>
        </row>
        <row r="14">
          <cell r="B14">
            <v>66</v>
          </cell>
          <cell r="E14">
            <v>4.7</v>
          </cell>
          <cell r="F14">
            <v>-1.17</v>
          </cell>
          <cell r="M14">
            <v>46</v>
          </cell>
          <cell r="P14">
            <v>1.1100000000000001</v>
          </cell>
          <cell r="Q14">
            <v>-0.85</v>
          </cell>
        </row>
        <row r="15">
          <cell r="B15">
            <v>65</v>
          </cell>
          <cell r="E15">
            <v>4.99</v>
          </cell>
          <cell r="F15">
            <v>-0.97</v>
          </cell>
          <cell r="M15">
            <v>47</v>
          </cell>
          <cell r="P15">
            <v>0.84</v>
          </cell>
          <cell r="Q15">
            <v>-1.1499999999999999</v>
          </cell>
        </row>
        <row r="16">
          <cell r="B16">
            <v>64</v>
          </cell>
          <cell r="E16">
            <v>5</v>
          </cell>
          <cell r="F16">
            <v>-1</v>
          </cell>
          <cell r="M16">
            <v>41</v>
          </cell>
          <cell r="P16">
            <v>0.92</v>
          </cell>
          <cell r="Q16">
            <v>-1.22</v>
          </cell>
        </row>
        <row r="17">
          <cell r="B17">
            <v>68</v>
          </cell>
          <cell r="E17">
            <v>4.58</v>
          </cell>
          <cell r="F17">
            <v>-0.55000000000000004</v>
          </cell>
          <cell r="M17">
            <v>48</v>
          </cell>
          <cell r="P17">
            <v>1.1200000000000001</v>
          </cell>
          <cell r="Q17">
            <v>-0.76</v>
          </cell>
        </row>
        <row r="18">
          <cell r="B18">
            <v>68</v>
          </cell>
          <cell r="E18">
            <v>4.55</v>
          </cell>
          <cell r="F18">
            <v>-1.25</v>
          </cell>
          <cell r="M18">
            <v>49</v>
          </cell>
          <cell r="P18">
            <v>0.94</v>
          </cell>
          <cell r="Q18">
            <v>-0.89</v>
          </cell>
        </row>
        <row r="19">
          <cell r="B19">
            <v>64</v>
          </cell>
          <cell r="E19">
            <v>4.53</v>
          </cell>
          <cell r="F19">
            <v>-1.25</v>
          </cell>
          <cell r="M19">
            <v>44</v>
          </cell>
          <cell r="P19">
            <v>1.0900000000000001</v>
          </cell>
          <cell r="Q19">
            <v>-0.9</v>
          </cell>
        </row>
        <row r="20">
          <cell r="B20">
            <v>68</v>
          </cell>
          <cell r="E20">
            <v>4.84</v>
          </cell>
          <cell r="F20">
            <v>-3.9</v>
          </cell>
          <cell r="M20">
            <v>55</v>
          </cell>
          <cell r="P20">
            <v>1.06</v>
          </cell>
          <cell r="Q20">
            <v>-0.82</v>
          </cell>
        </row>
        <row r="22">
          <cell r="B22">
            <v>68</v>
          </cell>
          <cell r="E22">
            <v>4.76</v>
          </cell>
          <cell r="F22">
            <v>-5.8</v>
          </cell>
          <cell r="M22">
            <v>55</v>
          </cell>
          <cell r="P22">
            <v>1.1000000000000001</v>
          </cell>
          <cell r="Q22">
            <v>-1.64</v>
          </cell>
        </row>
        <row r="23">
          <cell r="B23">
            <v>70</v>
          </cell>
          <cell r="E23">
            <v>4.3899999999999997</v>
          </cell>
          <cell r="F23">
            <v>0</v>
          </cell>
          <cell r="M23">
            <v>55</v>
          </cell>
          <cell r="P23">
            <v>0.88</v>
          </cell>
          <cell r="Q23">
            <v>-0.76</v>
          </cell>
        </row>
        <row r="24">
          <cell r="B24">
            <v>69</v>
          </cell>
          <cell r="E24">
            <v>4.6100000000000003</v>
          </cell>
          <cell r="F24">
            <v>0</v>
          </cell>
          <cell r="M24">
            <v>60</v>
          </cell>
          <cell r="P24">
            <v>0.91</v>
          </cell>
          <cell r="Q24">
            <v>-0.82</v>
          </cell>
        </row>
        <row r="25">
          <cell r="B25">
            <v>69</v>
          </cell>
          <cell r="E25">
            <v>4.83</v>
          </cell>
          <cell r="F25">
            <v>0</v>
          </cell>
          <cell r="M25">
            <v>60</v>
          </cell>
          <cell r="P25">
            <v>1.4</v>
          </cell>
          <cell r="Q25">
            <v>-0.48</v>
          </cell>
        </row>
        <row r="26">
          <cell r="B26">
            <v>70</v>
          </cell>
          <cell r="E26">
            <v>5.19</v>
          </cell>
          <cell r="F26">
            <v>0</v>
          </cell>
          <cell r="M26">
            <v>62</v>
          </cell>
          <cell r="P26">
            <v>1.1200000000000001</v>
          </cell>
          <cell r="Q26">
            <v>-1.37</v>
          </cell>
        </row>
        <row r="27">
          <cell r="B27">
            <v>69</v>
          </cell>
          <cell r="E27">
            <v>5.63</v>
          </cell>
          <cell r="F27">
            <v>-0.2</v>
          </cell>
          <cell r="M27">
            <v>60</v>
          </cell>
          <cell r="P27">
            <v>1.1299999999999999</v>
          </cell>
          <cell r="Q27">
            <v>-1.1200000000000001</v>
          </cell>
        </row>
        <row r="28">
          <cell r="B28">
            <v>69</v>
          </cell>
          <cell r="E28">
            <v>6.01</v>
          </cell>
          <cell r="F28">
            <v>0</v>
          </cell>
          <cell r="M28">
            <v>62</v>
          </cell>
          <cell r="P28">
            <v>1.37</v>
          </cell>
          <cell r="Q28">
            <v>-1.06</v>
          </cell>
        </row>
        <row r="29">
          <cell r="B29">
            <v>70</v>
          </cell>
          <cell r="E29">
            <v>6.31</v>
          </cell>
          <cell r="F29">
            <v>0</v>
          </cell>
          <cell r="M29">
            <v>61</v>
          </cell>
          <cell r="P29">
            <v>1.5</v>
          </cell>
          <cell r="Q29">
            <v>-1.43</v>
          </cell>
        </row>
        <row r="30">
          <cell r="B30">
            <v>70</v>
          </cell>
          <cell r="E30">
            <v>6.49</v>
          </cell>
          <cell r="F30">
            <v>0</v>
          </cell>
          <cell r="M30">
            <v>61</v>
          </cell>
          <cell r="P30">
            <v>1.5</v>
          </cell>
          <cell r="Q30">
            <v>-0.17</v>
          </cell>
        </row>
        <row r="31">
          <cell r="B31">
            <v>70</v>
          </cell>
          <cell r="E31">
            <v>7.35</v>
          </cell>
          <cell r="F31">
            <v>0</v>
          </cell>
          <cell r="M31">
            <v>51</v>
          </cell>
          <cell r="P31">
            <v>1.05</v>
          </cell>
          <cell r="Q31">
            <v>-1.0900000000000001</v>
          </cell>
        </row>
        <row r="32">
          <cell r="B32">
            <v>70</v>
          </cell>
          <cell r="E32">
            <v>8.08</v>
          </cell>
          <cell r="F32">
            <v>0</v>
          </cell>
          <cell r="M32">
            <v>42</v>
          </cell>
          <cell r="P32">
            <v>0.91</v>
          </cell>
          <cell r="Q32">
            <v>-1.64</v>
          </cell>
        </row>
        <row r="34">
          <cell r="B34">
            <v>69</v>
          </cell>
          <cell r="E34">
            <v>8.0399999999999991</v>
          </cell>
          <cell r="F34">
            <v>0</v>
          </cell>
          <cell r="M34">
            <v>43</v>
          </cell>
          <cell r="P34">
            <v>0.68</v>
          </cell>
          <cell r="Q34">
            <v>-0.71</v>
          </cell>
        </row>
        <row r="35">
          <cell r="B35">
            <v>70</v>
          </cell>
          <cell r="E35">
            <v>7.7</v>
          </cell>
          <cell r="F35">
            <v>0</v>
          </cell>
          <cell r="M35">
            <v>48</v>
          </cell>
          <cell r="P35">
            <v>0.7</v>
          </cell>
          <cell r="Q35">
            <v>-0.63</v>
          </cell>
        </row>
        <row r="36">
          <cell r="B36">
            <v>70</v>
          </cell>
          <cell r="E36">
            <v>7.45</v>
          </cell>
          <cell r="F36">
            <v>0</v>
          </cell>
          <cell r="M36">
            <v>52</v>
          </cell>
          <cell r="P36">
            <v>0.82</v>
          </cell>
          <cell r="Q36">
            <v>-1.2</v>
          </cell>
        </row>
        <row r="37">
          <cell r="B37">
            <v>68</v>
          </cell>
          <cell r="E37">
            <v>7.06</v>
          </cell>
          <cell r="F37">
            <v>-0.95</v>
          </cell>
          <cell r="M37">
            <v>48</v>
          </cell>
          <cell r="P37">
            <v>0.57999999999999996</v>
          </cell>
          <cell r="Q37">
            <v>-0.92</v>
          </cell>
        </row>
        <row r="38">
          <cell r="B38">
            <v>68</v>
          </cell>
          <cell r="E38">
            <v>6.4</v>
          </cell>
          <cell r="F38">
            <v>-4.25</v>
          </cell>
          <cell r="M38">
            <v>40</v>
          </cell>
          <cell r="P38">
            <v>0.6</v>
          </cell>
          <cell r="Q38">
            <v>-0.66</v>
          </cell>
        </row>
        <row r="39">
          <cell r="B39">
            <v>67</v>
          </cell>
          <cell r="E39">
            <v>5.94</v>
          </cell>
          <cell r="F39">
            <v>-4.9000000000000004</v>
          </cell>
          <cell r="M39">
            <v>41</v>
          </cell>
          <cell r="P39">
            <v>0.7</v>
          </cell>
          <cell r="Q39">
            <v>-0.42</v>
          </cell>
        </row>
        <row r="40">
          <cell r="B40">
            <v>62</v>
          </cell>
          <cell r="E40">
            <v>5.61</v>
          </cell>
          <cell r="F40">
            <v>-3.2</v>
          </cell>
          <cell r="M40">
            <v>34</v>
          </cell>
          <cell r="P40">
            <v>0.69</v>
          </cell>
          <cell r="Q40">
            <v>-0.5</v>
          </cell>
        </row>
        <row r="41">
          <cell r="B41">
            <v>59</v>
          </cell>
          <cell r="E41">
            <v>4.99</v>
          </cell>
          <cell r="F41">
            <v>-3.2</v>
          </cell>
          <cell r="M41">
            <v>33</v>
          </cell>
          <cell r="P41">
            <v>0.65</v>
          </cell>
          <cell r="Q41">
            <v>-0.42</v>
          </cell>
        </row>
        <row r="42">
          <cell r="B42">
            <v>55</v>
          </cell>
          <cell r="E42">
            <v>3.78</v>
          </cell>
          <cell r="F42">
            <v>-3.2</v>
          </cell>
          <cell r="M42">
            <v>23</v>
          </cell>
          <cell r="P42">
            <v>0.35</v>
          </cell>
          <cell r="Q42">
            <v>-0.73</v>
          </cell>
        </row>
        <row r="43">
          <cell r="B43">
            <v>46</v>
          </cell>
          <cell r="E43">
            <v>3.16</v>
          </cell>
          <cell r="F43">
            <v>-2.6</v>
          </cell>
          <cell r="M43">
            <v>15</v>
          </cell>
          <cell r="P43">
            <v>0.49</v>
          </cell>
          <cell r="Q43">
            <v>-1.02</v>
          </cell>
        </row>
        <row r="44">
          <cell r="B44">
            <v>41</v>
          </cell>
          <cell r="E44">
            <v>3.4</v>
          </cell>
          <cell r="F44">
            <v>-2.73</v>
          </cell>
          <cell r="M44">
            <v>11</v>
          </cell>
          <cell r="P44">
            <v>0.81</v>
          </cell>
          <cell r="Q44">
            <v>-0.95</v>
          </cell>
        </row>
        <row r="46">
          <cell r="B46">
            <v>36</v>
          </cell>
          <cell r="E46">
            <v>2.73</v>
          </cell>
          <cell r="F46">
            <v>-2.67</v>
          </cell>
          <cell r="M46">
            <v>20</v>
          </cell>
          <cell r="P46">
            <v>0.36</v>
          </cell>
          <cell r="Q46">
            <v>-0.67</v>
          </cell>
        </row>
        <row r="47">
          <cell r="B47">
            <v>32</v>
          </cell>
          <cell r="E47">
            <v>2.68</v>
          </cell>
          <cell r="F47">
            <v>-2.68</v>
          </cell>
          <cell r="M47">
            <v>39</v>
          </cell>
          <cell r="P47">
            <v>0.51</v>
          </cell>
          <cell r="Q47">
            <v>-0.79</v>
          </cell>
        </row>
        <row r="48">
          <cell r="B48">
            <v>30</v>
          </cell>
          <cell r="E48">
            <v>2.63</v>
          </cell>
          <cell r="F48">
            <v>-2.48</v>
          </cell>
          <cell r="M48">
            <v>44</v>
          </cell>
          <cell r="P48">
            <v>0.65</v>
          </cell>
          <cell r="Q48">
            <v>-0.17</v>
          </cell>
        </row>
        <row r="49">
          <cell r="B49">
            <v>35</v>
          </cell>
          <cell r="E49">
            <v>2.21</v>
          </cell>
          <cell r="F49">
            <v>-2.4300000000000002</v>
          </cell>
          <cell r="M49">
            <v>46</v>
          </cell>
          <cell r="P49">
            <v>0.7</v>
          </cell>
          <cell r="Q49">
            <v>-0.28999999999999998</v>
          </cell>
        </row>
        <row r="50">
          <cell r="B50">
            <v>39</v>
          </cell>
          <cell r="E50">
            <v>2.4</v>
          </cell>
          <cell r="F50">
            <v>-2.2999999999999998</v>
          </cell>
          <cell r="M50">
            <v>57</v>
          </cell>
          <cell r="P50">
            <v>0.78</v>
          </cell>
          <cell r="Q50">
            <v>-0.62</v>
          </cell>
        </row>
        <row r="51">
          <cell r="B51">
            <v>42</v>
          </cell>
          <cell r="E51">
            <v>2.69</v>
          </cell>
          <cell r="F51">
            <v>-2.42</v>
          </cell>
          <cell r="M51">
            <v>61</v>
          </cell>
          <cell r="P51">
            <v>0.86</v>
          </cell>
          <cell r="Q51">
            <v>-0.4</v>
          </cell>
        </row>
        <row r="52">
          <cell r="B52">
            <v>47</v>
          </cell>
          <cell r="E52">
            <v>2.93</v>
          </cell>
          <cell r="F52">
            <v>-2.21</v>
          </cell>
          <cell r="M52">
            <v>64</v>
          </cell>
          <cell r="P52">
            <v>0.79</v>
          </cell>
          <cell r="Q52">
            <v>-0.25</v>
          </cell>
        </row>
        <row r="53">
          <cell r="B53">
            <v>50</v>
          </cell>
          <cell r="E53">
            <v>3.32</v>
          </cell>
          <cell r="F53">
            <v>-2.0499999999999998</v>
          </cell>
          <cell r="M53">
            <v>60</v>
          </cell>
          <cell r="P53">
            <v>0.8</v>
          </cell>
          <cell r="Q53">
            <v>-0.2</v>
          </cell>
        </row>
        <row r="54">
          <cell r="B54">
            <v>54</v>
          </cell>
          <cell r="E54">
            <v>3.92</v>
          </cell>
          <cell r="F54">
            <v>-2.0099999999999998</v>
          </cell>
          <cell r="M54">
            <v>57</v>
          </cell>
          <cell r="P54">
            <v>0.75</v>
          </cell>
          <cell r="Q54">
            <v>-0.33</v>
          </cell>
        </row>
        <row r="55">
          <cell r="B55">
            <v>60</v>
          </cell>
          <cell r="E55">
            <v>4.4800000000000004</v>
          </cell>
          <cell r="F55">
            <v>-1.1399999999999999</v>
          </cell>
          <cell r="M55">
            <v>61</v>
          </cell>
          <cell r="P55">
            <v>0.81</v>
          </cell>
          <cell r="Q55">
            <v>-1.35</v>
          </cell>
        </row>
        <row r="56">
          <cell r="B56">
            <v>69</v>
          </cell>
          <cell r="E56">
            <v>5.21</v>
          </cell>
          <cell r="F56">
            <v>-1.8</v>
          </cell>
          <cell r="M56">
            <v>60</v>
          </cell>
          <cell r="P56">
            <v>0.93</v>
          </cell>
          <cell r="Q56">
            <v>-0.1</v>
          </cell>
        </row>
        <row r="58">
          <cell r="B58">
            <v>69</v>
          </cell>
          <cell r="E58">
            <v>7.55</v>
          </cell>
          <cell r="F58">
            <v>-0.9</v>
          </cell>
          <cell r="M58">
            <v>43</v>
          </cell>
          <cell r="P58">
            <v>1.08</v>
          </cell>
          <cell r="Q58">
            <v>-0.41</v>
          </cell>
        </row>
        <row r="59">
          <cell r="B59">
            <v>69</v>
          </cell>
          <cell r="E59">
            <v>8.33</v>
          </cell>
          <cell r="F59">
            <v>-0.9</v>
          </cell>
          <cell r="M59">
            <v>56</v>
          </cell>
          <cell r="P59">
            <v>1.06</v>
          </cell>
          <cell r="Q59">
            <v>-0.53</v>
          </cell>
        </row>
        <row r="60">
          <cell r="B60">
            <v>69</v>
          </cell>
          <cell r="E60">
            <v>8.7799999999999994</v>
          </cell>
          <cell r="F60">
            <v>-0.6</v>
          </cell>
          <cell r="M60">
            <v>57</v>
          </cell>
          <cell r="P60">
            <v>1.08</v>
          </cell>
          <cell r="Q60">
            <v>-1.22</v>
          </cell>
        </row>
        <row r="61">
          <cell r="B61">
            <v>68</v>
          </cell>
          <cell r="E61">
            <v>8.36</v>
          </cell>
          <cell r="F61">
            <v>-0.8</v>
          </cell>
          <cell r="M61">
            <v>32</v>
          </cell>
          <cell r="P61">
            <v>0.6</v>
          </cell>
          <cell r="Q61">
            <v>-0.86</v>
          </cell>
        </row>
        <row r="62">
          <cell r="B62">
            <v>68</v>
          </cell>
          <cell r="E62">
            <v>7.45</v>
          </cell>
          <cell r="F62">
            <v>-0.7</v>
          </cell>
          <cell r="M62">
            <v>31</v>
          </cell>
          <cell r="P62">
            <v>0.39</v>
          </cell>
          <cell r="Q62">
            <v>-0.89</v>
          </cell>
        </row>
        <row r="63">
          <cell r="B63">
            <v>67</v>
          </cell>
          <cell r="E63">
            <v>6.97</v>
          </cell>
          <cell r="F63">
            <v>-1.23</v>
          </cell>
          <cell r="M63">
            <v>32</v>
          </cell>
          <cell r="P63">
            <v>0.63</v>
          </cell>
          <cell r="Q63">
            <v>-0.45</v>
          </cell>
        </row>
        <row r="64">
          <cell r="B64">
            <v>67</v>
          </cell>
          <cell r="E64">
            <v>6.53</v>
          </cell>
          <cell r="F64">
            <v>-0.75</v>
          </cell>
          <cell r="M64">
            <v>41</v>
          </cell>
          <cell r="P64">
            <v>0.51</v>
          </cell>
          <cell r="Q64">
            <v>-0.44</v>
          </cell>
        </row>
        <row r="65">
          <cell r="B65">
            <v>66</v>
          </cell>
          <cell r="E65">
            <v>6.48</v>
          </cell>
          <cell r="F65">
            <v>-0.8</v>
          </cell>
          <cell r="M65">
            <v>54</v>
          </cell>
          <cell r="P65">
            <v>0.78</v>
          </cell>
          <cell r="Q65">
            <v>-0.25</v>
          </cell>
        </row>
        <row r="66">
          <cell r="B66">
            <v>66</v>
          </cell>
          <cell r="E66">
            <v>6.24</v>
          </cell>
          <cell r="F66">
            <v>-0.56999999999999995</v>
          </cell>
          <cell r="M66">
            <v>48</v>
          </cell>
          <cell r="P66">
            <v>0.65</v>
          </cell>
          <cell r="Q66">
            <v>-0.4</v>
          </cell>
        </row>
        <row r="67">
          <cell r="B67">
            <v>64</v>
          </cell>
          <cell r="E67">
            <v>6.06</v>
          </cell>
          <cell r="F67">
            <v>-0.62</v>
          </cell>
          <cell r="M67">
            <v>49</v>
          </cell>
          <cell r="P67">
            <v>0.48</v>
          </cell>
          <cell r="Q67">
            <v>-0.28999999999999998</v>
          </cell>
        </row>
        <row r="68">
          <cell r="B68">
            <v>64</v>
          </cell>
          <cell r="E68">
            <v>5.59</v>
          </cell>
          <cell r="F68">
            <v>-1.1399999999999999</v>
          </cell>
          <cell r="M68">
            <v>57</v>
          </cell>
          <cell r="P68">
            <v>0.53</v>
          </cell>
          <cell r="Q68">
            <v>-0.12</v>
          </cell>
        </row>
        <row r="70">
          <cell r="B70">
            <v>65</v>
          </cell>
          <cell r="E70">
            <v>4.9000000000000004</v>
          </cell>
          <cell r="F70">
            <v>-4.63</v>
          </cell>
          <cell r="M70">
            <v>50</v>
          </cell>
          <cell r="P70">
            <v>0.5</v>
          </cell>
          <cell r="Q70">
            <v>-0.67</v>
          </cell>
        </row>
        <row r="71">
          <cell r="B71">
            <v>63</v>
          </cell>
          <cell r="E71">
            <v>4.38</v>
          </cell>
          <cell r="F71">
            <v>-3.4</v>
          </cell>
          <cell r="M71">
            <v>44</v>
          </cell>
          <cell r="P71">
            <v>0.41</v>
          </cell>
          <cell r="Q71">
            <v>-0.57999999999999996</v>
          </cell>
        </row>
        <row r="72">
          <cell r="B72">
            <v>62</v>
          </cell>
          <cell r="E72">
            <v>3.75</v>
          </cell>
          <cell r="F72">
            <v>-2.15</v>
          </cell>
          <cell r="M72">
            <v>41</v>
          </cell>
          <cell r="P72">
            <v>0.38</v>
          </cell>
          <cell r="Q72">
            <v>-0.46</v>
          </cell>
        </row>
        <row r="73">
          <cell r="B73">
            <v>65</v>
          </cell>
          <cell r="E73">
            <v>3.52</v>
          </cell>
          <cell r="F73">
            <v>-0.95</v>
          </cell>
          <cell r="M73">
            <v>36</v>
          </cell>
          <cell r="P73">
            <v>0.3</v>
          </cell>
          <cell r="Q73">
            <v>-0.35</v>
          </cell>
        </row>
        <row r="74">
          <cell r="B74">
            <v>64</v>
          </cell>
          <cell r="E74">
            <v>3.78</v>
          </cell>
          <cell r="F74">
            <v>-0.42</v>
          </cell>
          <cell r="M74">
            <v>39</v>
          </cell>
          <cell r="P74">
            <v>0.28999999999999998</v>
          </cell>
          <cell r="Q74">
            <v>-0.27</v>
          </cell>
        </row>
        <row r="75">
          <cell r="B75">
            <v>64</v>
          </cell>
          <cell r="E75">
            <v>3.7</v>
          </cell>
          <cell r="F75">
            <v>-0.4</v>
          </cell>
          <cell r="M75">
            <v>36</v>
          </cell>
          <cell r="P75">
            <v>0.24</v>
          </cell>
          <cell r="Q75">
            <v>-0.28999999999999998</v>
          </cell>
        </row>
        <row r="76">
          <cell r="B76">
            <v>64</v>
          </cell>
          <cell r="E76">
            <v>3.45</v>
          </cell>
          <cell r="F76">
            <v>-1.1200000000000001</v>
          </cell>
          <cell r="M76">
            <v>27</v>
          </cell>
          <cell r="P76">
            <v>0.23</v>
          </cell>
          <cell r="Q76">
            <v>-0.36</v>
          </cell>
        </row>
        <row r="77">
          <cell r="B77">
            <v>61</v>
          </cell>
          <cell r="E77">
            <v>2.96</v>
          </cell>
          <cell r="F77">
            <v>-1.69</v>
          </cell>
          <cell r="M77">
            <v>24</v>
          </cell>
          <cell r="P77">
            <v>0.18</v>
          </cell>
          <cell r="Q77">
            <v>-0.37</v>
          </cell>
        </row>
        <row r="78">
          <cell r="B78">
            <v>55</v>
          </cell>
          <cell r="E78">
            <v>2.64</v>
          </cell>
          <cell r="F78">
            <v>-1.75</v>
          </cell>
          <cell r="M78">
            <v>13</v>
          </cell>
          <cell r="P78">
            <v>0.18</v>
          </cell>
          <cell r="Q78">
            <v>-0.47</v>
          </cell>
        </row>
        <row r="79">
          <cell r="B79">
            <v>47</v>
          </cell>
          <cell r="E79">
            <v>2.34</v>
          </cell>
          <cell r="F79">
            <v>-1.9</v>
          </cell>
          <cell r="M79">
            <v>7</v>
          </cell>
          <cell r="P79">
            <v>0.17</v>
          </cell>
          <cell r="Q79">
            <v>-0.65</v>
          </cell>
        </row>
        <row r="80">
          <cell r="B80">
            <v>36</v>
          </cell>
          <cell r="E80">
            <v>2.2599999999999998</v>
          </cell>
          <cell r="F80">
            <v>-2.4700000000000002</v>
          </cell>
          <cell r="M80">
            <v>3</v>
          </cell>
          <cell r="P80">
            <v>0.13</v>
          </cell>
          <cell r="Q80">
            <v>-0.64</v>
          </cell>
        </row>
        <row r="82">
          <cell r="B82">
            <v>24</v>
          </cell>
          <cell r="E82">
            <v>1.33</v>
          </cell>
          <cell r="F82">
            <v>-2.9</v>
          </cell>
          <cell r="M82">
            <v>11</v>
          </cell>
          <cell r="P82">
            <v>0.21</v>
          </cell>
          <cell r="Q82">
            <v>-0.37</v>
          </cell>
        </row>
        <row r="83">
          <cell r="B83">
            <v>20</v>
          </cell>
          <cell r="E83">
            <v>1.1499999999999999</v>
          </cell>
          <cell r="F83">
            <v>-2.75</v>
          </cell>
          <cell r="M83">
            <v>16</v>
          </cell>
          <cell r="P83">
            <v>0.23</v>
          </cell>
          <cell r="Q83">
            <v>-0.28000000000000003</v>
          </cell>
        </row>
        <row r="84">
          <cell r="B84">
            <v>12</v>
          </cell>
          <cell r="E84">
            <v>1.33</v>
          </cell>
          <cell r="F84">
            <v>-2.66</v>
          </cell>
          <cell r="M84">
            <v>9</v>
          </cell>
          <cell r="P84">
            <v>0.2</v>
          </cell>
          <cell r="Q84">
            <v>-0.44</v>
          </cell>
        </row>
        <row r="85">
          <cell r="B85">
            <v>11</v>
          </cell>
          <cell r="E85">
            <v>1.1299999999999999</v>
          </cell>
          <cell r="F85">
            <v>-2.62</v>
          </cell>
          <cell r="M85">
            <v>18</v>
          </cell>
          <cell r="P85">
            <v>0.21</v>
          </cell>
          <cell r="Q85">
            <v>-0.27</v>
          </cell>
        </row>
        <row r="86">
          <cell r="B86">
            <v>12</v>
          </cell>
          <cell r="E86">
            <v>0.93</v>
          </cell>
          <cell r="F86">
            <v>-2.6</v>
          </cell>
          <cell r="M86">
            <v>31</v>
          </cell>
          <cell r="P86">
            <v>0.33</v>
          </cell>
          <cell r="Q86">
            <v>-0.19</v>
          </cell>
        </row>
        <row r="87">
          <cell r="B87">
            <v>11</v>
          </cell>
          <cell r="E87">
            <v>0.84</v>
          </cell>
          <cell r="F87">
            <v>-2.4700000000000002</v>
          </cell>
          <cell r="M87">
            <v>38</v>
          </cell>
          <cell r="P87">
            <v>0.33</v>
          </cell>
          <cell r="Q87">
            <v>-0.24</v>
          </cell>
        </row>
        <row r="88">
          <cell r="B88">
            <v>10</v>
          </cell>
          <cell r="E88">
            <v>0.95</v>
          </cell>
          <cell r="F88">
            <v>-2.33</v>
          </cell>
          <cell r="M88">
            <v>38</v>
          </cell>
          <cell r="P88">
            <v>0.26</v>
          </cell>
          <cell r="Q88">
            <v>-0.25</v>
          </cell>
        </row>
        <row r="89">
          <cell r="B89">
            <v>13</v>
          </cell>
          <cell r="E89">
            <v>0.75</v>
          </cell>
          <cell r="F89">
            <v>-2.35</v>
          </cell>
          <cell r="M89">
            <v>35</v>
          </cell>
          <cell r="P89">
            <v>0.2</v>
          </cell>
          <cell r="Q89">
            <v>-0.28999999999999998</v>
          </cell>
        </row>
        <row r="90">
          <cell r="B90">
            <v>15</v>
          </cell>
          <cell r="E90">
            <v>0.83</v>
          </cell>
          <cell r="F90">
            <v>-2.12</v>
          </cell>
          <cell r="M90">
            <v>32</v>
          </cell>
          <cell r="P90">
            <v>0.2</v>
          </cell>
          <cell r="Q90">
            <v>-0.23</v>
          </cell>
        </row>
        <row r="91">
          <cell r="B91">
            <v>18</v>
          </cell>
          <cell r="E91">
            <v>1.18</v>
          </cell>
          <cell r="F91">
            <v>-1.87</v>
          </cell>
          <cell r="M91">
            <v>35</v>
          </cell>
          <cell r="P91">
            <v>0.25</v>
          </cell>
          <cell r="Q91">
            <v>-0.34</v>
          </cell>
        </row>
        <row r="92">
          <cell r="B92">
            <v>25</v>
          </cell>
          <cell r="E92">
            <v>1.34</v>
          </cell>
          <cell r="F92">
            <v>-1.46</v>
          </cell>
          <cell r="M92">
            <v>46</v>
          </cell>
          <cell r="P92">
            <v>0.3</v>
          </cell>
          <cell r="Q92">
            <v>-0.17</v>
          </cell>
        </row>
        <row r="94">
          <cell r="B94">
            <v>49</v>
          </cell>
          <cell r="E94">
            <v>1.91</v>
          </cell>
          <cell r="F94">
            <v>-1.21</v>
          </cell>
          <cell r="M94">
            <v>66</v>
          </cell>
          <cell r="P94">
            <v>0.65</v>
          </cell>
          <cell r="Q94">
            <v>-0.3</v>
          </cell>
        </row>
        <row r="95">
          <cell r="B95">
            <v>59</v>
          </cell>
          <cell r="E95">
            <v>2.3199999999999998</v>
          </cell>
          <cell r="F95">
            <v>-1.39</v>
          </cell>
          <cell r="M95">
            <v>66</v>
          </cell>
          <cell r="P95">
            <v>0.69</v>
          </cell>
          <cell r="Q95">
            <v>-0.6</v>
          </cell>
        </row>
        <row r="96">
          <cell r="B96">
            <v>64</v>
          </cell>
          <cell r="E96">
            <v>2.83</v>
          </cell>
          <cell r="F96">
            <v>-1.05</v>
          </cell>
          <cell r="M96">
            <v>66</v>
          </cell>
          <cell r="P96">
            <v>0.56999999999999995</v>
          </cell>
          <cell r="Q96">
            <v>-0.8</v>
          </cell>
        </row>
        <row r="97">
          <cell r="B97">
            <v>67</v>
          </cell>
          <cell r="E97">
            <v>3.24</v>
          </cell>
          <cell r="F97">
            <v>-1.33</v>
          </cell>
          <cell r="M97">
            <v>64</v>
          </cell>
          <cell r="P97">
            <v>0.55000000000000004</v>
          </cell>
          <cell r="Q97">
            <v>-0.17</v>
          </cell>
        </row>
        <row r="98">
          <cell r="B98">
            <v>68</v>
          </cell>
          <cell r="E98">
            <v>3.49</v>
          </cell>
          <cell r="F98">
            <v>-1.95</v>
          </cell>
          <cell r="M98">
            <v>55</v>
          </cell>
          <cell r="P98">
            <v>0.47</v>
          </cell>
          <cell r="Q98">
            <v>-0.14000000000000001</v>
          </cell>
        </row>
        <row r="99">
          <cell r="B99">
            <v>67</v>
          </cell>
          <cell r="E99">
            <v>3.79</v>
          </cell>
          <cell r="F99">
            <v>-1.7</v>
          </cell>
          <cell r="M99">
            <v>57</v>
          </cell>
          <cell r="P99">
            <v>0.42</v>
          </cell>
          <cell r="Q99">
            <v>-0.17</v>
          </cell>
        </row>
        <row r="100">
          <cell r="B100">
            <v>68</v>
          </cell>
          <cell r="E100">
            <v>4.03</v>
          </cell>
          <cell r="F100">
            <v>-2.75</v>
          </cell>
          <cell r="M100">
            <v>58</v>
          </cell>
          <cell r="P100">
            <v>0.44</v>
          </cell>
          <cell r="Q100">
            <v>-0.2</v>
          </cell>
        </row>
        <row r="101">
          <cell r="B101">
            <v>68</v>
          </cell>
          <cell r="E101">
            <v>4.46</v>
          </cell>
          <cell r="F101">
            <v>-2.9</v>
          </cell>
          <cell r="M101">
            <v>63</v>
          </cell>
          <cell r="P101">
            <v>0.49</v>
          </cell>
          <cell r="Q101">
            <v>-0.22</v>
          </cell>
        </row>
        <row r="102">
          <cell r="B102">
            <v>68</v>
          </cell>
          <cell r="E102">
            <v>4.87</v>
          </cell>
          <cell r="F102">
            <v>-2.85</v>
          </cell>
          <cell r="M102">
            <v>62</v>
          </cell>
          <cell r="P102">
            <v>0.49</v>
          </cell>
          <cell r="Q102">
            <v>-0.25</v>
          </cell>
        </row>
        <row r="103">
          <cell r="B103">
            <v>68</v>
          </cell>
          <cell r="E103">
            <v>5.26</v>
          </cell>
          <cell r="F103">
            <v>-5.7</v>
          </cell>
          <cell r="M103">
            <v>63</v>
          </cell>
          <cell r="P103">
            <v>0.46</v>
          </cell>
          <cell r="Q103">
            <v>-0.5</v>
          </cell>
        </row>
        <row r="104">
          <cell r="B104">
            <v>69</v>
          </cell>
          <cell r="E104">
            <v>5.39</v>
          </cell>
          <cell r="F104">
            <v>-7.2</v>
          </cell>
          <cell r="M104">
            <v>64</v>
          </cell>
          <cell r="P104">
            <v>0.4</v>
          </cell>
          <cell r="Q104">
            <v>-0.46</v>
          </cell>
        </row>
        <row r="106">
          <cell r="B106">
            <v>69</v>
          </cell>
          <cell r="E106">
            <v>6.4</v>
          </cell>
          <cell r="F106">
            <v>-8.8000000000000007</v>
          </cell>
          <cell r="M106">
            <v>46</v>
          </cell>
          <cell r="P106">
            <v>0.31</v>
          </cell>
          <cell r="Q106">
            <v>-0.26</v>
          </cell>
        </row>
        <row r="107">
          <cell r="B107">
            <v>68</v>
          </cell>
          <cell r="E107">
            <v>4.41</v>
          </cell>
          <cell r="F107">
            <v>-4.25</v>
          </cell>
          <cell r="M107">
            <v>42</v>
          </cell>
          <cell r="P107">
            <v>0.3</v>
          </cell>
          <cell r="Q107">
            <v>-0.31</v>
          </cell>
        </row>
        <row r="108">
          <cell r="B108">
            <v>67</v>
          </cell>
          <cell r="E108">
            <v>4</v>
          </cell>
          <cell r="F108">
            <v>-4.5999999999999996</v>
          </cell>
          <cell r="M108">
            <v>35</v>
          </cell>
          <cell r="P108">
            <v>0.27</v>
          </cell>
          <cell r="Q108">
            <v>-0.2</v>
          </cell>
        </row>
        <row r="109">
          <cell r="B109">
            <v>64</v>
          </cell>
          <cell r="E109">
            <v>3.56</v>
          </cell>
          <cell r="F109">
            <v>-2.2599999999999998</v>
          </cell>
          <cell r="M109">
            <v>19</v>
          </cell>
          <cell r="P109">
            <v>0.23</v>
          </cell>
          <cell r="Q109">
            <v>-0.3</v>
          </cell>
        </row>
        <row r="110">
          <cell r="B110">
            <v>62</v>
          </cell>
          <cell r="E110">
            <v>2.98</v>
          </cell>
          <cell r="F110">
            <v>-2.16</v>
          </cell>
          <cell r="M110">
            <v>7</v>
          </cell>
          <cell r="P110">
            <v>0.1</v>
          </cell>
          <cell r="Q110">
            <v>-0.46</v>
          </cell>
        </row>
        <row r="111">
          <cell r="B111">
            <v>51</v>
          </cell>
          <cell r="E111">
            <v>2.2799999999999998</v>
          </cell>
          <cell r="F111">
            <v>-1.85</v>
          </cell>
          <cell r="M111">
            <v>1</v>
          </cell>
          <cell r="P111">
            <v>0.1</v>
          </cell>
          <cell r="Q111">
            <v>-0.84</v>
          </cell>
        </row>
        <row r="112">
          <cell r="B112">
            <v>37</v>
          </cell>
          <cell r="E112">
            <v>1.68</v>
          </cell>
          <cell r="F112">
            <v>-1.7</v>
          </cell>
          <cell r="M112">
            <v>1</v>
          </cell>
          <cell r="P112">
            <v>0.1</v>
          </cell>
          <cell r="Q112">
            <v>-0.84</v>
          </cell>
        </row>
        <row r="113">
          <cell r="B113">
            <v>17</v>
          </cell>
          <cell r="E113">
            <v>1.28</v>
          </cell>
          <cell r="F113">
            <v>-2.14</v>
          </cell>
          <cell r="M113">
            <v>0</v>
          </cell>
          <cell r="Q113">
            <v>-0.97</v>
          </cell>
        </row>
        <row r="114">
          <cell r="B114">
            <v>4</v>
          </cell>
          <cell r="E114">
            <v>2</v>
          </cell>
          <cell r="F114">
            <v>-2.84</v>
          </cell>
          <cell r="M114">
            <v>2</v>
          </cell>
          <cell r="P114">
            <v>0.3</v>
          </cell>
          <cell r="Q114">
            <v>-0.93</v>
          </cell>
        </row>
        <row r="115">
          <cell r="B115">
            <v>3</v>
          </cell>
          <cell r="E115">
            <v>1.97</v>
          </cell>
          <cell r="F115">
            <v>-3.51</v>
          </cell>
          <cell r="M115">
            <v>6</v>
          </cell>
          <cell r="P115">
            <v>0.43</v>
          </cell>
          <cell r="Q115">
            <v>-0.51</v>
          </cell>
        </row>
        <row r="116">
          <cell r="B116">
            <v>3</v>
          </cell>
          <cell r="E116">
            <v>1.47</v>
          </cell>
          <cell r="F116">
            <v>-4.16</v>
          </cell>
          <cell r="M116">
            <v>8</v>
          </cell>
          <cell r="P116">
            <v>0.28999999999999998</v>
          </cell>
          <cell r="Q116">
            <v>-0.42</v>
          </cell>
        </row>
        <row r="118">
          <cell r="B118">
            <v>1</v>
          </cell>
          <cell r="E118">
            <v>1</v>
          </cell>
          <cell r="F118">
            <v>-5.01</v>
          </cell>
          <cell r="M118">
            <v>5</v>
          </cell>
          <cell r="P118">
            <v>0.16</v>
          </cell>
          <cell r="Q118">
            <v>-0.46</v>
          </cell>
        </row>
        <row r="119">
          <cell r="B119">
            <v>1</v>
          </cell>
          <cell r="E119">
            <v>0.4</v>
          </cell>
          <cell r="F119">
            <v>-5.25</v>
          </cell>
          <cell r="M119">
            <v>12</v>
          </cell>
          <cell r="P119">
            <v>0.3</v>
          </cell>
          <cell r="Q119">
            <v>-0.28999999999999998</v>
          </cell>
        </row>
        <row r="120">
          <cell r="B120">
            <v>1</v>
          </cell>
          <cell r="E120">
            <v>2.8</v>
          </cell>
          <cell r="F120">
            <v>-5.27</v>
          </cell>
          <cell r="M120">
            <v>28</v>
          </cell>
          <cell r="P120">
            <v>0.54</v>
          </cell>
          <cell r="Q120">
            <v>-0.26</v>
          </cell>
        </row>
        <row r="121">
          <cell r="B121">
            <v>3</v>
          </cell>
          <cell r="E121">
            <v>4.4000000000000004</v>
          </cell>
          <cell r="F121">
            <v>-5.23</v>
          </cell>
          <cell r="M121">
            <v>37</v>
          </cell>
          <cell r="P121">
            <v>0.68</v>
          </cell>
          <cell r="Q121">
            <v>-0.27</v>
          </cell>
        </row>
        <row r="122">
          <cell r="B122">
            <v>4</v>
          </cell>
          <cell r="E122">
            <v>7.05</v>
          </cell>
          <cell r="F122">
            <v>-4.8499999999999996</v>
          </cell>
          <cell r="M122">
            <v>42</v>
          </cell>
          <cell r="P122">
            <v>0.66</v>
          </cell>
          <cell r="Q122">
            <v>-0.22</v>
          </cell>
        </row>
        <row r="123">
          <cell r="B123">
            <v>5</v>
          </cell>
          <cell r="E123">
            <v>8.86</v>
          </cell>
          <cell r="F123">
            <v>-4.04</v>
          </cell>
          <cell r="M123">
            <v>39</v>
          </cell>
          <cell r="P123">
            <v>0.63</v>
          </cell>
          <cell r="Q123">
            <v>-0.26</v>
          </cell>
        </row>
        <row r="124">
          <cell r="B124">
            <v>7</v>
          </cell>
          <cell r="E124">
            <v>8.6300000000000008</v>
          </cell>
          <cell r="F124">
            <v>-3.35</v>
          </cell>
          <cell r="M124">
            <v>43</v>
          </cell>
          <cell r="P124">
            <v>0.47</v>
          </cell>
          <cell r="Q124">
            <v>-0.23</v>
          </cell>
        </row>
        <row r="125">
          <cell r="B125">
            <v>15</v>
          </cell>
          <cell r="E125">
            <v>5.63</v>
          </cell>
          <cell r="F125">
            <v>-2.79</v>
          </cell>
          <cell r="M125">
            <v>39</v>
          </cell>
          <cell r="P125">
            <v>0.43</v>
          </cell>
          <cell r="Q125">
            <v>-0.23</v>
          </cell>
        </row>
        <row r="126">
          <cell r="B126">
            <v>24</v>
          </cell>
          <cell r="E126">
            <v>4.33</v>
          </cell>
          <cell r="F126">
            <v>-2.2999999999999998</v>
          </cell>
          <cell r="M126">
            <v>38</v>
          </cell>
          <cell r="P126">
            <v>0.32</v>
          </cell>
          <cell r="Q126">
            <v>-0.19</v>
          </cell>
        </row>
        <row r="127">
          <cell r="B127">
            <v>32</v>
          </cell>
          <cell r="E127">
            <v>3.85</v>
          </cell>
          <cell r="F127">
            <v>-2.2200000000000002</v>
          </cell>
          <cell r="M127">
            <v>40</v>
          </cell>
          <cell r="P127">
            <v>0.44</v>
          </cell>
          <cell r="Q127">
            <v>-0.24</v>
          </cell>
        </row>
        <row r="128">
          <cell r="B128">
            <v>35</v>
          </cell>
          <cell r="E128">
            <v>4.2300000000000004</v>
          </cell>
          <cell r="F128">
            <v>-2.0299999999999998</v>
          </cell>
          <cell r="M128">
            <v>37</v>
          </cell>
          <cell r="P128">
            <v>0.5</v>
          </cell>
          <cell r="Q128">
            <v>-0.21</v>
          </cell>
        </row>
        <row r="130">
          <cell r="B130">
            <v>41</v>
          </cell>
          <cell r="E130">
            <v>5.5</v>
          </cell>
          <cell r="F130">
            <v>-1.66</v>
          </cell>
          <cell r="M130">
            <v>34</v>
          </cell>
          <cell r="P130">
            <v>0.97</v>
          </cell>
          <cell r="Q130">
            <v>-0.26</v>
          </cell>
        </row>
        <row r="131">
          <cell r="B131">
            <v>46</v>
          </cell>
          <cell r="E131">
            <v>6.36</v>
          </cell>
          <cell r="F131">
            <v>-1.51</v>
          </cell>
          <cell r="M131">
            <v>54</v>
          </cell>
          <cell r="P131">
            <v>1.1399999999999999</v>
          </cell>
          <cell r="Q131">
            <v>-0.28000000000000003</v>
          </cell>
        </row>
        <row r="132">
          <cell r="B132">
            <v>47</v>
          </cell>
          <cell r="E132">
            <v>7.02</v>
          </cell>
          <cell r="F132">
            <v>-1.28</v>
          </cell>
          <cell r="M132">
            <v>51</v>
          </cell>
          <cell r="P132">
            <v>0.98</v>
          </cell>
          <cell r="Q132">
            <v>-0.21</v>
          </cell>
        </row>
        <row r="133">
          <cell r="B133">
            <v>50</v>
          </cell>
          <cell r="E133">
            <v>6.89</v>
          </cell>
          <cell r="F133">
            <v>-1.33</v>
          </cell>
          <cell r="M133">
            <v>49</v>
          </cell>
          <cell r="P133">
            <v>0.81</v>
          </cell>
          <cell r="Q133">
            <v>-0.22</v>
          </cell>
        </row>
        <row r="134">
          <cell r="B134">
            <v>52</v>
          </cell>
          <cell r="E134">
            <v>6.78</v>
          </cell>
          <cell r="F134">
            <v>-1.45</v>
          </cell>
          <cell r="M134">
            <v>48</v>
          </cell>
          <cell r="P134">
            <v>0.72</v>
          </cell>
          <cell r="Q134">
            <v>-0.19</v>
          </cell>
        </row>
        <row r="135">
          <cell r="B135">
            <v>52</v>
          </cell>
          <cell r="E135">
            <v>7.16</v>
          </cell>
          <cell r="F135">
            <v>-1.27</v>
          </cell>
          <cell r="M135">
            <v>51</v>
          </cell>
          <cell r="P135">
            <v>0.78</v>
          </cell>
          <cell r="Q135">
            <v>-0.22</v>
          </cell>
        </row>
        <row r="136">
          <cell r="B136">
            <v>53</v>
          </cell>
          <cell r="E136">
            <v>7.98</v>
          </cell>
          <cell r="F136">
            <v>-1.32</v>
          </cell>
          <cell r="M136">
            <v>57</v>
          </cell>
          <cell r="P136">
            <v>1.1200000000000001</v>
          </cell>
          <cell r="Q136">
            <v>-0.2</v>
          </cell>
        </row>
        <row r="137">
          <cell r="B137">
            <v>57</v>
          </cell>
          <cell r="E137">
            <v>9.1199999999999992</v>
          </cell>
          <cell r="F137">
            <v>-1.52</v>
          </cell>
          <cell r="M137">
            <v>60</v>
          </cell>
          <cell r="P137">
            <v>1.72</v>
          </cell>
          <cell r="Q137">
            <v>-0.23</v>
          </cell>
        </row>
        <row r="138">
          <cell r="B138">
            <v>59</v>
          </cell>
          <cell r="E138">
            <v>9.4700000000000006</v>
          </cell>
          <cell r="F138">
            <v>-1.74</v>
          </cell>
          <cell r="M138">
            <v>55</v>
          </cell>
          <cell r="P138">
            <v>0.86</v>
          </cell>
          <cell r="Q138">
            <v>-0.25</v>
          </cell>
        </row>
        <row r="139">
          <cell r="B139">
            <v>61</v>
          </cell>
          <cell r="E139">
            <v>9.3000000000000007</v>
          </cell>
          <cell r="F139">
            <v>-1.94</v>
          </cell>
          <cell r="M139">
            <v>47</v>
          </cell>
          <cell r="P139">
            <v>0.61</v>
          </cell>
          <cell r="Q139">
            <v>-0.3</v>
          </cell>
        </row>
        <row r="140">
          <cell r="B140">
            <v>61</v>
          </cell>
          <cell r="E140">
            <v>9.36</v>
          </cell>
          <cell r="F140">
            <v>-1.69</v>
          </cell>
          <cell r="M140">
            <v>45</v>
          </cell>
          <cell r="P140">
            <v>0.55000000000000004</v>
          </cell>
          <cell r="Q140">
            <v>-0.24</v>
          </cell>
        </row>
        <row r="142">
          <cell r="B142">
            <v>60</v>
          </cell>
          <cell r="E142">
            <v>9.4</v>
          </cell>
          <cell r="F142">
            <v>-1</v>
          </cell>
          <cell r="M142">
            <v>55</v>
          </cell>
          <cell r="P142">
            <v>0.53</v>
          </cell>
          <cell r="Q142">
            <v>-0.28000000000000003</v>
          </cell>
        </row>
        <row r="143">
          <cell r="B143">
            <v>62</v>
          </cell>
          <cell r="E143">
            <v>8.9</v>
          </cell>
          <cell r="F143">
            <v>-0.91</v>
          </cell>
          <cell r="M143">
            <v>64</v>
          </cell>
          <cell r="P143">
            <v>0.85</v>
          </cell>
          <cell r="Q143">
            <v>-0.2</v>
          </cell>
        </row>
        <row r="144">
          <cell r="B144">
            <v>63</v>
          </cell>
          <cell r="E144">
            <v>8.7200000000000006</v>
          </cell>
          <cell r="F144">
            <v>-0.78</v>
          </cell>
          <cell r="M144">
            <v>61</v>
          </cell>
          <cell r="P144">
            <v>0.86</v>
          </cell>
          <cell r="Q144">
            <v>-0.26</v>
          </cell>
        </row>
        <row r="145">
          <cell r="B145">
            <v>65</v>
          </cell>
          <cell r="E145">
            <v>8.42</v>
          </cell>
          <cell r="F145">
            <v>-0.72</v>
          </cell>
          <cell r="M145">
            <v>60</v>
          </cell>
          <cell r="P145">
            <v>0.71</v>
          </cell>
          <cell r="Q145">
            <v>-0.36</v>
          </cell>
        </row>
        <row r="146">
          <cell r="B146">
            <v>66</v>
          </cell>
          <cell r="E146">
            <v>8.4</v>
          </cell>
          <cell r="F146">
            <v>-0.47</v>
          </cell>
          <cell r="M146">
            <v>60</v>
          </cell>
          <cell r="P146">
            <v>0.76</v>
          </cell>
          <cell r="Q146">
            <v>-0.47</v>
          </cell>
        </row>
        <row r="147">
          <cell r="B147">
            <v>67</v>
          </cell>
          <cell r="E147">
            <v>8.06</v>
          </cell>
          <cell r="F147">
            <v>-0.55000000000000004</v>
          </cell>
          <cell r="M147">
            <v>54</v>
          </cell>
          <cell r="P147">
            <v>0.53</v>
          </cell>
          <cell r="Q147">
            <v>-0.32</v>
          </cell>
        </row>
        <row r="148">
          <cell r="B148">
            <v>69</v>
          </cell>
          <cell r="E148">
            <v>7.12</v>
          </cell>
          <cell r="F148">
            <v>-0.4</v>
          </cell>
          <cell r="M148">
            <v>54</v>
          </cell>
          <cell r="P148">
            <v>0.46</v>
          </cell>
          <cell r="Q148">
            <v>-0.41</v>
          </cell>
        </row>
        <row r="149">
          <cell r="B149">
            <v>65</v>
          </cell>
          <cell r="E149">
            <v>6.16</v>
          </cell>
          <cell r="F149">
            <v>-0.52</v>
          </cell>
          <cell r="M149">
            <v>49</v>
          </cell>
          <cell r="P149">
            <v>0.37</v>
          </cell>
          <cell r="Q149">
            <v>-0.25</v>
          </cell>
        </row>
        <row r="150">
          <cell r="B150">
            <v>64</v>
          </cell>
          <cell r="E150">
            <v>5.71</v>
          </cell>
          <cell r="F150">
            <v>-0.57999999999999996</v>
          </cell>
          <cell r="M150">
            <v>47</v>
          </cell>
          <cell r="P150">
            <v>0.35</v>
          </cell>
          <cell r="Q150">
            <v>-0.24</v>
          </cell>
        </row>
        <row r="151">
          <cell r="B151">
            <v>65</v>
          </cell>
          <cell r="E151">
            <v>5.52</v>
          </cell>
          <cell r="F151">
            <v>-0.62</v>
          </cell>
          <cell r="M151">
            <v>51</v>
          </cell>
          <cell r="P151">
            <v>0.44</v>
          </cell>
          <cell r="Q151">
            <v>-0.3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opLeftCell="A46" workbookViewId="0">
      <selection activeCell="C95" sqref="C95"/>
    </sheetView>
  </sheetViews>
  <sheetFormatPr defaultColWidth="8.75" defaultRowHeight="11.25" x14ac:dyDescent="0.15"/>
  <cols>
    <col min="1" max="4" width="8.875" style="15" bestFit="1" customWidth="1"/>
    <col min="5" max="7" width="10.25" style="15" bestFit="1" customWidth="1"/>
    <col min="8" max="8" width="8.875" style="15" bestFit="1" customWidth="1"/>
    <col min="9" max="9" width="10.25" style="15" bestFit="1" customWidth="1"/>
    <col min="10" max="11" width="9.5" style="15" bestFit="1" customWidth="1"/>
    <col min="12" max="13" width="10.25" style="15" bestFit="1" customWidth="1"/>
    <col min="14" max="16384" width="8.75" style="15"/>
  </cols>
  <sheetData>
    <row r="1" spans="1:13" x14ac:dyDescent="0.15">
      <c r="A1" s="12" t="s">
        <v>82</v>
      </c>
      <c r="B1" s="17" t="s">
        <v>75</v>
      </c>
      <c r="C1" s="18" t="s">
        <v>76</v>
      </c>
      <c r="D1" s="18" t="s">
        <v>83</v>
      </c>
      <c r="E1" s="15" t="s">
        <v>84</v>
      </c>
      <c r="F1" s="15" t="s">
        <v>85</v>
      </c>
      <c r="G1" s="15" t="s">
        <v>86</v>
      </c>
      <c r="H1" s="17" t="s">
        <v>27</v>
      </c>
      <c r="I1" s="17" t="s">
        <v>77</v>
      </c>
      <c r="J1" s="17" t="s">
        <v>78</v>
      </c>
      <c r="K1" s="19" t="s">
        <v>79</v>
      </c>
      <c r="L1" s="14" t="s">
        <v>87</v>
      </c>
      <c r="M1" s="19" t="s">
        <v>88</v>
      </c>
    </row>
    <row r="2" spans="1:13" x14ac:dyDescent="0.15">
      <c r="A2" s="20">
        <v>38625</v>
      </c>
      <c r="B2" s="21">
        <v>3257.9134701776211</v>
      </c>
      <c r="C2" s="22">
        <v>99.496907216494847</v>
      </c>
      <c r="D2" s="22">
        <v>63.430660110526091</v>
      </c>
      <c r="E2" s="22">
        <v>11313.3</v>
      </c>
      <c r="F2" s="22">
        <v>34725.599999999999</v>
      </c>
      <c r="G2" s="22">
        <v>46495.57</v>
      </c>
      <c r="H2" s="23">
        <v>11.011678</v>
      </c>
      <c r="I2" s="24">
        <v>17934</v>
      </c>
      <c r="J2" s="21">
        <v>8866</v>
      </c>
      <c r="K2" s="22">
        <v>24805.01</v>
      </c>
      <c r="L2" s="22">
        <v>14317.45</v>
      </c>
      <c r="M2" s="22">
        <v>10377.57</v>
      </c>
    </row>
    <row r="3" spans="1:13" x14ac:dyDescent="0.15">
      <c r="A3" s="20">
        <v>38717</v>
      </c>
      <c r="B3" s="21">
        <v>3167.6567623456776</v>
      </c>
      <c r="C3" s="22">
        <v>99.071668063704948</v>
      </c>
      <c r="D3" s="22">
        <v>64.947480059856744</v>
      </c>
      <c r="E3" s="22">
        <v>17576.13</v>
      </c>
      <c r="F3" s="22">
        <v>55486.22</v>
      </c>
      <c r="G3" s="22">
        <v>68064.44</v>
      </c>
      <c r="H3" s="23">
        <v>10.915044000000002</v>
      </c>
      <c r="I3" s="24">
        <v>18559</v>
      </c>
      <c r="J3" s="21">
        <v>9141</v>
      </c>
      <c r="K3" s="22">
        <v>38253.730000000003</v>
      </c>
      <c r="L3" s="22">
        <v>21397.84</v>
      </c>
      <c r="M3" s="22">
        <v>15909.2</v>
      </c>
    </row>
    <row r="4" spans="1:13" x14ac:dyDescent="0.15">
      <c r="A4" s="20">
        <v>38807</v>
      </c>
      <c r="B4" s="21">
        <v>3375.4074287085664</v>
      </c>
      <c r="C4" s="22">
        <v>96.200551977920881</v>
      </c>
      <c r="D4" s="22">
        <v>69.300359948120843</v>
      </c>
      <c r="E4" s="22">
        <v>3192.7</v>
      </c>
      <c r="F4" s="22">
        <v>9458.7099999999991</v>
      </c>
      <c r="G4" s="22">
        <v>17215.919999999998</v>
      </c>
      <c r="H4" s="23">
        <v>10.436732000000001</v>
      </c>
      <c r="I4" s="24">
        <v>20000</v>
      </c>
      <c r="J4" s="21">
        <v>12000</v>
      </c>
      <c r="K4" s="22">
        <v>6685.12</v>
      </c>
      <c r="L4" s="22">
        <v>5640.08</v>
      </c>
      <c r="M4" s="22">
        <v>2792.68</v>
      </c>
    </row>
    <row r="5" spans="1:13" x14ac:dyDescent="0.15">
      <c r="A5" s="20">
        <v>38898</v>
      </c>
      <c r="B5" s="21">
        <v>3463.294427117653</v>
      </c>
      <c r="C5" s="22">
        <v>99.885806796663815</v>
      </c>
      <c r="D5" s="22">
        <v>67.013327570059786</v>
      </c>
      <c r="E5" s="22">
        <v>7957.48</v>
      </c>
      <c r="F5" s="22">
        <v>22976.62</v>
      </c>
      <c r="G5" s="22">
        <v>37904.620000000003</v>
      </c>
      <c r="H5" s="23">
        <v>12.615188</v>
      </c>
      <c r="I5" s="21">
        <v>21000</v>
      </c>
      <c r="J5" s="21">
        <v>13000</v>
      </c>
      <c r="K5" s="22">
        <v>15683.72</v>
      </c>
      <c r="L5" s="22">
        <v>12223.83</v>
      </c>
      <c r="M5" s="22">
        <v>7694.59</v>
      </c>
    </row>
    <row r="6" spans="1:13" x14ac:dyDescent="0.15">
      <c r="A6" s="20">
        <v>38990</v>
      </c>
      <c r="B6" s="21">
        <v>3459.9147181549556</v>
      </c>
      <c r="C6" s="22">
        <v>102.15384615384616</v>
      </c>
      <c r="D6" s="22">
        <v>69.870443945413726</v>
      </c>
      <c r="E6" s="22">
        <v>12415.34</v>
      </c>
      <c r="F6" s="22">
        <v>35883.370000000003</v>
      </c>
      <c r="G6" s="22">
        <v>54885.49</v>
      </c>
      <c r="H6" s="23">
        <v>13.299215</v>
      </c>
      <c r="I6" s="21">
        <v>21803</v>
      </c>
      <c r="J6" s="21">
        <v>13800</v>
      </c>
      <c r="K6" s="22">
        <v>24054.23</v>
      </c>
      <c r="L6" s="22">
        <v>18401.849999999999</v>
      </c>
      <c r="M6" s="22">
        <v>12902.4</v>
      </c>
    </row>
    <row r="7" spans="1:13" x14ac:dyDescent="0.15">
      <c r="A7" s="20">
        <v>39082</v>
      </c>
      <c r="B7" s="21">
        <v>3366.7873373245775</v>
      </c>
      <c r="C7" s="22">
        <v>105.97770179872157</v>
      </c>
      <c r="D7" s="22">
        <v>80.060784144268709</v>
      </c>
      <c r="E7" s="22">
        <v>20825.96</v>
      </c>
      <c r="F7" s="22">
        <v>61857.07</v>
      </c>
      <c r="G7" s="22">
        <v>79252.83</v>
      </c>
      <c r="H7" s="23">
        <v>12.775106000000003</v>
      </c>
      <c r="I7" s="21">
        <v>22700</v>
      </c>
      <c r="J7" s="21">
        <v>14100</v>
      </c>
      <c r="K7" s="22">
        <v>36573.57</v>
      </c>
      <c r="L7" s="22">
        <v>27135.55</v>
      </c>
      <c r="M7" s="22">
        <v>19422.900000000001</v>
      </c>
    </row>
    <row r="8" spans="1:13" x14ac:dyDescent="0.15">
      <c r="A8" s="20">
        <v>39172</v>
      </c>
      <c r="B8" s="21">
        <v>3821.1846875274155</v>
      </c>
      <c r="C8" s="22">
        <v>104.39</v>
      </c>
      <c r="D8" s="22">
        <v>79.869868140726666</v>
      </c>
      <c r="E8" s="22">
        <v>4050.75</v>
      </c>
      <c r="F8" s="22">
        <v>10600.77</v>
      </c>
      <c r="G8" s="22">
        <v>19044.23</v>
      </c>
      <c r="H8" s="23">
        <v>12.442033</v>
      </c>
      <c r="I8" s="21">
        <v>24101</v>
      </c>
      <c r="J8" s="21">
        <v>16000</v>
      </c>
      <c r="K8" s="22">
        <v>6110.04</v>
      </c>
      <c r="L8" s="22">
        <v>7125.49</v>
      </c>
      <c r="M8" s="22">
        <v>3543.78</v>
      </c>
    </row>
    <row r="9" spans="1:13" x14ac:dyDescent="0.15">
      <c r="A9" s="20">
        <v>39263</v>
      </c>
      <c r="B9" s="21">
        <v>3814.0670832116366</v>
      </c>
      <c r="C9" s="22">
        <v>105.19000000000001</v>
      </c>
      <c r="D9" s="22">
        <v>90.807491200880648</v>
      </c>
      <c r="E9" s="22">
        <v>10642.83</v>
      </c>
      <c r="F9" s="22">
        <v>27904.15</v>
      </c>
      <c r="G9" s="22">
        <v>44891.97</v>
      </c>
      <c r="H9" s="23">
        <v>15.170771999999998</v>
      </c>
      <c r="I9" s="21">
        <v>26002</v>
      </c>
      <c r="J9" s="21">
        <v>17000</v>
      </c>
      <c r="K9" s="22">
        <v>17251.82</v>
      </c>
      <c r="L9" s="22">
        <v>15617.59</v>
      </c>
      <c r="M9" s="22">
        <v>9887.23</v>
      </c>
    </row>
    <row r="10" spans="1:13" x14ac:dyDescent="0.15">
      <c r="A10" s="20">
        <v>39355</v>
      </c>
      <c r="B10" s="21">
        <v>3944.4552225462221</v>
      </c>
      <c r="C10" s="22">
        <v>106.30999999999999</v>
      </c>
      <c r="D10" s="22">
        <v>89.733184538906357</v>
      </c>
      <c r="E10" s="22">
        <v>18684.77</v>
      </c>
      <c r="F10" s="22">
        <v>47369.71</v>
      </c>
      <c r="G10" s="22">
        <v>66727.97</v>
      </c>
      <c r="H10" s="23">
        <v>15.746079</v>
      </c>
      <c r="I10" s="21">
        <v>28600</v>
      </c>
      <c r="J10" s="21">
        <v>17600</v>
      </c>
      <c r="K10" s="22">
        <v>28346.35</v>
      </c>
      <c r="L10" s="22">
        <v>25379.03</v>
      </c>
      <c r="M10" s="22">
        <v>16814.05</v>
      </c>
    </row>
    <row r="11" spans="1:13" x14ac:dyDescent="0.15">
      <c r="A11" s="20">
        <v>39447</v>
      </c>
      <c r="B11" s="21">
        <v>3863.9038445229976</v>
      </c>
      <c r="C11" s="22">
        <v>108.08</v>
      </c>
      <c r="D11" s="22">
        <v>61.555510370069136</v>
      </c>
      <c r="E11" s="22">
        <v>29889.119999999999</v>
      </c>
      <c r="F11" s="22">
        <v>77354.720000000001</v>
      </c>
      <c r="G11" s="22">
        <v>95401.53</v>
      </c>
      <c r="H11" s="23">
        <v>15.022074999999999</v>
      </c>
      <c r="I11" s="21">
        <v>30000</v>
      </c>
      <c r="J11" s="21">
        <v>18000</v>
      </c>
      <c r="K11" s="22">
        <v>40245.85</v>
      </c>
      <c r="L11" s="22">
        <v>37477.96</v>
      </c>
      <c r="M11" s="22">
        <v>25288.799999999999</v>
      </c>
    </row>
    <row r="12" spans="1:13" x14ac:dyDescent="0.15">
      <c r="A12" s="20">
        <v>39538</v>
      </c>
      <c r="B12" s="21">
        <v>3933.6871600335326</v>
      </c>
      <c r="C12" s="22">
        <v>107.69999999999999</v>
      </c>
      <c r="D12" s="22">
        <v>69.489210598197204</v>
      </c>
      <c r="E12" s="22">
        <v>4110.53</v>
      </c>
      <c r="F12" s="22">
        <v>10449.56</v>
      </c>
      <c r="G12" s="22">
        <v>23971.360000000001</v>
      </c>
      <c r="H12" s="23">
        <v>15.669392000000002</v>
      </c>
      <c r="I12" s="21">
        <v>31000</v>
      </c>
      <c r="J12" s="21">
        <v>18000</v>
      </c>
      <c r="K12" s="22">
        <v>7922.14</v>
      </c>
      <c r="L12" s="22">
        <v>9225.5499999999993</v>
      </c>
      <c r="M12" s="22">
        <v>4687.75</v>
      </c>
    </row>
    <row r="13" spans="1:13" x14ac:dyDescent="0.15">
      <c r="A13" s="20">
        <v>39629</v>
      </c>
      <c r="B13" s="21">
        <v>3987.7872583820181</v>
      </c>
      <c r="C13" s="22">
        <v>107.94778067885116</v>
      </c>
      <c r="D13" s="22">
        <v>57.867640714429513</v>
      </c>
      <c r="E13" s="22">
        <v>10325.43</v>
      </c>
      <c r="F13" s="22">
        <v>25892.63</v>
      </c>
      <c r="G13" s="22">
        <v>53472.78</v>
      </c>
      <c r="H13" s="23">
        <v>19.247041999999997</v>
      </c>
      <c r="I13" s="21">
        <v>33000</v>
      </c>
      <c r="J13" s="21">
        <v>19500</v>
      </c>
      <c r="K13" s="22">
        <v>18560.98</v>
      </c>
      <c r="L13" s="22">
        <v>19173.34</v>
      </c>
      <c r="M13" s="22">
        <v>13195.67</v>
      </c>
    </row>
    <row r="14" spans="1:13" x14ac:dyDescent="0.15">
      <c r="A14" s="20">
        <v>39721</v>
      </c>
      <c r="B14" s="21">
        <v>3938.0532509803879</v>
      </c>
      <c r="C14" s="22">
        <v>91.416912632821735</v>
      </c>
      <c r="D14" s="22">
        <v>47.649413249935442</v>
      </c>
      <c r="E14" s="22">
        <v>15878.53</v>
      </c>
      <c r="F14" s="22">
        <v>40320.76</v>
      </c>
      <c r="G14" s="22">
        <v>73521.25</v>
      </c>
      <c r="H14" s="23">
        <v>20.218421000000003</v>
      </c>
      <c r="I14" s="21">
        <v>33000</v>
      </c>
      <c r="J14" s="21">
        <v>19700</v>
      </c>
      <c r="K14" s="22">
        <v>27536.73</v>
      </c>
      <c r="L14" s="22">
        <v>28082.94</v>
      </c>
      <c r="M14" s="22">
        <v>21277.69</v>
      </c>
    </row>
    <row r="15" spans="1:13" x14ac:dyDescent="0.15">
      <c r="A15" s="20">
        <v>39813</v>
      </c>
      <c r="B15" s="21">
        <v>3799.9461268886093</v>
      </c>
      <c r="C15" s="22">
        <v>62.262626856026685</v>
      </c>
      <c r="D15" s="22">
        <v>15.993509771399726</v>
      </c>
      <c r="E15" s="22">
        <v>25068.18</v>
      </c>
      <c r="F15" s="22">
        <v>65969.83</v>
      </c>
      <c r="G15" s="22">
        <v>102553.37</v>
      </c>
      <c r="H15" s="23">
        <v>21.168282000000001</v>
      </c>
      <c r="I15" s="21">
        <v>29800</v>
      </c>
      <c r="J15" s="21">
        <v>19300</v>
      </c>
      <c r="K15" s="22">
        <v>39353.4</v>
      </c>
      <c r="L15" s="22">
        <v>39619.360000000001</v>
      </c>
      <c r="M15" s="22">
        <v>31203.200000000001</v>
      </c>
    </row>
    <row r="16" spans="1:13" x14ac:dyDescent="0.15">
      <c r="A16" s="20">
        <v>39903</v>
      </c>
      <c r="B16" s="21">
        <v>4473.2127540291849</v>
      </c>
      <c r="C16" s="22">
        <v>48.232047442898249</v>
      </c>
      <c r="D16" s="22">
        <v>56.444338848330389</v>
      </c>
      <c r="E16" s="22">
        <v>5058.6400000000003</v>
      </c>
      <c r="F16" s="22">
        <v>11308.74</v>
      </c>
      <c r="G16" s="22">
        <v>20082.36</v>
      </c>
      <c r="H16" s="23">
        <v>17.909428000000002</v>
      </c>
      <c r="I16" s="21">
        <v>34900</v>
      </c>
      <c r="J16" s="21">
        <v>21700</v>
      </c>
      <c r="K16" s="22">
        <v>4741.6499999999996</v>
      </c>
      <c r="L16" s="22">
        <v>10070.32</v>
      </c>
      <c r="M16" s="22">
        <v>4880.29</v>
      </c>
    </row>
    <row r="17" spans="1:13" x14ac:dyDescent="0.15">
      <c r="A17" s="20">
        <v>39994</v>
      </c>
      <c r="B17" s="21">
        <v>4632.138121218145</v>
      </c>
      <c r="C17" s="22">
        <v>58.39450212019301</v>
      </c>
      <c r="D17" s="22">
        <v>82.575683523560372</v>
      </c>
      <c r="E17" s="22">
        <v>15799.57</v>
      </c>
      <c r="F17" s="22">
        <v>34108.589999999997</v>
      </c>
      <c r="G17" s="22">
        <v>47921.45</v>
      </c>
      <c r="H17" s="23">
        <v>21.58172754887218</v>
      </c>
      <c r="I17" s="21">
        <v>38600</v>
      </c>
      <c r="J17" s="21">
        <v>23500</v>
      </c>
      <c r="K17" s="22">
        <v>13643.98</v>
      </c>
      <c r="L17" s="22">
        <v>23151.53</v>
      </c>
      <c r="M17" s="22">
        <v>14295.41</v>
      </c>
    </row>
    <row r="18" spans="1:13" x14ac:dyDescent="0.15">
      <c r="A18" s="20">
        <v>40086</v>
      </c>
      <c r="B18" s="21">
        <v>4716.7053102721184</v>
      </c>
      <c r="C18" s="22">
        <v>75.344563552833066</v>
      </c>
      <c r="D18" s="22">
        <v>86.57314629258515</v>
      </c>
      <c r="E18" s="22">
        <v>27531.89</v>
      </c>
      <c r="F18" s="22">
        <v>58371.02</v>
      </c>
      <c r="G18" s="22">
        <v>73223.490000000005</v>
      </c>
      <c r="H18" s="23">
        <v>22.573715999999997</v>
      </c>
      <c r="I18" s="21">
        <v>43500</v>
      </c>
      <c r="J18" s="21">
        <v>24700</v>
      </c>
      <c r="K18" s="22">
        <v>21451.1</v>
      </c>
      <c r="L18" s="22">
        <v>38121.18</v>
      </c>
      <c r="M18" s="22">
        <v>24560</v>
      </c>
    </row>
    <row r="19" spans="1:13" x14ac:dyDescent="0.15">
      <c r="A19" s="20">
        <v>40178</v>
      </c>
      <c r="B19" s="21">
        <v>4681.0374122737585</v>
      </c>
      <c r="C19" s="22">
        <v>105.60794297352342</v>
      </c>
      <c r="D19" s="22">
        <v>86.598026598026593</v>
      </c>
      <c r="E19" s="22">
        <v>44355.17</v>
      </c>
      <c r="F19" s="22">
        <v>94755</v>
      </c>
      <c r="G19" s="22">
        <v>116422.05</v>
      </c>
      <c r="H19" s="23">
        <v>21.381054000000002</v>
      </c>
      <c r="I19" s="21">
        <v>47600</v>
      </c>
      <c r="J19" s="21">
        <v>25278</v>
      </c>
      <c r="K19" s="22">
        <v>31909.5</v>
      </c>
      <c r="L19" s="22">
        <v>57799.040000000001</v>
      </c>
      <c r="M19" s="22">
        <v>36241.800000000003</v>
      </c>
    </row>
    <row r="20" spans="1:13" x14ac:dyDescent="0.15">
      <c r="A20" s="20">
        <v>40268</v>
      </c>
      <c r="B20" s="21">
        <v>5192.9181325076879</v>
      </c>
      <c r="C20" s="22">
        <v>107.75219835663835</v>
      </c>
      <c r="D20" s="22">
        <v>81.278777520860572</v>
      </c>
      <c r="E20" s="22">
        <v>7976.8</v>
      </c>
      <c r="F20" s="22">
        <v>15360.92</v>
      </c>
      <c r="G20" s="22">
        <v>32288.6</v>
      </c>
      <c r="H20" s="23">
        <v>24.112732999999999</v>
      </c>
      <c r="I20" s="21">
        <v>53300</v>
      </c>
      <c r="J20" s="21">
        <v>28453</v>
      </c>
      <c r="K20" s="22">
        <v>6165.98</v>
      </c>
      <c r="L20" s="22">
        <v>16250.48</v>
      </c>
      <c r="M20" s="22">
        <v>6594.45</v>
      </c>
    </row>
    <row r="21" spans="1:13" x14ac:dyDescent="0.15">
      <c r="A21" s="20">
        <v>40359</v>
      </c>
      <c r="B21" s="21">
        <v>5036.4868535771402</v>
      </c>
      <c r="C21" s="22">
        <v>105.11581067472306</v>
      </c>
      <c r="D21" s="22">
        <v>44.857661761102385</v>
      </c>
      <c r="E21" s="22">
        <v>19819.849999999999</v>
      </c>
      <c r="F21" s="22">
        <v>39352.53</v>
      </c>
      <c r="G21" s="22">
        <v>80450.94</v>
      </c>
      <c r="H21" s="23">
        <v>27.790192999999995</v>
      </c>
      <c r="I21" s="21">
        <v>57400</v>
      </c>
      <c r="J21" s="21">
        <v>29715</v>
      </c>
      <c r="K21" s="22">
        <v>18501.23</v>
      </c>
      <c r="L21" s="22">
        <v>33718.959999999999</v>
      </c>
      <c r="M21" s="22">
        <v>19747.12</v>
      </c>
    </row>
    <row r="22" spans="1:13" x14ac:dyDescent="0.15">
      <c r="A22" s="20">
        <v>40451</v>
      </c>
      <c r="B22" s="21">
        <v>5054.0718537367165</v>
      </c>
      <c r="C22" s="22">
        <v>101.20506912442396</v>
      </c>
      <c r="D22" s="22">
        <v>77.939419978517748</v>
      </c>
      <c r="E22" s="22">
        <v>31916.58</v>
      </c>
      <c r="F22" s="22">
        <v>63150.23</v>
      </c>
      <c r="G22" s="22">
        <v>119441</v>
      </c>
      <c r="H22" s="23">
        <v>29.729080000000003</v>
      </c>
      <c r="I22" s="21">
        <v>60000</v>
      </c>
      <c r="J22" s="21">
        <v>31281</v>
      </c>
      <c r="K22" s="22">
        <v>29083.09</v>
      </c>
      <c r="L22" s="22">
        <v>50504.44</v>
      </c>
      <c r="M22" s="22">
        <v>33511.25</v>
      </c>
    </row>
    <row r="23" spans="1:13" x14ac:dyDescent="0.15">
      <c r="A23" s="20">
        <v>40543</v>
      </c>
      <c r="B23" s="21">
        <v>5032.3501295522874</v>
      </c>
      <c r="C23" s="22">
        <v>97.652668998005836</v>
      </c>
      <c r="D23" s="22">
        <v>81.958493048801429</v>
      </c>
      <c r="E23" s="22">
        <v>52721.24</v>
      </c>
      <c r="F23" s="22">
        <v>104764.65</v>
      </c>
      <c r="G23" s="22">
        <v>163646.87</v>
      </c>
      <c r="H23" s="23">
        <v>28.753155426645517</v>
      </c>
      <c r="I23" s="21">
        <v>62000</v>
      </c>
      <c r="J23" s="21">
        <v>31325.8</v>
      </c>
      <c r="K23" s="22">
        <v>39953.1</v>
      </c>
      <c r="L23" s="22">
        <v>72944.039999999994</v>
      </c>
      <c r="M23" s="22">
        <v>48259.4</v>
      </c>
    </row>
    <row r="24" spans="1:13" x14ac:dyDescent="0.15">
      <c r="A24" s="20">
        <v>40633</v>
      </c>
      <c r="B24" s="21">
        <v>5754.1409266901665</v>
      </c>
      <c r="C24" s="22">
        <v>97.24844720496894</v>
      </c>
      <c r="D24" s="22">
        <v>63.48305888438658</v>
      </c>
      <c r="E24" s="22">
        <v>10151.91</v>
      </c>
      <c r="F24" s="22">
        <v>17642.79</v>
      </c>
      <c r="G24" s="22">
        <v>39842.43</v>
      </c>
      <c r="H24" s="23">
        <v>32.544086830258301</v>
      </c>
      <c r="I24" s="21">
        <v>64800</v>
      </c>
      <c r="J24" s="21">
        <v>33268</v>
      </c>
      <c r="K24" s="22">
        <v>8180.78</v>
      </c>
      <c r="L24" s="22">
        <v>19268.05</v>
      </c>
      <c r="M24" s="22">
        <v>8846.36</v>
      </c>
    </row>
    <row r="25" spans="1:13" x14ac:dyDescent="0.15">
      <c r="A25" s="20">
        <v>40724</v>
      </c>
      <c r="B25" s="21">
        <v>5535.7476125821786</v>
      </c>
      <c r="C25" s="22">
        <v>95.284767451869271</v>
      </c>
      <c r="D25" s="22">
        <v>56.027130394923439</v>
      </c>
      <c r="E25" s="22">
        <v>24589.42</v>
      </c>
      <c r="F25" s="22">
        <v>44419.33</v>
      </c>
      <c r="G25" s="22">
        <v>99442.59</v>
      </c>
      <c r="H25" s="23">
        <v>37.234174526671673</v>
      </c>
      <c r="I25" s="21">
        <v>62600</v>
      </c>
      <c r="J25" s="21">
        <v>34168</v>
      </c>
      <c r="K25" s="22">
        <v>21909.8</v>
      </c>
      <c r="L25" s="22">
        <v>40990.870000000003</v>
      </c>
      <c r="M25" s="22">
        <v>26250.45</v>
      </c>
    </row>
    <row r="26" spans="1:13" x14ac:dyDescent="0.15">
      <c r="A26" s="20">
        <v>40816</v>
      </c>
      <c r="B26" s="21">
        <v>5514.4100576879246</v>
      </c>
      <c r="C26" s="22">
        <v>91.264658441954737</v>
      </c>
      <c r="D26" s="22">
        <v>34.474986019701468</v>
      </c>
      <c r="E26" s="22">
        <v>39311.54</v>
      </c>
      <c r="F26" s="22">
        <v>71288.75</v>
      </c>
      <c r="G26" s="22">
        <v>147774.69</v>
      </c>
      <c r="H26" s="23">
        <v>39.382770035398231</v>
      </c>
      <c r="I26" s="21">
        <v>64000</v>
      </c>
      <c r="J26" s="21">
        <v>33887</v>
      </c>
      <c r="K26" s="22">
        <v>31184.02</v>
      </c>
      <c r="L26" s="22">
        <v>61947.19</v>
      </c>
      <c r="M26" s="22">
        <v>44224.84</v>
      </c>
    </row>
    <row r="27" spans="1:13" x14ac:dyDescent="0.15">
      <c r="A27" s="20">
        <v>40908</v>
      </c>
      <c r="B27" s="21">
        <v>5357.099849817243</v>
      </c>
      <c r="C27" s="22">
        <v>53.922749044250125</v>
      </c>
      <c r="D27" s="22">
        <v>4.3189268461007586</v>
      </c>
      <c r="E27" s="22">
        <v>58588.86</v>
      </c>
      <c r="F27" s="22">
        <v>109366.75</v>
      </c>
      <c r="G27" s="22">
        <v>191236.8682</v>
      </c>
      <c r="H27" s="23">
        <v>37.907676019999997</v>
      </c>
      <c r="I27" s="21">
        <v>71400</v>
      </c>
      <c r="J27" s="21">
        <v>34880</v>
      </c>
      <c r="K27" s="22">
        <v>44327.442000000003</v>
      </c>
      <c r="L27" s="22">
        <v>85688.732199999999</v>
      </c>
      <c r="M27" s="22">
        <v>61796.9</v>
      </c>
    </row>
    <row r="28" spans="1:13" x14ac:dyDescent="0.15">
      <c r="A28" s="20">
        <v>40999</v>
      </c>
      <c r="B28" s="21">
        <v>5690.6222300377649</v>
      </c>
      <c r="C28" s="22">
        <v>29.717223650385606</v>
      </c>
      <c r="D28" s="22">
        <v>22.974041602200447</v>
      </c>
      <c r="E28" s="22">
        <v>8672.0256000000008</v>
      </c>
      <c r="F28" s="22">
        <v>15239.1518</v>
      </c>
      <c r="G28" s="22">
        <v>39946.272599999997</v>
      </c>
      <c r="H28" s="23">
        <v>41.327103130000005</v>
      </c>
      <c r="I28" s="21">
        <v>73000</v>
      </c>
      <c r="J28" s="21">
        <v>36010</v>
      </c>
      <c r="K28" s="22">
        <v>7858.8719000000001</v>
      </c>
      <c r="L28" s="22">
        <v>20846.595399999998</v>
      </c>
      <c r="M28" s="22">
        <v>10927.165199999999</v>
      </c>
    </row>
    <row r="29" spans="1:13" x14ac:dyDescent="0.15">
      <c r="A29" s="20">
        <v>41090</v>
      </c>
      <c r="B29" s="21">
        <v>5833.70459730322</v>
      </c>
      <c r="C29" s="22">
        <v>17.764153710765619</v>
      </c>
      <c r="D29" s="22">
        <v>44.516438375771109</v>
      </c>
      <c r="E29" s="22">
        <v>23314.037100000001</v>
      </c>
      <c r="F29" s="22">
        <v>39964.377200000003</v>
      </c>
      <c r="G29" s="22">
        <v>92379.672900000005</v>
      </c>
      <c r="H29" s="23">
        <v>44.93131305</v>
      </c>
      <c r="I29" s="21">
        <v>69000</v>
      </c>
      <c r="J29" s="21">
        <v>37237</v>
      </c>
      <c r="K29" s="22">
        <v>17543.185600000001</v>
      </c>
      <c r="L29" s="22">
        <v>43329.024100000002</v>
      </c>
      <c r="M29" s="22">
        <v>30609.828600000001</v>
      </c>
    </row>
    <row r="30" spans="1:13" x14ac:dyDescent="0.15">
      <c r="A30" s="20">
        <v>41182</v>
      </c>
      <c r="B30" s="21">
        <v>5896.0895536438202</v>
      </c>
      <c r="C30" s="22">
        <v>19.160997732426303</v>
      </c>
      <c r="D30" s="22">
        <v>50.245712566442691</v>
      </c>
      <c r="E30" s="22">
        <v>40353.6679</v>
      </c>
      <c r="F30" s="22">
        <v>68441.409400000004</v>
      </c>
      <c r="G30" s="22">
        <v>135014.43299999999</v>
      </c>
      <c r="H30" s="23">
        <v>46.385572920000001</v>
      </c>
      <c r="I30" s="21">
        <v>72000</v>
      </c>
      <c r="J30" s="21">
        <v>38461</v>
      </c>
      <c r="K30" s="22">
        <v>26033.318899999998</v>
      </c>
      <c r="L30" s="22">
        <v>68231.616899999994</v>
      </c>
      <c r="M30" s="22">
        <v>51045.9254</v>
      </c>
    </row>
    <row r="31" spans="1:13" x14ac:dyDescent="0.15">
      <c r="A31" s="20">
        <v>41274</v>
      </c>
      <c r="B31" s="21">
        <v>5790.9859815697828</v>
      </c>
      <c r="C31" s="22">
        <v>36.729102032532111</v>
      </c>
      <c r="D31" s="22">
        <v>66.023668808402846</v>
      </c>
      <c r="E31" s="22">
        <v>64455.785600000003</v>
      </c>
      <c r="F31" s="22">
        <v>111303.6464</v>
      </c>
      <c r="G31" s="22">
        <v>177333.61739999999</v>
      </c>
      <c r="H31" s="23">
        <v>44.629402930000012</v>
      </c>
      <c r="I31" s="21">
        <v>75000</v>
      </c>
      <c r="J31" s="21">
        <v>38630</v>
      </c>
      <c r="K31" s="22">
        <v>35666.796399999999</v>
      </c>
      <c r="L31" s="22">
        <v>96536.8076</v>
      </c>
      <c r="M31" s="22">
        <v>71803.786900000006</v>
      </c>
    </row>
    <row r="32" spans="1:13" x14ac:dyDescent="0.15">
      <c r="A32" s="20">
        <v>41364</v>
      </c>
      <c r="B32" s="21">
        <v>6695.2054351238576</v>
      </c>
      <c r="C32" s="22">
        <v>87.456792269691576</v>
      </c>
      <c r="D32" s="22">
        <v>95.509341764874947</v>
      </c>
      <c r="E32" s="22">
        <v>13991.628199999999</v>
      </c>
      <c r="F32" s="22">
        <v>20897.981899999999</v>
      </c>
      <c r="G32" s="22">
        <v>38872.950400000002</v>
      </c>
      <c r="H32" s="23">
        <v>49.002736609999999</v>
      </c>
      <c r="I32" s="24">
        <v>79034.941763727125</v>
      </c>
      <c r="J32" s="24">
        <v>33693.304535637151</v>
      </c>
      <c r="K32" s="22">
        <v>6133.7440999999999</v>
      </c>
      <c r="L32" s="22">
        <v>26961.999400000001</v>
      </c>
      <c r="M32" s="22">
        <v>13132.5735</v>
      </c>
    </row>
    <row r="33" spans="1:13" x14ac:dyDescent="0.15">
      <c r="A33" s="20">
        <v>41455</v>
      </c>
      <c r="B33" s="21">
        <v>6489.2561868936218</v>
      </c>
      <c r="C33" s="22">
        <v>102.53252713630071</v>
      </c>
      <c r="D33" s="22">
        <v>79.051386226431291</v>
      </c>
      <c r="E33" s="22">
        <v>33376.4064</v>
      </c>
      <c r="F33" s="22">
        <v>51433.331400000003</v>
      </c>
      <c r="G33" s="22">
        <v>95901.089000000007</v>
      </c>
      <c r="H33" s="23">
        <v>52.587295780000012</v>
      </c>
      <c r="I33" s="21">
        <v>83000</v>
      </c>
      <c r="J33" s="21">
        <v>35000</v>
      </c>
      <c r="K33" s="22">
        <v>15721.4858</v>
      </c>
      <c r="L33" s="22">
        <v>57224.722699999998</v>
      </c>
      <c r="M33" s="22">
        <v>36827.935299999997</v>
      </c>
    </row>
    <row r="34" spans="1:13" x14ac:dyDescent="0.15">
      <c r="A34" s="20">
        <v>41547</v>
      </c>
      <c r="B34" s="21">
        <v>6402.7036778635484</v>
      </c>
      <c r="C34" s="22">
        <v>104.5061056348389</v>
      </c>
      <c r="D34" s="22">
        <v>90.640408899579072</v>
      </c>
      <c r="E34" s="22">
        <v>54028.131200000003</v>
      </c>
      <c r="F34" s="22">
        <v>84383.3073</v>
      </c>
      <c r="G34" s="22">
        <v>144899.55720000001</v>
      </c>
      <c r="H34" s="23">
        <v>54.205502619999997</v>
      </c>
      <c r="I34" s="21">
        <v>87000</v>
      </c>
      <c r="J34" s="21">
        <v>37000</v>
      </c>
      <c r="K34" s="22">
        <v>25166.6309</v>
      </c>
      <c r="L34" s="22">
        <v>87827.782500000001</v>
      </c>
      <c r="M34" s="22">
        <v>61119.547400000003</v>
      </c>
    </row>
    <row r="35" spans="1:13" x14ac:dyDescent="0.15">
      <c r="A35" s="20">
        <v>41639</v>
      </c>
      <c r="B35" s="21">
        <v>6237.2971670162324</v>
      </c>
      <c r="C35" s="22">
        <v>111.94442733990149</v>
      </c>
      <c r="D35" s="22">
        <v>92.218490771836159</v>
      </c>
      <c r="E35" s="22">
        <v>81428.284199999995</v>
      </c>
      <c r="F35" s="22">
        <v>130550.59269999999</v>
      </c>
      <c r="G35" s="22">
        <v>201207.84210000001</v>
      </c>
      <c r="H35" s="23">
        <v>53.657702840000006</v>
      </c>
      <c r="I35" s="21">
        <v>90000</v>
      </c>
      <c r="J35" s="21">
        <v>46000</v>
      </c>
      <c r="K35" s="22">
        <v>38814.381099999999</v>
      </c>
      <c r="L35" s="22">
        <v>122122.47139999999</v>
      </c>
      <c r="M35" s="22">
        <v>86013.382599999997</v>
      </c>
    </row>
    <row r="36" spans="1:13" x14ac:dyDescent="0.15">
      <c r="A36" s="20">
        <v>41729</v>
      </c>
      <c r="B36" s="21">
        <v>6594.8195470601859</v>
      </c>
      <c r="C36" s="22">
        <v>105.92883252517716</v>
      </c>
      <c r="D36" s="22">
        <v>60.367138128197404</v>
      </c>
      <c r="E36" s="22">
        <v>13262.9601</v>
      </c>
      <c r="F36" s="22">
        <v>20111.179700000001</v>
      </c>
      <c r="G36" s="22">
        <v>29089.6613</v>
      </c>
      <c r="H36" s="23">
        <v>56.97717557</v>
      </c>
      <c r="I36" s="21">
        <v>95000</v>
      </c>
      <c r="J36" s="21">
        <v>39000</v>
      </c>
      <c r="K36" s="22">
        <v>5989.6431000000002</v>
      </c>
      <c r="L36" s="22">
        <v>28730.695299999999</v>
      </c>
      <c r="M36" s="22">
        <v>15339.2433</v>
      </c>
    </row>
    <row r="37" spans="1:13" x14ac:dyDescent="0.15">
      <c r="A37" s="20">
        <v>41820</v>
      </c>
      <c r="B37" s="21">
        <v>6437.0233899364393</v>
      </c>
      <c r="C37" s="22">
        <v>93.224506482887506</v>
      </c>
      <c r="D37" s="22">
        <v>10.056258790436004</v>
      </c>
      <c r="E37" s="22">
        <v>31132.812900000001</v>
      </c>
      <c r="F37" s="22">
        <v>48365.231899999999</v>
      </c>
      <c r="G37" s="22">
        <v>80125.739100000006</v>
      </c>
      <c r="H37" s="23">
        <v>59.94946281</v>
      </c>
      <c r="I37" s="21">
        <v>99000</v>
      </c>
      <c r="J37" s="21">
        <v>43000</v>
      </c>
      <c r="K37" s="22">
        <v>14807.4589</v>
      </c>
      <c r="L37" s="22">
        <v>58912.957600000002</v>
      </c>
      <c r="M37" s="22">
        <v>42018.617899999997</v>
      </c>
    </row>
    <row r="38" spans="1:13" x14ac:dyDescent="0.15">
      <c r="A38" s="20">
        <v>41912</v>
      </c>
      <c r="B38" s="21">
        <v>6382.1916535784458</v>
      </c>
      <c r="C38" s="22">
        <v>25.134448629237102</v>
      </c>
      <c r="D38" s="22">
        <v>0</v>
      </c>
      <c r="E38" s="22">
        <v>49227.005400000002</v>
      </c>
      <c r="F38" s="22">
        <v>77131.819399999993</v>
      </c>
      <c r="G38" s="22">
        <v>131410.96580000001</v>
      </c>
      <c r="H38" s="23">
        <v>62.78457714000001</v>
      </c>
      <c r="I38" s="21">
        <v>102000</v>
      </c>
      <c r="J38" s="21">
        <v>44000</v>
      </c>
      <c r="K38" s="22">
        <v>24014.0988</v>
      </c>
      <c r="L38" s="22">
        <v>89868.908599999995</v>
      </c>
      <c r="M38" s="22">
        <v>68751.214000000007</v>
      </c>
    </row>
    <row r="39" spans="1:13" x14ac:dyDescent="0.15">
      <c r="A39" s="20">
        <v>42004</v>
      </c>
      <c r="B39" s="21">
        <v>6323.5252423863949</v>
      </c>
      <c r="C39" s="22">
        <v>4.5374731695683277</v>
      </c>
      <c r="D39" s="22">
        <v>11.510056523111356</v>
      </c>
      <c r="E39" s="22">
        <v>76292.409700000004</v>
      </c>
      <c r="F39" s="22">
        <v>120648.5414</v>
      </c>
      <c r="G39" s="22">
        <v>179592.4926</v>
      </c>
      <c r="H39" s="23">
        <v>61.600410799999999</v>
      </c>
      <c r="I39" s="21">
        <v>106000</v>
      </c>
      <c r="J39" s="21">
        <v>46000</v>
      </c>
      <c r="K39" s="22">
        <v>33383.033199999998</v>
      </c>
      <c r="L39" s="22">
        <v>121991.4843</v>
      </c>
      <c r="M39" s="22">
        <v>95035.614400000006</v>
      </c>
    </row>
    <row r="40" spans="1:13" x14ac:dyDescent="0.15">
      <c r="A40" s="20">
        <v>42094</v>
      </c>
      <c r="B40" s="21">
        <v>6586.3840649668109</v>
      </c>
      <c r="C40" s="22">
        <v>1.5137580098002263</v>
      </c>
      <c r="D40" s="22">
        <v>17.244294167371091</v>
      </c>
      <c r="E40" s="22">
        <v>12023.075800000001</v>
      </c>
      <c r="F40" s="22">
        <v>18254.4408</v>
      </c>
      <c r="G40" s="22">
        <v>23723.6211</v>
      </c>
      <c r="H40" s="23">
        <v>62.259898569999997</v>
      </c>
      <c r="I40" s="21">
        <v>112000</v>
      </c>
      <c r="J40" s="21">
        <v>50000</v>
      </c>
      <c r="K40" s="22">
        <v>4051.4225999999999</v>
      </c>
      <c r="L40" s="22">
        <v>27892.316200000001</v>
      </c>
      <c r="M40" s="22">
        <v>16650.635200000001</v>
      </c>
    </row>
    <row r="41" spans="1:13" x14ac:dyDescent="0.15">
      <c r="A41" s="20">
        <v>42185</v>
      </c>
      <c r="B41" s="21">
        <v>6815.9026177316664</v>
      </c>
      <c r="C41" s="22">
        <v>6.4289467757675851</v>
      </c>
      <c r="D41" s="22">
        <v>60.52916416115454</v>
      </c>
      <c r="E41" s="22">
        <v>34259.207000000002</v>
      </c>
      <c r="F41" s="22">
        <v>50263.639199999998</v>
      </c>
      <c r="G41" s="22">
        <v>67478.775200000004</v>
      </c>
      <c r="H41" s="23">
        <v>64.030681189999996</v>
      </c>
      <c r="I41" s="21">
        <v>117000</v>
      </c>
      <c r="J41" s="21">
        <v>52000</v>
      </c>
      <c r="K41" s="22">
        <v>9799.741</v>
      </c>
      <c r="L41" s="22">
        <v>58947.981500000002</v>
      </c>
      <c r="M41" s="22">
        <v>43954.950700000001</v>
      </c>
    </row>
    <row r="42" spans="1:13" x14ac:dyDescent="0.15">
      <c r="A42" s="20">
        <v>42277</v>
      </c>
      <c r="B42" s="21">
        <v>6844.2899877534501</v>
      </c>
      <c r="C42" s="22">
        <v>23.284641497788289</v>
      </c>
      <c r="D42" s="22">
        <v>56.082847692550011</v>
      </c>
      <c r="E42" s="22">
        <v>56744.807800000002</v>
      </c>
      <c r="F42" s="22">
        <v>82908.245999999999</v>
      </c>
      <c r="G42" s="22">
        <v>114814.3126</v>
      </c>
      <c r="H42" s="23">
        <v>65.887809340000004</v>
      </c>
      <c r="I42" s="21">
        <v>124000</v>
      </c>
      <c r="J42" s="21">
        <v>54000</v>
      </c>
      <c r="K42" s="22">
        <v>15890.222400000001</v>
      </c>
      <c r="L42" s="22">
        <v>90652.527300000002</v>
      </c>
      <c r="M42" s="22">
        <v>70535.070500000002</v>
      </c>
    </row>
    <row r="43" spans="1:13" x14ac:dyDescent="0.15">
      <c r="A43" s="20">
        <v>42369</v>
      </c>
      <c r="B43" s="21">
        <v>6792.5491727045555</v>
      </c>
      <c r="C43" s="22">
        <v>53.194855568031031</v>
      </c>
      <c r="D43" s="22">
        <v>53.233218329921407</v>
      </c>
      <c r="E43" s="22">
        <v>87280.837499999994</v>
      </c>
      <c r="F43" s="22">
        <v>128494.966</v>
      </c>
      <c r="G43" s="22">
        <v>154453.67569999999</v>
      </c>
      <c r="H43" s="23">
        <v>63.697664870000004</v>
      </c>
      <c r="I43" s="21">
        <v>131000</v>
      </c>
      <c r="J43" s="21">
        <v>54000</v>
      </c>
      <c r="K43" s="22">
        <v>22810.788799999998</v>
      </c>
      <c r="L43" s="22">
        <v>125203.0643</v>
      </c>
      <c r="M43" s="22">
        <v>95978.845799999996</v>
      </c>
    </row>
    <row r="44" spans="1:13" x14ac:dyDescent="0.15">
      <c r="A44" s="20">
        <v>42460</v>
      </c>
      <c r="B44" s="21">
        <v>7623.4033619443771</v>
      </c>
      <c r="C44" s="22">
        <v>70.965290167239601</v>
      </c>
      <c r="D44" s="22">
        <v>78.241361526560084</v>
      </c>
      <c r="E44" s="22">
        <v>18524.265100000001</v>
      </c>
      <c r="F44" s="22">
        <v>24299.206300000002</v>
      </c>
      <c r="G44" s="22">
        <v>28281.4211</v>
      </c>
      <c r="H44" s="23">
        <v>65.855698729999986</v>
      </c>
      <c r="I44" s="21">
        <v>141000</v>
      </c>
      <c r="J44" s="21">
        <v>58000</v>
      </c>
      <c r="K44" s="22">
        <v>3576.5758000000001</v>
      </c>
      <c r="L44" s="22">
        <v>31991.749599999999</v>
      </c>
      <c r="M44" s="22">
        <v>17676.620200000001</v>
      </c>
    </row>
    <row r="45" spans="1:13" x14ac:dyDescent="0.15">
      <c r="A45" s="20">
        <v>42551</v>
      </c>
      <c r="B45" s="21">
        <v>7570.8340534907375</v>
      </c>
      <c r="C45" s="22">
        <v>80.489381749655735</v>
      </c>
      <c r="D45" s="22">
        <v>69.196616428356734</v>
      </c>
      <c r="E45" s="22">
        <v>48682.350599999998</v>
      </c>
      <c r="F45" s="22">
        <v>64302.493300000002</v>
      </c>
      <c r="G45" s="22">
        <v>77536.926099999997</v>
      </c>
      <c r="H45" s="23">
        <v>66.34154522</v>
      </c>
      <c r="I45" s="21">
        <v>154000</v>
      </c>
      <c r="J45" s="21">
        <v>59000</v>
      </c>
      <c r="K45" s="22">
        <v>9501.8876</v>
      </c>
      <c r="L45" s="22">
        <v>68134.537800000006</v>
      </c>
      <c r="M45" s="22">
        <v>46630.520400000001</v>
      </c>
    </row>
    <row r="46" spans="1:13" x14ac:dyDescent="0.15">
      <c r="A46" s="20">
        <v>42643</v>
      </c>
      <c r="B46" s="21">
        <v>7625.4708381268274</v>
      </c>
      <c r="C46" s="22">
        <v>90.226296855053974</v>
      </c>
      <c r="D46" s="22">
        <v>87.389567433668859</v>
      </c>
      <c r="E46" s="22">
        <v>80208.157300000006</v>
      </c>
      <c r="F46" s="22">
        <v>105184.5309</v>
      </c>
      <c r="G46" s="22">
        <v>122655.3229</v>
      </c>
      <c r="H46" s="23">
        <v>66.357179349999996</v>
      </c>
      <c r="I46" s="21">
        <v>168000</v>
      </c>
      <c r="J46" s="21">
        <v>58000</v>
      </c>
      <c r="K46" s="22">
        <v>14916.611000000001</v>
      </c>
      <c r="L46" s="22">
        <v>104711.336</v>
      </c>
      <c r="M46" s="22">
        <v>74597.589600000007</v>
      </c>
    </row>
    <row r="47" spans="1:13" x14ac:dyDescent="0.15">
      <c r="A47" s="20">
        <v>42735</v>
      </c>
      <c r="B47" s="21">
        <v>7475.5733671798607</v>
      </c>
      <c r="C47" s="22">
        <v>96.937675283723479</v>
      </c>
      <c r="D47" s="22">
        <v>64.794793218008948</v>
      </c>
      <c r="E47" s="22">
        <v>117627.0475</v>
      </c>
      <c r="F47" s="22">
        <v>157348.52929999999</v>
      </c>
      <c r="G47" s="22">
        <v>166928.12830000001</v>
      </c>
      <c r="H47" s="23">
        <v>63.330222299999988</v>
      </c>
      <c r="I47" s="21">
        <v>180000</v>
      </c>
      <c r="J47" s="21">
        <v>58000</v>
      </c>
      <c r="K47" s="22">
        <v>22025.247299999999</v>
      </c>
      <c r="L47" s="22">
        <v>144214.05069999999</v>
      </c>
      <c r="M47" s="22">
        <v>102580.6128</v>
      </c>
    </row>
    <row r="48" spans="1:13" x14ac:dyDescent="0.15">
      <c r="A48" s="20">
        <v>42825</v>
      </c>
      <c r="B48" s="21">
        <v>7984.285779896526</v>
      </c>
      <c r="C48" s="22">
        <v>97.340080446347471</v>
      </c>
      <c r="D48" s="22">
        <v>92.390495276266819</v>
      </c>
      <c r="E48" s="22">
        <v>23182.252799999998</v>
      </c>
      <c r="F48" s="22">
        <v>29034.8485</v>
      </c>
      <c r="G48" s="22">
        <v>31559.696100000001</v>
      </c>
      <c r="H48" s="23">
        <v>66.718285499999993</v>
      </c>
      <c r="I48" s="21">
        <v>191000</v>
      </c>
      <c r="J48" s="21">
        <v>62000</v>
      </c>
      <c r="K48" s="22">
        <v>3782.0364</v>
      </c>
      <c r="L48" s="22">
        <v>35666.3315</v>
      </c>
      <c r="M48" s="22">
        <v>19291.918099999999</v>
      </c>
    </row>
    <row r="49" spans="1:13" x14ac:dyDescent="0.15">
      <c r="A49" s="20">
        <v>42916</v>
      </c>
      <c r="B49" s="21">
        <v>7922.6466875705119</v>
      </c>
      <c r="C49" s="22">
        <v>102.68834952849822</v>
      </c>
      <c r="D49" s="22">
        <v>86.773549970575999</v>
      </c>
      <c r="E49" s="22">
        <v>59151.828999999998</v>
      </c>
      <c r="F49" s="22">
        <v>74661.702499999999</v>
      </c>
      <c r="G49" s="22">
        <v>85719.611999999994</v>
      </c>
      <c r="H49" s="23">
        <v>67.040015310000001</v>
      </c>
      <c r="I49" s="21">
        <v>201000</v>
      </c>
      <c r="J49" s="21">
        <v>64000</v>
      </c>
      <c r="K49" s="22">
        <v>10340.5206</v>
      </c>
      <c r="L49" s="22">
        <v>75764.553400000004</v>
      </c>
      <c r="M49" s="22">
        <v>50610.222699999998</v>
      </c>
    </row>
    <row r="50" spans="1:13" x14ac:dyDescent="0.15">
      <c r="A50" s="20">
        <v>43008</v>
      </c>
      <c r="B50" s="21">
        <v>7922.2974989699469</v>
      </c>
      <c r="C50" s="22">
        <v>99.09242345913033</v>
      </c>
      <c r="D50" s="22">
        <v>70.435087719298252</v>
      </c>
      <c r="E50" s="22">
        <v>91903.533500000005</v>
      </c>
      <c r="F50" s="22">
        <v>116006.163</v>
      </c>
      <c r="G50" s="22">
        <v>131032.743</v>
      </c>
      <c r="H50" s="23">
        <v>66.940726730000009</v>
      </c>
      <c r="I50" s="21">
        <v>211000</v>
      </c>
      <c r="J50" s="21">
        <v>67000</v>
      </c>
      <c r="K50" s="22">
        <v>16733.093499999999</v>
      </c>
      <c r="L50" s="22">
        <v>113095.452</v>
      </c>
      <c r="M50" s="22">
        <v>80644.446299999996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9"/>
  <sheetViews>
    <sheetView workbookViewId="0">
      <pane xSplit="1" ySplit="3" topLeftCell="B76" activePane="bottomRight" state="frozen"/>
      <selection pane="topRight" activeCell="B1" sqref="B1"/>
      <selection pane="bottomLeft" activeCell="A3" sqref="A3"/>
      <selection pane="bottomRight" activeCell="F138" sqref="F138"/>
    </sheetView>
  </sheetViews>
  <sheetFormatPr defaultRowHeight="13.5" x14ac:dyDescent="0.15"/>
  <cols>
    <col min="1" max="1" width="8.5" style="3" bestFit="1" customWidth="1"/>
    <col min="2" max="2" width="13" style="2" customWidth="1"/>
    <col min="3" max="3" width="13.125" style="2" customWidth="1"/>
    <col min="4" max="5" width="8.75" style="2"/>
    <col min="8" max="8" width="8.75" style="9"/>
  </cols>
  <sheetData>
    <row r="1" spans="1:12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9</v>
      </c>
      <c r="G1" s="2" t="s">
        <v>12</v>
      </c>
      <c r="H1" s="6" t="s">
        <v>22</v>
      </c>
      <c r="I1" s="2" t="s">
        <v>10</v>
      </c>
      <c r="J1" s="6" t="s">
        <v>25</v>
      </c>
      <c r="K1" s="2" t="s">
        <v>10</v>
      </c>
    </row>
    <row r="2" spans="1:12" x14ac:dyDescent="0.15">
      <c r="A2" s="1"/>
      <c r="B2" s="2" t="s">
        <v>14</v>
      </c>
      <c r="C2" s="2" t="s">
        <v>15</v>
      </c>
      <c r="D2" s="2" t="s">
        <v>16</v>
      </c>
      <c r="E2" s="2" t="s">
        <v>17</v>
      </c>
      <c r="F2" s="6" t="s">
        <v>18</v>
      </c>
      <c r="G2" s="2" t="s">
        <v>21</v>
      </c>
      <c r="H2" s="6" t="s">
        <v>23</v>
      </c>
      <c r="I2" t="s">
        <v>20</v>
      </c>
      <c r="J2" t="s">
        <v>31</v>
      </c>
      <c r="K2" s="2" t="s">
        <v>19</v>
      </c>
      <c r="L2" t="s">
        <v>30</v>
      </c>
    </row>
    <row r="3" spans="1:12" x14ac:dyDescent="0.15">
      <c r="A3" s="1" t="s">
        <v>5</v>
      </c>
      <c r="B3" s="2" t="s">
        <v>6</v>
      </c>
      <c r="C3" s="2" t="s">
        <v>7</v>
      </c>
      <c r="G3" t="s">
        <v>13</v>
      </c>
      <c r="H3" s="6" t="s">
        <v>11</v>
      </c>
      <c r="I3" t="s">
        <v>24</v>
      </c>
      <c r="J3" t="s">
        <v>26</v>
      </c>
      <c r="K3" t="s">
        <v>6</v>
      </c>
    </row>
    <row r="4" spans="1:12" x14ac:dyDescent="0.15">
      <c r="A4" s="3">
        <v>38564</v>
      </c>
      <c r="B4" s="4">
        <f>[1]Sheet1!B3/70*100</f>
        <v>94.285714285714278</v>
      </c>
      <c r="C4" s="4">
        <f>[1]Sheet1!M3/70*100</f>
        <v>61.428571428571431</v>
      </c>
      <c r="D4" s="4">
        <f>([1]Sheet1!E3+100)/([1]Sheet1!F3+100)</f>
        <v>1.0612999999999999</v>
      </c>
      <c r="E4" s="4">
        <f>([1]Sheet1!P3+100)/([1]Sheet1!Q3+100)</f>
        <v>1.0307910462878558</v>
      </c>
      <c r="F4" s="7">
        <v>101.97</v>
      </c>
      <c r="G4" s="7">
        <v>22.9</v>
      </c>
      <c r="H4" s="10">
        <v>19.313995024215625</v>
      </c>
      <c r="I4" s="8">
        <v>2.9880219665854257</v>
      </c>
      <c r="J4" s="10">
        <v>11.246508677419353</v>
      </c>
      <c r="K4" s="8">
        <v>9.6897489155583383</v>
      </c>
      <c r="L4">
        <f t="shared" ref="L4:L35" si="0">IF(F4&gt;100,1,0)</f>
        <v>1</v>
      </c>
    </row>
    <row r="5" spans="1:12" x14ac:dyDescent="0.15">
      <c r="A5" s="3">
        <v>38595</v>
      </c>
      <c r="B5" s="4">
        <f>[1]Sheet1!B4/70*100</f>
        <v>90</v>
      </c>
      <c r="C5" s="4">
        <f>[1]Sheet1!M4/70*100</f>
        <v>55.714285714285715</v>
      </c>
      <c r="D5" s="4">
        <f>([1]Sheet1!E4+100)/([1]Sheet1!F4+100)</f>
        <v>1.0737630274208236</v>
      </c>
      <c r="E5" s="4">
        <f>([1]Sheet1!P4+100)/([1]Sheet1!Q4+100)</f>
        <v>1.0255762232106753</v>
      </c>
      <c r="F5" s="7">
        <v>101.76</v>
      </c>
      <c r="G5" s="7">
        <v>100.0675</v>
      </c>
      <c r="H5" s="10">
        <v>19.151407869119996</v>
      </c>
      <c r="I5" s="8">
        <v>3.2136462273659747</v>
      </c>
      <c r="J5" s="10">
        <v>10.797463999999998</v>
      </c>
      <c r="K5" s="8">
        <v>16.910066718636195</v>
      </c>
      <c r="L5">
        <f t="shared" si="0"/>
        <v>1</v>
      </c>
    </row>
    <row r="6" spans="1:12" x14ac:dyDescent="0.15">
      <c r="A6" s="3">
        <v>38625</v>
      </c>
      <c r="B6" s="4">
        <f>[1]Sheet1!B5/70*100</f>
        <v>91.428571428571431</v>
      </c>
      <c r="C6" s="4">
        <f>[1]Sheet1!M5/70*100</f>
        <v>61.428571428571431</v>
      </c>
      <c r="D6" s="4">
        <f>([1]Sheet1!E5+100)/([1]Sheet1!F5+100)</f>
        <v>1.0882474226804124</v>
      </c>
      <c r="E6" s="4">
        <f>([1]Sheet1!P5+100)/([1]Sheet1!Q5+100)</f>
        <v>1.0325921413341457</v>
      </c>
      <c r="F6" s="7">
        <v>101.42</v>
      </c>
      <c r="G6" s="7">
        <v>90.781400000000005</v>
      </c>
      <c r="H6" s="10">
        <v>19.563153037159829</v>
      </c>
      <c r="I6" s="8">
        <v>3.2579134701776211</v>
      </c>
      <c r="J6" s="10">
        <v>11.011678</v>
      </c>
      <c r="K6" s="8">
        <v>17.335179434562995</v>
      </c>
      <c r="L6">
        <f t="shared" si="0"/>
        <v>1</v>
      </c>
    </row>
    <row r="7" spans="1:12" x14ac:dyDescent="0.15">
      <c r="A7" s="3">
        <v>38656</v>
      </c>
      <c r="B7" s="4">
        <f>[1]Sheet1!B6/70*100</f>
        <v>88.571428571428569</v>
      </c>
      <c r="C7" s="4">
        <f>[1]Sheet1!M6/70*100</f>
        <v>70</v>
      </c>
      <c r="D7" s="4">
        <f>([1]Sheet1!E6+100)/([1]Sheet1!F6+100)</f>
        <v>1.0908715406856671</v>
      </c>
      <c r="E7" s="4">
        <f>([1]Sheet1!P6+100)/([1]Sheet1!Q6+100)</f>
        <v>1.0251388187783947</v>
      </c>
      <c r="F7" s="7">
        <v>101.02</v>
      </c>
      <c r="G7" s="7">
        <v>90.2761</v>
      </c>
      <c r="H7" s="10">
        <v>19.106594159535039</v>
      </c>
      <c r="I7" s="8">
        <v>3.2846685279777312</v>
      </c>
      <c r="J7" s="10">
        <v>11.034575</v>
      </c>
      <c r="K7" s="8">
        <v>19.09819293198165</v>
      </c>
      <c r="L7">
        <f t="shared" si="0"/>
        <v>1</v>
      </c>
    </row>
    <row r="8" spans="1:12" x14ac:dyDescent="0.15">
      <c r="A8" s="3">
        <v>38686</v>
      </c>
      <c r="B8" s="4">
        <f>[1]Sheet1!B7/70*100</f>
        <v>94.285714285714278</v>
      </c>
      <c r="C8" s="4">
        <f>[1]Sheet1!M7/70*100</f>
        <v>67.142857142857139</v>
      </c>
      <c r="D8" s="4">
        <f>([1]Sheet1!E7+100)/([1]Sheet1!F7+100)</f>
        <v>1.0842268041237113</v>
      </c>
      <c r="E8" s="4">
        <f>([1]Sheet1!P7+100)/([1]Sheet1!Q7+100)</f>
        <v>1.0344897751551532</v>
      </c>
      <c r="F8" s="7">
        <v>100.69</v>
      </c>
      <c r="G8" s="7">
        <v>82.875900000000001</v>
      </c>
      <c r="H8" s="10">
        <v>19.281549467549496</v>
      </c>
      <c r="I8" s="8">
        <v>3.3258190066753124</v>
      </c>
      <c r="J8" s="10">
        <v>11.047452999999997</v>
      </c>
      <c r="K8" s="8">
        <v>20.546909360858436</v>
      </c>
      <c r="L8">
        <f t="shared" si="0"/>
        <v>1</v>
      </c>
    </row>
    <row r="9" spans="1:12" x14ac:dyDescent="0.15">
      <c r="A9" s="3">
        <v>38717</v>
      </c>
      <c r="B9" s="4">
        <f>[1]Sheet1!B8/70*100</f>
        <v>90</v>
      </c>
      <c r="C9" s="4">
        <f>[1]Sheet1!M8/70*100</f>
        <v>62.857142857142854</v>
      </c>
      <c r="D9" s="4">
        <f>([1]Sheet1!E8+100)/([1]Sheet1!F8+100)</f>
        <v>1.1007963118189439</v>
      </c>
      <c r="E9" s="4">
        <f>([1]Sheet1!P8+100)/([1]Sheet1!Q8+100)</f>
        <v>1.03325536458863</v>
      </c>
      <c r="F9" s="7">
        <v>100.608</v>
      </c>
      <c r="G9" s="7">
        <v>45.131700000000002</v>
      </c>
      <c r="H9" s="10">
        <v>24.953505759637796</v>
      </c>
      <c r="I9" s="8">
        <v>3.1676567623456777</v>
      </c>
      <c r="J9" s="10">
        <v>10.915044000000002</v>
      </c>
      <c r="K9" s="8">
        <v>16.719446651424839</v>
      </c>
      <c r="L9">
        <f t="shared" si="0"/>
        <v>1</v>
      </c>
    </row>
    <row r="10" spans="1:12" x14ac:dyDescent="0.15">
      <c r="A10" s="3">
        <v>38776</v>
      </c>
      <c r="B10" s="4">
        <f>[1]Sheet1!B10/70*100</f>
        <v>88.571428571428569</v>
      </c>
      <c r="C10" s="4">
        <f>[1]Sheet1!M10/70*100</f>
        <v>67.142857142857139</v>
      </c>
      <c r="D10" s="4">
        <f>([1]Sheet1!E10+100)/([1]Sheet1!F10+100)</f>
        <v>1.0709299938411003</v>
      </c>
      <c r="E10" s="4">
        <f>([1]Sheet1!P10+100)/([1]Sheet1!Q10+100)</f>
        <v>1.0211217786760991</v>
      </c>
      <c r="F10" s="7">
        <v>101.05</v>
      </c>
      <c r="G10" s="7">
        <v>7.8</v>
      </c>
      <c r="H10" s="10">
        <v>27.033543842269637</v>
      </c>
      <c r="I10" s="8">
        <v>3.5216480878161787</v>
      </c>
      <c r="J10" s="10">
        <v>8.4942910000000005</v>
      </c>
      <c r="K10" s="8">
        <v>13.253937817980809</v>
      </c>
      <c r="L10">
        <f t="shared" si="0"/>
        <v>1</v>
      </c>
    </row>
    <row r="11" spans="1:12" x14ac:dyDescent="0.15">
      <c r="A11" s="3">
        <v>38807</v>
      </c>
      <c r="B11" s="4">
        <f>[1]Sheet1!B11/70*100</f>
        <v>90</v>
      </c>
      <c r="C11" s="4">
        <f>[1]Sheet1!M11/70*100</f>
        <v>67.142857142857139</v>
      </c>
      <c r="D11" s="4">
        <f>([1]Sheet1!E11+100)/([1]Sheet1!F11+100)</f>
        <v>1.0688950219768987</v>
      </c>
      <c r="E11" s="4">
        <f>([1]Sheet1!P11+100)/([1]Sheet1!Q11+100)</f>
        <v>1.0321330205039274</v>
      </c>
      <c r="F11" s="7">
        <v>101.46</v>
      </c>
      <c r="G11" s="7">
        <v>10.199999999999999</v>
      </c>
      <c r="H11" s="10">
        <v>22.977128429172588</v>
      </c>
      <c r="I11" s="8">
        <v>3.3754074287085665</v>
      </c>
      <c r="J11" s="10">
        <v>10.436732000000001</v>
      </c>
      <c r="K11" s="8">
        <v>11.970325359339862</v>
      </c>
      <c r="L11">
        <f t="shared" si="0"/>
        <v>1</v>
      </c>
    </row>
    <row r="12" spans="1:12" x14ac:dyDescent="0.15">
      <c r="A12" s="3">
        <v>38837</v>
      </c>
      <c r="B12" s="4">
        <f>[1]Sheet1!B12/70*100</f>
        <v>94.285714285714278</v>
      </c>
      <c r="C12" s="4">
        <f>[1]Sheet1!M12/70*100</f>
        <v>80</v>
      </c>
      <c r="D12" s="4">
        <f>([1]Sheet1!E12+100)/([1]Sheet1!F12+100)</f>
        <v>1.1199189160354208</v>
      </c>
      <c r="E12" s="4">
        <f>([1]Sheet1!P12+100)/([1]Sheet1!Q12+100)</f>
        <v>1.0228444354594157</v>
      </c>
      <c r="F12" s="7">
        <v>101.61</v>
      </c>
      <c r="G12" s="7">
        <v>9.4</v>
      </c>
      <c r="H12" s="10">
        <v>21.552005805183882</v>
      </c>
      <c r="I12" s="8">
        <v>3.4034320806850888</v>
      </c>
      <c r="J12" s="10">
        <v>11.414126000000001</v>
      </c>
      <c r="K12" s="8">
        <v>14.324978592487913</v>
      </c>
      <c r="L12">
        <f t="shared" si="0"/>
        <v>1</v>
      </c>
    </row>
    <row r="13" spans="1:12" x14ac:dyDescent="0.15">
      <c r="A13" s="3">
        <v>38868</v>
      </c>
      <c r="B13" s="4">
        <f>[1]Sheet1!B13/70*100</f>
        <v>97.142857142857139</v>
      </c>
      <c r="C13" s="4">
        <f>[1]Sheet1!M13/70*100</f>
        <v>80</v>
      </c>
      <c r="D13" s="4">
        <f>([1]Sheet1!E13+100)/([1]Sheet1!F13+100)</f>
        <v>1.0809474768280123</v>
      </c>
      <c r="E13" s="4">
        <f>([1]Sheet1!P13+100)/([1]Sheet1!Q13+100)</f>
        <v>1.0360020397756247</v>
      </c>
      <c r="F13" s="7">
        <v>101.87</v>
      </c>
      <c r="G13" s="7">
        <v>14.7</v>
      </c>
      <c r="H13" s="10">
        <v>20.85204552317721</v>
      </c>
      <c r="I13" s="8">
        <v>3.4570512368114614</v>
      </c>
      <c r="J13" s="10">
        <v>12.021722999999998</v>
      </c>
      <c r="K13" s="8">
        <v>17.257108413185797</v>
      </c>
      <c r="L13">
        <f t="shared" si="0"/>
        <v>1</v>
      </c>
    </row>
    <row r="14" spans="1:12" x14ac:dyDescent="0.15">
      <c r="A14" s="3">
        <v>38898</v>
      </c>
      <c r="B14" s="4">
        <f>[1]Sheet1!B14/70*100</f>
        <v>94.285714285714278</v>
      </c>
      <c r="C14" s="4">
        <f>[1]Sheet1!M14/70*100</f>
        <v>65.714285714285708</v>
      </c>
      <c r="D14" s="4">
        <f>([1]Sheet1!E14+100)/([1]Sheet1!F14+100)</f>
        <v>1.059394920570677</v>
      </c>
      <c r="E14" s="4">
        <f>([1]Sheet1!P14+100)/([1]Sheet1!Q14+100)</f>
        <v>1.0197680282400403</v>
      </c>
      <c r="F14" s="7">
        <v>102.93</v>
      </c>
      <c r="G14" s="7">
        <v>16.5</v>
      </c>
      <c r="H14" s="10">
        <v>21.235603447075825</v>
      </c>
      <c r="I14" s="8">
        <v>3.4632944271176531</v>
      </c>
      <c r="J14" s="10">
        <v>12.615188</v>
      </c>
      <c r="K14" s="8">
        <v>16.48459759233647</v>
      </c>
      <c r="L14">
        <f t="shared" si="0"/>
        <v>1</v>
      </c>
    </row>
    <row r="15" spans="1:12" x14ac:dyDescent="0.15">
      <c r="A15" s="3">
        <v>38929</v>
      </c>
      <c r="B15" s="4">
        <f>[1]Sheet1!B15/70*100</f>
        <v>92.857142857142861</v>
      </c>
      <c r="C15" s="4">
        <f>[1]Sheet1!M15/70*100</f>
        <v>67.142857142857139</v>
      </c>
      <c r="D15" s="4">
        <f>([1]Sheet1!E15+100)/([1]Sheet1!F15+100)</f>
        <v>1.0601837826921134</v>
      </c>
      <c r="E15" s="4">
        <f>([1]Sheet1!P15+100)/([1]Sheet1!Q15+100)</f>
        <v>1.0201315123925141</v>
      </c>
      <c r="F15" s="7">
        <v>103.51</v>
      </c>
      <c r="G15" s="7">
        <v>12.6</v>
      </c>
      <c r="H15" s="10">
        <v>14.50758070241438</v>
      </c>
      <c r="I15" s="8">
        <v>3.4568942851137283</v>
      </c>
      <c r="J15" s="10">
        <v>12.878105000000001</v>
      </c>
      <c r="K15" s="8">
        <v>15.691729303587042</v>
      </c>
      <c r="L15">
        <f t="shared" si="0"/>
        <v>1</v>
      </c>
    </row>
    <row r="16" spans="1:12" x14ac:dyDescent="0.15">
      <c r="A16" s="3">
        <v>38960</v>
      </c>
      <c r="B16" s="4">
        <f>[1]Sheet1!B16/70*100</f>
        <v>91.428571428571431</v>
      </c>
      <c r="C16" s="4">
        <f>[1]Sheet1!M16/70*100</f>
        <v>58.571428571428577</v>
      </c>
      <c r="D16" s="4">
        <f>([1]Sheet1!E16+100)/([1]Sheet1!F16+100)</f>
        <v>1.0606060606060606</v>
      </c>
      <c r="E16" s="4">
        <f>([1]Sheet1!P16+100)/([1]Sheet1!Q16+100)</f>
        <v>1.0216643045150839</v>
      </c>
      <c r="F16" s="7">
        <v>103.31</v>
      </c>
      <c r="G16" s="7">
        <v>8.9</v>
      </c>
      <c r="H16" s="10">
        <v>20.798920931803998</v>
      </c>
      <c r="I16" s="8">
        <v>3.4637126054538232</v>
      </c>
      <c r="J16" s="10">
        <v>13.04322</v>
      </c>
      <c r="K16" s="8">
        <v>7.7813909931464975</v>
      </c>
      <c r="L16">
        <f t="shared" si="0"/>
        <v>1</v>
      </c>
    </row>
    <row r="17" spans="1:12" x14ac:dyDescent="0.15">
      <c r="A17" s="3">
        <v>38990</v>
      </c>
      <c r="B17" s="4">
        <f>[1]Sheet1!B17/70*100</f>
        <v>97.142857142857139</v>
      </c>
      <c r="C17" s="4">
        <f>[1]Sheet1!M17/70*100</f>
        <v>68.571428571428569</v>
      </c>
      <c r="D17" s="4">
        <f>([1]Sheet1!E17+100)/([1]Sheet1!F17+100)</f>
        <v>1.0515837104072399</v>
      </c>
      <c r="E17" s="4">
        <f>([1]Sheet1!P17+100)/([1]Sheet1!Q17+100)</f>
        <v>1.0189439742039501</v>
      </c>
      <c r="F17" s="7">
        <v>103.14</v>
      </c>
      <c r="G17" s="7">
        <v>10.5</v>
      </c>
      <c r="H17" s="10">
        <v>20.773736754743453</v>
      </c>
      <c r="I17" s="8">
        <v>3.4599147181549554</v>
      </c>
      <c r="J17" s="10">
        <v>13.299215</v>
      </c>
      <c r="K17" s="8">
        <v>6.2003257553160607</v>
      </c>
      <c r="L17">
        <f t="shared" si="0"/>
        <v>1</v>
      </c>
    </row>
    <row r="18" spans="1:12" x14ac:dyDescent="0.15">
      <c r="A18" s="3">
        <v>39021</v>
      </c>
      <c r="B18" s="4">
        <f>[1]Sheet1!B18/70*100</f>
        <v>97.142857142857139</v>
      </c>
      <c r="C18" s="4">
        <f>[1]Sheet1!M18/70*100</f>
        <v>70</v>
      </c>
      <c r="D18" s="4">
        <f>([1]Sheet1!E18+100)/([1]Sheet1!F18+100)</f>
        <v>1.0587341772151899</v>
      </c>
      <c r="E18" s="4">
        <f>([1]Sheet1!P18+100)/([1]Sheet1!Q18+100)</f>
        <v>1.018464332559782</v>
      </c>
      <c r="F18" s="7">
        <v>103.4</v>
      </c>
      <c r="G18" s="7">
        <v>10.9</v>
      </c>
      <c r="H18" s="10">
        <v>20.683252413436847</v>
      </c>
      <c r="I18" s="8">
        <v>3.4460370562818121</v>
      </c>
      <c r="J18" s="10">
        <v>13.316884</v>
      </c>
      <c r="K18" s="8">
        <v>4.9127796893231768</v>
      </c>
      <c r="L18">
        <f t="shared" si="0"/>
        <v>1</v>
      </c>
    </row>
    <row r="19" spans="1:12" x14ac:dyDescent="0.15">
      <c r="A19" s="3">
        <v>39051</v>
      </c>
      <c r="B19" s="4">
        <f>[1]Sheet1!B19/70*100</f>
        <v>91.428571428571431</v>
      </c>
      <c r="C19" s="4">
        <f>[1]Sheet1!M19/70*100</f>
        <v>62.857142857142854</v>
      </c>
      <c r="D19" s="4">
        <f>([1]Sheet1!E19+100)/([1]Sheet1!F19+100)</f>
        <v>1.0585316455696203</v>
      </c>
      <c r="E19" s="4">
        <f>([1]Sheet1!P19+100)/([1]Sheet1!Q19+100)</f>
        <v>1.0200807265388498</v>
      </c>
      <c r="F19" s="7">
        <v>103.92</v>
      </c>
      <c r="G19" s="7">
        <v>12</v>
      </c>
      <c r="H19" s="10">
        <v>19.555991774755732</v>
      </c>
      <c r="I19" s="8">
        <v>3.5003219200792475</v>
      </c>
      <c r="J19" s="10">
        <v>13.207892000000001</v>
      </c>
      <c r="K19" s="8">
        <v>5.2469155132521372</v>
      </c>
      <c r="L19">
        <f t="shared" si="0"/>
        <v>1</v>
      </c>
    </row>
    <row r="20" spans="1:12" x14ac:dyDescent="0.15">
      <c r="A20" s="3">
        <v>39082</v>
      </c>
      <c r="B20" s="4">
        <f>[1]Sheet1!B20/70*100</f>
        <v>97.142857142857139</v>
      </c>
      <c r="C20" s="4">
        <f>[1]Sheet1!M20/70*100</f>
        <v>78.571428571428569</v>
      </c>
      <c r="D20" s="4">
        <f>([1]Sheet1!E20+100)/([1]Sheet1!F20+100)</f>
        <v>1.0909469302809573</v>
      </c>
      <c r="E20" s="4">
        <f>([1]Sheet1!P20+100)/([1]Sheet1!Q20+100)</f>
        <v>1.01895543456342</v>
      </c>
      <c r="F20" s="7">
        <v>102.96</v>
      </c>
      <c r="G20" s="7">
        <v>12.2</v>
      </c>
      <c r="H20" s="10">
        <v>17.041268912887574</v>
      </c>
      <c r="I20" s="8">
        <v>3.3667873373245776</v>
      </c>
      <c r="J20" s="10">
        <v>12.775106000000003</v>
      </c>
      <c r="K20" s="8">
        <v>6.2863684394720121</v>
      </c>
      <c r="L20">
        <f t="shared" si="0"/>
        <v>1</v>
      </c>
    </row>
    <row r="21" spans="1:12" x14ac:dyDescent="0.15">
      <c r="A21" s="3">
        <v>39141</v>
      </c>
      <c r="B21" s="4">
        <f>[1]Sheet1!B22/70*100</f>
        <v>97.142857142857139</v>
      </c>
      <c r="C21" s="4">
        <f>[1]Sheet1!M22/70*100</f>
        <v>78.571428571428569</v>
      </c>
      <c r="D21" s="4">
        <f>([1]Sheet1!E22+100)/([1]Sheet1!F22+100)</f>
        <v>1.1121019108280255</v>
      </c>
      <c r="E21" s="4">
        <f>([1]Sheet1!P22+100)/([1]Sheet1!Q22+100)</f>
        <v>1.0278568523790159</v>
      </c>
      <c r="F21" s="7">
        <v>101.78</v>
      </c>
      <c r="G21" s="7">
        <v>0.5</v>
      </c>
      <c r="H21" s="10">
        <v>16.722243210174923</v>
      </c>
      <c r="I21" s="8">
        <v>4.1848879357047508</v>
      </c>
      <c r="J21" s="10">
        <v>9.914727000000001</v>
      </c>
      <c r="K21" s="8">
        <v>18.833223290628553</v>
      </c>
      <c r="L21">
        <f t="shared" si="0"/>
        <v>1</v>
      </c>
    </row>
    <row r="22" spans="1:12" x14ac:dyDescent="0.15">
      <c r="A22" s="3">
        <v>39172</v>
      </c>
      <c r="B22" s="4">
        <f>[1]Sheet1!B23/70*100</f>
        <v>100</v>
      </c>
      <c r="C22" s="4">
        <f>[1]Sheet1!M23/70*100</f>
        <v>78.571428571428569</v>
      </c>
      <c r="D22" s="4">
        <f>([1]Sheet1!E23+100)/([1]Sheet1!F23+100)</f>
        <v>1.0439000000000001</v>
      </c>
      <c r="E22" s="4">
        <f>([1]Sheet1!P23+100)/([1]Sheet1!Q23+100)</f>
        <v>1.0165255945183393</v>
      </c>
      <c r="F22" s="7">
        <v>101.22</v>
      </c>
      <c r="G22" s="7">
        <v>12.8</v>
      </c>
      <c r="H22" s="10">
        <v>19.213878443942022</v>
      </c>
      <c r="I22" s="8">
        <v>3.8211846875274156</v>
      </c>
      <c r="J22" s="10">
        <v>12.442033</v>
      </c>
      <c r="K22" s="8">
        <v>13.206620777907219</v>
      </c>
      <c r="L22">
        <f t="shared" si="0"/>
        <v>1</v>
      </c>
    </row>
    <row r="23" spans="1:12" x14ac:dyDescent="0.15">
      <c r="A23" s="3">
        <v>39202</v>
      </c>
      <c r="B23" s="4">
        <f>[1]Sheet1!B24/70*100</f>
        <v>98.571428571428584</v>
      </c>
      <c r="C23" s="4">
        <f>[1]Sheet1!M24/70*100</f>
        <v>85.714285714285708</v>
      </c>
      <c r="D23" s="4">
        <f>([1]Sheet1!E24+100)/([1]Sheet1!F24+100)</f>
        <v>1.0461</v>
      </c>
      <c r="E23" s="4">
        <f>([1]Sheet1!P24+100)/([1]Sheet1!Q24+100)</f>
        <v>1.0174430328695301</v>
      </c>
      <c r="F23" s="7">
        <v>102.65</v>
      </c>
      <c r="G23" s="7">
        <v>16.399999999999999</v>
      </c>
      <c r="H23" s="10">
        <v>20.109301404242387</v>
      </c>
      <c r="I23" s="8">
        <v>3.8041605667180032</v>
      </c>
      <c r="J23" s="10">
        <v>13.709426999999996</v>
      </c>
      <c r="K23" s="8">
        <v>11.774246599692706</v>
      </c>
      <c r="L23">
        <f t="shared" si="0"/>
        <v>1</v>
      </c>
    </row>
    <row r="24" spans="1:12" x14ac:dyDescent="0.15">
      <c r="A24" s="3">
        <v>39233</v>
      </c>
      <c r="B24" s="4">
        <f>[1]Sheet1!B25/70*100</f>
        <v>98.571428571428584</v>
      </c>
      <c r="C24" s="4">
        <f>[1]Sheet1!M25/70*100</f>
        <v>85.714285714285708</v>
      </c>
      <c r="D24" s="4">
        <f>([1]Sheet1!E25+100)/([1]Sheet1!F25+100)</f>
        <v>1.0483</v>
      </c>
      <c r="E24" s="4">
        <f>([1]Sheet1!P25+100)/([1]Sheet1!Q25+100)</f>
        <v>1.0188906752411577</v>
      </c>
      <c r="F24" s="7">
        <v>103.32</v>
      </c>
      <c r="G24" s="7">
        <v>16.600000000000001</v>
      </c>
      <c r="H24" s="10">
        <v>20.90248627422211</v>
      </c>
      <c r="I24" s="8">
        <v>3.8111168904860979</v>
      </c>
      <c r="J24" s="10">
        <v>14.534561999999999</v>
      </c>
      <c r="K24" s="8">
        <v>10.241839921389229</v>
      </c>
      <c r="L24">
        <f t="shared" si="0"/>
        <v>1</v>
      </c>
    </row>
    <row r="25" spans="1:12" x14ac:dyDescent="0.15">
      <c r="A25" s="3">
        <v>39263</v>
      </c>
      <c r="B25" s="4">
        <f>[1]Sheet1!B26/70*100</f>
        <v>100</v>
      </c>
      <c r="C25" s="4">
        <f>[1]Sheet1!M26/70*100</f>
        <v>88.571428571428569</v>
      </c>
      <c r="D25" s="4">
        <f>([1]Sheet1!E26+100)/([1]Sheet1!F26+100)</f>
        <v>1.0519000000000001</v>
      </c>
      <c r="E25" s="4">
        <f>([1]Sheet1!P26+100)/([1]Sheet1!Q26+100)</f>
        <v>1.0252458683970396</v>
      </c>
      <c r="F25" s="7">
        <v>103.63</v>
      </c>
      <c r="G25" s="7">
        <v>21.5</v>
      </c>
      <c r="H25" s="10">
        <v>20.257993777024929</v>
      </c>
      <c r="I25" s="8">
        <v>3.8140670832116368</v>
      </c>
      <c r="J25" s="10">
        <v>15.170771999999998</v>
      </c>
      <c r="K25" s="8">
        <v>10.128294416652196</v>
      </c>
      <c r="L25">
        <f t="shared" si="0"/>
        <v>1</v>
      </c>
    </row>
    <row r="26" spans="1:12" x14ac:dyDescent="0.15">
      <c r="A26" s="3">
        <v>39294</v>
      </c>
      <c r="B26" s="4">
        <f>[1]Sheet1!B27/70*100</f>
        <v>98.571428571428584</v>
      </c>
      <c r="C26" s="4">
        <f>[1]Sheet1!M27/70*100</f>
        <v>85.714285714285708</v>
      </c>
      <c r="D26" s="4">
        <f>([1]Sheet1!E27+100)/([1]Sheet1!F27+100)</f>
        <v>1.0584168336673347</v>
      </c>
      <c r="E26" s="4">
        <f>([1]Sheet1!P27+100)/([1]Sheet1!Q27+100)</f>
        <v>1.022754854368932</v>
      </c>
      <c r="F26" s="7">
        <v>104</v>
      </c>
      <c r="G26" s="7">
        <v>25.1</v>
      </c>
      <c r="H26" s="10">
        <v>20.280732297181903</v>
      </c>
      <c r="I26" s="8">
        <v>3.8498835875425197</v>
      </c>
      <c r="J26" s="10">
        <v>15.489879</v>
      </c>
      <c r="K26" s="8">
        <v>11.368276551617562</v>
      </c>
      <c r="L26">
        <f t="shared" si="0"/>
        <v>1</v>
      </c>
    </row>
    <row r="27" spans="1:12" x14ac:dyDescent="0.15">
      <c r="A27" s="3">
        <v>39325</v>
      </c>
      <c r="B27" s="4">
        <f>[1]Sheet1!B28/70*100</f>
        <v>98.571428571428584</v>
      </c>
      <c r="C27" s="4">
        <f>[1]Sheet1!M28/70*100</f>
        <v>88.571428571428569</v>
      </c>
      <c r="D27" s="4">
        <f>([1]Sheet1!E28+100)/([1]Sheet1!F28+100)</f>
        <v>1.0601</v>
      </c>
      <c r="E27" s="4">
        <f>([1]Sheet1!P28+100)/([1]Sheet1!Q28+100)</f>
        <v>1.0245603395997576</v>
      </c>
      <c r="F27" s="7">
        <v>104.48</v>
      </c>
      <c r="G27" s="7">
        <v>29.3</v>
      </c>
      <c r="H27" s="10">
        <v>19.523729569845472</v>
      </c>
      <c r="I27" s="8">
        <v>3.8992468108568277</v>
      </c>
      <c r="J27" s="10">
        <v>15.589742999999999</v>
      </c>
      <c r="K27" s="8">
        <v>12.574201586968559</v>
      </c>
      <c r="L27">
        <f t="shared" si="0"/>
        <v>1</v>
      </c>
    </row>
    <row r="28" spans="1:12" x14ac:dyDescent="0.15">
      <c r="A28" s="3">
        <v>39355</v>
      </c>
      <c r="B28" s="4">
        <f>[1]Sheet1!B29/70*100</f>
        <v>100</v>
      </c>
      <c r="C28" s="4">
        <f>[1]Sheet1!M29/70*100</f>
        <v>87.142857142857139</v>
      </c>
      <c r="D28" s="4">
        <f>([1]Sheet1!E29+100)/([1]Sheet1!F29+100)</f>
        <v>1.0630999999999999</v>
      </c>
      <c r="E28" s="4">
        <f>([1]Sheet1!P29+100)/([1]Sheet1!Q29+100)</f>
        <v>1.0297250684792534</v>
      </c>
      <c r="F28" s="7">
        <v>104.99</v>
      </c>
      <c r="G28" s="7">
        <v>32.1</v>
      </c>
      <c r="H28" s="10">
        <v>18.398559614232891</v>
      </c>
      <c r="I28" s="8">
        <v>3.9444552225462219</v>
      </c>
      <c r="J28" s="10">
        <v>15.746079</v>
      </c>
      <c r="K28" s="8">
        <v>14.004406000204938</v>
      </c>
      <c r="L28">
        <f t="shared" si="0"/>
        <v>1</v>
      </c>
    </row>
    <row r="29" spans="1:12" x14ac:dyDescent="0.15">
      <c r="A29" s="3">
        <v>39386</v>
      </c>
      <c r="B29" s="4">
        <f>[1]Sheet1!B30/70*100</f>
        <v>100</v>
      </c>
      <c r="C29" s="4">
        <f>[1]Sheet1!M30/70*100</f>
        <v>87.142857142857139</v>
      </c>
      <c r="D29" s="4">
        <f>([1]Sheet1!E30+100)/([1]Sheet1!F30+100)</f>
        <v>1.0649</v>
      </c>
      <c r="E29" s="4">
        <f>([1]Sheet1!P30+100)/([1]Sheet1!Q30+100)</f>
        <v>1.0167284383451869</v>
      </c>
      <c r="F29" s="7">
        <v>105.74</v>
      </c>
      <c r="G29" s="7">
        <v>31.3</v>
      </c>
      <c r="H29" s="10">
        <v>19.113900819440932</v>
      </c>
      <c r="I29" s="8">
        <v>3.9740438525483825</v>
      </c>
      <c r="J29" s="10">
        <v>15.862259999999997</v>
      </c>
      <c r="K29" s="8">
        <v>15.32214505076379</v>
      </c>
      <c r="L29">
        <f t="shared" si="0"/>
        <v>1</v>
      </c>
    </row>
    <row r="30" spans="1:12" x14ac:dyDescent="0.15">
      <c r="A30" s="3">
        <v>39416</v>
      </c>
      <c r="B30" s="4">
        <f>[1]Sheet1!B31/70*100</f>
        <v>100</v>
      </c>
      <c r="C30" s="4">
        <f>[1]Sheet1!M31/70*100</f>
        <v>72.857142857142847</v>
      </c>
      <c r="D30" s="4">
        <f>([1]Sheet1!E31+100)/([1]Sheet1!F31+100)</f>
        <v>1.0734999999999999</v>
      </c>
      <c r="E30" s="4">
        <f>([1]Sheet1!P31+100)/([1]Sheet1!Q31+100)</f>
        <v>1.021635830553028</v>
      </c>
      <c r="F30" s="7">
        <v>106.59</v>
      </c>
      <c r="G30" s="7">
        <v>30.5</v>
      </c>
      <c r="H30" s="10">
        <v>19.643505564703268</v>
      </c>
      <c r="I30" s="8">
        <v>3.990006797226386</v>
      </c>
      <c r="J30" s="10">
        <v>15.802385000000001</v>
      </c>
      <c r="K30" s="8">
        <v>13.989709756068724</v>
      </c>
      <c r="L30">
        <f t="shared" si="0"/>
        <v>1</v>
      </c>
    </row>
    <row r="31" spans="1:12" x14ac:dyDescent="0.15">
      <c r="A31" s="3">
        <v>39447</v>
      </c>
      <c r="B31" s="4">
        <f>[1]Sheet1!B32/70*100</f>
        <v>100</v>
      </c>
      <c r="C31" s="4">
        <f>[1]Sheet1!M32/70*100</f>
        <v>60</v>
      </c>
      <c r="D31" s="4">
        <f>([1]Sheet1!E32+100)/([1]Sheet1!F32+100)</f>
        <v>1.0808</v>
      </c>
      <c r="E31" s="4">
        <f>([1]Sheet1!P32+100)/([1]Sheet1!Q32+100)</f>
        <v>1.0259251728344856</v>
      </c>
      <c r="F31" s="7">
        <v>106.45</v>
      </c>
      <c r="G31" s="7">
        <v>23.2</v>
      </c>
      <c r="H31" s="10">
        <v>17.588652493372624</v>
      </c>
      <c r="I31" s="8">
        <v>3.8639038445229974</v>
      </c>
      <c r="J31" s="10">
        <v>15.022074999999999</v>
      </c>
      <c r="K31" s="8">
        <v>14.765307617957667</v>
      </c>
      <c r="L31">
        <f t="shared" si="0"/>
        <v>1</v>
      </c>
    </row>
    <row r="32" spans="1:12" x14ac:dyDescent="0.15">
      <c r="A32" s="3">
        <v>39507</v>
      </c>
      <c r="B32" s="4">
        <f>[1]Sheet1!B34/70*100</f>
        <v>98.571428571428584</v>
      </c>
      <c r="C32" s="4">
        <f>[1]Sheet1!M34/70*100</f>
        <v>61.428571428571431</v>
      </c>
      <c r="D32" s="4">
        <f>([1]Sheet1!E34+100)/([1]Sheet1!F34+100)</f>
        <v>1.0804</v>
      </c>
      <c r="E32" s="4">
        <f>([1]Sheet1!P34+100)/([1]Sheet1!Q34+100)</f>
        <v>1.0139993957095377</v>
      </c>
      <c r="F32" s="7">
        <v>105.55</v>
      </c>
      <c r="G32" s="7">
        <v>-4.2</v>
      </c>
      <c r="H32" s="10">
        <v>29.447598506746566</v>
      </c>
      <c r="I32" s="8">
        <v>4.1887386643080005</v>
      </c>
      <c r="J32" s="10">
        <v>12.834375999999999</v>
      </c>
      <c r="K32" s="8">
        <v>9.2015094846287226E-2</v>
      </c>
      <c r="L32">
        <f t="shared" si="0"/>
        <v>1</v>
      </c>
    </row>
    <row r="33" spans="1:12" x14ac:dyDescent="0.15">
      <c r="A33" s="3">
        <v>39538</v>
      </c>
      <c r="B33" s="4">
        <f>[1]Sheet1!B35/70*100</f>
        <v>100</v>
      </c>
      <c r="C33" s="4">
        <f>[1]Sheet1!M35/70*100</f>
        <v>68.571428571428569</v>
      </c>
      <c r="D33" s="4">
        <f>([1]Sheet1!E35+100)/([1]Sheet1!F35+100)</f>
        <v>1.077</v>
      </c>
      <c r="E33" s="4">
        <f>([1]Sheet1!P35+100)/([1]Sheet1!Q35+100)</f>
        <v>1.0133843212237093</v>
      </c>
      <c r="F33" s="7">
        <v>104.72</v>
      </c>
      <c r="G33" s="7">
        <v>-1.4</v>
      </c>
      <c r="H33" s="10">
        <v>25.939161228715601</v>
      </c>
      <c r="I33" s="8">
        <v>3.9336871600335326</v>
      </c>
      <c r="J33" s="10">
        <v>15.669392000000002</v>
      </c>
      <c r="K33" s="8">
        <v>2.9441778324228229</v>
      </c>
      <c r="L33">
        <f t="shared" si="0"/>
        <v>1</v>
      </c>
    </row>
    <row r="34" spans="1:12" x14ac:dyDescent="0.15">
      <c r="A34" s="3">
        <v>39568</v>
      </c>
      <c r="B34" s="4">
        <f>[1]Sheet1!B36/70*100</f>
        <v>100</v>
      </c>
      <c r="C34" s="4">
        <f>[1]Sheet1!M36/70*100</f>
        <v>74.285714285714292</v>
      </c>
      <c r="D34" s="4">
        <f>([1]Sheet1!E36+100)/([1]Sheet1!F36+100)</f>
        <v>1.0745</v>
      </c>
      <c r="E34" s="4">
        <f>([1]Sheet1!P36+100)/([1]Sheet1!Q36+100)</f>
        <v>1.0204453441295547</v>
      </c>
      <c r="F34" s="7">
        <v>104.07</v>
      </c>
      <c r="G34" s="7">
        <v>-4.9000000000000004</v>
      </c>
      <c r="H34" s="10">
        <v>25.409880369179618</v>
      </c>
      <c r="I34" s="8">
        <v>3.9380625110459744</v>
      </c>
      <c r="J34" s="10">
        <v>17.192976000000005</v>
      </c>
      <c r="K34" s="8">
        <v>3.519881508142908</v>
      </c>
      <c r="L34">
        <f t="shared" si="0"/>
        <v>1</v>
      </c>
    </row>
    <row r="35" spans="1:12" x14ac:dyDescent="0.15">
      <c r="A35" s="3">
        <v>39599</v>
      </c>
      <c r="B35" s="4">
        <f>[1]Sheet1!B37/70*100</f>
        <v>97.142857142857139</v>
      </c>
      <c r="C35" s="4">
        <f>[1]Sheet1!M37/70*100</f>
        <v>68.571428571428569</v>
      </c>
      <c r="D35" s="4">
        <f>([1]Sheet1!E37+100)/([1]Sheet1!F37+100)</f>
        <v>1.0808682483594145</v>
      </c>
      <c r="E35" s="4">
        <f>([1]Sheet1!P37+100)/([1]Sheet1!Q37+100)</f>
        <v>1.0151392813887767</v>
      </c>
      <c r="F35" s="7">
        <v>103.34</v>
      </c>
      <c r="G35" s="7">
        <v>-7.2</v>
      </c>
      <c r="H35" s="10">
        <v>26.044754565015428</v>
      </c>
      <c r="I35" s="8">
        <v>3.991789501563662</v>
      </c>
      <c r="J35" s="10">
        <v>18.320052999999998</v>
      </c>
      <c r="K35" s="8">
        <v>4.7406735681234879</v>
      </c>
      <c r="L35">
        <f t="shared" si="0"/>
        <v>1</v>
      </c>
    </row>
    <row r="36" spans="1:12" x14ac:dyDescent="0.15">
      <c r="A36" s="3">
        <v>39629</v>
      </c>
      <c r="B36" s="4">
        <f>[1]Sheet1!B38/70*100</f>
        <v>97.142857142857139</v>
      </c>
      <c r="C36" s="4">
        <f>[1]Sheet1!M38/70*100</f>
        <v>57.142857142857139</v>
      </c>
      <c r="D36" s="4">
        <f>([1]Sheet1!E38+100)/([1]Sheet1!F38+100)</f>
        <v>1.1112271540469973</v>
      </c>
      <c r="E36" s="4">
        <f>([1]Sheet1!P38+100)/([1]Sheet1!Q38+100)</f>
        <v>1.0126837125025165</v>
      </c>
      <c r="F36" s="7">
        <v>103.08</v>
      </c>
      <c r="G36" s="7">
        <v>-7.2</v>
      </c>
      <c r="H36" s="10">
        <v>26.869232495221752</v>
      </c>
      <c r="I36" s="8">
        <v>3.987787258382018</v>
      </c>
      <c r="J36" s="10">
        <v>19.247041999999997</v>
      </c>
      <c r="K36" s="8">
        <v>4.5547225935024915</v>
      </c>
      <c r="L36">
        <f t="shared" ref="L36:L67" si="1">IF(F36&gt;100,1,0)</f>
        <v>1</v>
      </c>
    </row>
    <row r="37" spans="1:12" x14ac:dyDescent="0.15">
      <c r="A37" s="3">
        <v>39660</v>
      </c>
      <c r="B37" s="4">
        <f>[1]Sheet1!B39/70*100</f>
        <v>95.714285714285722</v>
      </c>
      <c r="C37" s="4">
        <f>[1]Sheet1!M39/70*100</f>
        <v>58.571428571428577</v>
      </c>
      <c r="D37" s="4">
        <f>([1]Sheet1!E39+100)/([1]Sheet1!F39+100)</f>
        <v>1.1139852786540485</v>
      </c>
      <c r="E37" s="4">
        <f>([1]Sheet1!P39+100)/([1]Sheet1!Q39+100)</f>
        <v>1.0112472384012854</v>
      </c>
      <c r="F37" s="7">
        <v>102.36</v>
      </c>
      <c r="G37" s="7">
        <v>-10.8</v>
      </c>
      <c r="H37" s="10">
        <v>27.062703330348814</v>
      </c>
      <c r="I37" s="8">
        <v>4.0129986379439648</v>
      </c>
      <c r="J37" s="10">
        <v>19.681859000000003</v>
      </c>
      <c r="K37" s="8">
        <v>4.2368826665111214</v>
      </c>
      <c r="L37">
        <f t="shared" si="1"/>
        <v>1</v>
      </c>
    </row>
    <row r="38" spans="1:12" x14ac:dyDescent="0.15">
      <c r="A38" s="3">
        <v>39691</v>
      </c>
      <c r="B38" s="4">
        <f>[1]Sheet1!B40/70*100</f>
        <v>88.571428571428569</v>
      </c>
      <c r="C38" s="4">
        <f>[1]Sheet1!M40/70*100</f>
        <v>48.571428571428569</v>
      </c>
      <c r="D38" s="4">
        <f>([1]Sheet1!E40+100)/([1]Sheet1!F40+100)</f>
        <v>1.0910123966942149</v>
      </c>
      <c r="E38" s="4">
        <f>([1]Sheet1!P40+100)/([1]Sheet1!Q40+100)</f>
        <v>1.0119597989949749</v>
      </c>
      <c r="F38" s="7">
        <v>101.78</v>
      </c>
      <c r="G38" s="7">
        <v>-14.7</v>
      </c>
      <c r="H38" s="10">
        <v>28.348068342114431</v>
      </c>
      <c r="I38" s="8">
        <v>3.993214671019083</v>
      </c>
      <c r="J38" s="10">
        <v>20.009134</v>
      </c>
      <c r="K38" s="8">
        <v>2.4098977243660835</v>
      </c>
      <c r="L38">
        <f t="shared" si="1"/>
        <v>1</v>
      </c>
    </row>
    <row r="39" spans="1:12" x14ac:dyDescent="0.15">
      <c r="A39" s="3">
        <v>39721</v>
      </c>
      <c r="B39" s="4">
        <f>[1]Sheet1!B41/70*100</f>
        <v>84.285714285714292</v>
      </c>
      <c r="C39" s="4">
        <f>[1]Sheet1!M41/70*100</f>
        <v>47.142857142857139</v>
      </c>
      <c r="D39" s="4">
        <f>([1]Sheet1!E41+100)/([1]Sheet1!F41+100)</f>
        <v>1.0846074380165289</v>
      </c>
      <c r="E39" s="4">
        <f>([1]Sheet1!P41+100)/([1]Sheet1!Q41+100)</f>
        <v>1.0107451295440852</v>
      </c>
      <c r="F39" s="7">
        <v>101.15</v>
      </c>
      <c r="G39" s="7">
        <v>-14.9</v>
      </c>
      <c r="H39" s="10">
        <v>28.402893190107847</v>
      </c>
      <c r="I39" s="8">
        <v>3.9380532509803881</v>
      </c>
      <c r="J39" s="10">
        <v>20.218421000000003</v>
      </c>
      <c r="K39" s="8">
        <v>-0.16230306099663805</v>
      </c>
      <c r="L39">
        <f t="shared" si="1"/>
        <v>1</v>
      </c>
    </row>
    <row r="40" spans="1:12" x14ac:dyDescent="0.15">
      <c r="A40" s="3">
        <v>39752</v>
      </c>
      <c r="B40" s="4">
        <f>[1]Sheet1!B42/70*100</f>
        <v>78.571428571428569</v>
      </c>
      <c r="C40" s="4">
        <f>[1]Sheet1!M42/70*100</f>
        <v>32.857142857142854</v>
      </c>
      <c r="D40" s="4">
        <f>([1]Sheet1!E42+100)/([1]Sheet1!F42+100)</f>
        <v>1.072107438016529</v>
      </c>
      <c r="E40" s="4">
        <f>([1]Sheet1!P42+100)/([1]Sheet1!Q42+100)</f>
        <v>1.0108794197642792</v>
      </c>
      <c r="F40" s="7">
        <v>99.68</v>
      </c>
      <c r="G40" s="7">
        <v>-16.5</v>
      </c>
      <c r="H40" s="10">
        <v>28.33524983199116</v>
      </c>
      <c r="I40" s="8">
        <v>3.9331095258453379</v>
      </c>
      <c r="J40" s="10">
        <v>20.356870999999998</v>
      </c>
      <c r="K40" s="8">
        <v>-1.0300421490516576</v>
      </c>
      <c r="L40">
        <f t="shared" si="1"/>
        <v>0</v>
      </c>
    </row>
    <row r="41" spans="1:12" x14ac:dyDescent="0.15">
      <c r="A41" s="3">
        <v>39782</v>
      </c>
      <c r="B41" s="4">
        <f>[1]Sheet1!B43/70*100</f>
        <v>65.714285714285708</v>
      </c>
      <c r="C41" s="4">
        <f>[1]Sheet1!M43/70*100</f>
        <v>21.428571428571427</v>
      </c>
      <c r="D41" s="4">
        <f>([1]Sheet1!E43+100)/([1]Sheet1!F43+100)</f>
        <v>1.0591375770020532</v>
      </c>
      <c r="E41" s="4">
        <f>([1]Sheet1!P43+100)/([1]Sheet1!Q43+100)</f>
        <v>1.0152556071933723</v>
      </c>
      <c r="F41" s="7">
        <v>98.46</v>
      </c>
      <c r="G41" s="7">
        <v>-18.3</v>
      </c>
      <c r="H41" s="10">
        <v>29.395777915801947</v>
      </c>
      <c r="I41" s="8">
        <v>3.9189877672468554</v>
      </c>
      <c r="J41" s="10">
        <v>20.447619</v>
      </c>
      <c r="K41" s="8">
        <v>-1.779922531182121</v>
      </c>
      <c r="L41">
        <f t="shared" si="1"/>
        <v>0</v>
      </c>
    </row>
    <row r="42" spans="1:12" x14ac:dyDescent="0.15">
      <c r="A42" s="3">
        <v>39813</v>
      </c>
      <c r="B42" s="4">
        <f>[1]Sheet1!B44/70*100</f>
        <v>58.571428571428577</v>
      </c>
      <c r="C42" s="4">
        <f>[1]Sheet1!M44/70*100</f>
        <v>15.714285714285714</v>
      </c>
      <c r="D42" s="4">
        <f>([1]Sheet1!E44+100)/([1]Sheet1!F44+100)</f>
        <v>1.0630204585175287</v>
      </c>
      <c r="E42" s="4">
        <f>([1]Sheet1!P44+100)/([1]Sheet1!Q44+100)</f>
        <v>1.017768803634528</v>
      </c>
      <c r="F42" s="7">
        <v>96.46</v>
      </c>
      <c r="G42" s="7">
        <v>-19.7</v>
      </c>
      <c r="H42" s="10">
        <v>40.914500826283984</v>
      </c>
      <c r="I42" s="8">
        <v>3.7999461268886092</v>
      </c>
      <c r="J42" s="10">
        <v>21.168282000000001</v>
      </c>
      <c r="K42" s="8">
        <v>-1.6552616267883291</v>
      </c>
      <c r="L42">
        <f t="shared" si="1"/>
        <v>0</v>
      </c>
    </row>
    <row r="43" spans="1:12" x14ac:dyDescent="0.15">
      <c r="A43" s="3">
        <v>39872</v>
      </c>
      <c r="B43" s="4">
        <f>[1]Sheet1!B46/70*100</f>
        <v>51.428571428571423</v>
      </c>
      <c r="C43" s="4">
        <f>[1]Sheet1!M46/70*100</f>
        <v>28.571428571428569</v>
      </c>
      <c r="D43" s="4">
        <f>([1]Sheet1!E46+100)/([1]Sheet1!F46+100)</f>
        <v>1.0554813521010995</v>
      </c>
      <c r="E43" s="4">
        <f>([1]Sheet1!P46+100)/([1]Sheet1!Q46+100)</f>
        <v>1.0103694754857546</v>
      </c>
      <c r="F43" s="7">
        <v>94.86</v>
      </c>
      <c r="G43" s="7">
        <v>-0.3</v>
      </c>
      <c r="H43" s="10">
        <v>15.301499659975693</v>
      </c>
      <c r="I43" s="8">
        <v>4.67135560089881</v>
      </c>
      <c r="J43" s="10">
        <v>14.798228</v>
      </c>
      <c r="K43" s="8">
        <v>11.521772430043441</v>
      </c>
      <c r="L43">
        <f t="shared" si="1"/>
        <v>0</v>
      </c>
    </row>
    <row r="44" spans="1:12" x14ac:dyDescent="0.15">
      <c r="A44" s="3">
        <v>39903</v>
      </c>
      <c r="B44" s="4">
        <f>[1]Sheet1!B47/70*100</f>
        <v>45.714285714285715</v>
      </c>
      <c r="C44" s="4">
        <f>[1]Sheet1!M47/70*100</f>
        <v>55.714285714285715</v>
      </c>
      <c r="D44" s="4">
        <f>([1]Sheet1!E47+100)/([1]Sheet1!F47+100)</f>
        <v>1.0550760378133992</v>
      </c>
      <c r="E44" s="4">
        <f>([1]Sheet1!P47+100)/([1]Sheet1!Q47+100)</f>
        <v>1.0131035177905454</v>
      </c>
      <c r="F44" s="7">
        <v>94.74</v>
      </c>
      <c r="G44" s="7">
        <v>8.1999999999999993</v>
      </c>
      <c r="H44" s="10">
        <v>14.295615298921627</v>
      </c>
      <c r="I44" s="8">
        <v>4.4732127540291851</v>
      </c>
      <c r="J44" s="10">
        <v>17.909428000000002</v>
      </c>
      <c r="K44" s="8">
        <v>13.715518597341969</v>
      </c>
      <c r="L44">
        <f t="shared" si="1"/>
        <v>0</v>
      </c>
    </row>
    <row r="45" spans="1:12" x14ac:dyDescent="0.15">
      <c r="A45" s="3">
        <v>39933</v>
      </c>
      <c r="B45" s="4">
        <f>[1]Sheet1!B48/70*100</f>
        <v>42.857142857142854</v>
      </c>
      <c r="C45" s="4">
        <f>[1]Sheet1!M48/70*100</f>
        <v>62.857142857142854</v>
      </c>
      <c r="D45" s="4">
        <f>([1]Sheet1!E48+100)/([1]Sheet1!F48+100)</f>
        <v>1.0523995077932731</v>
      </c>
      <c r="E45" s="4">
        <f>([1]Sheet1!P48+100)/([1]Sheet1!Q48+100)</f>
        <v>1.0082139637383554</v>
      </c>
      <c r="F45" s="7">
        <v>94.76</v>
      </c>
      <c r="G45" s="7">
        <v>17.5</v>
      </c>
      <c r="H45" s="10">
        <v>13.273106412758295</v>
      </c>
      <c r="I45" s="8">
        <v>4.536576371099744</v>
      </c>
      <c r="J45" s="10">
        <v>19.475017999999999</v>
      </c>
      <c r="K45" s="8">
        <v>15.198180790045424</v>
      </c>
      <c r="L45">
        <f t="shared" si="1"/>
        <v>0</v>
      </c>
    </row>
    <row r="46" spans="1:12" x14ac:dyDescent="0.15">
      <c r="A46" s="3">
        <v>39964</v>
      </c>
      <c r="B46" s="4">
        <f>[1]Sheet1!B49/70*100</f>
        <v>50</v>
      </c>
      <c r="C46" s="4">
        <f>[1]Sheet1!M49/70*100</f>
        <v>65.714285714285708</v>
      </c>
      <c r="D46" s="4">
        <f>([1]Sheet1!E49+100)/([1]Sheet1!F49+100)</f>
        <v>1.0475556011068976</v>
      </c>
      <c r="E46" s="4">
        <f>([1]Sheet1!P49+100)/([1]Sheet1!Q49+100)</f>
        <v>1.0099287935011534</v>
      </c>
      <c r="F46" s="7">
        <v>95.94</v>
      </c>
      <c r="G46" s="7">
        <v>25.5</v>
      </c>
      <c r="H46" s="10">
        <v>11.893306203863085</v>
      </c>
      <c r="I46" s="8">
        <v>4.6212938902243268</v>
      </c>
      <c r="J46" s="10">
        <v>20.498913000000002</v>
      </c>
      <c r="K46" s="8">
        <v>15.769979564655801</v>
      </c>
      <c r="L46">
        <f t="shared" si="1"/>
        <v>0</v>
      </c>
    </row>
    <row r="47" spans="1:12" x14ac:dyDescent="0.15">
      <c r="A47" s="3">
        <v>39994</v>
      </c>
      <c r="B47" s="4">
        <f>[1]Sheet1!B50/70*100</f>
        <v>55.714285714285715</v>
      </c>
      <c r="C47" s="4">
        <f>[1]Sheet1!M50/70*100</f>
        <v>81.428571428571431</v>
      </c>
      <c r="D47" s="4">
        <f>([1]Sheet1!E50+100)/([1]Sheet1!F50+100)</f>
        <v>1.0481064483111566</v>
      </c>
      <c r="E47" s="4">
        <f>([1]Sheet1!P50+100)/([1]Sheet1!Q50+100)</f>
        <v>1.0140873415174081</v>
      </c>
      <c r="F47" s="7">
        <v>96.55</v>
      </c>
      <c r="G47" s="7">
        <v>31.7</v>
      </c>
      <c r="H47" s="10">
        <v>12.130100557125512</v>
      </c>
      <c r="I47" s="8">
        <v>4.6321381212181452</v>
      </c>
      <c r="J47" s="10">
        <v>21.58172754887218</v>
      </c>
      <c r="K47" s="8">
        <v>16.158105262053567</v>
      </c>
      <c r="L47">
        <f t="shared" si="1"/>
        <v>0</v>
      </c>
    </row>
    <row r="48" spans="1:12" x14ac:dyDescent="0.15">
      <c r="A48" s="3">
        <v>40025</v>
      </c>
      <c r="B48" s="4">
        <f>[1]Sheet1!B51/70*100</f>
        <v>60</v>
      </c>
      <c r="C48" s="4">
        <f>[1]Sheet1!M51/70*100</f>
        <v>87.142857142857139</v>
      </c>
      <c r="D48" s="4">
        <f>([1]Sheet1!E51+100)/([1]Sheet1!F51+100)</f>
        <v>1.052367288378766</v>
      </c>
      <c r="E48" s="4">
        <f>([1]Sheet1!P51+100)/([1]Sheet1!Q51+100)</f>
        <v>1.0126506024096387</v>
      </c>
      <c r="F48" s="7">
        <v>98.01</v>
      </c>
      <c r="G48" s="7">
        <v>37.1</v>
      </c>
      <c r="H48" s="10">
        <v>10.497829498727707</v>
      </c>
      <c r="I48" s="8">
        <v>4.693952673429612</v>
      </c>
      <c r="J48" s="10">
        <v>21.748027</v>
      </c>
      <c r="K48" s="8">
        <v>16.968708363044183</v>
      </c>
      <c r="L48">
        <f t="shared" si="1"/>
        <v>0</v>
      </c>
    </row>
    <row r="49" spans="1:12" x14ac:dyDescent="0.15">
      <c r="A49" s="3">
        <v>40056</v>
      </c>
      <c r="B49" s="4">
        <f>[1]Sheet1!B52/70*100</f>
        <v>67.142857142857139</v>
      </c>
      <c r="C49" s="4">
        <f>[1]Sheet1!M52/70*100</f>
        <v>91.428571428571431</v>
      </c>
      <c r="D49" s="4">
        <f>([1]Sheet1!E52+100)/([1]Sheet1!F52+100)</f>
        <v>1.0525616116167298</v>
      </c>
      <c r="E49" s="4">
        <f>([1]Sheet1!P52+100)/([1]Sheet1!Q52+100)</f>
        <v>1.0104260651629073</v>
      </c>
      <c r="F49" s="7">
        <v>100.08</v>
      </c>
      <c r="G49" s="7">
        <v>42.9</v>
      </c>
      <c r="H49" s="10">
        <v>10.47913417942028</v>
      </c>
      <c r="I49" s="8">
        <v>4.7482032149884947</v>
      </c>
      <c r="J49" s="10">
        <v>22.105918000000003</v>
      </c>
      <c r="K49" s="8">
        <v>18.906785789623861</v>
      </c>
      <c r="L49">
        <f t="shared" si="1"/>
        <v>1</v>
      </c>
    </row>
    <row r="50" spans="1:12" x14ac:dyDescent="0.15">
      <c r="A50" s="3">
        <v>40086</v>
      </c>
      <c r="B50" s="4">
        <f>[1]Sheet1!B53/70*100</f>
        <v>71.428571428571431</v>
      </c>
      <c r="C50" s="4">
        <f>[1]Sheet1!M53/70*100</f>
        <v>85.714285714285708</v>
      </c>
      <c r="D50" s="4">
        <f>([1]Sheet1!E53+100)/([1]Sheet1!F53+100)</f>
        <v>1.0548238897396629</v>
      </c>
      <c r="E50" s="4">
        <f>([1]Sheet1!P53+100)/([1]Sheet1!Q53+100)</f>
        <v>1.0100200400801602</v>
      </c>
      <c r="F50" s="7">
        <v>101.08</v>
      </c>
      <c r="G50" s="7">
        <v>44.8</v>
      </c>
      <c r="H50" s="10">
        <v>11.649252926328902</v>
      </c>
      <c r="I50" s="8">
        <v>4.7167053102721184</v>
      </c>
      <c r="J50" s="10">
        <v>22.573715999999997</v>
      </c>
      <c r="K50" s="8">
        <v>19.772512194899416</v>
      </c>
      <c r="L50">
        <f t="shared" si="1"/>
        <v>1</v>
      </c>
    </row>
    <row r="51" spans="1:12" x14ac:dyDescent="0.15">
      <c r="A51" s="3">
        <v>40117</v>
      </c>
      <c r="B51" s="4">
        <f>[1]Sheet1!B54/70*100</f>
        <v>77.142857142857153</v>
      </c>
      <c r="C51" s="4">
        <f>[1]Sheet1!M54/70*100</f>
        <v>81.428571428571431</v>
      </c>
      <c r="D51" s="4">
        <f>([1]Sheet1!E54+100)/([1]Sheet1!F54+100)</f>
        <v>1.0605163792223697</v>
      </c>
      <c r="E51" s="4">
        <f>([1]Sheet1!P54+100)/([1]Sheet1!Q54+100)</f>
        <v>1.0108357580014047</v>
      </c>
      <c r="F51" s="7">
        <v>102.03</v>
      </c>
      <c r="G51" s="7">
        <v>48.4</v>
      </c>
      <c r="H51" s="10">
        <v>11.673463962118769</v>
      </c>
      <c r="I51" s="8">
        <v>4.7505986629546779</v>
      </c>
      <c r="J51" s="10">
        <v>22.733223000000006</v>
      </c>
      <c r="K51" s="8">
        <v>20.784804789631117</v>
      </c>
      <c r="L51">
        <f t="shared" si="1"/>
        <v>1</v>
      </c>
    </row>
    <row r="52" spans="1:12" x14ac:dyDescent="0.15">
      <c r="A52" s="3">
        <v>40147</v>
      </c>
      <c r="B52" s="4">
        <f>[1]Sheet1!B55/70*100</f>
        <v>85.714285714285708</v>
      </c>
      <c r="C52" s="4">
        <f>[1]Sheet1!M55/70*100</f>
        <v>87.142857142857139</v>
      </c>
      <c r="D52" s="4">
        <f>([1]Sheet1!E55+100)/([1]Sheet1!F55+100)</f>
        <v>1.0568480679749142</v>
      </c>
      <c r="E52" s="4">
        <f>([1]Sheet1!P55+100)/([1]Sheet1!Q55+100)</f>
        <v>1.0218955904713634</v>
      </c>
      <c r="F52" s="7">
        <v>102.78</v>
      </c>
      <c r="G52" s="7">
        <v>53</v>
      </c>
      <c r="H52" s="10">
        <v>10.864961832475473</v>
      </c>
      <c r="I52" s="8">
        <v>4.7853208276515016</v>
      </c>
      <c r="J52" s="10">
        <v>22.669245</v>
      </c>
      <c r="K52" s="8">
        <v>22.106041453996617</v>
      </c>
      <c r="L52">
        <f t="shared" si="1"/>
        <v>1</v>
      </c>
    </row>
    <row r="53" spans="1:12" x14ac:dyDescent="0.15">
      <c r="A53" s="3">
        <v>40178</v>
      </c>
      <c r="B53" s="4">
        <f>[1]Sheet1!B56/70*100</f>
        <v>98.571428571428584</v>
      </c>
      <c r="C53" s="4">
        <f>[1]Sheet1!M56/70*100</f>
        <v>85.714285714285708</v>
      </c>
      <c r="D53" s="4">
        <f>([1]Sheet1!E56+100)/([1]Sheet1!F56+100)</f>
        <v>1.0713849287169042</v>
      </c>
      <c r="E53" s="4">
        <f>([1]Sheet1!P56+100)/([1]Sheet1!Q56+100)</f>
        <v>1.0103103103103104</v>
      </c>
      <c r="F53" s="7">
        <v>103.66</v>
      </c>
      <c r="G53" s="7">
        <v>43.6</v>
      </c>
      <c r="H53" s="10">
        <v>1.005145339617064</v>
      </c>
      <c r="I53" s="8">
        <v>4.6810374122737581</v>
      </c>
      <c r="J53" s="10">
        <v>21.381054000000002</v>
      </c>
      <c r="K53" s="8">
        <v>23.186941497683435</v>
      </c>
      <c r="L53">
        <f t="shared" si="1"/>
        <v>1</v>
      </c>
    </row>
    <row r="54" spans="1:12" x14ac:dyDescent="0.15">
      <c r="A54" s="3">
        <v>40237</v>
      </c>
      <c r="B54" s="4">
        <f>[1]Sheet1!B58/70*100</f>
        <v>98.571428571428584</v>
      </c>
      <c r="C54" s="4">
        <f>[1]Sheet1!M58/70*100</f>
        <v>61.428571428571431</v>
      </c>
      <c r="D54" s="4">
        <f>([1]Sheet1!E58+100)/([1]Sheet1!F58+100)</f>
        <v>1.0852674066599395</v>
      </c>
      <c r="E54" s="4">
        <f>([1]Sheet1!P58+100)/([1]Sheet1!Q58+100)</f>
        <v>1.0149613415001506</v>
      </c>
      <c r="F54" s="7">
        <v>105.47</v>
      </c>
      <c r="G54" s="7">
        <v>38.200000000000003</v>
      </c>
      <c r="H54" s="10">
        <v>48.054354886274211</v>
      </c>
      <c r="I54" s="8">
        <v>5.7521124555916128</v>
      </c>
      <c r="J54" s="10">
        <v>21.909420999999998</v>
      </c>
      <c r="K54" s="8">
        <v>23.135829233057237</v>
      </c>
      <c r="L54">
        <f t="shared" si="1"/>
        <v>1</v>
      </c>
    </row>
    <row r="55" spans="1:12" x14ac:dyDescent="0.15">
      <c r="A55" s="3">
        <v>40268</v>
      </c>
      <c r="B55" s="4">
        <f>[1]Sheet1!B59/70*100</f>
        <v>98.571428571428584</v>
      </c>
      <c r="C55" s="4">
        <f>[1]Sheet1!M59/70*100</f>
        <v>80</v>
      </c>
      <c r="D55" s="4">
        <f>([1]Sheet1!E59+100)/([1]Sheet1!F59+100)</f>
        <v>1.0931382441977802</v>
      </c>
      <c r="E55" s="4">
        <f>([1]Sheet1!P59+100)/([1]Sheet1!Q59+100)</f>
        <v>1.0159847190107572</v>
      </c>
      <c r="F55" s="7">
        <v>105.89</v>
      </c>
      <c r="G55" s="7">
        <v>35.799999999999997</v>
      </c>
      <c r="H55" s="10">
        <v>34.637091703877942</v>
      </c>
      <c r="I55" s="8">
        <v>5.1929181325076881</v>
      </c>
      <c r="J55" s="10">
        <v>24.112732999999999</v>
      </c>
      <c r="K55" s="8">
        <v>16.089227543005592</v>
      </c>
      <c r="L55">
        <f t="shared" si="1"/>
        <v>1</v>
      </c>
    </row>
    <row r="56" spans="1:12" x14ac:dyDescent="0.15">
      <c r="A56" s="3">
        <v>40298</v>
      </c>
      <c r="B56" s="4">
        <f>[1]Sheet1!B60/70*100</f>
        <v>98.571428571428584</v>
      </c>
      <c r="C56" s="4">
        <f>[1]Sheet1!M60/70*100</f>
        <v>81.428571428571431</v>
      </c>
      <c r="D56" s="4">
        <f>([1]Sheet1!E60+100)/([1]Sheet1!F60+100)</f>
        <v>1.0943661971830985</v>
      </c>
      <c r="E56" s="4">
        <f>([1]Sheet1!P60+100)/([1]Sheet1!Q60+100)</f>
        <v>1.0232840656003239</v>
      </c>
      <c r="F56" s="7">
        <v>105.66</v>
      </c>
      <c r="G56" s="7">
        <v>32.799999999999997</v>
      </c>
      <c r="H56" s="10">
        <v>30.508593111441563</v>
      </c>
      <c r="I56" s="8">
        <v>5.3071737080218142</v>
      </c>
      <c r="J56" s="10">
        <v>25.416572000000002</v>
      </c>
      <c r="K56" s="8">
        <v>16.986319062788404</v>
      </c>
      <c r="L56">
        <f t="shared" si="1"/>
        <v>1</v>
      </c>
    </row>
    <row r="57" spans="1:12" x14ac:dyDescent="0.15">
      <c r="A57" s="3">
        <v>40329</v>
      </c>
      <c r="B57" s="4">
        <f>[1]Sheet1!B61/70*100</f>
        <v>97.142857142857139</v>
      </c>
      <c r="C57" s="4">
        <f>[1]Sheet1!M61/70*100</f>
        <v>45.714285714285715</v>
      </c>
      <c r="D57" s="4">
        <f>([1]Sheet1!E61+100)/([1]Sheet1!F61+100)</f>
        <v>1.0923387096774193</v>
      </c>
      <c r="E57" s="4">
        <f>([1]Sheet1!P61+100)/([1]Sheet1!Q61+100)</f>
        <v>1.0147266491829736</v>
      </c>
      <c r="F57" s="7">
        <v>105.07</v>
      </c>
      <c r="G57" s="7">
        <v>22.5</v>
      </c>
      <c r="H57" s="10">
        <v>29.741650203598581</v>
      </c>
      <c r="I57" s="8">
        <v>5.2204331118540495</v>
      </c>
      <c r="J57" s="10">
        <v>26.595627999999998</v>
      </c>
      <c r="K57" s="8">
        <v>12.964750475989305</v>
      </c>
      <c r="L57">
        <f t="shared" si="1"/>
        <v>1</v>
      </c>
    </row>
    <row r="58" spans="1:12" x14ac:dyDescent="0.15">
      <c r="A58" s="3">
        <v>40359</v>
      </c>
      <c r="B58" s="4">
        <f>[1]Sheet1!B62/70*100</f>
        <v>97.142857142857139</v>
      </c>
      <c r="C58" s="4">
        <f>[1]Sheet1!M62/70*100</f>
        <v>44.285714285714285</v>
      </c>
      <c r="D58" s="4">
        <f>([1]Sheet1!E62+100)/([1]Sheet1!F62+100)</f>
        <v>1.082074521651561</v>
      </c>
      <c r="E58" s="4">
        <f>([1]Sheet1!P62+100)/([1]Sheet1!Q62+100)</f>
        <v>1.0129149429926345</v>
      </c>
      <c r="F58" s="7">
        <v>105.06</v>
      </c>
      <c r="G58" s="7">
        <v>15.4</v>
      </c>
      <c r="H58" s="10">
        <v>28.767231154543317</v>
      </c>
      <c r="I58" s="8">
        <v>5.0364868535771405</v>
      </c>
      <c r="J58" s="10">
        <v>27.790192999999995</v>
      </c>
      <c r="K58" s="8">
        <v>8.7292028384650333</v>
      </c>
      <c r="L58">
        <f t="shared" si="1"/>
        <v>1</v>
      </c>
    </row>
    <row r="59" spans="1:12" x14ac:dyDescent="0.15">
      <c r="A59" s="3">
        <v>40390</v>
      </c>
      <c r="B59" s="4">
        <f>[1]Sheet1!B63/70*100</f>
        <v>95.714285714285722</v>
      </c>
      <c r="C59" s="4">
        <f>[1]Sheet1!M63/70*100</f>
        <v>45.714285714285715</v>
      </c>
      <c r="D59" s="4">
        <f>([1]Sheet1!E63+100)/([1]Sheet1!F63+100)</f>
        <v>1.0830211602713375</v>
      </c>
      <c r="E59" s="4">
        <f>([1]Sheet1!P63+100)/([1]Sheet1!Q63+100)</f>
        <v>1.0108488196885987</v>
      </c>
      <c r="F59" s="7">
        <v>104.72</v>
      </c>
      <c r="G59" s="7">
        <v>9.6999999999999993</v>
      </c>
      <c r="H59" s="10">
        <v>31.347519478433618</v>
      </c>
      <c r="I59" s="8">
        <v>4.9948459807052199</v>
      </c>
      <c r="J59" s="10">
        <v>28.565494000000001</v>
      </c>
      <c r="K59" s="8">
        <v>6.4102330851955713</v>
      </c>
      <c r="L59">
        <f t="shared" si="1"/>
        <v>1</v>
      </c>
    </row>
    <row r="60" spans="1:12" x14ac:dyDescent="0.15">
      <c r="A60" s="3">
        <v>40421</v>
      </c>
      <c r="B60" s="4">
        <f>[1]Sheet1!B64/70*100</f>
        <v>95.714285714285722</v>
      </c>
      <c r="C60" s="4">
        <f>[1]Sheet1!M64/70*100</f>
        <v>58.571428571428577</v>
      </c>
      <c r="D60" s="4">
        <f>([1]Sheet1!E64+100)/([1]Sheet1!F64+100)</f>
        <v>1.0733501259445843</v>
      </c>
      <c r="E60" s="4">
        <f>([1]Sheet1!P64+100)/([1]Sheet1!Q64+100)</f>
        <v>1.0095419847328244</v>
      </c>
      <c r="F60" s="7">
        <v>104.11</v>
      </c>
      <c r="G60" s="7">
        <v>6.7</v>
      </c>
      <c r="H60" s="10">
        <v>32.336653017531283</v>
      </c>
      <c r="I60" s="8">
        <v>5.0125236056827829</v>
      </c>
      <c r="J60" s="10">
        <v>29.254231999999995</v>
      </c>
      <c r="K60" s="8">
        <v>5.5667455398690002</v>
      </c>
      <c r="L60">
        <f t="shared" si="1"/>
        <v>1</v>
      </c>
    </row>
    <row r="61" spans="1:12" x14ac:dyDescent="0.15">
      <c r="A61" s="3">
        <v>40451</v>
      </c>
      <c r="B61" s="4">
        <f>[1]Sheet1!B65/70*100</f>
        <v>94.285714285714278</v>
      </c>
      <c r="C61" s="4">
        <f>[1]Sheet1!M65/70*100</f>
        <v>77.142857142857153</v>
      </c>
      <c r="D61" s="4">
        <f>([1]Sheet1!E65+100)/([1]Sheet1!F65+100)</f>
        <v>1.0733870967741936</v>
      </c>
      <c r="E61" s="4">
        <f>([1]Sheet1!P65+100)/([1]Sheet1!Q65+100)</f>
        <v>1.010325814536341</v>
      </c>
      <c r="F61" s="7">
        <v>103.52</v>
      </c>
      <c r="G61" s="7">
        <v>8.1999999999999993</v>
      </c>
      <c r="H61" s="10">
        <v>31.697767438909953</v>
      </c>
      <c r="I61" s="8">
        <v>5.0540718537367164</v>
      </c>
      <c r="J61" s="10">
        <v>29.729080000000003</v>
      </c>
      <c r="K61" s="8">
        <v>7.1525889635266404</v>
      </c>
      <c r="L61">
        <f t="shared" si="1"/>
        <v>1</v>
      </c>
    </row>
    <row r="62" spans="1:12" x14ac:dyDescent="0.15">
      <c r="A62" s="3">
        <v>40482</v>
      </c>
      <c r="B62" s="4">
        <f>[1]Sheet1!B66/70*100</f>
        <v>94.285714285714278</v>
      </c>
      <c r="C62" s="4">
        <f>[1]Sheet1!M66/70*100</f>
        <v>68.571428571428569</v>
      </c>
      <c r="D62" s="4">
        <f>([1]Sheet1!E66+100)/([1]Sheet1!F66+100)</f>
        <v>1.0684903952529416</v>
      </c>
      <c r="E62" s="4">
        <f>([1]Sheet1!P66+100)/([1]Sheet1!Q66+100)</f>
        <v>1.0105421686746989</v>
      </c>
      <c r="F62" s="7">
        <v>103.57</v>
      </c>
      <c r="G62" s="7">
        <v>9.1</v>
      </c>
      <c r="H62" s="10">
        <v>32.238996643810644</v>
      </c>
      <c r="I62" s="8">
        <v>5.1074168956854722</v>
      </c>
      <c r="J62" s="10">
        <v>30.062185999999997</v>
      </c>
      <c r="K62" s="8">
        <v>7.5110161486229954</v>
      </c>
      <c r="L62">
        <f t="shared" si="1"/>
        <v>1</v>
      </c>
    </row>
    <row r="63" spans="1:12" x14ac:dyDescent="0.15">
      <c r="A63" s="3">
        <v>40512</v>
      </c>
      <c r="B63" s="4">
        <f>[1]Sheet1!B67/70*100</f>
        <v>91.428571428571431</v>
      </c>
      <c r="C63" s="4">
        <f>[1]Sheet1!M67/70*100</f>
        <v>70</v>
      </c>
      <c r="D63" s="4">
        <f>([1]Sheet1!E67+100)/([1]Sheet1!F67+100)</f>
        <v>1.0672167438116322</v>
      </c>
      <c r="E63" s="4">
        <f>([1]Sheet1!P67+100)/([1]Sheet1!Q67+100)</f>
        <v>1.0077223949453415</v>
      </c>
      <c r="F63" s="7">
        <v>103.2</v>
      </c>
      <c r="G63" s="7">
        <v>9.8000000000000007</v>
      </c>
      <c r="H63" s="10">
        <v>33.445048566902003</v>
      </c>
      <c r="I63" s="8">
        <v>5.122030470333204</v>
      </c>
      <c r="J63" s="10">
        <v>30.250985000000004</v>
      </c>
      <c r="K63" s="8">
        <v>7.036302367357683</v>
      </c>
      <c r="L63">
        <f t="shared" si="1"/>
        <v>1</v>
      </c>
    </row>
    <row r="64" spans="1:12" x14ac:dyDescent="0.15">
      <c r="A64" s="3">
        <v>40543</v>
      </c>
      <c r="B64" s="4">
        <f>[1]Sheet1!B68/70*100</f>
        <v>91.428571428571431</v>
      </c>
      <c r="C64" s="4">
        <f>[1]Sheet1!M68/70*100</f>
        <v>81.428571428571431</v>
      </c>
      <c r="D64" s="4">
        <f>([1]Sheet1!E68+100)/([1]Sheet1!F68+100)</f>
        <v>1.0680760671656888</v>
      </c>
      <c r="E64" s="4">
        <f>([1]Sheet1!P68+100)/([1]Sheet1!Q68+100)</f>
        <v>1.0065078093712456</v>
      </c>
      <c r="F64" s="7">
        <v>101.79</v>
      </c>
      <c r="G64" s="7">
        <v>10.1</v>
      </c>
      <c r="H64" s="10">
        <v>34.47959780956316</v>
      </c>
      <c r="I64" s="8">
        <v>5.0323501295522872</v>
      </c>
      <c r="J64" s="10">
        <v>28.753155426645517</v>
      </c>
      <c r="K64" s="8">
        <v>7.5050183610449572</v>
      </c>
      <c r="L64">
        <f t="shared" si="1"/>
        <v>1</v>
      </c>
    </row>
    <row r="65" spans="1:12" x14ac:dyDescent="0.15">
      <c r="A65" s="3">
        <v>40602</v>
      </c>
      <c r="B65" s="4">
        <f>[1]Sheet1!B70/70*100</f>
        <v>92.857142857142861</v>
      </c>
      <c r="C65" s="4">
        <f>[1]Sheet1!M70/70*100</f>
        <v>71.428571428571431</v>
      </c>
      <c r="D65" s="4">
        <f>([1]Sheet1!E70+100)/([1]Sheet1!F70+100)</f>
        <v>1.0999266016567055</v>
      </c>
      <c r="E65" s="4">
        <f>([1]Sheet1!P70+100)/([1]Sheet1!Q70+100)</f>
        <v>1.0117789187556629</v>
      </c>
      <c r="F65" s="7">
        <v>102.9</v>
      </c>
      <c r="G65" s="7">
        <v>13.8</v>
      </c>
      <c r="H65" s="10">
        <v>37.586942559413863</v>
      </c>
      <c r="I65" s="8">
        <v>6.4369915079915758</v>
      </c>
      <c r="J65" s="10">
        <v>30.144502486370154</v>
      </c>
      <c r="K65" s="8">
        <v>11.906565764968535</v>
      </c>
      <c r="L65">
        <f t="shared" si="1"/>
        <v>1</v>
      </c>
    </row>
    <row r="66" spans="1:12" x14ac:dyDescent="0.15">
      <c r="A66" s="3">
        <v>40633</v>
      </c>
      <c r="B66" s="4">
        <f>[1]Sheet1!B71/70*100</f>
        <v>90</v>
      </c>
      <c r="C66" s="4">
        <f>[1]Sheet1!M71/70*100</f>
        <v>62.857142857142854</v>
      </c>
      <c r="D66" s="4">
        <f>([1]Sheet1!E71+100)/([1]Sheet1!F71+100)</f>
        <v>1.0805383022774326</v>
      </c>
      <c r="E66" s="4">
        <f>([1]Sheet1!P71+100)/([1]Sheet1!Q71+100)</f>
        <v>1.0099577549788774</v>
      </c>
      <c r="F66" s="7">
        <v>102.98</v>
      </c>
      <c r="G66" s="7">
        <v>14.9</v>
      </c>
      <c r="H66" s="10">
        <v>34.966396510334619</v>
      </c>
      <c r="I66" s="8">
        <v>5.7541409266901669</v>
      </c>
      <c r="J66" s="10">
        <v>32.544086830258301</v>
      </c>
      <c r="K66" s="8">
        <v>10.807464702153148</v>
      </c>
      <c r="L66">
        <f t="shared" si="1"/>
        <v>1</v>
      </c>
    </row>
    <row r="67" spans="1:12" x14ac:dyDescent="0.15">
      <c r="A67" s="3">
        <v>40663</v>
      </c>
      <c r="B67" s="4">
        <f>[1]Sheet1!B72/70*100</f>
        <v>88.571428571428569</v>
      </c>
      <c r="C67" s="4">
        <f>[1]Sheet1!M72/70*100</f>
        <v>58.571428571428577</v>
      </c>
      <c r="D67" s="4">
        <f>([1]Sheet1!E72+100)/([1]Sheet1!F72+100)</f>
        <v>1.0602963719979561</v>
      </c>
      <c r="E67" s="4">
        <f>([1]Sheet1!P72+100)/([1]Sheet1!Q72+100)</f>
        <v>1.0084388185654007</v>
      </c>
      <c r="F67" s="7">
        <v>103.19</v>
      </c>
      <c r="G67" s="7">
        <v>6.3</v>
      </c>
      <c r="H67" s="10">
        <v>34.53151753899386</v>
      </c>
      <c r="I67" s="8">
        <v>5.6541791442819322</v>
      </c>
      <c r="J67" s="10">
        <v>34.193300017991007</v>
      </c>
      <c r="K67" s="8">
        <v>6.5384224325579776</v>
      </c>
      <c r="L67">
        <f t="shared" si="1"/>
        <v>1</v>
      </c>
    </row>
    <row r="68" spans="1:12" x14ac:dyDescent="0.15">
      <c r="A68" s="3">
        <v>40694</v>
      </c>
      <c r="B68" s="4">
        <f>[1]Sheet1!B73/70*100</f>
        <v>92.857142857142861</v>
      </c>
      <c r="C68" s="4">
        <f>[1]Sheet1!M73/70*100</f>
        <v>51.428571428571423</v>
      </c>
      <c r="D68" s="4">
        <f>([1]Sheet1!E73+100)/([1]Sheet1!F73+100)</f>
        <v>1.0451287228672388</v>
      </c>
      <c r="E68" s="4">
        <f>([1]Sheet1!P73+100)/([1]Sheet1!Q73+100)</f>
        <v>1.0065228299046662</v>
      </c>
      <c r="F68" s="7">
        <v>103.2</v>
      </c>
      <c r="G68" s="7">
        <v>9.1</v>
      </c>
      <c r="H68" s="10">
        <v>34.323645990208675</v>
      </c>
      <c r="I68" s="8">
        <v>5.6541672385584194</v>
      </c>
      <c r="J68" s="10">
        <v>35.724217203592815</v>
      </c>
      <c r="K68" s="8">
        <v>8.3083935261901729</v>
      </c>
      <c r="L68">
        <f t="shared" ref="L68:L99" si="2">IF(F68&gt;100,1,0)</f>
        <v>1</v>
      </c>
    </row>
    <row r="69" spans="1:12" x14ac:dyDescent="0.15">
      <c r="A69" s="3">
        <v>40724</v>
      </c>
      <c r="B69" s="4">
        <f>[1]Sheet1!B74/70*100</f>
        <v>91.428571428571431</v>
      </c>
      <c r="C69" s="4">
        <f>[1]Sheet1!M74/70*100</f>
        <v>55.714285714285715</v>
      </c>
      <c r="D69" s="4">
        <f>([1]Sheet1!E74+100)/([1]Sheet1!F74+100)</f>
        <v>1.0421771440048202</v>
      </c>
      <c r="E69" s="4">
        <f>([1]Sheet1!P74+100)/([1]Sheet1!Q74+100)</f>
        <v>1.0056151609345232</v>
      </c>
      <c r="F69" s="7">
        <v>101.75</v>
      </c>
      <c r="G69" s="7">
        <v>12.9</v>
      </c>
      <c r="H69" s="10">
        <v>33.983144797417133</v>
      </c>
      <c r="I69" s="8">
        <v>5.5357476125821785</v>
      </c>
      <c r="J69" s="10">
        <v>37.234174526671673</v>
      </c>
      <c r="K69" s="8">
        <v>9.9128772400237875</v>
      </c>
      <c r="L69">
        <f t="shared" si="2"/>
        <v>1</v>
      </c>
    </row>
    <row r="70" spans="1:12" x14ac:dyDescent="0.15">
      <c r="A70" s="3">
        <v>40755</v>
      </c>
      <c r="B70" s="4">
        <f>[1]Sheet1!B75/70*100</f>
        <v>91.428571428571431</v>
      </c>
      <c r="C70" s="4">
        <f>[1]Sheet1!M75/70*100</f>
        <v>51.428571428571423</v>
      </c>
      <c r="D70" s="4">
        <f>([1]Sheet1!E75+100)/([1]Sheet1!F75+100)</f>
        <v>1.0411646586345382</v>
      </c>
      <c r="E70" s="4">
        <f>([1]Sheet1!P75+100)/([1]Sheet1!Q75+100)</f>
        <v>1.0053154147026377</v>
      </c>
      <c r="F70" s="7">
        <v>101.5</v>
      </c>
      <c r="G70" s="7">
        <v>13.6</v>
      </c>
      <c r="H70" s="10">
        <v>33.277180420058983</v>
      </c>
      <c r="I70" s="8">
        <v>5.54452475463669</v>
      </c>
      <c r="J70" s="10">
        <v>38.071284976261126</v>
      </c>
      <c r="K70" s="8">
        <v>11.004919392006185</v>
      </c>
      <c r="L70">
        <f t="shared" si="2"/>
        <v>1</v>
      </c>
    </row>
    <row r="71" spans="1:12" x14ac:dyDescent="0.15">
      <c r="A71" s="3">
        <v>40786</v>
      </c>
      <c r="B71" s="4">
        <f>[1]Sheet1!B76/70*100</f>
        <v>91.428571428571431</v>
      </c>
      <c r="C71" s="4">
        <f>[1]Sheet1!M76/70*100</f>
        <v>38.571428571428577</v>
      </c>
      <c r="D71" s="4">
        <f>([1]Sheet1!E76+100)/([1]Sheet1!F76+100)</f>
        <v>1.046217637540453</v>
      </c>
      <c r="E71" s="4">
        <f>([1]Sheet1!P76+100)/([1]Sheet1!Q76+100)</f>
        <v>1.005921316740265</v>
      </c>
      <c r="F71" s="7">
        <v>101.12</v>
      </c>
      <c r="G71" s="7">
        <v>13.6</v>
      </c>
      <c r="H71" s="10">
        <v>33.148427259301002</v>
      </c>
      <c r="I71" s="8">
        <v>5.5575734226080789</v>
      </c>
      <c r="J71" s="10">
        <v>38.95154981478715</v>
      </c>
      <c r="K71" s="8">
        <v>10.873760600496007</v>
      </c>
      <c r="L71">
        <f t="shared" si="2"/>
        <v>1</v>
      </c>
    </row>
    <row r="72" spans="1:12" x14ac:dyDescent="0.15">
      <c r="A72" s="3">
        <v>40816</v>
      </c>
      <c r="B72" s="4">
        <f>[1]Sheet1!B77/70*100</f>
        <v>87.142857142857139</v>
      </c>
      <c r="C72" s="4">
        <f>[1]Sheet1!M77/70*100</f>
        <v>34.285714285714285</v>
      </c>
      <c r="D72" s="4">
        <f>([1]Sheet1!E77+100)/([1]Sheet1!F77+100)</f>
        <v>1.0472993591699724</v>
      </c>
      <c r="E72" s="4">
        <f>([1]Sheet1!P77+100)/([1]Sheet1!Q77+100)</f>
        <v>1.0055204255746262</v>
      </c>
      <c r="F72" s="7">
        <v>100.41</v>
      </c>
      <c r="G72" s="7">
        <v>12.9</v>
      </c>
      <c r="H72" s="10">
        <v>32.472212511783823</v>
      </c>
      <c r="I72" s="8">
        <v>5.5144100576879245</v>
      </c>
      <c r="J72" s="10">
        <v>39.382770035398231</v>
      </c>
      <c r="K72" s="8">
        <v>9.1082639359560744</v>
      </c>
      <c r="L72">
        <f t="shared" si="2"/>
        <v>1</v>
      </c>
    </row>
    <row r="73" spans="1:12" x14ac:dyDescent="0.15">
      <c r="A73" s="3">
        <v>40847</v>
      </c>
      <c r="B73" s="4">
        <f>[1]Sheet1!B78/70*100</f>
        <v>78.571428571428569</v>
      </c>
      <c r="C73" s="4">
        <f>[1]Sheet1!M78/70*100</f>
        <v>18.571428571428573</v>
      </c>
      <c r="D73" s="4">
        <f>([1]Sheet1!E78+100)/([1]Sheet1!F78+100)</f>
        <v>1.0446819338422393</v>
      </c>
      <c r="E73" s="4">
        <f>([1]Sheet1!P78+100)/([1]Sheet1!Q78+100)</f>
        <v>1.0065306942630363</v>
      </c>
      <c r="F73" s="7">
        <v>100.27</v>
      </c>
      <c r="G73" s="7">
        <v>10</v>
      </c>
      <c r="H73" s="10">
        <v>31.993299209222226</v>
      </c>
      <c r="I73" s="8">
        <v>5.5021372671905384</v>
      </c>
      <c r="J73" s="10">
        <v>39.680071115812915</v>
      </c>
      <c r="K73" s="8">
        <v>7.7283758026197136</v>
      </c>
      <c r="L73">
        <f t="shared" si="2"/>
        <v>1</v>
      </c>
    </row>
    <row r="74" spans="1:12" x14ac:dyDescent="0.15">
      <c r="A74" s="3">
        <v>40877</v>
      </c>
      <c r="B74" s="4">
        <f>[1]Sheet1!B79/70*100</f>
        <v>67.142857142857139</v>
      </c>
      <c r="C74" s="4">
        <f>[1]Sheet1!M79/70*100</f>
        <v>10</v>
      </c>
      <c r="D74" s="4">
        <f>([1]Sheet1!E79+100)/([1]Sheet1!F79+100)</f>
        <v>1.0432212028542305</v>
      </c>
      <c r="E74" s="4">
        <f>([1]Sheet1!P79+100)/([1]Sheet1!Q79+100)</f>
        <v>1.0082536487166585</v>
      </c>
      <c r="F74" s="7">
        <v>99.87</v>
      </c>
      <c r="G74" s="7">
        <v>8.5</v>
      </c>
      <c r="H74" s="10">
        <v>31.928664621844671</v>
      </c>
      <c r="I74" s="8">
        <v>5.4743538286320446</v>
      </c>
      <c r="J74" s="10">
        <v>39.909720545454547</v>
      </c>
      <c r="K74" s="8">
        <v>6.8785877073456847</v>
      </c>
      <c r="L74">
        <f t="shared" si="2"/>
        <v>0</v>
      </c>
    </row>
    <row r="75" spans="1:12" x14ac:dyDescent="0.15">
      <c r="A75" s="3">
        <v>40908</v>
      </c>
      <c r="B75" s="4">
        <f>[1]Sheet1!B80/70*100</f>
        <v>51.428571428571423</v>
      </c>
      <c r="C75" s="4">
        <f>[1]Sheet1!M80/70*100</f>
        <v>4.2857142857142856</v>
      </c>
      <c r="D75" s="4">
        <f>([1]Sheet1!E80+100)/([1]Sheet1!F80+100)</f>
        <v>1.0484978980826414</v>
      </c>
      <c r="E75" s="4">
        <f>([1]Sheet1!P80+100)/([1]Sheet1!Q80+100)</f>
        <v>1.0077495974235104</v>
      </c>
      <c r="F75" s="7">
        <v>98.89</v>
      </c>
      <c r="G75" s="7">
        <v>4.9000000000000004</v>
      </c>
      <c r="H75" s="10">
        <v>31.838316377864363</v>
      </c>
      <c r="I75" s="8">
        <v>5.3570998498172431</v>
      </c>
      <c r="J75" s="10">
        <v>37.907676019999997</v>
      </c>
      <c r="K75" s="8">
        <v>6.4532417638803574</v>
      </c>
      <c r="L75">
        <f t="shared" si="2"/>
        <v>0</v>
      </c>
    </row>
    <row r="76" spans="1:12" x14ac:dyDescent="0.15">
      <c r="A76" s="3">
        <v>40968</v>
      </c>
      <c r="B76" s="4">
        <f>[1]Sheet1!B82/70*100</f>
        <v>34.285714285714285</v>
      </c>
      <c r="C76" s="4">
        <f>[1]Sheet1!M82/70*100</f>
        <v>15.714285714285714</v>
      </c>
      <c r="D76" s="4">
        <f>([1]Sheet1!E82+100)/([1]Sheet1!F82+100)</f>
        <v>1.0435633367662205</v>
      </c>
      <c r="E76" s="4">
        <f>([1]Sheet1!P82+100)/([1]Sheet1!Q82+100)</f>
        <v>1.0058215396968784</v>
      </c>
      <c r="F76" s="7">
        <v>97.89</v>
      </c>
      <c r="G76" s="7">
        <v>-14</v>
      </c>
      <c r="H76" s="10">
        <v>36.70926736519624</v>
      </c>
      <c r="I76" s="8">
        <v>5.9173200908295307</v>
      </c>
      <c r="J76" s="10">
        <v>41.210328500000003</v>
      </c>
      <c r="K76" s="8">
        <v>-8.0732033981537619</v>
      </c>
      <c r="L76">
        <f t="shared" si="2"/>
        <v>0</v>
      </c>
    </row>
    <row r="77" spans="1:12" x14ac:dyDescent="0.15">
      <c r="A77" s="3">
        <v>40999</v>
      </c>
      <c r="B77" s="4">
        <f>[1]Sheet1!B83/70*100</f>
        <v>28.571428571428569</v>
      </c>
      <c r="C77" s="4">
        <f>[1]Sheet1!M83/70*100</f>
        <v>22.857142857142858</v>
      </c>
      <c r="D77" s="4">
        <f>([1]Sheet1!E83+100)/([1]Sheet1!F83+100)</f>
        <v>1.0401028277634963</v>
      </c>
      <c r="E77" s="4">
        <f>([1]Sheet1!P83+100)/([1]Sheet1!Q83+100)</f>
        <v>1.0051143200962696</v>
      </c>
      <c r="F77" s="7">
        <v>96.92</v>
      </c>
      <c r="G77" s="7">
        <v>-13.6</v>
      </c>
      <c r="H77" s="10">
        <v>26.988055758183329</v>
      </c>
      <c r="I77" s="8">
        <v>5.6906222300377651</v>
      </c>
      <c r="J77" s="10">
        <v>41.327103130000005</v>
      </c>
      <c r="K77" s="8">
        <v>-1.1038780151833683</v>
      </c>
      <c r="L77">
        <f t="shared" si="2"/>
        <v>0</v>
      </c>
    </row>
    <row r="78" spans="1:12" x14ac:dyDescent="0.15">
      <c r="A78" s="3">
        <v>41029</v>
      </c>
      <c r="B78" s="4">
        <f>[1]Sheet1!B84/70*100</f>
        <v>17.142857142857142</v>
      </c>
      <c r="C78" s="4">
        <f>[1]Sheet1!M84/70*100</f>
        <v>12.857142857142856</v>
      </c>
      <c r="D78" s="4">
        <f>([1]Sheet1!E84+100)/([1]Sheet1!F84+100)</f>
        <v>1.040990343127183</v>
      </c>
      <c r="E78" s="4">
        <f>([1]Sheet1!P84+100)/([1]Sheet1!Q84+100)</f>
        <v>1.0064282844515871</v>
      </c>
      <c r="F78" s="7">
        <v>95.62</v>
      </c>
      <c r="G78" s="7">
        <v>-13.4</v>
      </c>
      <c r="H78" s="10">
        <v>23.743702063671158</v>
      </c>
      <c r="I78" s="8">
        <v>5.7607280948294539</v>
      </c>
      <c r="J78" s="10">
        <v>42.312055300000004</v>
      </c>
      <c r="K78" s="8">
        <v>1.884428275592831</v>
      </c>
      <c r="L78">
        <f t="shared" si="2"/>
        <v>0</v>
      </c>
    </row>
    <row r="79" spans="1:12" x14ac:dyDescent="0.15">
      <c r="A79" s="3">
        <v>41060</v>
      </c>
      <c r="B79" s="4">
        <f>[1]Sheet1!B85/70*100</f>
        <v>15.714285714285714</v>
      </c>
      <c r="C79" s="4">
        <f>[1]Sheet1!M85/70*100</f>
        <v>25.714285714285712</v>
      </c>
      <c r="D79" s="4">
        <f>([1]Sheet1!E85+100)/([1]Sheet1!F85+100)</f>
        <v>1.0385089340727049</v>
      </c>
      <c r="E79" s="4">
        <f>([1]Sheet1!P85+100)/([1]Sheet1!Q85+100)</f>
        <v>1.0048129950867342</v>
      </c>
      <c r="F79" s="7">
        <v>94.9</v>
      </c>
      <c r="G79" s="7">
        <v>-12.4</v>
      </c>
      <c r="H79" s="10">
        <v>22.587197699592075</v>
      </c>
      <c r="I79" s="8">
        <v>5.8685332970290851</v>
      </c>
      <c r="J79" s="10">
        <v>43.793316770000004</v>
      </c>
      <c r="K79" s="8">
        <v>3.7912932077566186</v>
      </c>
      <c r="L79">
        <f t="shared" si="2"/>
        <v>0</v>
      </c>
    </row>
    <row r="80" spans="1:12" x14ac:dyDescent="0.15">
      <c r="A80" s="3">
        <v>41090</v>
      </c>
      <c r="B80" s="4">
        <f>[1]Sheet1!B86/70*100</f>
        <v>17.142857142857142</v>
      </c>
      <c r="C80" s="4">
        <f>[1]Sheet1!M86/70*100</f>
        <v>44.285714285714285</v>
      </c>
      <c r="D80" s="4">
        <f>([1]Sheet1!E86+100)/([1]Sheet1!F86+100)</f>
        <v>1.0362422997946612</v>
      </c>
      <c r="E80" s="4">
        <f>([1]Sheet1!P86+100)/([1]Sheet1!Q86+100)</f>
        <v>1.0052098988077347</v>
      </c>
      <c r="F80" s="7">
        <v>94.71</v>
      </c>
      <c r="G80" s="7">
        <v>-10</v>
      </c>
      <c r="H80" s="10">
        <v>20.672241619898667</v>
      </c>
      <c r="I80" s="8">
        <v>5.8337045973032202</v>
      </c>
      <c r="J80" s="10">
        <v>44.93131305</v>
      </c>
      <c r="K80" s="8">
        <v>5.382416352288466</v>
      </c>
      <c r="L80">
        <f t="shared" si="2"/>
        <v>0</v>
      </c>
    </row>
    <row r="81" spans="1:12" x14ac:dyDescent="0.15">
      <c r="A81" s="3">
        <v>41121</v>
      </c>
      <c r="B81" s="4">
        <f>[1]Sheet1!B87/70*100</f>
        <v>15.714285714285714</v>
      </c>
      <c r="C81" s="4">
        <f>[1]Sheet1!M87/70*100</f>
        <v>54.285714285714285</v>
      </c>
      <c r="D81" s="4">
        <f>([1]Sheet1!E87+100)/([1]Sheet1!F87+100)</f>
        <v>1.0339382754024402</v>
      </c>
      <c r="E81" s="4">
        <f>([1]Sheet1!P87+100)/([1]Sheet1!Q87+100)</f>
        <v>1.0057137129109863</v>
      </c>
      <c r="F81" s="7">
        <v>94.57</v>
      </c>
      <c r="G81" s="7">
        <v>-6.6</v>
      </c>
      <c r="H81" s="10">
        <v>18.759837704958613</v>
      </c>
      <c r="I81" s="8">
        <v>5.9060643240619255</v>
      </c>
      <c r="J81" s="10">
        <v>45.213396250000002</v>
      </c>
      <c r="K81" s="8">
        <v>6.5206593066951868</v>
      </c>
      <c r="L81">
        <f t="shared" si="2"/>
        <v>0</v>
      </c>
    </row>
    <row r="82" spans="1:12" x14ac:dyDescent="0.15">
      <c r="A82" s="3">
        <v>41152</v>
      </c>
      <c r="B82" s="4">
        <f>[1]Sheet1!B88/70*100</f>
        <v>14.285714285714285</v>
      </c>
      <c r="C82" s="4">
        <f>[1]Sheet1!M88/70*100</f>
        <v>54.285714285714285</v>
      </c>
      <c r="D82" s="4">
        <f>([1]Sheet1!E88+100)/([1]Sheet1!F88+100)</f>
        <v>1.0335824715880004</v>
      </c>
      <c r="E82" s="4">
        <f>([1]Sheet1!P88+100)/([1]Sheet1!Q88+100)</f>
        <v>1.0051127819548873</v>
      </c>
      <c r="F82" s="7">
        <v>94.64</v>
      </c>
      <c r="G82" s="7">
        <v>-4.0999999999999996</v>
      </c>
      <c r="H82" s="10">
        <v>18.84643496887508</v>
      </c>
      <c r="I82" s="8">
        <v>5.9237503507696179</v>
      </c>
      <c r="J82" s="10">
        <v>46.292528319999995</v>
      </c>
      <c r="K82" s="8">
        <v>6.5887915519377671</v>
      </c>
      <c r="L82">
        <f t="shared" si="2"/>
        <v>0</v>
      </c>
    </row>
    <row r="83" spans="1:12" x14ac:dyDescent="0.15">
      <c r="A83" s="3">
        <v>41182</v>
      </c>
      <c r="B83" s="4">
        <f>[1]Sheet1!B89/70*100</f>
        <v>18.571428571428573</v>
      </c>
      <c r="C83" s="4">
        <f>[1]Sheet1!M89/70*100</f>
        <v>50</v>
      </c>
      <c r="D83" s="4">
        <f>([1]Sheet1!E89+100)/([1]Sheet1!F89+100)</f>
        <v>1.0317460317460316</v>
      </c>
      <c r="E83" s="4">
        <f>([1]Sheet1!P89+100)/([1]Sheet1!Q89+100)</f>
        <v>1.0049142513288538</v>
      </c>
      <c r="F83" s="7">
        <v>94.39</v>
      </c>
      <c r="G83" s="7">
        <v>-4</v>
      </c>
      <c r="H83" s="10">
        <v>17.781387338441345</v>
      </c>
      <c r="I83" s="8">
        <v>5.8960895536438205</v>
      </c>
      <c r="J83" s="10">
        <v>46.385572920000001</v>
      </c>
      <c r="K83" s="8">
        <v>6.9214928154241351</v>
      </c>
      <c r="L83">
        <f t="shared" si="2"/>
        <v>0</v>
      </c>
    </row>
    <row r="84" spans="1:12" x14ac:dyDescent="0.15">
      <c r="A84" s="3">
        <v>41213</v>
      </c>
      <c r="B84" s="4">
        <f>[1]Sheet1!B90/70*100</f>
        <v>21.428571428571427</v>
      </c>
      <c r="C84" s="4">
        <f>[1]Sheet1!M90/70*100</f>
        <v>45.714285714285715</v>
      </c>
      <c r="D84" s="4">
        <f>([1]Sheet1!E90+100)/([1]Sheet1!F90+100)</f>
        <v>1.0301389456477319</v>
      </c>
      <c r="E84" s="4">
        <f>([1]Sheet1!P90+100)/([1]Sheet1!Q90+100)</f>
        <v>1.0043099127994388</v>
      </c>
      <c r="F84" s="7">
        <v>94.56</v>
      </c>
      <c r="G84" s="7">
        <v>-1.1000000000000001</v>
      </c>
      <c r="H84" s="10">
        <v>16.705079017727687</v>
      </c>
      <c r="I84" s="8">
        <v>5.879988670171401</v>
      </c>
      <c r="J84" s="10">
        <v>46.308658350000002</v>
      </c>
      <c r="K84" s="8">
        <v>6.867356894819876</v>
      </c>
      <c r="L84">
        <f t="shared" si="2"/>
        <v>0</v>
      </c>
    </row>
    <row r="85" spans="1:12" x14ac:dyDescent="0.15">
      <c r="A85" s="3">
        <v>41243</v>
      </c>
      <c r="B85" s="4">
        <f>[1]Sheet1!B91/70*100</f>
        <v>25.714285714285712</v>
      </c>
      <c r="C85" s="4">
        <f>[1]Sheet1!M91/70*100</f>
        <v>50</v>
      </c>
      <c r="D85" s="4">
        <f>([1]Sheet1!E91+100)/([1]Sheet1!F91+100)</f>
        <v>1.0310812187913994</v>
      </c>
      <c r="E85" s="4">
        <f>([1]Sheet1!P91+100)/([1]Sheet1!Q91+100)</f>
        <v>1.0059201284366848</v>
      </c>
      <c r="F85" s="7">
        <v>95.71</v>
      </c>
      <c r="G85" s="7">
        <v>2.4</v>
      </c>
      <c r="H85" s="10">
        <v>16.480612854841368</v>
      </c>
      <c r="I85" s="8">
        <v>5.8367528638551773</v>
      </c>
      <c r="J85" s="10">
        <v>46.487087079999995</v>
      </c>
      <c r="K85" s="8">
        <v>6.6199417605728783</v>
      </c>
      <c r="L85">
        <f t="shared" si="2"/>
        <v>0</v>
      </c>
    </row>
    <row r="86" spans="1:12" x14ac:dyDescent="0.15">
      <c r="A86" s="3">
        <v>41274</v>
      </c>
      <c r="B86" s="4">
        <f>[1]Sheet1!B92/70*100</f>
        <v>35.714285714285715</v>
      </c>
      <c r="C86" s="4">
        <f>[1]Sheet1!M92/70*100</f>
        <v>65.714285714285708</v>
      </c>
      <c r="D86" s="4">
        <f>([1]Sheet1!E92+100)/([1]Sheet1!F92+100)</f>
        <v>1.0284148569108991</v>
      </c>
      <c r="E86" s="4">
        <f>([1]Sheet1!P92+100)/([1]Sheet1!Q92+100)</f>
        <v>1.0047080036061304</v>
      </c>
      <c r="F86" s="7">
        <v>95.59</v>
      </c>
      <c r="G86" s="7">
        <v>1.8</v>
      </c>
      <c r="H86" s="10">
        <v>17.731835912213789</v>
      </c>
      <c r="I86" s="8">
        <v>5.7909859815697828</v>
      </c>
      <c r="J86" s="10">
        <v>44.629402930000012</v>
      </c>
      <c r="K86" s="8">
        <v>8.0992728139525294</v>
      </c>
      <c r="L86">
        <f t="shared" si="2"/>
        <v>0</v>
      </c>
    </row>
    <row r="87" spans="1:12" x14ac:dyDescent="0.15">
      <c r="A87" s="3">
        <v>41333</v>
      </c>
      <c r="B87" s="4">
        <f>[1]Sheet1!B94/70*100</f>
        <v>70</v>
      </c>
      <c r="C87" s="4">
        <f>[1]Sheet1!M94/70*100</f>
        <v>94.285714285714278</v>
      </c>
      <c r="D87" s="4">
        <f>([1]Sheet1!E94+100)/([1]Sheet1!F94+100)</f>
        <v>1.0315821439416943</v>
      </c>
      <c r="E87" s="4">
        <f>([1]Sheet1!P94+100)/([1]Sheet1!Q94+100)</f>
        <v>1.0095285857572718</v>
      </c>
      <c r="F87" s="7">
        <v>97.92</v>
      </c>
      <c r="G87" s="7">
        <v>49.5</v>
      </c>
      <c r="H87" s="10">
        <v>16.150484677645792</v>
      </c>
      <c r="I87" s="8">
        <v>7.0301132510406417</v>
      </c>
      <c r="J87" s="10">
        <v>47.865996290000005</v>
      </c>
      <c r="K87" s="8">
        <v>18.805694860679957</v>
      </c>
      <c r="L87">
        <f t="shared" si="2"/>
        <v>0</v>
      </c>
    </row>
    <row r="88" spans="1:12" x14ac:dyDescent="0.15">
      <c r="A88" s="3">
        <v>41364</v>
      </c>
      <c r="B88" s="4">
        <f>[1]Sheet1!B95/70*100</f>
        <v>84.285714285714292</v>
      </c>
      <c r="C88" s="4">
        <f>[1]Sheet1!M95/70*100</f>
        <v>94.285714285714278</v>
      </c>
      <c r="D88" s="4">
        <f>([1]Sheet1!E95+100)/([1]Sheet1!F95+100)</f>
        <v>1.0376229591319339</v>
      </c>
      <c r="E88" s="4">
        <f>([1]Sheet1!P95+100)/([1]Sheet1!Q95+100)</f>
        <v>1.0129778672032193</v>
      </c>
      <c r="F88" s="7">
        <v>97.56</v>
      </c>
      <c r="G88" s="7">
        <v>37.1</v>
      </c>
      <c r="H88" s="10">
        <v>18.572880503758626</v>
      </c>
      <c r="I88" s="8">
        <v>6.6952054351238575</v>
      </c>
      <c r="J88" s="10">
        <v>49.002736609999999</v>
      </c>
      <c r="K88" s="8">
        <v>17.653310384643571</v>
      </c>
      <c r="L88">
        <f t="shared" si="2"/>
        <v>0</v>
      </c>
    </row>
    <row r="89" spans="1:12" x14ac:dyDescent="0.15">
      <c r="A89" s="3">
        <v>41394</v>
      </c>
      <c r="B89" s="4">
        <f>[1]Sheet1!B96/70*100</f>
        <v>91.428571428571431</v>
      </c>
      <c r="C89" s="4">
        <f>[1]Sheet1!M96/70*100</f>
        <v>94.285714285714278</v>
      </c>
      <c r="D89" s="4">
        <f>([1]Sheet1!E96+100)/([1]Sheet1!F96+100)</f>
        <v>1.0392117230924709</v>
      </c>
      <c r="E89" s="4">
        <f>([1]Sheet1!P96+100)/([1]Sheet1!Q96+100)</f>
        <v>1.0138104838709676</v>
      </c>
      <c r="F89" s="7">
        <v>97.35</v>
      </c>
      <c r="G89" s="7">
        <v>38</v>
      </c>
      <c r="H89" s="10">
        <v>18.573263398055715</v>
      </c>
      <c r="I89" s="8">
        <v>6.668963680394814</v>
      </c>
      <c r="J89" s="10">
        <v>50.170784779999998</v>
      </c>
      <c r="K89" s="8">
        <v>15.765986011048639</v>
      </c>
      <c r="L89">
        <f t="shared" si="2"/>
        <v>0</v>
      </c>
    </row>
    <row r="90" spans="1:12" x14ac:dyDescent="0.15">
      <c r="A90" s="3">
        <v>41425</v>
      </c>
      <c r="B90" s="4">
        <f>[1]Sheet1!B97/70*100</f>
        <v>95.714285714285722</v>
      </c>
      <c r="C90" s="4">
        <f>[1]Sheet1!M97/70*100</f>
        <v>91.428571428571431</v>
      </c>
      <c r="D90" s="4">
        <f>([1]Sheet1!E97+100)/([1]Sheet1!F97+100)</f>
        <v>1.0463160028377418</v>
      </c>
      <c r="E90" s="4">
        <f>([1]Sheet1!P97+100)/([1]Sheet1!Q97+100)</f>
        <v>1.0072122608434337</v>
      </c>
      <c r="F90" s="7">
        <v>97.26</v>
      </c>
      <c r="G90" s="7">
        <v>35.6</v>
      </c>
      <c r="H90" s="10">
        <v>17.283372368783478</v>
      </c>
      <c r="I90" s="8">
        <v>6.6117625658184602</v>
      </c>
      <c r="J90" s="10">
        <v>51.362278780000004</v>
      </c>
      <c r="K90" s="8">
        <v>12.664651134647764</v>
      </c>
      <c r="L90">
        <f t="shared" si="2"/>
        <v>0</v>
      </c>
    </row>
    <row r="91" spans="1:12" x14ac:dyDescent="0.15">
      <c r="A91" s="3">
        <v>41455</v>
      </c>
      <c r="B91" s="4">
        <f>[1]Sheet1!B98/70*100</f>
        <v>97.142857142857139</v>
      </c>
      <c r="C91" s="4">
        <f>[1]Sheet1!M98/70*100</f>
        <v>78.571428571428569</v>
      </c>
      <c r="D91" s="4">
        <f>([1]Sheet1!E98+100)/([1]Sheet1!F98+100)</f>
        <v>1.0554818969913309</v>
      </c>
      <c r="E91" s="4">
        <f>([1]Sheet1!P98+100)/([1]Sheet1!Q98+100)</f>
        <v>1.0061085519727619</v>
      </c>
      <c r="F91" s="7">
        <v>97.29</v>
      </c>
      <c r="G91" s="7">
        <v>28.7</v>
      </c>
      <c r="H91" s="10">
        <v>17.039303350606193</v>
      </c>
      <c r="I91" s="8">
        <v>6.4892561868936216</v>
      </c>
      <c r="J91" s="10">
        <v>52.587295780000012</v>
      </c>
      <c r="K91" s="8">
        <v>11.237312048564263</v>
      </c>
      <c r="L91">
        <f t="shared" si="2"/>
        <v>0</v>
      </c>
    </row>
    <row r="92" spans="1:12" x14ac:dyDescent="0.15">
      <c r="A92" s="3">
        <v>41486</v>
      </c>
      <c r="B92" s="4">
        <f>[1]Sheet1!B99/70*100</f>
        <v>95.714285714285722</v>
      </c>
      <c r="C92" s="4">
        <f>[1]Sheet1!M99/70*100</f>
        <v>81.428571428571431</v>
      </c>
      <c r="D92" s="4">
        <f>([1]Sheet1!E99+100)/([1]Sheet1!F99+100)</f>
        <v>1.0558494404883012</v>
      </c>
      <c r="E92" s="4">
        <f>([1]Sheet1!P99+100)/([1]Sheet1!Q99+100)</f>
        <v>1.0059100470800362</v>
      </c>
      <c r="F92" s="7">
        <v>97.39</v>
      </c>
      <c r="G92" s="7">
        <v>25.8</v>
      </c>
      <c r="H92" s="10">
        <v>17.923083404733188</v>
      </c>
      <c r="I92" s="8">
        <v>6.4692817466118031</v>
      </c>
      <c r="J92" s="10">
        <v>53.317030970000012</v>
      </c>
      <c r="K92" s="8">
        <v>9.5362561537853718</v>
      </c>
      <c r="L92">
        <f t="shared" si="2"/>
        <v>0</v>
      </c>
    </row>
    <row r="93" spans="1:12" x14ac:dyDescent="0.15">
      <c r="A93" s="3">
        <v>41517</v>
      </c>
      <c r="B93" s="4">
        <f>[1]Sheet1!B100/70*100</f>
        <v>97.142857142857139</v>
      </c>
      <c r="C93" s="4">
        <f>[1]Sheet1!M100/70*100</f>
        <v>82.857142857142861</v>
      </c>
      <c r="D93" s="4">
        <f>([1]Sheet1!E100+100)/([1]Sheet1!F100+100)</f>
        <v>1.0697172236503856</v>
      </c>
      <c r="E93" s="4">
        <f>([1]Sheet1!P100+100)/([1]Sheet1!Q100+100)</f>
        <v>1.0064128256513025</v>
      </c>
      <c r="F93" s="7">
        <v>97.29</v>
      </c>
      <c r="G93" s="7">
        <v>23.4</v>
      </c>
      <c r="H93" s="10">
        <v>16.350063054840746</v>
      </c>
      <c r="I93" s="8">
        <v>6.4543698613719753</v>
      </c>
      <c r="J93" s="10">
        <v>53.861385890000001</v>
      </c>
      <c r="K93" s="8">
        <v>8.9574927905835544</v>
      </c>
      <c r="L93">
        <f t="shared" si="2"/>
        <v>0</v>
      </c>
    </row>
    <row r="94" spans="1:12" x14ac:dyDescent="0.15">
      <c r="A94" s="3">
        <v>41547</v>
      </c>
      <c r="B94" s="4">
        <f>[1]Sheet1!B101/70*100</f>
        <v>97.142857142857139</v>
      </c>
      <c r="C94" s="4">
        <f>[1]Sheet1!M101/70*100</f>
        <v>90</v>
      </c>
      <c r="D94" s="4">
        <f>([1]Sheet1!E101+100)/([1]Sheet1!F101+100)</f>
        <v>1.0757981462409887</v>
      </c>
      <c r="E94" s="4">
        <f>([1]Sheet1!P101+100)/([1]Sheet1!Q101+100)</f>
        <v>1.0071156544397675</v>
      </c>
      <c r="F94" s="7">
        <v>97.25</v>
      </c>
      <c r="G94" s="7">
        <v>23.3</v>
      </c>
      <c r="H94" s="10">
        <v>16.858538566478053</v>
      </c>
      <c r="I94" s="8">
        <v>6.4027036778635482</v>
      </c>
      <c r="J94" s="10">
        <v>54.205502619999997</v>
      </c>
      <c r="K94" s="8">
        <v>8.5923749904144096</v>
      </c>
      <c r="L94">
        <f t="shared" si="2"/>
        <v>0</v>
      </c>
    </row>
    <row r="95" spans="1:12" x14ac:dyDescent="0.15">
      <c r="A95" s="3">
        <v>41578</v>
      </c>
      <c r="B95" s="4">
        <f>[1]Sheet1!B102/70*100</f>
        <v>97.142857142857139</v>
      </c>
      <c r="C95" s="4">
        <f>[1]Sheet1!M102/70*100</f>
        <v>88.571428571428569</v>
      </c>
      <c r="D95" s="4">
        <f>([1]Sheet1!E102+100)/([1]Sheet1!F102+100)</f>
        <v>1.0794647452393207</v>
      </c>
      <c r="E95" s="4">
        <f>([1]Sheet1!P102+100)/([1]Sheet1!Q102+100)</f>
        <v>1.0074185463659147</v>
      </c>
      <c r="F95" s="7">
        <v>96.88</v>
      </c>
      <c r="G95" s="7">
        <v>21.8</v>
      </c>
      <c r="H95" s="10">
        <v>16.841658488687351</v>
      </c>
      <c r="I95" s="8">
        <v>6.3835090873890605</v>
      </c>
      <c r="J95" s="10">
        <v>54.107804440000002</v>
      </c>
      <c r="K95" s="8">
        <v>8.5632889017621459</v>
      </c>
      <c r="L95">
        <f t="shared" si="2"/>
        <v>0</v>
      </c>
    </row>
    <row r="96" spans="1:12" x14ac:dyDescent="0.15">
      <c r="A96" s="3">
        <v>41608</v>
      </c>
      <c r="B96" s="4">
        <f>[1]Sheet1!B103/70*100</f>
        <v>97.142857142857139</v>
      </c>
      <c r="C96" s="4">
        <f>[1]Sheet1!M103/70*100</f>
        <v>90</v>
      </c>
      <c r="D96" s="4">
        <f>([1]Sheet1!E103+100)/([1]Sheet1!F103+100)</f>
        <v>1.1162248144220575</v>
      </c>
      <c r="E96" s="4">
        <f>([1]Sheet1!P103+100)/([1]Sheet1!Q103+100)</f>
        <v>1.0096482412060301</v>
      </c>
      <c r="F96" s="7">
        <v>96.38</v>
      </c>
      <c r="G96" s="7">
        <v>20.8</v>
      </c>
      <c r="H96" s="10">
        <v>18.958790243907899</v>
      </c>
      <c r="I96" s="8">
        <v>6.3124281527613775</v>
      </c>
      <c r="J96" s="10">
        <v>55.300476410000002</v>
      </c>
      <c r="K96" s="8">
        <v>8.1496561530278058</v>
      </c>
      <c r="L96">
        <f t="shared" si="2"/>
        <v>0</v>
      </c>
    </row>
    <row r="97" spans="1:12" x14ac:dyDescent="0.15">
      <c r="A97" s="3">
        <v>41639</v>
      </c>
      <c r="B97" s="4">
        <f>[1]Sheet1!B104/70*100</f>
        <v>98.571428571428584</v>
      </c>
      <c r="C97" s="4">
        <f>[1]Sheet1!M104/70*100</f>
        <v>91.428571428571431</v>
      </c>
      <c r="D97" s="4">
        <f>([1]Sheet1!E104+100)/([1]Sheet1!F104+100)</f>
        <v>1.1356681034482758</v>
      </c>
      <c r="E97" s="4">
        <f>([1]Sheet1!P104+100)/([1]Sheet1!Q104+100)</f>
        <v>1.008639742816958</v>
      </c>
      <c r="F97" s="7">
        <v>97.21</v>
      </c>
      <c r="G97" s="7">
        <v>17.3</v>
      </c>
      <c r="H97" s="10">
        <v>20.229488447695875</v>
      </c>
      <c r="I97" s="8">
        <v>6.2372971670162327</v>
      </c>
      <c r="J97" s="10">
        <v>53.657702840000006</v>
      </c>
      <c r="K97" s="8">
        <v>7.7069982014611238</v>
      </c>
      <c r="L97">
        <f t="shared" si="2"/>
        <v>0</v>
      </c>
    </row>
    <row r="98" spans="1:12" x14ac:dyDescent="0.15">
      <c r="A98" s="3">
        <v>41698</v>
      </c>
      <c r="B98" s="4">
        <f>[1]Sheet1!B106/70*100</f>
        <v>98.571428571428584</v>
      </c>
      <c r="C98" s="4">
        <f>[1]Sheet1!M106/70*100</f>
        <v>65.714285714285708</v>
      </c>
      <c r="D98" s="4">
        <f>([1]Sheet1!E106+100)/([1]Sheet1!F106+100)</f>
        <v>1.1666666666666667</v>
      </c>
      <c r="E98" s="4">
        <f>([1]Sheet1!P106+100)/([1]Sheet1!Q106+100)</f>
        <v>1.0057148586324445</v>
      </c>
      <c r="F98" s="7">
        <v>96.91</v>
      </c>
      <c r="G98" s="7">
        <v>-0.1</v>
      </c>
      <c r="H98" s="10">
        <v>17.737824923898614</v>
      </c>
      <c r="I98" s="8">
        <v>6.7749656957688105</v>
      </c>
      <c r="J98" s="10">
        <v>56.356382910000008</v>
      </c>
      <c r="K98" s="8">
        <v>-3.6293519913646155</v>
      </c>
      <c r="L98">
        <f t="shared" si="2"/>
        <v>0</v>
      </c>
    </row>
    <row r="99" spans="1:12" x14ac:dyDescent="0.15">
      <c r="A99" s="3">
        <v>41729</v>
      </c>
      <c r="B99" s="4">
        <f>[1]Sheet1!B107/70*100</f>
        <v>97.142857142857139</v>
      </c>
      <c r="C99" s="4">
        <f>[1]Sheet1!M107/70*100</f>
        <v>60</v>
      </c>
      <c r="D99" s="4">
        <f>([1]Sheet1!E107+100)/([1]Sheet1!F107+100)</f>
        <v>1.0904438642297649</v>
      </c>
      <c r="E99" s="4">
        <f>([1]Sheet1!P107+100)/([1]Sheet1!Q107+100)</f>
        <v>1.0061189688032901</v>
      </c>
      <c r="F99" s="7">
        <v>96.4</v>
      </c>
      <c r="G99" s="7">
        <v>-3.8</v>
      </c>
      <c r="H99" s="10">
        <v>16.27345636523625</v>
      </c>
      <c r="I99" s="8">
        <v>6.5948195470601858</v>
      </c>
      <c r="J99" s="10">
        <v>56.97717557</v>
      </c>
      <c r="K99" s="8">
        <v>-1.4993697958398</v>
      </c>
      <c r="L99">
        <f t="shared" si="2"/>
        <v>0</v>
      </c>
    </row>
    <row r="100" spans="1:12" x14ac:dyDescent="0.15">
      <c r="A100" s="3">
        <v>41759</v>
      </c>
      <c r="B100" s="4">
        <f>[1]Sheet1!B108/70*100</f>
        <v>95.714285714285722</v>
      </c>
      <c r="C100" s="4">
        <f>[1]Sheet1!M108/70*100</f>
        <v>50</v>
      </c>
      <c r="D100" s="4">
        <f>([1]Sheet1!E108+100)/([1]Sheet1!F108+100)</f>
        <v>1.0901467505241089</v>
      </c>
      <c r="E100" s="4">
        <f>([1]Sheet1!P108+100)/([1]Sheet1!Q108+100)</f>
        <v>1.0047094188376753</v>
      </c>
      <c r="F100" s="7">
        <v>95.79</v>
      </c>
      <c r="G100" s="7">
        <v>-6.9</v>
      </c>
      <c r="H100" s="10">
        <v>15.248714931502816</v>
      </c>
      <c r="I100" s="8">
        <v>6.6066599331768439</v>
      </c>
      <c r="J100" s="10">
        <v>57.821184729999999</v>
      </c>
      <c r="K100" s="8">
        <v>-0.93423431591220796</v>
      </c>
      <c r="L100">
        <f t="shared" ref="L100:L131" si="3">IF(F100&gt;100,1,0)</f>
        <v>0</v>
      </c>
    </row>
    <row r="101" spans="1:12" x14ac:dyDescent="0.15">
      <c r="A101" s="3">
        <v>41790</v>
      </c>
      <c r="B101" s="4">
        <f>[1]Sheet1!B109/70*100</f>
        <v>91.428571428571431</v>
      </c>
      <c r="C101" s="4">
        <f>[1]Sheet1!M109/70*100</f>
        <v>27.142857142857142</v>
      </c>
      <c r="D101" s="4">
        <f>([1]Sheet1!E109+100)/([1]Sheet1!F109+100)</f>
        <v>1.0595457335788829</v>
      </c>
      <c r="E101" s="4">
        <f>([1]Sheet1!P109+100)/([1]Sheet1!Q109+100)</f>
        <v>1.0053159478435305</v>
      </c>
      <c r="F101" s="7">
        <v>95.02</v>
      </c>
      <c r="G101" s="7">
        <v>-7.8</v>
      </c>
      <c r="H101" s="10">
        <v>14.517734584828323</v>
      </c>
      <c r="I101" s="8">
        <v>6.5633226690528232</v>
      </c>
      <c r="J101" s="10">
        <v>58.818918090000004</v>
      </c>
      <c r="K101" s="8">
        <v>-0.73263212771829123</v>
      </c>
      <c r="L101">
        <f t="shared" si="3"/>
        <v>0</v>
      </c>
    </row>
    <row r="102" spans="1:12" x14ac:dyDescent="0.15">
      <c r="A102" s="3">
        <v>41820</v>
      </c>
      <c r="B102" s="4">
        <f>[1]Sheet1!B110/70*100</f>
        <v>88.571428571428569</v>
      </c>
      <c r="C102" s="4">
        <f>[1]Sheet1!M110/70*100</f>
        <v>10</v>
      </c>
      <c r="D102" s="4">
        <f>([1]Sheet1!E110+100)/([1]Sheet1!F110+100)</f>
        <v>1.0525347506132461</v>
      </c>
      <c r="E102" s="4">
        <f>([1]Sheet1!P110+100)/([1]Sheet1!Q110+100)</f>
        <v>1.0056258790436003</v>
      </c>
      <c r="F102" s="7">
        <v>94.84</v>
      </c>
      <c r="G102" s="7">
        <v>-6</v>
      </c>
      <c r="H102" s="10">
        <v>13.999896592514972</v>
      </c>
      <c r="I102" s="8">
        <v>6.4370233899364395</v>
      </c>
      <c r="J102" s="10">
        <v>59.94946281</v>
      </c>
      <c r="K102" s="8">
        <v>-0.80491192600281591</v>
      </c>
      <c r="L102">
        <f t="shared" si="3"/>
        <v>0</v>
      </c>
    </row>
    <row r="103" spans="1:12" x14ac:dyDescent="0.15">
      <c r="A103" s="3">
        <v>41851</v>
      </c>
      <c r="B103" s="4">
        <f>[1]Sheet1!B111/70*100</f>
        <v>72.857142857142847</v>
      </c>
      <c r="C103" s="4">
        <f>[1]Sheet1!M111/70*100</f>
        <v>1.4285714285714286</v>
      </c>
      <c r="D103" s="4">
        <f>([1]Sheet1!E111+100)/([1]Sheet1!F111+100)</f>
        <v>1.0420784513499746</v>
      </c>
      <c r="E103" s="4">
        <f>([1]Sheet1!P111+100)/([1]Sheet1!Q111+100)</f>
        <v>1.009479628882614</v>
      </c>
      <c r="F103" s="7">
        <v>94.82</v>
      </c>
      <c r="G103" s="7">
        <v>-7.6</v>
      </c>
      <c r="H103" s="10">
        <v>14.641618856069606</v>
      </c>
      <c r="I103" s="8">
        <v>6.4297807757048711</v>
      </c>
      <c r="J103" s="10">
        <v>61.123507429999997</v>
      </c>
      <c r="K103" s="8">
        <v>-0.6105928363317914</v>
      </c>
      <c r="L103">
        <f t="shared" si="3"/>
        <v>0</v>
      </c>
    </row>
    <row r="104" spans="1:12" x14ac:dyDescent="0.15">
      <c r="A104" s="3">
        <v>41882</v>
      </c>
      <c r="B104" s="4">
        <f>[1]Sheet1!B112/70*100</f>
        <v>52.857142857142861</v>
      </c>
      <c r="C104" s="4">
        <f>[1]Sheet1!M112/70*100</f>
        <v>1.4285714285714286</v>
      </c>
      <c r="D104" s="4">
        <f>([1]Sheet1!E112+100)/([1]Sheet1!F112+100)</f>
        <v>1.034384537131231</v>
      </c>
      <c r="E104" s="4">
        <f>([1]Sheet1!P112+100)/([1]Sheet1!Q112+100)</f>
        <v>1.009479628882614</v>
      </c>
      <c r="F104" s="7">
        <v>94.79</v>
      </c>
      <c r="G104" s="7">
        <v>-8.3000000000000007</v>
      </c>
      <c r="H104" s="10">
        <v>15.315674102495681</v>
      </c>
      <c r="I104" s="8">
        <v>6.4106188065819198</v>
      </c>
      <c r="J104" s="10">
        <v>62.110620219999994</v>
      </c>
      <c r="K104" s="8">
        <v>-0.67785168389398187</v>
      </c>
      <c r="L104">
        <f t="shared" si="3"/>
        <v>0</v>
      </c>
    </row>
    <row r="105" spans="1:12" x14ac:dyDescent="0.15">
      <c r="A105" s="3">
        <v>41912</v>
      </c>
      <c r="B105" s="4">
        <f>[1]Sheet1!B113/70*100</f>
        <v>24.285714285714285</v>
      </c>
      <c r="C105" s="4">
        <f>[1]Sheet1!M113/70*100</f>
        <v>0</v>
      </c>
      <c r="D105" s="4">
        <f>([1]Sheet1!E113+100)/([1]Sheet1!F113+100)</f>
        <v>1.0349478847332925</v>
      </c>
      <c r="E105" s="4">
        <f>([1]Sheet1!P113+100)/([1]Sheet1!Q113+100)</f>
        <v>1.0097950116126426</v>
      </c>
      <c r="F105" s="7">
        <v>94.72</v>
      </c>
      <c r="G105" s="7">
        <v>-8.6</v>
      </c>
      <c r="H105" s="10">
        <v>15.826943954643124</v>
      </c>
      <c r="I105" s="8">
        <v>6.3821916535784462</v>
      </c>
      <c r="J105" s="10">
        <v>62.78457714000001</v>
      </c>
      <c r="K105" s="8">
        <v>-0.32036504134995702</v>
      </c>
      <c r="L105">
        <f t="shared" si="3"/>
        <v>0</v>
      </c>
    </row>
    <row r="106" spans="1:12" x14ac:dyDescent="0.15">
      <c r="A106" s="3">
        <v>41943</v>
      </c>
      <c r="B106" s="4">
        <f>[1]Sheet1!B114/70*100</f>
        <v>5.7142857142857144</v>
      </c>
      <c r="C106" s="4">
        <f>[1]Sheet1!M114/70*100</f>
        <v>2.8571428571428572</v>
      </c>
      <c r="D106" s="4">
        <f>([1]Sheet1!E114+100)/([1]Sheet1!F114+100)</f>
        <v>1.0498147385755456</v>
      </c>
      <c r="E106" s="4">
        <f>([1]Sheet1!P114+100)/([1]Sheet1!Q114+100)</f>
        <v>1.0124154638134653</v>
      </c>
      <c r="F106" s="7">
        <v>94.76</v>
      </c>
      <c r="G106" s="7">
        <v>-7.8</v>
      </c>
      <c r="H106" s="10">
        <v>17.096261076824426</v>
      </c>
      <c r="I106" s="8">
        <v>6.3716238721835889</v>
      </c>
      <c r="J106" s="10">
        <v>63.358215949999995</v>
      </c>
      <c r="K106" s="8">
        <v>-0.18618623460490147</v>
      </c>
      <c r="L106">
        <f t="shared" si="3"/>
        <v>0</v>
      </c>
    </row>
    <row r="107" spans="1:12" x14ac:dyDescent="0.15">
      <c r="A107" s="3">
        <v>41973</v>
      </c>
      <c r="B107" s="4">
        <f>[1]Sheet1!B115/70*100</f>
        <v>4.2857142857142856</v>
      </c>
      <c r="C107" s="4">
        <f>[1]Sheet1!M115/70*100</f>
        <v>8.5714285714285712</v>
      </c>
      <c r="D107" s="4">
        <f>([1]Sheet1!E115+100)/([1]Sheet1!F115+100)</f>
        <v>1.0567934500984559</v>
      </c>
      <c r="E107" s="4">
        <f>([1]Sheet1!P115+100)/([1]Sheet1!Q115+100)</f>
        <v>1.0094481857473114</v>
      </c>
      <c r="F107" s="7">
        <v>94.3</v>
      </c>
      <c r="G107" s="7">
        <v>-8.1999999999999993</v>
      </c>
      <c r="H107" s="10">
        <v>14.967520367515785</v>
      </c>
      <c r="I107" s="8">
        <v>6.3392407633998555</v>
      </c>
      <c r="J107" s="10">
        <v>63.577586480000008</v>
      </c>
      <c r="K107" s="8">
        <v>0.42475906243382155</v>
      </c>
      <c r="L107">
        <f t="shared" si="3"/>
        <v>0</v>
      </c>
    </row>
    <row r="108" spans="1:12" x14ac:dyDescent="0.15">
      <c r="A108" s="3">
        <v>42004</v>
      </c>
      <c r="B108" s="4">
        <f>[1]Sheet1!B116/70*100</f>
        <v>4.2857142857142856</v>
      </c>
      <c r="C108" s="4">
        <f>[1]Sheet1!M116/70*100</f>
        <v>11.428571428571429</v>
      </c>
      <c r="D108" s="4">
        <f>([1]Sheet1!E116+100)/([1]Sheet1!F116+100)</f>
        <v>1.0587437395659431</v>
      </c>
      <c r="E108" s="4">
        <f>([1]Sheet1!P116+100)/([1]Sheet1!Q116+100)</f>
        <v>1.0071299457722436</v>
      </c>
      <c r="F108" s="7">
        <v>93.93</v>
      </c>
      <c r="G108" s="7">
        <v>-7.6</v>
      </c>
      <c r="H108" s="10">
        <v>14.802549381743146</v>
      </c>
      <c r="I108" s="8">
        <v>6.3235252423863946</v>
      </c>
      <c r="J108" s="10">
        <v>61.600410799999999</v>
      </c>
      <c r="K108" s="8">
        <v>1.3824589892261319</v>
      </c>
      <c r="L108">
        <f t="shared" si="3"/>
        <v>0</v>
      </c>
    </row>
    <row r="109" spans="1:12" x14ac:dyDescent="0.15">
      <c r="A109" s="3">
        <v>42063</v>
      </c>
      <c r="B109" s="4">
        <f>[1]Sheet1!B118/70*100</f>
        <v>1.4285714285714286</v>
      </c>
      <c r="C109" s="4">
        <f>[1]Sheet1!M118/70*100</f>
        <v>7.1428571428571423</v>
      </c>
      <c r="D109" s="4">
        <f>([1]Sheet1!E118+100)/([1]Sheet1!F118+100)</f>
        <v>1.063269817875566</v>
      </c>
      <c r="E109" s="4">
        <f>([1]Sheet1!P118+100)/([1]Sheet1!Q118+100)</f>
        <v>1.0062286517982719</v>
      </c>
      <c r="F109" s="7">
        <v>93.77</v>
      </c>
      <c r="G109" s="7">
        <v>-16.3</v>
      </c>
      <c r="H109" s="10">
        <v>9.9138394118062134</v>
      </c>
      <c r="I109" s="8">
        <v>6.8146507967513568</v>
      </c>
      <c r="J109" s="10">
        <v>61.943464210000009</v>
      </c>
      <c r="K109" s="8">
        <v>0.58576091399742403</v>
      </c>
      <c r="L109">
        <f t="shared" si="3"/>
        <v>0</v>
      </c>
    </row>
    <row r="110" spans="1:12" x14ac:dyDescent="0.15">
      <c r="A110" s="3">
        <v>42094</v>
      </c>
      <c r="B110" s="4">
        <f>[1]Sheet1!B119/70*100</f>
        <v>1.4285714285714286</v>
      </c>
      <c r="C110" s="4">
        <f>[1]Sheet1!M119/70*100</f>
        <v>17.142857142857142</v>
      </c>
      <c r="D110" s="4">
        <f>([1]Sheet1!E119+100)/([1]Sheet1!F119+100)</f>
        <v>1.0596306068601584</v>
      </c>
      <c r="E110" s="4">
        <f>([1]Sheet1!P119+100)/([1]Sheet1!Q119+100)</f>
        <v>1.0059171597633136</v>
      </c>
      <c r="F110" s="7">
        <v>93.11</v>
      </c>
      <c r="G110" s="7">
        <v>-9.1999999999999993</v>
      </c>
      <c r="H110" s="10">
        <v>9.2716477206032266</v>
      </c>
      <c r="I110" s="8">
        <v>6.5863840649668113</v>
      </c>
      <c r="J110" s="10">
        <v>62.259898569999997</v>
      </c>
      <c r="K110" s="8">
        <v>-0.12791073407210085</v>
      </c>
      <c r="L110">
        <f t="shared" si="3"/>
        <v>0</v>
      </c>
    </row>
    <row r="111" spans="1:12" x14ac:dyDescent="0.15">
      <c r="A111" s="3">
        <v>42124</v>
      </c>
      <c r="B111" s="4">
        <f>[1]Sheet1!B120/70*100</f>
        <v>1.4285714285714286</v>
      </c>
      <c r="C111" s="4">
        <f>[1]Sheet1!M120/70*100</f>
        <v>40</v>
      </c>
      <c r="D111" s="4">
        <f>([1]Sheet1!E120+100)/([1]Sheet1!F120+100)</f>
        <v>1.0851894859073155</v>
      </c>
      <c r="E111" s="4">
        <f>([1]Sheet1!P120+100)/([1]Sheet1!Q120+100)</f>
        <v>1.0080208542209745</v>
      </c>
      <c r="F111" s="7">
        <v>92.56</v>
      </c>
      <c r="G111" s="7">
        <v>-4.8</v>
      </c>
      <c r="H111" s="10">
        <v>8.8502781357658868</v>
      </c>
      <c r="I111" s="8">
        <v>6.7231428607456127</v>
      </c>
      <c r="J111" s="10">
        <v>62.938520400000002</v>
      </c>
      <c r="K111" s="8">
        <v>1.7631137177777756</v>
      </c>
      <c r="L111">
        <f t="shared" si="3"/>
        <v>0</v>
      </c>
    </row>
    <row r="112" spans="1:12" x14ac:dyDescent="0.15">
      <c r="A112" s="3">
        <v>42155</v>
      </c>
      <c r="B112" s="4">
        <f>[1]Sheet1!B121/70*100</f>
        <v>4.2857142857142856</v>
      </c>
      <c r="C112" s="4">
        <f>[1]Sheet1!M121/70*100</f>
        <v>52.857142857142861</v>
      </c>
      <c r="D112" s="4">
        <f>([1]Sheet1!E121+100)/([1]Sheet1!F121+100)</f>
        <v>1.1016144349477683</v>
      </c>
      <c r="E112" s="4">
        <f>([1]Sheet1!P121+100)/([1]Sheet1!Q121+100)</f>
        <v>1.0095257194424947</v>
      </c>
      <c r="F112" s="7">
        <v>92.43</v>
      </c>
      <c r="G112" s="7">
        <v>-0.2</v>
      </c>
      <c r="H112" s="10">
        <v>7.9925553081521938</v>
      </c>
      <c r="I112" s="8">
        <v>6.7808528495707749</v>
      </c>
      <c r="J112" s="10">
        <v>63.52005264999999</v>
      </c>
      <c r="K112" s="8">
        <v>3.3143301264715097</v>
      </c>
      <c r="L112">
        <f t="shared" si="3"/>
        <v>0</v>
      </c>
    </row>
    <row r="113" spans="1:12" x14ac:dyDescent="0.15">
      <c r="A113" s="3">
        <v>42185</v>
      </c>
      <c r="B113" s="4">
        <f>[1]Sheet1!B122/70*100</f>
        <v>5.7142857142857144</v>
      </c>
      <c r="C113" s="4">
        <f>[1]Sheet1!M122/70*100</f>
        <v>60</v>
      </c>
      <c r="D113" s="4">
        <f>([1]Sheet1!E122+100)/([1]Sheet1!F122+100)</f>
        <v>1.1250656857593273</v>
      </c>
      <c r="E113" s="4">
        <f>([1]Sheet1!P122+100)/([1]Sheet1!Q122+100)</f>
        <v>1.008819402685909</v>
      </c>
      <c r="F113" s="7">
        <v>92.63</v>
      </c>
      <c r="G113" s="7">
        <v>3.9</v>
      </c>
      <c r="H113" s="10">
        <v>6.8077647216535642</v>
      </c>
      <c r="I113" s="8">
        <v>6.8159026177316662</v>
      </c>
      <c r="J113" s="10">
        <v>64.030681189999996</v>
      </c>
      <c r="K113" s="8">
        <v>5.8859383420535982</v>
      </c>
      <c r="L113">
        <f t="shared" si="3"/>
        <v>0</v>
      </c>
    </row>
    <row r="114" spans="1:12" x14ac:dyDescent="0.15">
      <c r="A114" s="3">
        <v>42216</v>
      </c>
      <c r="B114" s="4">
        <f>[1]Sheet1!B123/70*100</f>
        <v>7.1428571428571423</v>
      </c>
      <c r="C114" s="4">
        <f>[1]Sheet1!M123/70*100</f>
        <v>55.714285714285715</v>
      </c>
      <c r="D114" s="4">
        <f>([1]Sheet1!E123+100)/([1]Sheet1!F123+100)</f>
        <v>1.134431012922051</v>
      </c>
      <c r="E114" s="4">
        <f>([1]Sheet1!P123+100)/([1]Sheet1!Q123+100)</f>
        <v>1.0089232003208342</v>
      </c>
      <c r="F114" s="7">
        <v>93.03</v>
      </c>
      <c r="G114" s="7">
        <v>6.1</v>
      </c>
      <c r="H114" s="10">
        <v>5.7316046760113259</v>
      </c>
      <c r="I114" s="8">
        <v>6.8715945479496394</v>
      </c>
      <c r="J114" s="10">
        <v>64.626865240000001</v>
      </c>
      <c r="K114" s="8">
        <v>6.8713660334140059</v>
      </c>
      <c r="L114">
        <f t="shared" si="3"/>
        <v>0</v>
      </c>
    </row>
    <row r="115" spans="1:12" x14ac:dyDescent="0.15">
      <c r="A115" s="3">
        <v>42247</v>
      </c>
      <c r="B115" s="4">
        <f>[1]Sheet1!B124/70*100</f>
        <v>10</v>
      </c>
      <c r="C115" s="4">
        <f>[1]Sheet1!M124/70*100</f>
        <v>61.428571428571431</v>
      </c>
      <c r="D115" s="4">
        <f>([1]Sheet1!E124+100)/([1]Sheet1!F124+100)</f>
        <v>1.1239524055871701</v>
      </c>
      <c r="E115" s="4">
        <f>([1]Sheet1!P124+100)/([1]Sheet1!Q124+100)</f>
        <v>1.0070161371153654</v>
      </c>
      <c r="F115" s="7">
        <v>93.46</v>
      </c>
      <c r="G115" s="7">
        <v>7.2</v>
      </c>
      <c r="H115" s="10">
        <v>4.7332704770727041</v>
      </c>
      <c r="I115" s="8">
        <v>6.8950974941454604</v>
      </c>
      <c r="J115" s="10">
        <v>65.050483870000008</v>
      </c>
      <c r="K115" s="8">
        <v>7.5574402749718272</v>
      </c>
      <c r="L115">
        <f t="shared" si="3"/>
        <v>0</v>
      </c>
    </row>
    <row r="116" spans="1:12" x14ac:dyDescent="0.15">
      <c r="A116" s="3">
        <v>42277</v>
      </c>
      <c r="B116" s="4">
        <f>[1]Sheet1!B125/70*100</f>
        <v>21.428571428571427</v>
      </c>
      <c r="C116" s="4">
        <f>[1]Sheet1!M125/70*100</f>
        <v>55.714285714285715</v>
      </c>
      <c r="D116" s="4">
        <f>([1]Sheet1!E125+100)/([1]Sheet1!F125+100)</f>
        <v>1.0866166032301203</v>
      </c>
      <c r="E116" s="4">
        <f>([1]Sheet1!P125+100)/([1]Sheet1!Q125+100)</f>
        <v>1.0066152149944874</v>
      </c>
      <c r="F116" s="7">
        <v>93.4</v>
      </c>
      <c r="G116" s="7">
        <v>7.5</v>
      </c>
      <c r="H116" s="10">
        <v>4.9426664021010369</v>
      </c>
      <c r="I116" s="8">
        <v>6.8442899877534504</v>
      </c>
      <c r="J116" s="10">
        <v>65.887809340000004</v>
      </c>
      <c r="K116" s="8">
        <v>7.2404333692472234</v>
      </c>
      <c r="L116">
        <f t="shared" si="3"/>
        <v>0</v>
      </c>
    </row>
    <row r="117" spans="1:12" x14ac:dyDescent="0.15">
      <c r="A117" s="3">
        <v>42308</v>
      </c>
      <c r="B117" s="4">
        <f>[1]Sheet1!B126/70*100</f>
        <v>34.285714285714285</v>
      </c>
      <c r="C117" s="4">
        <f>[1]Sheet1!M126/70*100</f>
        <v>54.285714285714285</v>
      </c>
      <c r="D117" s="4">
        <f>([1]Sheet1!E126+100)/([1]Sheet1!F126+100)</f>
        <v>1.0678607983623336</v>
      </c>
      <c r="E117" s="4">
        <f>([1]Sheet1!P126+100)/([1]Sheet1!Q126+100)</f>
        <v>1.0051097084460474</v>
      </c>
      <c r="F117" s="7">
        <v>93.34</v>
      </c>
      <c r="G117" s="7">
        <v>7.2</v>
      </c>
      <c r="H117" s="10">
        <v>3.9427944782589819</v>
      </c>
      <c r="I117" s="8">
        <v>6.8272976443001516</v>
      </c>
      <c r="J117" s="10">
        <v>65.856300189999985</v>
      </c>
      <c r="K117" s="8">
        <v>7.151611288699633</v>
      </c>
      <c r="L117">
        <f t="shared" si="3"/>
        <v>0</v>
      </c>
    </row>
    <row r="118" spans="1:12" x14ac:dyDescent="0.15">
      <c r="A118" s="3">
        <v>42338</v>
      </c>
      <c r="B118" s="4">
        <f>[1]Sheet1!B127/70*100</f>
        <v>45.714285714285715</v>
      </c>
      <c r="C118" s="4">
        <f>[1]Sheet1!M127/70*100</f>
        <v>57.142857142857139</v>
      </c>
      <c r="D118" s="4">
        <f>([1]Sheet1!E127+100)/([1]Sheet1!F127+100)</f>
        <v>1.0620781345878503</v>
      </c>
      <c r="E118" s="4">
        <f>([1]Sheet1!P127+100)/([1]Sheet1!Q127+100)</f>
        <v>1.0068163592622292</v>
      </c>
      <c r="F118" s="7">
        <v>93.35</v>
      </c>
      <c r="G118" s="7">
        <v>7.4</v>
      </c>
      <c r="H118" s="10">
        <v>3.3169174024298087</v>
      </c>
      <c r="I118" s="8">
        <v>6.8210821037735094</v>
      </c>
      <c r="J118" s="10">
        <v>65.686402509999994</v>
      </c>
      <c r="K118" s="8">
        <v>7.6009313789690003</v>
      </c>
      <c r="L118">
        <f t="shared" si="3"/>
        <v>0</v>
      </c>
    </row>
    <row r="119" spans="1:12" x14ac:dyDescent="0.15">
      <c r="A119" s="3">
        <v>42369</v>
      </c>
      <c r="B119" s="4">
        <f>[1]Sheet1!B128/70*100</f>
        <v>50</v>
      </c>
      <c r="C119" s="4">
        <f>[1]Sheet1!M128/70*100</f>
        <v>52.857142857142861</v>
      </c>
      <c r="D119" s="4">
        <f>([1]Sheet1!E128+100)/([1]Sheet1!F128+100)</f>
        <v>1.0638971113606206</v>
      </c>
      <c r="E119" s="4">
        <f>([1]Sheet1!P128+100)/([1]Sheet1!Q128+100)</f>
        <v>1.0071149413768914</v>
      </c>
      <c r="F119" s="7">
        <v>93.34</v>
      </c>
      <c r="G119" s="7">
        <v>6.5</v>
      </c>
      <c r="H119" s="10">
        <v>3.4046105257466985</v>
      </c>
      <c r="I119" s="8">
        <v>6.7925491727045557</v>
      </c>
      <c r="J119" s="10">
        <v>63.697664870000004</v>
      </c>
      <c r="K119" s="8">
        <v>7.4171275094200295</v>
      </c>
      <c r="L119">
        <f t="shared" si="3"/>
        <v>0</v>
      </c>
    </row>
    <row r="120" spans="1:12" x14ac:dyDescent="0.15">
      <c r="A120" s="3">
        <v>42429</v>
      </c>
      <c r="B120" s="4">
        <f>[1]Sheet1!B130/70*100</f>
        <v>58.571428571428577</v>
      </c>
      <c r="C120" s="4">
        <f>[1]Sheet1!M130/70*100</f>
        <v>48.571428571428569</v>
      </c>
      <c r="D120" s="4">
        <f>([1]Sheet1!E130+100)/([1]Sheet1!F130+100)</f>
        <v>1.0728086231441936</v>
      </c>
      <c r="E120" s="4">
        <f>([1]Sheet1!P130+100)/([1]Sheet1!Q130+100)</f>
        <v>1.0123320633647483</v>
      </c>
      <c r="F120" s="7">
        <v>99.18</v>
      </c>
      <c r="G120" s="7">
        <v>28.2</v>
      </c>
      <c r="H120" s="10">
        <v>6.3595420279449533</v>
      </c>
      <c r="I120" s="8">
        <v>7.6343117581100053</v>
      </c>
      <c r="J120" s="10">
        <v>65.882784849999993</v>
      </c>
      <c r="K120" s="8">
        <v>12.027923158577568</v>
      </c>
      <c r="L120">
        <f t="shared" si="3"/>
        <v>0</v>
      </c>
    </row>
    <row r="121" spans="1:12" x14ac:dyDescent="0.15">
      <c r="A121" s="3">
        <v>42460</v>
      </c>
      <c r="B121" s="4">
        <f>[1]Sheet1!B131/70*100</f>
        <v>65.714285714285708</v>
      </c>
      <c r="C121" s="4">
        <f>[1]Sheet1!M131/70*100</f>
        <v>77.142857142857153</v>
      </c>
      <c r="D121" s="4">
        <f>([1]Sheet1!E131+100)/([1]Sheet1!F131+100)</f>
        <v>1.0799065895014723</v>
      </c>
      <c r="E121" s="4">
        <f>([1]Sheet1!P131+100)/([1]Sheet1!Q131+100)</f>
        <v>1.0142398716405936</v>
      </c>
      <c r="F121" s="7">
        <v>100.29</v>
      </c>
      <c r="G121" s="7">
        <v>33.1</v>
      </c>
      <c r="H121" s="10">
        <v>5.7754674237979531</v>
      </c>
      <c r="I121" s="8">
        <v>7.6234033619443773</v>
      </c>
      <c r="J121" s="10">
        <v>65.855698729999986</v>
      </c>
      <c r="K121" s="8">
        <v>15.744895632392675</v>
      </c>
      <c r="L121">
        <f t="shared" si="3"/>
        <v>1</v>
      </c>
    </row>
    <row r="122" spans="1:12" x14ac:dyDescent="0.15">
      <c r="A122" s="3">
        <v>42490</v>
      </c>
      <c r="B122" s="4">
        <f>[1]Sheet1!B132/70*100</f>
        <v>67.142857142857139</v>
      </c>
      <c r="C122" s="4">
        <f>[1]Sheet1!M132/70*100</f>
        <v>72.857142857142847</v>
      </c>
      <c r="D122" s="4">
        <f>([1]Sheet1!E132+100)/([1]Sheet1!F132+100)</f>
        <v>1.0840761750405186</v>
      </c>
      <c r="E122" s="4">
        <f>([1]Sheet1!P132+100)/([1]Sheet1!Q132+100)</f>
        <v>1.0119250425894377</v>
      </c>
      <c r="F122" s="7">
        <v>100.58</v>
      </c>
      <c r="G122" s="7">
        <v>36.5</v>
      </c>
      <c r="H122" s="10">
        <v>5.018365811472103</v>
      </c>
      <c r="I122" s="8">
        <v>7.6795140390490468</v>
      </c>
      <c r="J122" s="10">
        <v>66.097005590000009</v>
      </c>
      <c r="K122" s="8">
        <v>14.225061078017465</v>
      </c>
      <c r="L122">
        <f t="shared" si="3"/>
        <v>1</v>
      </c>
    </row>
    <row r="123" spans="1:12" x14ac:dyDescent="0.15">
      <c r="A123" s="3">
        <v>42521</v>
      </c>
      <c r="B123" s="4">
        <f>[1]Sheet1!B133/70*100</f>
        <v>71.428571428571431</v>
      </c>
      <c r="C123" s="4">
        <f>[1]Sheet1!M133/70*100</f>
        <v>70</v>
      </c>
      <c r="D123" s="4">
        <f>([1]Sheet1!E133+100)/([1]Sheet1!F133+100)</f>
        <v>1.0833079963514747</v>
      </c>
      <c r="E123" s="4">
        <f>([1]Sheet1!P133+100)/([1]Sheet1!Q133+100)</f>
        <v>1.0103227099619163</v>
      </c>
      <c r="F123" s="7">
        <v>100.57</v>
      </c>
      <c r="G123" s="7">
        <v>33.200000000000003</v>
      </c>
      <c r="H123" s="10">
        <v>4.4850332314704255</v>
      </c>
      <c r="I123" s="8">
        <v>7.6688761804475787</v>
      </c>
      <c r="J123" s="10">
        <v>66.368948119999999</v>
      </c>
      <c r="K123" s="8">
        <v>13.096041907663803</v>
      </c>
      <c r="L123">
        <f t="shared" si="3"/>
        <v>1</v>
      </c>
    </row>
    <row r="124" spans="1:12" x14ac:dyDescent="0.15">
      <c r="A124" s="3">
        <v>42551</v>
      </c>
      <c r="B124" s="4">
        <f>[1]Sheet1!B134/70*100</f>
        <v>74.285714285714292</v>
      </c>
      <c r="C124" s="4">
        <f>[1]Sheet1!M134/70*100</f>
        <v>68.571428571428569</v>
      </c>
      <c r="D124" s="4">
        <f>([1]Sheet1!E134+100)/([1]Sheet1!F134+100)</f>
        <v>1.0835109081684424</v>
      </c>
      <c r="E124" s="4">
        <f>([1]Sheet1!P134+100)/([1]Sheet1!Q134+100)</f>
        <v>1.0091173229135357</v>
      </c>
      <c r="F124" s="7">
        <v>100.92</v>
      </c>
      <c r="G124" s="7">
        <v>27.9</v>
      </c>
      <c r="H124" s="10">
        <v>3.6089949178315317</v>
      </c>
      <c r="I124" s="8">
        <v>7.5708340534907377</v>
      </c>
      <c r="J124" s="10">
        <v>66.34154522</v>
      </c>
      <c r="K124" s="8">
        <v>11.076030250125735</v>
      </c>
      <c r="L124">
        <f t="shared" si="3"/>
        <v>1</v>
      </c>
    </row>
    <row r="125" spans="1:12" x14ac:dyDescent="0.15">
      <c r="A125" s="3">
        <v>42582</v>
      </c>
      <c r="B125" s="4">
        <f>[1]Sheet1!B135/70*100</f>
        <v>74.285714285714292</v>
      </c>
      <c r="C125" s="4">
        <f>[1]Sheet1!M135/70*100</f>
        <v>72.857142857142847</v>
      </c>
      <c r="D125" s="4">
        <f>([1]Sheet1!E135+100)/([1]Sheet1!F135+100)</f>
        <v>1.0853843816469158</v>
      </c>
      <c r="E125" s="4">
        <f>([1]Sheet1!P135+100)/([1]Sheet1!Q135+100)</f>
        <v>1.0100220485067148</v>
      </c>
      <c r="F125" s="7">
        <v>100.36</v>
      </c>
      <c r="G125" s="7">
        <v>26.4</v>
      </c>
      <c r="H125" s="10">
        <v>3.0148968432311296</v>
      </c>
      <c r="I125" s="8">
        <v>7.5988521850221931</v>
      </c>
      <c r="J125" s="10">
        <v>66.575298560000007</v>
      </c>
      <c r="K125" s="8">
        <v>10.583535335180017</v>
      </c>
      <c r="L125">
        <f t="shared" si="3"/>
        <v>1</v>
      </c>
    </row>
    <row r="126" spans="1:12" x14ac:dyDescent="0.15">
      <c r="A126" s="3">
        <v>42613</v>
      </c>
      <c r="B126" s="4">
        <f>[1]Sheet1!B136/70*100</f>
        <v>75.714285714285708</v>
      </c>
      <c r="C126" s="4">
        <f>[1]Sheet1!M136/70*100</f>
        <v>81.428571428571431</v>
      </c>
      <c r="D126" s="4">
        <f>([1]Sheet1!E136+100)/([1]Sheet1!F136+100)</f>
        <v>1.0942440210782327</v>
      </c>
      <c r="E126" s="4">
        <f>([1]Sheet1!P136+100)/([1]Sheet1!Q136+100)</f>
        <v>1.0132264529058117</v>
      </c>
      <c r="F126" s="7">
        <v>100.4</v>
      </c>
      <c r="G126" s="7">
        <v>25.5</v>
      </c>
      <c r="H126" s="10">
        <v>2.5729565261110698</v>
      </c>
      <c r="I126" s="8">
        <v>7.6183404925285352</v>
      </c>
      <c r="J126" s="10">
        <v>66.724204540000002</v>
      </c>
      <c r="K126" s="8">
        <v>10.489235271831475</v>
      </c>
      <c r="L126">
        <f t="shared" si="3"/>
        <v>1</v>
      </c>
    </row>
    <row r="127" spans="1:12" x14ac:dyDescent="0.15">
      <c r="A127" s="3">
        <v>42643</v>
      </c>
      <c r="B127" s="4">
        <f>[1]Sheet1!B137/70*100</f>
        <v>81.428571428571431</v>
      </c>
      <c r="C127" s="4">
        <f>[1]Sheet1!M137/70*100</f>
        <v>85.714285714285708</v>
      </c>
      <c r="D127" s="4">
        <f>([1]Sheet1!E137+100)/([1]Sheet1!F137+100)</f>
        <v>1.1080422420796101</v>
      </c>
      <c r="E127" s="4">
        <f>([1]Sheet1!P137+100)/([1]Sheet1!Q137+100)</f>
        <v>1.0195449533928034</v>
      </c>
      <c r="F127" s="7">
        <v>100.54</v>
      </c>
      <c r="G127" s="7">
        <v>26.9</v>
      </c>
      <c r="H127" s="10">
        <v>0.71237762296498808</v>
      </c>
      <c r="I127" s="8">
        <v>7.6254708381268275</v>
      </c>
      <c r="J127" s="10">
        <v>66.357179349999996</v>
      </c>
      <c r="K127" s="8">
        <v>11.41361414801465</v>
      </c>
      <c r="L127">
        <f t="shared" si="3"/>
        <v>1</v>
      </c>
    </row>
    <row r="128" spans="1:12" x14ac:dyDescent="0.15">
      <c r="A128" s="3">
        <v>42674</v>
      </c>
      <c r="B128" s="4">
        <f>[1]Sheet1!B138/70*100</f>
        <v>84.285714285714292</v>
      </c>
      <c r="C128" s="4">
        <f>[1]Sheet1!M138/70*100</f>
        <v>78.571428571428569</v>
      </c>
      <c r="D128" s="4">
        <f>([1]Sheet1!E138+100)/([1]Sheet1!F138+100)</f>
        <v>1.1140850803989415</v>
      </c>
      <c r="E128" s="4">
        <f>([1]Sheet1!P138+100)/([1]Sheet1!Q138+100)</f>
        <v>1.0111278195488722</v>
      </c>
      <c r="F128" s="7">
        <v>100.75</v>
      </c>
      <c r="G128" s="7">
        <v>26.8</v>
      </c>
      <c r="H128" s="10">
        <v>0.37537811763916906</v>
      </c>
      <c r="I128" s="8">
        <v>7.6020798984589097</v>
      </c>
      <c r="J128" s="10">
        <v>66.103510330000006</v>
      </c>
      <c r="K128" s="8">
        <v>11.348300521299137</v>
      </c>
      <c r="L128">
        <f t="shared" si="3"/>
        <v>1</v>
      </c>
    </row>
    <row r="129" spans="1:12" x14ac:dyDescent="0.15">
      <c r="A129" s="3">
        <v>42704</v>
      </c>
      <c r="B129" s="4">
        <f>[1]Sheet1!B139/70*100</f>
        <v>87.142857142857139</v>
      </c>
      <c r="C129" s="4">
        <f>[1]Sheet1!M139/70*100</f>
        <v>67.142857142857139</v>
      </c>
      <c r="D129" s="4">
        <f>([1]Sheet1!E139+100)/([1]Sheet1!F139+100)</f>
        <v>1.1146236997756476</v>
      </c>
      <c r="E129" s="4">
        <f>([1]Sheet1!P139+100)/([1]Sheet1!Q139+100)</f>
        <v>1.0091273821464393</v>
      </c>
      <c r="F129" s="7">
        <v>100.88</v>
      </c>
      <c r="G129" s="7">
        <v>24.3</v>
      </c>
      <c r="H129" s="10">
        <v>-0.29174334820789571</v>
      </c>
      <c r="I129" s="8">
        <v>7.5464229066317978</v>
      </c>
      <c r="J129" s="10">
        <v>65.494766800000008</v>
      </c>
      <c r="K129" s="8">
        <v>10.633808416658997</v>
      </c>
      <c r="L129">
        <f t="shared" si="3"/>
        <v>1</v>
      </c>
    </row>
    <row r="130" spans="1:12" x14ac:dyDescent="0.15">
      <c r="A130" s="3">
        <v>42735</v>
      </c>
      <c r="B130" s="4">
        <f>[1]Sheet1!B140/70*100</f>
        <v>87.142857142857139</v>
      </c>
      <c r="C130" s="4">
        <f>[1]Sheet1!M140/70*100</f>
        <v>64.285714285714292</v>
      </c>
      <c r="D130" s="4">
        <f>([1]Sheet1!E140+100)/([1]Sheet1!F140+100)</f>
        <v>1.1123995524361712</v>
      </c>
      <c r="E130" s="4">
        <f>([1]Sheet1!P140+100)/([1]Sheet1!Q140+100)</f>
        <v>1.0079190056134724</v>
      </c>
      <c r="F130" s="7">
        <v>101.01</v>
      </c>
      <c r="G130" s="7">
        <v>22.5</v>
      </c>
      <c r="H130" s="10">
        <v>-0.57685406639305103</v>
      </c>
      <c r="I130" s="8">
        <v>7.4755733671798605</v>
      </c>
      <c r="J130" s="10">
        <v>63.330222299999988</v>
      </c>
      <c r="K130" s="8">
        <v>10.055491349551016</v>
      </c>
      <c r="L130">
        <f t="shared" si="3"/>
        <v>1</v>
      </c>
    </row>
    <row r="131" spans="1:12" x14ac:dyDescent="0.15">
      <c r="A131" s="3">
        <v>42794</v>
      </c>
      <c r="B131" s="4">
        <f>[1]Sheet1!B142/70*100</f>
        <v>85.714285714285708</v>
      </c>
      <c r="C131" s="4">
        <f>[1]Sheet1!M142/70*100</f>
        <v>78.571428571428569</v>
      </c>
      <c r="D131" s="4">
        <f>([1]Sheet1!E142+100)/([1]Sheet1!F142+100)</f>
        <v>1.1050505050505051</v>
      </c>
      <c r="E131" s="4">
        <f>([1]Sheet1!P142+100)/([1]Sheet1!Q142+100)</f>
        <v>1.0081227436823106</v>
      </c>
      <c r="F131" s="7">
        <v>100.77</v>
      </c>
      <c r="G131" s="7">
        <v>25.1</v>
      </c>
      <c r="H131" s="10">
        <v>1.8594043387648362</v>
      </c>
      <c r="I131" s="8">
        <v>7.6883982728380555</v>
      </c>
      <c r="J131" s="10">
        <v>67.107812209999992</v>
      </c>
      <c r="K131" s="8">
        <v>0.70846615178628003</v>
      </c>
      <c r="L131">
        <f t="shared" si="3"/>
        <v>1</v>
      </c>
    </row>
    <row r="132" spans="1:12" x14ac:dyDescent="0.15">
      <c r="A132" s="3">
        <v>42825</v>
      </c>
      <c r="B132" s="4">
        <f>[1]Sheet1!B143/70*100</f>
        <v>88.571428571428569</v>
      </c>
      <c r="C132" s="4">
        <f>[1]Sheet1!M143/70*100</f>
        <v>91.428571428571431</v>
      </c>
      <c r="D132" s="4">
        <f>([1]Sheet1!E143+100)/([1]Sheet1!F143+100)</f>
        <v>1.0990009082652135</v>
      </c>
      <c r="E132" s="4">
        <f>([1]Sheet1!P143+100)/([1]Sheet1!Q143+100)</f>
        <v>1.0105210420841684</v>
      </c>
      <c r="F132" s="7">
        <v>101.13</v>
      </c>
      <c r="G132" s="7">
        <v>19.5</v>
      </c>
      <c r="H132" s="10">
        <v>1.3098134051185095</v>
      </c>
      <c r="I132" s="8">
        <v>7.9842857798965259</v>
      </c>
      <c r="J132" s="10">
        <v>66.718285499999993</v>
      </c>
      <c r="K132" s="8">
        <v>4.7338754204408806</v>
      </c>
      <c r="L132">
        <f t="shared" ref="L132:L140" si="4">IF(F132&gt;100,1,0)</f>
        <v>1</v>
      </c>
    </row>
    <row r="133" spans="1:12" x14ac:dyDescent="0.15">
      <c r="A133" s="3">
        <v>42855</v>
      </c>
      <c r="B133" s="4">
        <f>[1]Sheet1!B144/70*100</f>
        <v>90</v>
      </c>
      <c r="C133" s="4">
        <f>[1]Sheet1!M144/70*100</f>
        <v>87.142857142857139</v>
      </c>
      <c r="D133" s="4">
        <f>([1]Sheet1!E144+100)/([1]Sheet1!F144+100)</f>
        <v>1.0957468252368474</v>
      </c>
      <c r="E133" s="4">
        <f>([1]Sheet1!P144+100)/([1]Sheet1!Q144+100)</f>
        <v>1.0112291959093644</v>
      </c>
      <c r="F133" s="7">
        <v>101.23</v>
      </c>
      <c r="G133" s="7">
        <v>15.7</v>
      </c>
      <c r="H133" s="10">
        <v>1.3055277350273009</v>
      </c>
      <c r="I133" s="8">
        <v>7.9756311544980862</v>
      </c>
      <c r="J133" s="10">
        <v>66.959920330000003</v>
      </c>
      <c r="K133" s="8">
        <v>3.8559355962282771</v>
      </c>
      <c r="L133">
        <f t="shared" si="4"/>
        <v>1</v>
      </c>
    </row>
    <row r="134" spans="1:12" x14ac:dyDescent="0.15">
      <c r="A134" s="3">
        <v>42886</v>
      </c>
      <c r="B134" s="4">
        <f>[1]Sheet1!B145/70*100</f>
        <v>92.857142857142861</v>
      </c>
      <c r="C134" s="4">
        <f>[1]Sheet1!M145/70*100</f>
        <v>85.714285714285708</v>
      </c>
      <c r="D134" s="4">
        <f>([1]Sheet1!E145+100)/([1]Sheet1!F145+100)</f>
        <v>1.0920628525382756</v>
      </c>
      <c r="E134" s="4">
        <f>([1]Sheet1!P145+100)/([1]Sheet1!Q145+100)</f>
        <v>1.0107386591730227</v>
      </c>
      <c r="F134" s="7">
        <v>101.18</v>
      </c>
      <c r="G134" s="7">
        <v>14.3</v>
      </c>
      <c r="H134" s="10">
        <v>1.1603805873305895</v>
      </c>
      <c r="I134" s="8">
        <v>7.9590169367209072</v>
      </c>
      <c r="J134" s="10">
        <v>67.139080509999999</v>
      </c>
      <c r="K134" s="8">
        <v>3.7833542939846421</v>
      </c>
      <c r="L134">
        <f t="shared" si="4"/>
        <v>1</v>
      </c>
    </row>
    <row r="135" spans="1:12" x14ac:dyDescent="0.15">
      <c r="A135" s="3">
        <v>42916</v>
      </c>
      <c r="B135" s="4">
        <f>[1]Sheet1!B146/70*100</f>
        <v>94.285714285714278</v>
      </c>
      <c r="C135" s="4">
        <f>[1]Sheet1!M146/70*100</f>
        <v>85.714285714285708</v>
      </c>
      <c r="D135" s="4">
        <f>([1]Sheet1!E146+100)/([1]Sheet1!F146+100)</f>
        <v>1.0891188586355873</v>
      </c>
      <c r="E135" s="4">
        <f>([1]Sheet1!P146+100)/([1]Sheet1!Q146+100)</f>
        <v>1.0123580829900534</v>
      </c>
      <c r="F135" s="7">
        <v>101.38</v>
      </c>
      <c r="G135" s="7">
        <v>16.100000000000001</v>
      </c>
      <c r="H135" s="10">
        <v>1.0528396462333722</v>
      </c>
      <c r="I135" s="8">
        <v>7.9226466875705119</v>
      </c>
      <c r="J135" s="10">
        <v>67.040015310000001</v>
      </c>
      <c r="K135" s="8">
        <v>4.6469468435589523</v>
      </c>
      <c r="L135">
        <f t="shared" si="4"/>
        <v>1</v>
      </c>
    </row>
    <row r="136" spans="1:12" x14ac:dyDescent="0.15">
      <c r="A136" s="3">
        <v>42947</v>
      </c>
      <c r="B136" s="4">
        <f>[1]Sheet1!B147/70*100</f>
        <v>95.714285714285722</v>
      </c>
      <c r="C136" s="4">
        <f>[1]Sheet1!M147/70*100</f>
        <v>77.142857142857153</v>
      </c>
      <c r="D136" s="4">
        <f>([1]Sheet1!E147+100)/([1]Sheet1!F147+100)</f>
        <v>1.08657616892911</v>
      </c>
      <c r="E136" s="4">
        <f>([1]Sheet1!P147+100)/([1]Sheet1!Q147+100)</f>
        <v>1.008527287319422</v>
      </c>
      <c r="F136" s="7">
        <v>101.42</v>
      </c>
      <c r="G136" s="7">
        <v>14</v>
      </c>
      <c r="H136" s="10">
        <v>0.87448944667563033</v>
      </c>
      <c r="I136" s="8">
        <v>7.928223182128753</v>
      </c>
      <c r="J136" s="10">
        <v>67.157492519999991</v>
      </c>
      <c r="K136" s="8">
        <v>4.3344835389188097</v>
      </c>
      <c r="L136">
        <f t="shared" si="4"/>
        <v>1</v>
      </c>
    </row>
    <row r="137" spans="1:12" x14ac:dyDescent="0.15">
      <c r="A137" s="3">
        <v>42978</v>
      </c>
      <c r="B137" s="4">
        <f>[1]Sheet1!B148/70*100</f>
        <v>98.571428571428584</v>
      </c>
      <c r="C137" s="4">
        <f>[1]Sheet1!M148/70*100</f>
        <v>77.142857142857153</v>
      </c>
      <c r="D137" s="4">
        <f>([1]Sheet1!E148+100)/([1]Sheet1!F148+100)</f>
        <v>1.0755020080321287</v>
      </c>
      <c r="E137" s="4">
        <f>([1]Sheet1!P148+100)/([1]Sheet1!Q148+100)</f>
        <v>1.0087358168490812</v>
      </c>
      <c r="F137" s="7">
        <v>101.43</v>
      </c>
      <c r="G137" s="7">
        <v>12.7</v>
      </c>
      <c r="H137" s="10">
        <v>0.64845841622678257</v>
      </c>
      <c r="I137" s="8">
        <v>7.9253466034952673</v>
      </c>
      <c r="J137" s="10">
        <v>67.156883260000015</v>
      </c>
      <c r="K137" s="8">
        <v>4.0298292163210458</v>
      </c>
      <c r="L137">
        <f t="shared" si="4"/>
        <v>1</v>
      </c>
    </row>
    <row r="138" spans="1:12" x14ac:dyDescent="0.15">
      <c r="A138" s="3">
        <v>43008</v>
      </c>
      <c r="B138" s="4">
        <f>[1]Sheet1!B149/70*100</f>
        <v>92.857142857142861</v>
      </c>
      <c r="C138" s="4">
        <f>[1]Sheet1!M149/70*100</f>
        <v>70</v>
      </c>
      <c r="D138" s="4">
        <f>([1]Sheet1!E149+100)/([1]Sheet1!F149+100)</f>
        <v>1.0671491757137113</v>
      </c>
      <c r="E138" s="4">
        <f>([1]Sheet1!P149+100)/([1]Sheet1!Q149+100)</f>
        <v>1.0062155388471179</v>
      </c>
      <c r="F138" s="7">
        <v>101.45</v>
      </c>
      <c r="G138" s="7">
        <v>10.3</v>
      </c>
      <c r="H138" s="10">
        <v>0.87940353359823309</v>
      </c>
      <c r="I138" s="8">
        <v>7.9222974989699466</v>
      </c>
      <c r="J138" s="10">
        <v>66.940726730000009</v>
      </c>
      <c r="K138" s="8">
        <v>3.8925683035728964</v>
      </c>
      <c r="L138">
        <f t="shared" si="4"/>
        <v>1</v>
      </c>
    </row>
    <row r="139" spans="1:12" x14ac:dyDescent="0.15">
      <c r="A139" s="3">
        <v>43039</v>
      </c>
      <c r="B139" s="4">
        <f>[1]Sheet1!B150/70*100</f>
        <v>91.428571428571431</v>
      </c>
      <c r="C139" s="4">
        <f>[1]Sheet1!M150/70*100</f>
        <v>67.142857142857139</v>
      </c>
      <c r="D139" s="4">
        <f>([1]Sheet1!E150+100)/([1]Sheet1!F150+100)</f>
        <v>1.0632669483001407</v>
      </c>
      <c r="E139" s="4">
        <f>([1]Sheet1!P150+100)/([1]Sheet1!Q150+100)</f>
        <v>1.0059141940657577</v>
      </c>
      <c r="F139" s="7">
        <v>101.49</v>
      </c>
      <c r="G139" s="7">
        <v>8.1999999999999993</v>
      </c>
      <c r="H139" s="10">
        <v>0.83704716623629327</v>
      </c>
      <c r="I139" s="8">
        <v>7.9068589064443326</v>
      </c>
      <c r="J139" s="10">
        <v>66.656827889999988</v>
      </c>
      <c r="K139" s="8">
        <v>4.0091529167854079</v>
      </c>
      <c r="L139">
        <f t="shared" si="4"/>
        <v>1</v>
      </c>
    </row>
    <row r="140" spans="1:12" x14ac:dyDescent="0.15">
      <c r="A140" s="3">
        <v>43069</v>
      </c>
      <c r="B140" s="4">
        <f>[1]Sheet1!B151/70*100</f>
        <v>92.857142857142861</v>
      </c>
      <c r="C140" s="4">
        <f>[1]Sheet1!M151/70*100</f>
        <v>72.857142857142847</v>
      </c>
      <c r="D140" s="4">
        <f>([1]Sheet1!E151+100)/([1]Sheet1!F151+100)</f>
        <v>1.061783054940632</v>
      </c>
      <c r="E140" s="4">
        <f>([1]Sheet1!P151+100)/([1]Sheet1!Q151+100)</f>
        <v>1.0074222668004011</v>
      </c>
      <c r="F140" s="7">
        <v>101.63</v>
      </c>
      <c r="G140" s="7">
        <v>7.9</v>
      </c>
      <c r="H140" s="10">
        <v>1.0721755405959987</v>
      </c>
      <c r="I140" s="8">
        <v>7.8790049669777851</v>
      </c>
      <c r="J140" s="10">
        <v>66.196985670000004</v>
      </c>
      <c r="K140" s="8">
        <v>4.4071484524636828</v>
      </c>
      <c r="L140">
        <f t="shared" si="4"/>
        <v>1</v>
      </c>
    </row>
    <row r="141" spans="1:12" x14ac:dyDescent="0.15">
      <c r="I141" s="8"/>
    </row>
    <row r="142" spans="1:12" x14ac:dyDescent="0.15">
      <c r="A142" s="5" t="s">
        <v>8</v>
      </c>
      <c r="I142" s="8"/>
    </row>
    <row r="143" spans="1:12" x14ac:dyDescent="0.15">
      <c r="I143" s="8"/>
    </row>
    <row r="144" spans="1:12" x14ac:dyDescent="0.15">
      <c r="I144" s="8"/>
    </row>
    <row r="145" spans="8:9" x14ac:dyDescent="0.15">
      <c r="I145" s="8"/>
    </row>
    <row r="146" spans="8:9" x14ac:dyDescent="0.15">
      <c r="I146" s="8"/>
    </row>
    <row r="147" spans="8:9" x14ac:dyDescent="0.15">
      <c r="I147" s="8"/>
    </row>
    <row r="148" spans="8:9" x14ac:dyDescent="0.15">
      <c r="I148" s="8"/>
    </row>
    <row r="149" spans="8:9" x14ac:dyDescent="0.15">
      <c r="I149" s="8"/>
    </row>
    <row r="150" spans="8:9" x14ac:dyDescent="0.15">
      <c r="I150" s="8"/>
    </row>
    <row r="151" spans="8:9" x14ac:dyDescent="0.15">
      <c r="H151" s="10"/>
      <c r="I151" s="8"/>
    </row>
    <row r="152" spans="8:9" x14ac:dyDescent="0.15">
      <c r="I152" s="8"/>
    </row>
    <row r="153" spans="8:9" x14ac:dyDescent="0.15">
      <c r="I153" s="8"/>
    </row>
    <row r="154" spans="8:9" x14ac:dyDescent="0.15">
      <c r="I154" s="8"/>
    </row>
    <row r="155" spans="8:9" x14ac:dyDescent="0.15">
      <c r="I155" s="8"/>
    </row>
    <row r="156" spans="8:9" x14ac:dyDescent="0.15">
      <c r="I156" s="8"/>
    </row>
    <row r="157" spans="8:9" x14ac:dyDescent="0.15">
      <c r="I157" s="8"/>
    </row>
    <row r="158" spans="8:9" x14ac:dyDescent="0.15">
      <c r="I158" s="8"/>
    </row>
    <row r="159" spans="8:9" x14ac:dyDescent="0.15">
      <c r="I159" s="8"/>
    </row>
    <row r="160" spans="8:9" x14ac:dyDescent="0.15">
      <c r="I160" s="8"/>
    </row>
    <row r="161" spans="9:9" x14ac:dyDescent="0.15">
      <c r="I161" s="8"/>
    </row>
    <row r="162" spans="9:9" x14ac:dyDescent="0.15">
      <c r="I162" s="8"/>
    </row>
    <row r="163" spans="9:9" x14ac:dyDescent="0.15">
      <c r="I163" s="8"/>
    </row>
    <row r="164" spans="9:9" x14ac:dyDescent="0.15">
      <c r="I164" s="8"/>
    </row>
    <row r="165" spans="9:9" x14ac:dyDescent="0.15">
      <c r="I165" s="8"/>
    </row>
    <row r="166" spans="9:9" x14ac:dyDescent="0.15">
      <c r="I166" s="8"/>
    </row>
    <row r="167" spans="9:9" x14ac:dyDescent="0.15">
      <c r="I167" s="8"/>
    </row>
    <row r="168" spans="9:9" x14ac:dyDescent="0.15">
      <c r="I168" s="8"/>
    </row>
    <row r="169" spans="9:9" x14ac:dyDescent="0.15">
      <c r="I169" s="8"/>
    </row>
    <row r="170" spans="9:9" x14ac:dyDescent="0.15">
      <c r="I170" s="8"/>
    </row>
    <row r="171" spans="9:9" x14ac:dyDescent="0.15">
      <c r="I171" s="8"/>
    </row>
    <row r="172" spans="9:9" x14ac:dyDescent="0.15">
      <c r="I172" s="8"/>
    </row>
    <row r="173" spans="9:9" x14ac:dyDescent="0.15">
      <c r="I173" s="8"/>
    </row>
    <row r="174" spans="9:9" x14ac:dyDescent="0.15">
      <c r="I174" s="8"/>
    </row>
    <row r="175" spans="9:9" x14ac:dyDescent="0.15">
      <c r="I175" s="8"/>
    </row>
    <row r="176" spans="9:9" x14ac:dyDescent="0.15">
      <c r="I176" s="8"/>
    </row>
    <row r="177" spans="9:9" x14ac:dyDescent="0.15">
      <c r="I177" s="8"/>
    </row>
    <row r="178" spans="9:9" x14ac:dyDescent="0.15">
      <c r="I178" s="8"/>
    </row>
    <row r="179" spans="9:9" x14ac:dyDescent="0.15">
      <c r="I179" s="8"/>
    </row>
    <row r="180" spans="9:9" x14ac:dyDescent="0.15">
      <c r="I180" s="8"/>
    </row>
    <row r="181" spans="9:9" x14ac:dyDescent="0.15">
      <c r="I181" s="8"/>
    </row>
    <row r="182" spans="9:9" x14ac:dyDescent="0.15">
      <c r="I182" s="8"/>
    </row>
    <row r="183" spans="9:9" x14ac:dyDescent="0.15">
      <c r="I183" s="8"/>
    </row>
    <row r="184" spans="9:9" x14ac:dyDescent="0.15">
      <c r="I184" s="8"/>
    </row>
    <row r="185" spans="9:9" x14ac:dyDescent="0.15">
      <c r="I185" s="8"/>
    </row>
    <row r="186" spans="9:9" x14ac:dyDescent="0.15">
      <c r="I186" s="8"/>
    </row>
    <row r="187" spans="9:9" x14ac:dyDescent="0.15">
      <c r="I187" s="8"/>
    </row>
    <row r="188" spans="9:9" x14ac:dyDescent="0.15">
      <c r="I188" s="8"/>
    </row>
    <row r="189" spans="9:9" x14ac:dyDescent="0.15">
      <c r="I189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89"/>
  <sheetViews>
    <sheetView workbookViewId="0">
      <pane xSplit="1" ySplit="3" topLeftCell="U4" activePane="bottomRight" state="frozen"/>
      <selection pane="topRight" activeCell="B1" sqref="B1"/>
      <selection pane="bottomLeft" activeCell="A4" sqref="A4"/>
      <selection pane="bottomRight" activeCell="Z27" sqref="Z27"/>
    </sheetView>
  </sheetViews>
  <sheetFormatPr defaultColWidth="8.75" defaultRowHeight="11.25" x14ac:dyDescent="0.15"/>
  <cols>
    <col min="1" max="1" width="8.5" style="20" bestFit="1" customWidth="1"/>
    <col min="2" max="2" width="9.125" style="15" customWidth="1"/>
    <col min="3" max="3" width="9.5" style="15" bestFit="1" customWidth="1"/>
    <col min="4" max="4" width="9.5" style="15" customWidth="1"/>
    <col min="5" max="5" width="11.375" style="15" customWidth="1"/>
    <col min="6" max="6" width="11.5" style="15" customWidth="1"/>
    <col min="7" max="7" width="11" style="15" customWidth="1"/>
    <col min="8" max="8" width="8.75" style="15"/>
    <col min="9" max="9" width="11.5" style="15" customWidth="1"/>
    <col min="10" max="10" width="9.875" style="15" customWidth="1"/>
    <col min="11" max="11" width="11.125" style="15" customWidth="1"/>
    <col min="12" max="12" width="12.25" style="15" customWidth="1"/>
    <col min="13" max="13" width="12.125" style="15" customWidth="1"/>
    <col min="14" max="14" width="10.625" style="22" customWidth="1"/>
    <col min="15" max="15" width="8.75" style="15"/>
    <col min="16" max="16" width="11.125" style="13" customWidth="1"/>
    <col min="17" max="17" width="14.5" style="13" customWidth="1"/>
    <col min="18" max="19" width="8.75" style="13"/>
    <col min="20" max="20" width="10.125" style="15" customWidth="1"/>
    <col min="21" max="22" width="8.75" style="15"/>
    <col min="23" max="23" width="8.75" style="37"/>
    <col min="24" max="24" width="8.75" style="15" customWidth="1"/>
    <col min="25" max="25" width="8.75" style="15"/>
    <col min="26" max="26" width="10" style="15" customWidth="1"/>
    <col min="27" max="28" width="8.75" style="15"/>
    <col min="29" max="29" width="10.875" style="22" customWidth="1"/>
    <col min="30" max="16384" width="8.75" style="15"/>
  </cols>
  <sheetData>
    <row r="1" spans="1:52" ht="12" x14ac:dyDescent="0.15">
      <c r="A1" s="12" t="s">
        <v>0</v>
      </c>
      <c r="B1" s="13" t="s">
        <v>10</v>
      </c>
      <c r="C1" s="35" t="s">
        <v>64</v>
      </c>
      <c r="D1" s="35" t="s">
        <v>66</v>
      </c>
      <c r="E1" s="14" t="s">
        <v>70</v>
      </c>
      <c r="F1" s="14" t="s">
        <v>68</v>
      </c>
      <c r="G1" s="14" t="s">
        <v>71</v>
      </c>
      <c r="H1" s="35" t="s">
        <v>25</v>
      </c>
      <c r="I1" s="14" t="s">
        <v>36</v>
      </c>
      <c r="J1" s="14" t="s">
        <v>34</v>
      </c>
      <c r="K1" s="14" t="s">
        <v>46</v>
      </c>
      <c r="L1" s="14" t="s">
        <v>32</v>
      </c>
      <c r="M1" s="14" t="s">
        <v>44</v>
      </c>
      <c r="N1" s="14" t="s">
        <v>53</v>
      </c>
      <c r="O1" s="35" t="s">
        <v>9</v>
      </c>
      <c r="P1" s="13" t="s">
        <v>1</v>
      </c>
      <c r="Q1" s="13" t="s">
        <v>2</v>
      </c>
      <c r="R1" s="13" t="s">
        <v>3</v>
      </c>
      <c r="S1" s="13" t="s">
        <v>4</v>
      </c>
      <c r="T1" s="13" t="s">
        <v>10</v>
      </c>
      <c r="U1" s="13" t="s">
        <v>59</v>
      </c>
      <c r="V1" s="13" t="s">
        <v>12</v>
      </c>
      <c r="W1" s="35" t="s">
        <v>22</v>
      </c>
      <c r="X1" s="14" t="s">
        <v>33</v>
      </c>
      <c r="Y1" s="14" t="s">
        <v>35</v>
      </c>
      <c r="Z1" s="14" t="s">
        <v>37</v>
      </c>
      <c r="AA1" s="14" t="s">
        <v>45</v>
      </c>
      <c r="AB1" s="14" t="s">
        <v>47</v>
      </c>
      <c r="AC1" s="14" t="s">
        <v>54</v>
      </c>
      <c r="AD1" s="14" t="s">
        <v>62</v>
      </c>
      <c r="AE1" s="14" t="s">
        <v>106</v>
      </c>
      <c r="AF1" s="11" t="s">
        <v>108</v>
      </c>
      <c r="AG1" s="11" t="s">
        <v>110</v>
      </c>
      <c r="AH1" s="11" t="s">
        <v>109</v>
      </c>
      <c r="AI1" s="11" t="s">
        <v>118</v>
      </c>
      <c r="AJ1" s="11" t="s">
        <v>111</v>
      </c>
      <c r="AK1" s="11" t="s">
        <v>119</v>
      </c>
      <c r="AL1" s="11" t="s">
        <v>112</v>
      </c>
      <c r="AM1" s="11" t="s">
        <v>113</v>
      </c>
      <c r="AN1" s="11" t="s">
        <v>114</v>
      </c>
      <c r="AO1" s="14" t="s">
        <v>126</v>
      </c>
      <c r="AP1" s="14" t="s">
        <v>128</v>
      </c>
      <c r="AQ1" s="14" t="s">
        <v>129</v>
      </c>
      <c r="AR1" s="14" t="s">
        <v>132</v>
      </c>
      <c r="AS1" s="14" t="s">
        <v>133</v>
      </c>
      <c r="AT1" s="14" t="s">
        <v>134</v>
      </c>
      <c r="AU1" s="14" t="s">
        <v>140</v>
      </c>
      <c r="AV1" s="14" t="s">
        <v>141</v>
      </c>
      <c r="AW1" s="14" t="s">
        <v>104</v>
      </c>
      <c r="AX1" s="14" t="s">
        <v>144</v>
      </c>
      <c r="AY1" s="15" t="s">
        <v>198</v>
      </c>
      <c r="AZ1" s="11" t="s">
        <v>228</v>
      </c>
    </row>
    <row r="2" spans="1:52" ht="12" x14ac:dyDescent="0.15">
      <c r="A2" s="16" t="s">
        <v>5</v>
      </c>
      <c r="B2" s="17" t="s">
        <v>24</v>
      </c>
      <c r="C2" s="17"/>
      <c r="D2" s="17"/>
      <c r="F2" s="14" t="s">
        <v>69</v>
      </c>
      <c r="G2" s="14" t="s">
        <v>72</v>
      </c>
      <c r="H2" s="17" t="s">
        <v>26</v>
      </c>
      <c r="I2" s="14" t="s">
        <v>43</v>
      </c>
      <c r="J2" s="14" t="s">
        <v>43</v>
      </c>
      <c r="K2" s="14" t="s">
        <v>48</v>
      </c>
      <c r="L2" s="14" t="s">
        <v>43</v>
      </c>
      <c r="M2" s="14" t="s">
        <v>43</v>
      </c>
      <c r="N2" s="14" t="s">
        <v>43</v>
      </c>
      <c r="O2" s="17"/>
      <c r="P2" s="28" t="s">
        <v>6</v>
      </c>
      <c r="Q2" s="28" t="s">
        <v>7</v>
      </c>
      <c r="R2" s="28"/>
      <c r="S2" s="28"/>
      <c r="T2" s="17" t="s">
        <v>6</v>
      </c>
      <c r="U2" s="14" t="s">
        <v>63</v>
      </c>
      <c r="V2" s="17" t="s">
        <v>13</v>
      </c>
      <c r="W2" s="18" t="s">
        <v>11</v>
      </c>
      <c r="X2" s="17" t="s">
        <v>42</v>
      </c>
      <c r="Y2" s="17" t="s">
        <v>42</v>
      </c>
      <c r="Z2" s="17" t="s">
        <v>42</v>
      </c>
      <c r="AA2" s="14" t="s">
        <v>11</v>
      </c>
      <c r="AB2" s="14" t="s">
        <v>11</v>
      </c>
      <c r="AC2" s="14" t="s">
        <v>11</v>
      </c>
      <c r="AD2" s="14" t="s">
        <v>6</v>
      </c>
      <c r="AE2" s="14" t="s">
        <v>6</v>
      </c>
      <c r="AF2" s="11" t="s">
        <v>11</v>
      </c>
      <c r="AG2" s="11" t="s">
        <v>11</v>
      </c>
      <c r="AH2" s="11" t="s">
        <v>11</v>
      </c>
      <c r="AI2" s="11" t="s">
        <v>11</v>
      </c>
      <c r="AJ2" s="11" t="s">
        <v>11</v>
      </c>
      <c r="AK2" s="11" t="s">
        <v>11</v>
      </c>
      <c r="AL2" s="11" t="s">
        <v>11</v>
      </c>
      <c r="AM2" s="11" t="s">
        <v>11</v>
      </c>
      <c r="AN2" s="11" t="s">
        <v>11</v>
      </c>
      <c r="AO2" s="14"/>
      <c r="AP2" s="14" t="s">
        <v>11</v>
      </c>
      <c r="AQ2" s="14" t="s">
        <v>11</v>
      </c>
      <c r="AR2" s="13" t="s">
        <v>6</v>
      </c>
      <c r="AS2" s="13" t="s">
        <v>135</v>
      </c>
      <c r="AT2" s="13" t="s">
        <v>136</v>
      </c>
      <c r="AU2" s="14" t="s">
        <v>11</v>
      </c>
      <c r="AV2" s="14" t="s">
        <v>11</v>
      </c>
      <c r="AW2" s="14" t="s">
        <v>6</v>
      </c>
      <c r="AX2" s="14" t="s">
        <v>11</v>
      </c>
      <c r="AZ2" s="68" t="s">
        <v>6</v>
      </c>
    </row>
    <row r="3" spans="1:52" ht="12" x14ac:dyDescent="0.15">
      <c r="A3" s="12"/>
      <c r="B3" s="17" t="s">
        <v>29</v>
      </c>
      <c r="C3" s="18" t="s">
        <v>65</v>
      </c>
      <c r="D3" s="18" t="s">
        <v>81</v>
      </c>
      <c r="H3" s="17" t="s">
        <v>27</v>
      </c>
      <c r="I3" s="17" t="s">
        <v>39</v>
      </c>
      <c r="J3" s="17" t="s">
        <v>58</v>
      </c>
      <c r="K3" s="19" t="s">
        <v>51</v>
      </c>
      <c r="L3" s="17" t="s">
        <v>38</v>
      </c>
      <c r="M3" s="19" t="s">
        <v>49</v>
      </c>
      <c r="N3" s="14" t="s">
        <v>56</v>
      </c>
      <c r="O3" s="18" t="s">
        <v>18</v>
      </c>
      <c r="P3" s="28" t="s">
        <v>14</v>
      </c>
      <c r="Q3" s="28" t="s">
        <v>15</v>
      </c>
      <c r="R3" s="28" t="s">
        <v>16</v>
      </c>
      <c r="S3" s="28" t="s">
        <v>17</v>
      </c>
      <c r="T3" s="28" t="s">
        <v>19</v>
      </c>
      <c r="U3" s="19" t="s">
        <v>60</v>
      </c>
      <c r="V3" s="28" t="s">
        <v>21</v>
      </c>
      <c r="W3" s="18" t="s">
        <v>28</v>
      </c>
      <c r="X3" s="17" t="s">
        <v>40</v>
      </c>
      <c r="Y3" s="17" t="s">
        <v>57</v>
      </c>
      <c r="Z3" s="17" t="s">
        <v>41</v>
      </c>
      <c r="AA3" s="19" t="s">
        <v>50</v>
      </c>
      <c r="AB3" s="19" t="s">
        <v>52</v>
      </c>
      <c r="AC3" s="14" t="s">
        <v>55</v>
      </c>
      <c r="AD3" s="19" t="s">
        <v>61</v>
      </c>
      <c r="AE3" s="19" t="s">
        <v>107</v>
      </c>
      <c r="AF3" s="22" t="s">
        <v>125</v>
      </c>
      <c r="AG3" s="22" t="s">
        <v>115</v>
      </c>
      <c r="AH3" s="22" t="s">
        <v>120</v>
      </c>
      <c r="AI3" s="22" t="s">
        <v>121</v>
      </c>
      <c r="AJ3" s="22" t="s">
        <v>122</v>
      </c>
      <c r="AK3" s="22" t="s">
        <v>116</v>
      </c>
      <c r="AL3" s="22" t="s">
        <v>123</v>
      </c>
      <c r="AM3" s="22" t="s">
        <v>117</v>
      </c>
      <c r="AN3" s="22" t="s">
        <v>124</v>
      </c>
      <c r="AO3" s="14" t="s">
        <v>127</v>
      </c>
      <c r="AP3" s="13" t="s">
        <v>130</v>
      </c>
      <c r="AQ3" s="13" t="s">
        <v>131</v>
      </c>
      <c r="AR3" s="13" t="s">
        <v>137</v>
      </c>
      <c r="AS3" s="13" t="s">
        <v>138</v>
      </c>
      <c r="AT3" s="13" t="s">
        <v>139</v>
      </c>
      <c r="AU3" s="14" t="s">
        <v>142</v>
      </c>
      <c r="AV3" s="14" t="s">
        <v>143</v>
      </c>
      <c r="AW3" s="19" t="s">
        <v>105</v>
      </c>
      <c r="AX3" s="14" t="s">
        <v>145</v>
      </c>
      <c r="AY3" s="15" t="s">
        <v>197</v>
      </c>
      <c r="AZ3" s="68" t="s">
        <v>230</v>
      </c>
    </row>
    <row r="4" spans="1:52" x14ac:dyDescent="0.15">
      <c r="A4" s="20">
        <v>38625</v>
      </c>
      <c r="B4" s="21">
        <v>3.2579134701776211</v>
      </c>
      <c r="C4" s="22">
        <f t="shared" ref="C4:C35" si="0">P4*R4</f>
        <v>99.496907216494847</v>
      </c>
      <c r="D4" s="22">
        <f t="shared" ref="D4:D35" si="1">Q4*S4</f>
        <v>63.430660110526091</v>
      </c>
      <c r="E4" s="22">
        <v>11313.3</v>
      </c>
      <c r="F4" s="22">
        <v>34725.599999999999</v>
      </c>
      <c r="G4" s="22">
        <v>46495.57</v>
      </c>
      <c r="H4" s="23">
        <v>11.011678</v>
      </c>
      <c r="I4" s="24">
        <v>17934</v>
      </c>
      <c r="J4" s="21">
        <v>8866</v>
      </c>
      <c r="K4" s="22">
        <v>24805.01</v>
      </c>
      <c r="L4" s="21">
        <v>26800</v>
      </c>
      <c r="M4" s="22">
        <v>10377.57</v>
      </c>
      <c r="N4" s="22">
        <v>14317.45</v>
      </c>
      <c r="O4" s="22">
        <v>101.42</v>
      </c>
      <c r="P4" s="36">
        <v>91.428571428571431</v>
      </c>
      <c r="Q4" s="36">
        <v>61.428571428571431</v>
      </c>
      <c r="R4" s="36">
        <v>1.0882474226804124</v>
      </c>
      <c r="S4" s="36">
        <v>1.0325921413341457</v>
      </c>
      <c r="T4" s="21">
        <v>17.335179434562995</v>
      </c>
      <c r="U4" s="22">
        <v>123.85375196878434</v>
      </c>
      <c r="V4" s="22">
        <v>90.781400000000005</v>
      </c>
      <c r="W4" s="23">
        <v>19.563153037159829</v>
      </c>
      <c r="X4" s="21">
        <v>19</v>
      </c>
      <c r="Y4" s="21">
        <v>17</v>
      </c>
      <c r="Z4" s="24">
        <v>20.014208770197818</v>
      </c>
      <c r="AA4" s="22">
        <v>22.2</v>
      </c>
      <c r="AB4" s="22">
        <v>3.1</v>
      </c>
      <c r="AC4" s="22">
        <v>21.6</v>
      </c>
      <c r="AD4" s="22">
        <v>13.2</v>
      </c>
      <c r="AE4" s="22">
        <v>16.3</v>
      </c>
      <c r="AF4" s="22">
        <v>11</v>
      </c>
      <c r="AG4" s="22">
        <v>11.2</v>
      </c>
      <c r="AH4" s="22">
        <v>12.7</v>
      </c>
      <c r="AI4" s="22">
        <v>5.0999999999999996</v>
      </c>
      <c r="AJ4" s="22">
        <v>13.5</v>
      </c>
      <c r="AK4" s="22">
        <v>14</v>
      </c>
      <c r="AL4" s="22">
        <v>12.8</v>
      </c>
      <c r="AM4" s="22">
        <v>13.4</v>
      </c>
      <c r="AN4" s="22">
        <v>12.7</v>
      </c>
      <c r="AO4" s="39">
        <v>101.56666666666666</v>
      </c>
      <c r="AP4" s="40">
        <v>26.967882110000001</v>
      </c>
      <c r="AQ4" s="40">
        <v>22.15093521</v>
      </c>
      <c r="AR4" s="22">
        <v>11.64</v>
      </c>
      <c r="AS4" s="22">
        <v>13.8</v>
      </c>
      <c r="AT4" s="22">
        <v>19.100000000000001</v>
      </c>
      <c r="AU4" s="22">
        <v>11.7</v>
      </c>
      <c r="AV4" s="22">
        <v>10.7</v>
      </c>
      <c r="AW4" s="22">
        <v>6.4</v>
      </c>
      <c r="AX4" s="22">
        <v>6.2</v>
      </c>
      <c r="AY4" s="26">
        <v>98.454267992517401</v>
      </c>
      <c r="AZ4" s="67">
        <v>15.524264966347868</v>
      </c>
    </row>
    <row r="5" spans="1:52" x14ac:dyDescent="0.15">
      <c r="A5" s="20">
        <v>38717</v>
      </c>
      <c r="B5" s="21">
        <v>3.1676567623456777</v>
      </c>
      <c r="C5" s="22">
        <f t="shared" si="0"/>
        <v>99.071668063704948</v>
      </c>
      <c r="D5" s="22">
        <f t="shared" si="1"/>
        <v>64.947480059856744</v>
      </c>
      <c r="E5" s="22">
        <v>17576.13</v>
      </c>
      <c r="F5" s="22">
        <v>55486.22</v>
      </c>
      <c r="G5" s="22">
        <v>68064.44</v>
      </c>
      <c r="H5" s="23">
        <v>10.915044000000002</v>
      </c>
      <c r="I5" s="24">
        <v>18559</v>
      </c>
      <c r="J5" s="21">
        <v>9141</v>
      </c>
      <c r="K5" s="22">
        <v>38253.730000000003</v>
      </c>
      <c r="L5" s="21">
        <v>27700</v>
      </c>
      <c r="M5" s="22">
        <v>15909.2</v>
      </c>
      <c r="N5" s="22">
        <v>21397.84</v>
      </c>
      <c r="O5" s="22">
        <v>100.608</v>
      </c>
      <c r="P5" s="36">
        <v>90</v>
      </c>
      <c r="Q5" s="36">
        <v>62.857142857142854</v>
      </c>
      <c r="R5" s="36">
        <v>1.1007963118189439</v>
      </c>
      <c r="S5" s="36">
        <v>1.03325536458863</v>
      </c>
      <c r="T5" s="21">
        <v>16.719446651424839</v>
      </c>
      <c r="U5" s="22">
        <v>69.396889465877535</v>
      </c>
      <c r="V5" s="22">
        <v>45.131700000000002</v>
      </c>
      <c r="W5" s="23">
        <v>24.953505759637796</v>
      </c>
      <c r="X5" s="21">
        <v>16.100000000000001</v>
      </c>
      <c r="Y5" s="21">
        <v>19</v>
      </c>
      <c r="Z5" s="24">
        <v>15.993750000000006</v>
      </c>
      <c r="AA5" s="22">
        <v>20.9</v>
      </c>
      <c r="AB5" s="22">
        <v>-4</v>
      </c>
      <c r="AC5" s="22">
        <v>24.6</v>
      </c>
      <c r="AD5" s="22">
        <v>10.6</v>
      </c>
      <c r="AE5" s="22">
        <v>16.399999999999999</v>
      </c>
      <c r="AF5" s="22">
        <v>11.4</v>
      </c>
      <c r="AG5" s="22">
        <v>11.6</v>
      </c>
      <c r="AH5" s="22">
        <v>12.2</v>
      </c>
      <c r="AI5" s="22">
        <v>5.2</v>
      </c>
      <c r="AJ5" s="22">
        <v>16</v>
      </c>
      <c r="AK5" s="22">
        <v>11.2</v>
      </c>
      <c r="AL5" s="22">
        <v>13</v>
      </c>
      <c r="AM5" s="22">
        <v>12.3</v>
      </c>
      <c r="AN5" s="22">
        <v>14.1</v>
      </c>
      <c r="AO5" s="39">
        <v>101.13333333333334</v>
      </c>
      <c r="AP5" s="40">
        <v>25.528326825000001</v>
      </c>
      <c r="AQ5" s="40">
        <v>21.8578493425</v>
      </c>
      <c r="AR5" s="22">
        <v>11.78</v>
      </c>
      <c r="AS5" s="22">
        <v>12.98</v>
      </c>
      <c r="AT5" s="22">
        <v>18.95</v>
      </c>
      <c r="AU5" s="22">
        <v>11.4</v>
      </c>
      <c r="AV5" s="22">
        <v>10.6</v>
      </c>
      <c r="AW5" s="22">
        <v>4.8</v>
      </c>
      <c r="AX5" s="22">
        <v>7.1</v>
      </c>
      <c r="AY5" s="26">
        <v>98.882626322555097</v>
      </c>
      <c r="AZ5" s="67">
        <v>4.8167941597680564</v>
      </c>
    </row>
    <row r="6" spans="1:52" x14ac:dyDescent="0.15">
      <c r="A6" s="20">
        <v>38807</v>
      </c>
      <c r="B6" s="21">
        <v>3.3754074287085665</v>
      </c>
      <c r="C6" s="22">
        <f t="shared" si="0"/>
        <v>96.200551977920881</v>
      </c>
      <c r="D6" s="22">
        <f t="shared" si="1"/>
        <v>69.300359948120843</v>
      </c>
      <c r="E6" s="22">
        <v>3192.7</v>
      </c>
      <c r="F6" s="22">
        <v>9458.7099999999991</v>
      </c>
      <c r="G6" s="22">
        <v>17215.919999999998</v>
      </c>
      <c r="H6" s="23">
        <v>10.436732000000001</v>
      </c>
      <c r="I6" s="24">
        <v>20000</v>
      </c>
      <c r="J6" s="21">
        <v>12000</v>
      </c>
      <c r="K6" s="22">
        <v>6685.12</v>
      </c>
      <c r="L6" s="21">
        <v>32000</v>
      </c>
      <c r="M6" s="22">
        <v>2792.68</v>
      </c>
      <c r="N6" s="22">
        <v>5640.08</v>
      </c>
      <c r="O6" s="22">
        <v>101.46</v>
      </c>
      <c r="P6" s="36">
        <v>90</v>
      </c>
      <c r="Q6" s="36">
        <v>67.142857142857139</v>
      </c>
      <c r="R6" s="36">
        <v>1.0688950219768987</v>
      </c>
      <c r="S6" s="36">
        <v>1.0321330205039274</v>
      </c>
      <c r="T6" s="21">
        <v>11.970325359339862</v>
      </c>
      <c r="U6" s="22">
        <v>104.74819313423072</v>
      </c>
      <c r="V6" s="22">
        <v>10.199999999999999</v>
      </c>
      <c r="W6" s="23">
        <v>22.977128429172588</v>
      </c>
      <c r="X6" s="21">
        <v>15.7</v>
      </c>
      <c r="Y6" s="21">
        <v>37.799999999999997</v>
      </c>
      <c r="Z6" s="24">
        <v>18.884860013077343</v>
      </c>
      <c r="AA6" s="22">
        <v>20.2</v>
      </c>
      <c r="AB6" s="22">
        <v>-9.3000000000000007</v>
      </c>
      <c r="AC6" s="22">
        <v>24.8</v>
      </c>
      <c r="AD6" s="22">
        <v>22.1</v>
      </c>
      <c r="AE6" s="22">
        <v>16.7</v>
      </c>
      <c r="AF6" s="22">
        <v>12.5</v>
      </c>
      <c r="AG6" s="22">
        <v>12.6</v>
      </c>
      <c r="AH6" s="22">
        <v>15.4</v>
      </c>
      <c r="AI6" s="22">
        <v>4.7</v>
      </c>
      <c r="AJ6" s="22">
        <v>18.8</v>
      </c>
      <c r="AK6" s="22">
        <v>9.6</v>
      </c>
      <c r="AL6" s="22">
        <v>18.7</v>
      </c>
      <c r="AM6" s="22">
        <v>9.6</v>
      </c>
      <c r="AN6" s="22">
        <v>22.7</v>
      </c>
      <c r="AO6" s="39">
        <v>101.46666666666665</v>
      </c>
      <c r="AP6" s="40">
        <v>24.08877154</v>
      </c>
      <c r="AQ6" s="40">
        <v>21.564763474999999</v>
      </c>
      <c r="AR6" s="22">
        <v>12.7</v>
      </c>
      <c r="AS6" s="22">
        <v>14.7</v>
      </c>
      <c r="AT6" s="22">
        <v>19.600000000000001</v>
      </c>
      <c r="AU6" s="22">
        <v>12.1</v>
      </c>
      <c r="AV6" s="22">
        <v>11.1</v>
      </c>
      <c r="AW6" s="22">
        <v>6.7</v>
      </c>
      <c r="AX6" s="22">
        <v>5.9</v>
      </c>
      <c r="AY6" s="26">
        <v>98.551295949541696</v>
      </c>
      <c r="AZ6" s="67">
        <v>79.914282404726038</v>
      </c>
    </row>
    <row r="7" spans="1:52" x14ac:dyDescent="0.15">
      <c r="A7" s="20">
        <v>38898</v>
      </c>
      <c r="B7" s="21">
        <v>3.4632944271176531</v>
      </c>
      <c r="C7" s="22">
        <f t="shared" si="0"/>
        <v>99.885806796663815</v>
      </c>
      <c r="D7" s="22">
        <f t="shared" si="1"/>
        <v>67.013327570059786</v>
      </c>
      <c r="E7" s="22">
        <v>7957.48</v>
      </c>
      <c r="F7" s="22">
        <v>22976.62</v>
      </c>
      <c r="G7" s="22">
        <v>37904.620000000003</v>
      </c>
      <c r="H7" s="23">
        <v>12.615188</v>
      </c>
      <c r="I7" s="21">
        <v>21000</v>
      </c>
      <c r="J7" s="21">
        <v>13000</v>
      </c>
      <c r="K7" s="22">
        <v>15683.72</v>
      </c>
      <c r="L7" s="21">
        <v>34000</v>
      </c>
      <c r="M7" s="22">
        <v>7694.59</v>
      </c>
      <c r="N7" s="22">
        <v>12223.83</v>
      </c>
      <c r="O7" s="22">
        <v>102.93</v>
      </c>
      <c r="P7" s="36">
        <v>94.285714285714278</v>
      </c>
      <c r="Q7" s="36">
        <v>65.714285714285708</v>
      </c>
      <c r="R7" s="36">
        <v>1.059394920570677</v>
      </c>
      <c r="S7" s="36">
        <v>1.0197680282400403</v>
      </c>
      <c r="T7" s="21">
        <v>16.48459759233647</v>
      </c>
      <c r="U7" s="22">
        <v>113.49294928205013</v>
      </c>
      <c r="V7" s="22">
        <v>16.5</v>
      </c>
      <c r="W7" s="23">
        <v>21.235603447075825</v>
      </c>
      <c r="X7" s="21">
        <v>20.6</v>
      </c>
      <c r="Y7" s="21">
        <v>28.9</v>
      </c>
      <c r="Z7" s="21">
        <v>15.9</v>
      </c>
      <c r="AA7" s="22">
        <v>24.2</v>
      </c>
      <c r="AB7" s="22">
        <v>-3.8</v>
      </c>
      <c r="AC7" s="22">
        <v>29.1</v>
      </c>
      <c r="AD7" s="22">
        <v>21.6</v>
      </c>
      <c r="AE7" s="22">
        <v>17.7</v>
      </c>
      <c r="AF7" s="22">
        <v>13.1</v>
      </c>
      <c r="AG7" s="22">
        <v>13.8</v>
      </c>
      <c r="AH7" s="22">
        <v>16.100000000000001</v>
      </c>
      <c r="AI7" s="22">
        <v>5.0999999999999996</v>
      </c>
      <c r="AJ7" s="22">
        <v>17</v>
      </c>
      <c r="AK7" s="22">
        <v>7.8</v>
      </c>
      <c r="AL7" s="22">
        <v>19.8</v>
      </c>
      <c r="AM7" s="22">
        <v>10.199999999999999</v>
      </c>
      <c r="AN7" s="22">
        <v>24.4</v>
      </c>
      <c r="AO7" s="39">
        <v>101.13333333333333</v>
      </c>
      <c r="AP7" s="40">
        <v>22.649216254999999</v>
      </c>
      <c r="AQ7" s="40">
        <v>21.271677607499999</v>
      </c>
      <c r="AR7" s="22">
        <v>13.9</v>
      </c>
      <c r="AS7" s="22">
        <v>15.24</v>
      </c>
      <c r="AT7" s="22">
        <v>18.36</v>
      </c>
      <c r="AU7" s="22">
        <v>11.6</v>
      </c>
      <c r="AV7" s="22">
        <v>9.4</v>
      </c>
      <c r="AW7" s="22">
        <v>4.9000000000000004</v>
      </c>
      <c r="AX7" s="22">
        <v>6.6</v>
      </c>
      <c r="AY7" s="26">
        <v>98.882626322555097</v>
      </c>
      <c r="AZ7" s="67">
        <v>52.889222421058712</v>
      </c>
    </row>
    <row r="8" spans="1:52" x14ac:dyDescent="0.15">
      <c r="A8" s="20">
        <v>38990</v>
      </c>
      <c r="B8" s="21">
        <v>3.4599147181549554</v>
      </c>
      <c r="C8" s="22">
        <f t="shared" si="0"/>
        <v>102.15384615384616</v>
      </c>
      <c r="D8" s="22">
        <f t="shared" si="1"/>
        <v>69.870443945413726</v>
      </c>
      <c r="E8" s="22">
        <v>12415.34</v>
      </c>
      <c r="F8" s="22">
        <v>35883.370000000003</v>
      </c>
      <c r="G8" s="22">
        <v>54885.49</v>
      </c>
      <c r="H8" s="23">
        <v>13.299215</v>
      </c>
      <c r="I8" s="21">
        <v>21803</v>
      </c>
      <c r="J8" s="21">
        <v>13800</v>
      </c>
      <c r="K8" s="22">
        <v>24054.23</v>
      </c>
      <c r="L8" s="21">
        <v>36000</v>
      </c>
      <c r="M8" s="22">
        <v>12902.4</v>
      </c>
      <c r="N8" s="22">
        <v>18401.849999999999</v>
      </c>
      <c r="O8" s="22">
        <v>103.14</v>
      </c>
      <c r="P8" s="36">
        <v>97.142857142857139</v>
      </c>
      <c r="Q8" s="36">
        <v>68.571428571428569</v>
      </c>
      <c r="R8" s="36">
        <v>1.0515837104072399</v>
      </c>
      <c r="S8" s="36">
        <v>1.0189439742039501</v>
      </c>
      <c r="T8" s="21">
        <v>6.2003257553160607</v>
      </c>
      <c r="U8" s="22">
        <v>9.7411011817948978</v>
      </c>
      <c r="V8" s="22">
        <v>10.5</v>
      </c>
      <c r="W8" s="23">
        <v>20.773736754743453</v>
      </c>
      <c r="X8" s="21">
        <v>24.35</v>
      </c>
      <c r="Y8" s="21">
        <v>28.85</v>
      </c>
      <c r="Z8" s="21">
        <v>17.899999999999999</v>
      </c>
      <c r="AA8" s="22">
        <v>24.3</v>
      </c>
      <c r="AB8" s="22">
        <v>-3</v>
      </c>
      <c r="AC8" s="22">
        <v>28.5</v>
      </c>
      <c r="AD8" s="22">
        <v>18</v>
      </c>
      <c r="AE8" s="22">
        <v>17.2</v>
      </c>
      <c r="AF8" s="22">
        <v>12.8</v>
      </c>
      <c r="AG8" s="22">
        <v>13.3</v>
      </c>
      <c r="AH8" s="22">
        <v>14.9</v>
      </c>
      <c r="AI8" s="22">
        <v>5</v>
      </c>
      <c r="AJ8" s="22">
        <v>17</v>
      </c>
      <c r="AK8" s="22">
        <v>8.3000000000000007</v>
      </c>
      <c r="AL8" s="22">
        <v>19.899999999999999</v>
      </c>
      <c r="AM8" s="22">
        <v>11.5</v>
      </c>
      <c r="AN8" s="22">
        <v>23.6</v>
      </c>
      <c r="AO8" s="39">
        <v>101.26666666666667</v>
      </c>
      <c r="AP8" s="40">
        <v>21.209660970000002</v>
      </c>
      <c r="AQ8" s="40">
        <v>20.978591739999999</v>
      </c>
      <c r="AR8" s="22">
        <v>15.7</v>
      </c>
      <c r="AS8" s="22">
        <v>15.23</v>
      </c>
      <c r="AT8" s="22">
        <v>17.149999999999999</v>
      </c>
      <c r="AU8" s="22">
        <v>11.4</v>
      </c>
      <c r="AV8" s="22">
        <v>8.9</v>
      </c>
      <c r="AW8" s="22">
        <v>4.9000000000000004</v>
      </c>
      <c r="AX8" s="22">
        <v>6.3</v>
      </c>
      <c r="AY8" s="26">
        <v>98.745926730522299</v>
      </c>
      <c r="AZ8" s="67">
        <v>34.833269451897287</v>
      </c>
    </row>
    <row r="9" spans="1:52" x14ac:dyDescent="0.15">
      <c r="A9" s="20">
        <v>39082</v>
      </c>
      <c r="B9" s="21">
        <v>3.3667873373245776</v>
      </c>
      <c r="C9" s="22">
        <f t="shared" si="0"/>
        <v>105.97770179872157</v>
      </c>
      <c r="D9" s="22">
        <f t="shared" si="1"/>
        <v>80.060784144268709</v>
      </c>
      <c r="E9" s="22">
        <v>20825.96</v>
      </c>
      <c r="F9" s="22">
        <v>61857.07</v>
      </c>
      <c r="G9" s="22">
        <v>79252.83</v>
      </c>
      <c r="H9" s="23">
        <v>12.775106000000003</v>
      </c>
      <c r="I9" s="21">
        <v>22700</v>
      </c>
      <c r="J9" s="21">
        <v>14100</v>
      </c>
      <c r="K9" s="22">
        <v>36573.57</v>
      </c>
      <c r="L9" s="21">
        <v>36800</v>
      </c>
      <c r="M9" s="22">
        <v>19422.900000000001</v>
      </c>
      <c r="N9" s="22">
        <v>27135.55</v>
      </c>
      <c r="O9" s="22">
        <v>102.96</v>
      </c>
      <c r="P9" s="36">
        <v>97.142857142857139</v>
      </c>
      <c r="Q9" s="36">
        <v>78.571428571428569</v>
      </c>
      <c r="R9" s="36">
        <v>1.0909469302809573</v>
      </c>
      <c r="S9" s="36">
        <v>1.01895543456342</v>
      </c>
      <c r="T9" s="21">
        <v>6.2863684394720121</v>
      </c>
      <c r="U9" s="22">
        <v>18.490020271811815</v>
      </c>
      <c r="V9" s="22">
        <v>12.2</v>
      </c>
      <c r="W9" s="23">
        <v>17.041268912887574</v>
      </c>
      <c r="X9" s="21">
        <v>22.1</v>
      </c>
      <c r="Y9" s="21">
        <v>27</v>
      </c>
      <c r="Z9" s="21">
        <v>19</v>
      </c>
      <c r="AA9" s="22">
        <v>22.1</v>
      </c>
      <c r="AB9" s="22">
        <v>-3.8</v>
      </c>
      <c r="AC9" s="22">
        <v>26.8</v>
      </c>
      <c r="AD9" s="22">
        <v>15.1</v>
      </c>
      <c r="AE9" s="22">
        <v>16.600000000000001</v>
      </c>
      <c r="AF9" s="22">
        <v>12.7</v>
      </c>
      <c r="AG9" s="22">
        <v>12.9</v>
      </c>
      <c r="AH9" s="22">
        <v>15.5</v>
      </c>
      <c r="AI9" s="22">
        <v>5</v>
      </c>
      <c r="AJ9" s="22">
        <v>17.2</v>
      </c>
      <c r="AK9" s="22">
        <v>10</v>
      </c>
      <c r="AL9" s="22">
        <v>19.5</v>
      </c>
      <c r="AM9" s="22">
        <v>12.6</v>
      </c>
      <c r="AN9" s="22">
        <v>23.7</v>
      </c>
      <c r="AO9" s="39">
        <v>101.60000000000001</v>
      </c>
      <c r="AP9" s="40">
        <v>23.103979917499998</v>
      </c>
      <c r="AQ9" s="40">
        <v>22.23050508</v>
      </c>
      <c r="AR9" s="22">
        <v>17.48</v>
      </c>
      <c r="AS9" s="22">
        <v>15.07</v>
      </c>
      <c r="AT9" s="22">
        <v>16.82</v>
      </c>
      <c r="AU9" s="22">
        <v>12.1</v>
      </c>
      <c r="AV9" s="22">
        <v>9.5</v>
      </c>
      <c r="AW9" s="22">
        <v>4.2</v>
      </c>
      <c r="AX9" s="22">
        <v>6.3</v>
      </c>
      <c r="AY9" s="26">
        <v>98.425196850393704</v>
      </c>
      <c r="AZ9" s="67">
        <v>42.282058117835255</v>
      </c>
    </row>
    <row r="10" spans="1:52" x14ac:dyDescent="0.15">
      <c r="A10" s="20">
        <v>39172</v>
      </c>
      <c r="B10" s="21">
        <v>3.8211846875274156</v>
      </c>
      <c r="C10" s="22">
        <f t="shared" si="0"/>
        <v>104.39</v>
      </c>
      <c r="D10" s="22">
        <f t="shared" si="1"/>
        <v>79.869868140726666</v>
      </c>
      <c r="E10" s="22">
        <v>4050.75</v>
      </c>
      <c r="F10" s="22">
        <v>10600.77</v>
      </c>
      <c r="G10" s="22">
        <v>19044.23</v>
      </c>
      <c r="H10" s="23">
        <v>12.442033</v>
      </c>
      <c r="I10" s="21">
        <v>24101</v>
      </c>
      <c r="J10" s="21">
        <v>16000</v>
      </c>
      <c r="K10" s="22">
        <v>6110.04</v>
      </c>
      <c r="L10" s="24">
        <v>39856.801909307876</v>
      </c>
      <c r="M10" s="22">
        <v>3543.78</v>
      </c>
      <c r="N10" s="22">
        <v>7125.49</v>
      </c>
      <c r="O10" s="22">
        <v>101.22</v>
      </c>
      <c r="P10" s="36">
        <v>100</v>
      </c>
      <c r="Q10" s="36">
        <v>78.571428571428569</v>
      </c>
      <c r="R10" s="36">
        <v>1.0439000000000001</v>
      </c>
      <c r="S10" s="36">
        <v>1.0165255945183393</v>
      </c>
      <c r="T10" s="21">
        <v>13.206620777907219</v>
      </c>
      <c r="U10" s="22">
        <v>26.875371942243255</v>
      </c>
      <c r="V10" s="22">
        <v>12.8</v>
      </c>
      <c r="W10" s="23">
        <v>19.213878443942022</v>
      </c>
      <c r="X10" s="24">
        <v>24.552505966587113</v>
      </c>
      <c r="Y10" s="21">
        <v>27.9</v>
      </c>
      <c r="Z10" s="21">
        <v>19.899999999999999</v>
      </c>
      <c r="AA10" s="22">
        <v>26.9</v>
      </c>
      <c r="AB10" s="22">
        <v>-8.6</v>
      </c>
      <c r="AC10" s="22">
        <v>26.3</v>
      </c>
      <c r="AD10" s="22">
        <v>10.6</v>
      </c>
      <c r="AE10" s="22">
        <v>18.3</v>
      </c>
      <c r="AF10" s="22">
        <v>13.8</v>
      </c>
      <c r="AG10" s="22">
        <v>14.6</v>
      </c>
      <c r="AH10" s="22">
        <v>17.100000000000001</v>
      </c>
      <c r="AI10" s="22">
        <v>4.4000000000000004</v>
      </c>
      <c r="AJ10" s="22">
        <v>17.399999999999999</v>
      </c>
      <c r="AK10" s="22">
        <v>10.199999999999999</v>
      </c>
      <c r="AL10" s="22">
        <v>20.100000000000001</v>
      </c>
      <c r="AM10" s="22">
        <v>9</v>
      </c>
      <c r="AN10" s="22">
        <v>26.8</v>
      </c>
      <c r="AO10" s="39">
        <v>102.56666666666666</v>
      </c>
      <c r="AP10" s="40">
        <v>24.998298864999999</v>
      </c>
      <c r="AQ10" s="40">
        <v>23.482418419999998</v>
      </c>
      <c r="AR10" s="22">
        <v>19.8</v>
      </c>
      <c r="AS10" s="22">
        <v>16.25</v>
      </c>
      <c r="AT10" s="22">
        <v>15.94</v>
      </c>
      <c r="AU10" s="22">
        <v>19.5</v>
      </c>
      <c r="AV10" s="22">
        <v>16.7</v>
      </c>
      <c r="AW10" s="22">
        <v>5.9</v>
      </c>
      <c r="AX10" s="22">
        <v>6</v>
      </c>
      <c r="AY10" s="26">
        <v>97.494394072340796</v>
      </c>
      <c r="AZ10" s="67">
        <v>4.9575070821529676</v>
      </c>
    </row>
    <row r="11" spans="1:52" x14ac:dyDescent="0.15">
      <c r="A11" s="20">
        <v>39263</v>
      </c>
      <c r="B11" s="21">
        <v>3.8140670832116368</v>
      </c>
      <c r="C11" s="22">
        <f t="shared" si="0"/>
        <v>105.19000000000001</v>
      </c>
      <c r="D11" s="22">
        <f t="shared" si="1"/>
        <v>90.807491200880648</v>
      </c>
      <c r="E11" s="22">
        <v>10642.83</v>
      </c>
      <c r="F11" s="22">
        <v>27904.15</v>
      </c>
      <c r="G11" s="22">
        <v>44891.97</v>
      </c>
      <c r="H11" s="23">
        <v>15.170771999999998</v>
      </c>
      <c r="I11" s="21">
        <v>26002</v>
      </c>
      <c r="J11" s="21">
        <v>17000</v>
      </c>
      <c r="K11" s="22">
        <v>17251.82</v>
      </c>
      <c r="L11" s="21">
        <v>43000</v>
      </c>
      <c r="M11" s="22">
        <v>9887.23</v>
      </c>
      <c r="N11" s="22">
        <v>15617.59</v>
      </c>
      <c r="O11" s="22">
        <v>103.63</v>
      </c>
      <c r="P11" s="36">
        <v>100</v>
      </c>
      <c r="Q11" s="36">
        <v>88.571428571428569</v>
      </c>
      <c r="R11" s="36">
        <v>1.0519000000000001</v>
      </c>
      <c r="S11" s="36">
        <v>1.0252458683970396</v>
      </c>
      <c r="T11" s="21">
        <v>10.128294416652196</v>
      </c>
      <c r="U11" s="22">
        <v>33.746236245645612</v>
      </c>
      <c r="V11" s="22">
        <v>21.5</v>
      </c>
      <c r="W11" s="23">
        <v>20.257993777024929</v>
      </c>
      <c r="X11" s="21">
        <v>24.5</v>
      </c>
      <c r="Y11" s="21">
        <v>23.9</v>
      </c>
      <c r="Z11" s="21">
        <v>23.9</v>
      </c>
      <c r="AA11" s="22">
        <v>28.5</v>
      </c>
      <c r="AB11" s="22">
        <v>10</v>
      </c>
      <c r="AC11" s="22">
        <v>27.8</v>
      </c>
      <c r="AD11" s="22">
        <v>18.399999999999999</v>
      </c>
      <c r="AE11" s="22">
        <v>18.5</v>
      </c>
      <c r="AF11" s="22">
        <v>14.4</v>
      </c>
      <c r="AG11" s="22">
        <v>15.4</v>
      </c>
      <c r="AH11" s="22">
        <v>21.6</v>
      </c>
      <c r="AI11" s="22">
        <v>4.0999999999999996</v>
      </c>
      <c r="AJ11" s="22">
        <v>17.7</v>
      </c>
      <c r="AK11" s="22">
        <v>11.7</v>
      </c>
      <c r="AL11" s="22">
        <v>20.100000000000001</v>
      </c>
      <c r="AM11" s="22">
        <v>7.9</v>
      </c>
      <c r="AN11" s="22">
        <v>29.1</v>
      </c>
      <c r="AO11" s="39">
        <v>103.23333333333335</v>
      </c>
      <c r="AP11" s="40">
        <v>26.892617812499999</v>
      </c>
      <c r="AQ11" s="40">
        <v>24.73433176</v>
      </c>
      <c r="AR11" s="22">
        <v>20.92</v>
      </c>
      <c r="AS11" s="22">
        <v>16.48</v>
      </c>
      <c r="AT11" s="22">
        <v>15.99</v>
      </c>
      <c r="AU11" s="22">
        <v>17.600000000000001</v>
      </c>
      <c r="AV11" s="22">
        <v>14.2</v>
      </c>
      <c r="AW11" s="22">
        <v>7.8</v>
      </c>
      <c r="AX11" s="22">
        <v>7.4</v>
      </c>
      <c r="AY11" s="26">
        <v>96.871064613000001</v>
      </c>
      <c r="AZ11" s="67">
        <v>25.622050217104018</v>
      </c>
    </row>
    <row r="12" spans="1:52" x14ac:dyDescent="0.15">
      <c r="A12" s="20">
        <v>39355</v>
      </c>
      <c r="B12" s="21">
        <v>3.9444552225462219</v>
      </c>
      <c r="C12" s="22">
        <f t="shared" si="0"/>
        <v>106.30999999999999</v>
      </c>
      <c r="D12" s="22">
        <f t="shared" si="1"/>
        <v>89.733184538906357</v>
      </c>
      <c r="E12" s="22">
        <v>18684.77</v>
      </c>
      <c r="F12" s="22">
        <v>47369.71</v>
      </c>
      <c r="G12" s="22">
        <v>66727.97</v>
      </c>
      <c r="H12" s="23">
        <v>15.746079</v>
      </c>
      <c r="I12" s="21">
        <v>28600</v>
      </c>
      <c r="J12" s="21">
        <v>17600</v>
      </c>
      <c r="K12" s="22">
        <v>28346.35</v>
      </c>
      <c r="L12" s="21">
        <v>46200</v>
      </c>
      <c r="M12" s="22">
        <v>16814.05</v>
      </c>
      <c r="N12" s="22">
        <v>25379.03</v>
      </c>
      <c r="O12" s="22">
        <v>104.99</v>
      </c>
      <c r="P12" s="36">
        <v>100</v>
      </c>
      <c r="Q12" s="36">
        <v>87.142857142857139</v>
      </c>
      <c r="R12" s="36">
        <v>1.0630999999999999</v>
      </c>
      <c r="S12" s="36">
        <v>1.0297250684792534</v>
      </c>
      <c r="T12" s="21">
        <v>14.004406000204938</v>
      </c>
      <c r="U12" s="22">
        <v>50.497449123423131</v>
      </c>
      <c r="V12" s="22">
        <v>32.1</v>
      </c>
      <c r="W12" s="23">
        <v>18.398559614232891</v>
      </c>
      <c r="X12" s="21">
        <v>29.6</v>
      </c>
      <c r="Y12" s="21">
        <v>26.9</v>
      </c>
      <c r="Z12" s="21">
        <v>31.4</v>
      </c>
      <c r="AA12" s="22">
        <v>30.3</v>
      </c>
      <c r="AB12" s="22">
        <v>17.8</v>
      </c>
      <c r="AC12" s="22">
        <v>37.9</v>
      </c>
      <c r="AD12" s="22">
        <v>21.6</v>
      </c>
      <c r="AE12" s="22">
        <v>18.5</v>
      </c>
      <c r="AF12" s="22">
        <v>14.4</v>
      </c>
      <c r="AG12" s="22">
        <v>15.2</v>
      </c>
      <c r="AH12" s="22">
        <v>23.5</v>
      </c>
      <c r="AI12" s="22">
        <v>4.2</v>
      </c>
      <c r="AJ12" s="22">
        <v>16.5</v>
      </c>
      <c r="AK12" s="22">
        <v>11.1</v>
      </c>
      <c r="AL12" s="22">
        <v>20</v>
      </c>
      <c r="AM12" s="22">
        <v>7.3</v>
      </c>
      <c r="AN12" s="22">
        <v>30.1</v>
      </c>
      <c r="AO12" s="39">
        <v>105.5</v>
      </c>
      <c r="AP12" s="40">
        <v>28.78693676</v>
      </c>
      <c r="AQ12" s="40">
        <v>25.986245100000001</v>
      </c>
      <c r="AR12" s="22">
        <v>22.07</v>
      </c>
      <c r="AS12" s="22">
        <v>17.13</v>
      </c>
      <c r="AT12" s="22">
        <v>16.84</v>
      </c>
      <c r="AU12" s="22">
        <v>17.600000000000001</v>
      </c>
      <c r="AV12" s="22">
        <v>14.1</v>
      </c>
      <c r="AW12" s="22">
        <v>7.6</v>
      </c>
      <c r="AX12" s="22">
        <v>10</v>
      </c>
      <c r="AY12" s="26">
        <v>94.786729857819907</v>
      </c>
      <c r="AZ12" s="67">
        <v>38.217067485360175</v>
      </c>
    </row>
    <row r="13" spans="1:52" x14ac:dyDescent="0.15">
      <c r="A13" s="20">
        <v>39447</v>
      </c>
      <c r="B13" s="21">
        <v>3.8639038445229974</v>
      </c>
      <c r="C13" s="22">
        <f t="shared" si="0"/>
        <v>108.08</v>
      </c>
      <c r="D13" s="22">
        <f t="shared" si="1"/>
        <v>61.555510370069136</v>
      </c>
      <c r="E13" s="22">
        <v>29889.119999999999</v>
      </c>
      <c r="F13" s="22">
        <v>77354.720000000001</v>
      </c>
      <c r="G13" s="22">
        <v>95401.53</v>
      </c>
      <c r="H13" s="23">
        <v>15.022074999999999</v>
      </c>
      <c r="I13" s="21">
        <v>30000</v>
      </c>
      <c r="J13" s="21">
        <v>18000</v>
      </c>
      <c r="K13" s="22">
        <v>40245.85</v>
      </c>
      <c r="L13" s="21">
        <v>48000</v>
      </c>
      <c r="M13" s="22">
        <v>25288.799999999999</v>
      </c>
      <c r="N13" s="22">
        <v>37477.96</v>
      </c>
      <c r="O13" s="22">
        <v>106.45</v>
      </c>
      <c r="P13" s="36">
        <v>100</v>
      </c>
      <c r="Q13" s="36">
        <v>60</v>
      </c>
      <c r="R13" s="36">
        <v>1.0808</v>
      </c>
      <c r="S13" s="36">
        <v>1.0259251728344856</v>
      </c>
      <c r="T13" s="21">
        <v>14.765307617957667</v>
      </c>
      <c r="U13" s="22">
        <v>43.518570092327067</v>
      </c>
      <c r="V13" s="22">
        <v>23.2</v>
      </c>
      <c r="W13" s="23">
        <v>17.588652493372624</v>
      </c>
      <c r="X13" s="21">
        <v>30.6</v>
      </c>
      <c r="Y13" s="21">
        <v>25.7</v>
      </c>
      <c r="Z13" s="21">
        <v>33.6</v>
      </c>
      <c r="AA13" s="22">
        <v>30.2</v>
      </c>
      <c r="AB13" s="22">
        <v>11</v>
      </c>
      <c r="AC13" s="22">
        <v>38.1</v>
      </c>
      <c r="AD13" s="22">
        <v>19.399999999999999</v>
      </c>
      <c r="AE13" s="22">
        <v>18.5</v>
      </c>
      <c r="AF13" s="22">
        <v>14.2</v>
      </c>
      <c r="AG13" s="22">
        <v>14.9</v>
      </c>
      <c r="AH13" s="22">
        <v>24.4</v>
      </c>
      <c r="AI13" s="22">
        <v>3.7</v>
      </c>
      <c r="AJ13" s="22">
        <v>16.2</v>
      </c>
      <c r="AK13" s="22">
        <v>11.8</v>
      </c>
      <c r="AL13" s="22">
        <v>20.2</v>
      </c>
      <c r="AM13" s="22">
        <v>9.6</v>
      </c>
      <c r="AN13" s="22">
        <v>25.8</v>
      </c>
      <c r="AO13" s="39">
        <v>106.53333333333335</v>
      </c>
      <c r="AP13" s="40">
        <v>26.974807675000001</v>
      </c>
      <c r="AQ13" s="40">
        <v>26.603274087500001</v>
      </c>
      <c r="AR13" s="22">
        <v>21.01</v>
      </c>
      <c r="AS13" s="22">
        <v>16.100000000000001</v>
      </c>
      <c r="AT13" s="22">
        <v>16.07</v>
      </c>
      <c r="AU13" s="22">
        <v>17.2</v>
      </c>
      <c r="AV13" s="22">
        <v>15</v>
      </c>
      <c r="AW13" s="22">
        <v>11.4</v>
      </c>
      <c r="AX13" s="22">
        <v>11.4</v>
      </c>
      <c r="AY13" s="26">
        <v>93.870271285084002</v>
      </c>
      <c r="AZ13" s="67">
        <v>39.739085628630313</v>
      </c>
    </row>
    <row r="14" spans="1:52" x14ac:dyDescent="0.15">
      <c r="A14" s="20">
        <v>39538</v>
      </c>
      <c r="B14" s="21">
        <v>3.9336871600335326</v>
      </c>
      <c r="C14" s="22">
        <f t="shared" si="0"/>
        <v>107.69999999999999</v>
      </c>
      <c r="D14" s="22">
        <f t="shared" si="1"/>
        <v>69.489210598197204</v>
      </c>
      <c r="E14" s="22">
        <v>4110.53</v>
      </c>
      <c r="F14" s="22">
        <v>10449.56</v>
      </c>
      <c r="G14" s="22">
        <v>23971.360000000001</v>
      </c>
      <c r="H14" s="23">
        <v>15.669392000000002</v>
      </c>
      <c r="I14" s="21">
        <v>31000</v>
      </c>
      <c r="J14" s="21">
        <v>18000</v>
      </c>
      <c r="K14" s="22">
        <v>7922.14</v>
      </c>
      <c r="L14" s="21">
        <v>50100</v>
      </c>
      <c r="M14" s="22">
        <v>4687.75</v>
      </c>
      <c r="N14" s="22">
        <v>9225.5499999999993</v>
      </c>
      <c r="O14" s="22">
        <v>104.72</v>
      </c>
      <c r="P14" s="36">
        <v>100</v>
      </c>
      <c r="Q14" s="36">
        <v>68.571428571428569</v>
      </c>
      <c r="R14" s="36">
        <v>1.077</v>
      </c>
      <c r="S14" s="36">
        <v>1.0133843212237093</v>
      </c>
      <c r="T14" s="21">
        <v>2.9441778324228229</v>
      </c>
      <c r="U14" s="22">
        <v>1.4757760908473694</v>
      </c>
      <c r="V14" s="22">
        <v>-1.4</v>
      </c>
      <c r="W14" s="23">
        <v>25.939161228715601</v>
      </c>
      <c r="X14" s="21">
        <v>25.7</v>
      </c>
      <c r="Y14" s="21">
        <v>19.100000000000001</v>
      </c>
      <c r="Z14" s="21">
        <v>29.8</v>
      </c>
      <c r="AA14" s="22">
        <v>32.299999999999997</v>
      </c>
      <c r="AB14" s="22">
        <v>29.7</v>
      </c>
      <c r="AC14" s="22">
        <v>29.5</v>
      </c>
      <c r="AD14" s="22">
        <v>25.9</v>
      </c>
      <c r="AE14" s="22">
        <v>16.399999999999999</v>
      </c>
      <c r="AF14" s="22">
        <v>11.5</v>
      </c>
      <c r="AG14" s="22">
        <v>13</v>
      </c>
      <c r="AH14" s="22">
        <v>9</v>
      </c>
      <c r="AI14" s="22">
        <v>3.1</v>
      </c>
      <c r="AJ14" s="22">
        <v>10.6</v>
      </c>
      <c r="AK14" s="22">
        <v>9.1</v>
      </c>
      <c r="AL14" s="22">
        <v>13.5</v>
      </c>
      <c r="AM14" s="22">
        <v>10.7</v>
      </c>
      <c r="AN14" s="22">
        <v>12.7</v>
      </c>
      <c r="AO14" s="39">
        <v>107.43333333333334</v>
      </c>
      <c r="AP14" s="40">
        <v>25.162678589999999</v>
      </c>
      <c r="AQ14" s="40">
        <v>27.220303075</v>
      </c>
      <c r="AR14" s="22">
        <v>18.25</v>
      </c>
      <c r="AS14" s="22">
        <v>14.78</v>
      </c>
      <c r="AT14" s="22">
        <v>17.350000000000001</v>
      </c>
      <c r="AU14" s="22">
        <v>11.5</v>
      </c>
      <c r="AV14" s="22">
        <v>10</v>
      </c>
      <c r="AW14" s="22">
        <v>11.1</v>
      </c>
      <c r="AX14" s="22">
        <v>11.4</v>
      </c>
      <c r="AY14" s="26">
        <v>93.083868565577504</v>
      </c>
      <c r="AZ14" s="67">
        <v>34.83621641516379</v>
      </c>
    </row>
    <row r="15" spans="1:52" x14ac:dyDescent="0.15">
      <c r="A15" s="20">
        <v>39629</v>
      </c>
      <c r="B15" s="21">
        <v>3.987787258382018</v>
      </c>
      <c r="C15" s="22">
        <f t="shared" si="0"/>
        <v>107.94778067885116</v>
      </c>
      <c r="D15" s="22">
        <f t="shared" si="1"/>
        <v>57.867640714429513</v>
      </c>
      <c r="E15" s="22">
        <v>10325.43</v>
      </c>
      <c r="F15" s="22">
        <v>25892.63</v>
      </c>
      <c r="G15" s="22">
        <v>53472.78</v>
      </c>
      <c r="H15" s="23">
        <v>19.247041999999997</v>
      </c>
      <c r="I15" s="21">
        <v>33000</v>
      </c>
      <c r="J15" s="21">
        <v>19500</v>
      </c>
      <c r="K15" s="22">
        <v>18560.98</v>
      </c>
      <c r="L15" s="21">
        <v>52000</v>
      </c>
      <c r="M15" s="22">
        <v>13195.67</v>
      </c>
      <c r="N15" s="22">
        <v>19173.34</v>
      </c>
      <c r="O15" s="22">
        <v>103.08</v>
      </c>
      <c r="P15" s="36">
        <v>97.142857142857139</v>
      </c>
      <c r="Q15" s="36">
        <v>57.142857142857139</v>
      </c>
      <c r="R15" s="36">
        <v>1.1112271540469973</v>
      </c>
      <c r="S15" s="36">
        <v>1.0126837125025165</v>
      </c>
      <c r="T15" s="21">
        <v>4.5547225935024915</v>
      </c>
      <c r="U15" s="22">
        <v>-2.9822894850335846</v>
      </c>
      <c r="V15" s="22">
        <v>-7.2</v>
      </c>
      <c r="W15" s="23">
        <v>26.869232495221752</v>
      </c>
      <c r="X15" s="21">
        <v>22.5</v>
      </c>
      <c r="Y15" s="21">
        <v>17.7</v>
      </c>
      <c r="Z15" s="21">
        <v>25.6</v>
      </c>
      <c r="AA15" s="22">
        <v>33.5</v>
      </c>
      <c r="AB15" s="22">
        <v>7.6</v>
      </c>
      <c r="AC15" s="22">
        <v>22.8</v>
      </c>
      <c r="AD15" s="22">
        <v>19.100000000000001</v>
      </c>
      <c r="AE15" s="22">
        <v>16.3</v>
      </c>
      <c r="AF15" s="22">
        <v>11.2</v>
      </c>
      <c r="AG15" s="22">
        <v>12.5</v>
      </c>
      <c r="AH15" s="22">
        <v>7.4</v>
      </c>
      <c r="AI15" s="22">
        <v>3.7</v>
      </c>
      <c r="AJ15" s="22">
        <v>9.6999999999999993</v>
      </c>
      <c r="AK15" s="22">
        <v>9.5</v>
      </c>
      <c r="AL15" s="22">
        <v>14.4</v>
      </c>
      <c r="AM15" s="22">
        <v>9.1999999999999993</v>
      </c>
      <c r="AN15" s="22">
        <v>12.2</v>
      </c>
      <c r="AO15" s="39">
        <v>108.16666666666667</v>
      </c>
      <c r="AP15" s="40">
        <v>23.350549505</v>
      </c>
      <c r="AQ15" s="40">
        <v>27.8373320625</v>
      </c>
      <c r="AR15" s="22">
        <v>14.19</v>
      </c>
      <c r="AS15" s="22">
        <v>14.12</v>
      </c>
      <c r="AT15" s="22">
        <v>18.850000000000001</v>
      </c>
      <c r="AU15" s="22">
        <v>14.4</v>
      </c>
      <c r="AV15" s="22">
        <v>13.7</v>
      </c>
      <c r="AW15" s="22">
        <v>7.5</v>
      </c>
      <c r="AX15" s="22">
        <v>9.1999999999999993</v>
      </c>
      <c r="AY15" s="26">
        <v>92.447074050106295</v>
      </c>
      <c r="AZ15" s="67">
        <v>22.361816597036466</v>
      </c>
    </row>
    <row r="16" spans="1:52" x14ac:dyDescent="0.15">
      <c r="A16" s="20">
        <v>39721</v>
      </c>
      <c r="B16" s="21">
        <v>3.9380532509803881</v>
      </c>
      <c r="C16" s="22">
        <f t="shared" si="0"/>
        <v>91.416912632821735</v>
      </c>
      <c r="D16" s="22">
        <f t="shared" si="1"/>
        <v>47.649413249935442</v>
      </c>
      <c r="E16" s="22">
        <v>15878.53</v>
      </c>
      <c r="F16" s="22">
        <v>40320.76</v>
      </c>
      <c r="G16" s="22">
        <v>73521.25</v>
      </c>
      <c r="H16" s="23">
        <v>20.218421000000003</v>
      </c>
      <c r="I16" s="21">
        <v>33000</v>
      </c>
      <c r="J16" s="21">
        <v>19700</v>
      </c>
      <c r="K16" s="22">
        <v>27536.73</v>
      </c>
      <c r="L16" s="21">
        <v>53000</v>
      </c>
      <c r="M16" s="22">
        <v>21277.69</v>
      </c>
      <c r="N16" s="22">
        <v>28082.94</v>
      </c>
      <c r="O16" s="22">
        <v>101.15</v>
      </c>
      <c r="P16" s="36">
        <v>84.285714285714292</v>
      </c>
      <c r="Q16" s="36">
        <v>47.142857142857139</v>
      </c>
      <c r="R16" s="36">
        <v>1.0846074380165289</v>
      </c>
      <c r="S16" s="36">
        <v>1.0107451295440852</v>
      </c>
      <c r="T16" s="21">
        <v>-0.16230306099663805</v>
      </c>
      <c r="U16" s="22">
        <v>-15.018862956300772</v>
      </c>
      <c r="V16" s="22">
        <v>-14.9</v>
      </c>
      <c r="W16" s="23">
        <v>28.402893190107847</v>
      </c>
      <c r="X16" s="21">
        <v>14.3</v>
      </c>
      <c r="Y16" s="21">
        <v>12</v>
      </c>
      <c r="Z16" s="21">
        <v>15.8</v>
      </c>
      <c r="AA16" s="22">
        <v>26.5</v>
      </c>
      <c r="AB16" s="22">
        <v>-2.9</v>
      </c>
      <c r="AC16" s="22">
        <v>10.7</v>
      </c>
      <c r="AD16" s="22">
        <v>10.199999999999999</v>
      </c>
      <c r="AE16" s="22">
        <v>15.2</v>
      </c>
      <c r="AF16" s="22">
        <v>10.6</v>
      </c>
      <c r="AG16" s="22">
        <v>11.5</v>
      </c>
      <c r="AH16" s="22">
        <v>3.7</v>
      </c>
      <c r="AI16" s="22">
        <v>4.7</v>
      </c>
      <c r="AJ16" s="22">
        <v>8.9</v>
      </c>
      <c r="AK16" s="22">
        <v>9.8000000000000007</v>
      </c>
      <c r="AL16" s="22">
        <v>15.5</v>
      </c>
      <c r="AM16" s="22">
        <v>9.6999999999999993</v>
      </c>
      <c r="AN16" s="22">
        <v>11.6</v>
      </c>
      <c r="AO16" s="39">
        <v>106.09999999999998</v>
      </c>
      <c r="AP16" s="22">
        <v>26.1</v>
      </c>
      <c r="AQ16" s="22">
        <v>29.8</v>
      </c>
      <c r="AR16" s="22">
        <v>9.43</v>
      </c>
      <c r="AS16" s="22">
        <v>14.48</v>
      </c>
      <c r="AT16" s="22">
        <v>18.79</v>
      </c>
      <c r="AU16" s="22">
        <v>14.7</v>
      </c>
      <c r="AV16" s="22">
        <v>12.9</v>
      </c>
      <c r="AW16" s="22">
        <v>2.6</v>
      </c>
      <c r="AX16" s="22">
        <v>3.9</v>
      </c>
      <c r="AY16" s="26">
        <v>94.250706880301607</v>
      </c>
      <c r="AZ16" s="67">
        <v>14.834848422524782</v>
      </c>
    </row>
    <row r="17" spans="1:52" x14ac:dyDescent="0.15">
      <c r="A17" s="20">
        <v>39813</v>
      </c>
      <c r="B17" s="21">
        <v>3.7999461268886092</v>
      </c>
      <c r="C17" s="22">
        <f t="shared" si="0"/>
        <v>62.262626856026685</v>
      </c>
      <c r="D17" s="22">
        <f t="shared" si="1"/>
        <v>15.993509771399726</v>
      </c>
      <c r="E17" s="22">
        <v>25068.18</v>
      </c>
      <c r="F17" s="22">
        <v>65969.83</v>
      </c>
      <c r="G17" s="22">
        <v>102553.37</v>
      </c>
      <c r="H17" s="23">
        <v>21.168282000000001</v>
      </c>
      <c r="I17" s="21">
        <v>29800</v>
      </c>
      <c r="J17" s="21">
        <v>19300</v>
      </c>
      <c r="K17" s="22">
        <v>39353.4</v>
      </c>
      <c r="L17" s="21">
        <v>52800</v>
      </c>
      <c r="M17" s="22">
        <v>31203.200000000001</v>
      </c>
      <c r="N17" s="22">
        <v>39619.360000000001</v>
      </c>
      <c r="O17" s="22">
        <v>96.46</v>
      </c>
      <c r="P17" s="36">
        <v>58.571428571428577</v>
      </c>
      <c r="Q17" s="36">
        <v>15.714285714285714</v>
      </c>
      <c r="R17" s="36">
        <v>1.0630204585175287</v>
      </c>
      <c r="S17" s="36">
        <v>1.017768803634528</v>
      </c>
      <c r="T17" s="21">
        <v>-1.6552616267883291</v>
      </c>
      <c r="U17" s="22">
        <v>-16.129414315309376</v>
      </c>
      <c r="V17" s="22">
        <v>-19.7</v>
      </c>
      <c r="W17" s="23">
        <v>40.914500826283984</v>
      </c>
      <c r="X17" s="21">
        <v>10.4</v>
      </c>
      <c r="Y17" s="21">
        <v>10.3</v>
      </c>
      <c r="Z17" s="21">
        <v>10.5</v>
      </c>
      <c r="AA17" s="22">
        <v>23.4</v>
      </c>
      <c r="AB17" s="22">
        <v>-8.6</v>
      </c>
      <c r="AC17" s="22">
        <v>5.7</v>
      </c>
      <c r="AD17" s="22">
        <v>2.2999999999999998</v>
      </c>
      <c r="AE17" s="22">
        <v>12.9</v>
      </c>
      <c r="AF17" s="22">
        <v>9.6999999999999993</v>
      </c>
      <c r="AG17" s="22">
        <v>10</v>
      </c>
      <c r="AH17" s="22">
        <v>1</v>
      </c>
      <c r="AI17" s="22">
        <v>5.4</v>
      </c>
      <c r="AJ17" s="22">
        <v>9.5</v>
      </c>
      <c r="AK17" s="22">
        <v>7.3</v>
      </c>
      <c r="AL17" s="22">
        <v>15.9</v>
      </c>
      <c r="AM17" s="22">
        <v>9.6</v>
      </c>
      <c r="AN17" s="22">
        <v>12.1</v>
      </c>
      <c r="AO17" s="39">
        <v>103.66666666666667</v>
      </c>
      <c r="AP17" s="22">
        <v>21.5</v>
      </c>
      <c r="AQ17" s="22">
        <v>27.9</v>
      </c>
      <c r="AR17" s="22">
        <v>9.06</v>
      </c>
      <c r="AS17" s="22">
        <v>18.760000000000002</v>
      </c>
      <c r="AT17" s="22">
        <v>19.73</v>
      </c>
      <c r="AU17" s="22">
        <v>14.5</v>
      </c>
      <c r="AV17" s="22">
        <v>12.5</v>
      </c>
      <c r="AW17" s="22">
        <v>-0.1</v>
      </c>
      <c r="AX17" s="22">
        <v>-0.8</v>
      </c>
      <c r="AY17" s="26">
        <v>96.459920902864795</v>
      </c>
      <c r="AZ17" s="67">
        <v>16.993781740777369</v>
      </c>
    </row>
    <row r="18" spans="1:52" x14ac:dyDescent="0.15">
      <c r="A18" s="20">
        <v>39903</v>
      </c>
      <c r="B18" s="21">
        <v>4.4732127540291851</v>
      </c>
      <c r="C18" s="22">
        <f t="shared" si="0"/>
        <v>48.232047442898249</v>
      </c>
      <c r="D18" s="22">
        <f t="shared" si="1"/>
        <v>56.444338848330389</v>
      </c>
      <c r="E18" s="22">
        <v>5058.6400000000003</v>
      </c>
      <c r="F18" s="22">
        <v>11308.74</v>
      </c>
      <c r="G18" s="22">
        <v>20082.36</v>
      </c>
      <c r="H18" s="23">
        <v>17.909428000000002</v>
      </c>
      <c r="I18" s="21">
        <v>34900</v>
      </c>
      <c r="J18" s="21">
        <v>21700</v>
      </c>
      <c r="K18" s="22">
        <v>4741.6499999999996</v>
      </c>
      <c r="L18" s="21">
        <v>56700</v>
      </c>
      <c r="M18" s="22">
        <v>4880.29</v>
      </c>
      <c r="N18" s="22">
        <v>10070.32</v>
      </c>
      <c r="O18" s="22">
        <v>94.74</v>
      </c>
      <c r="P18" s="36">
        <v>45.714285714285715</v>
      </c>
      <c r="Q18" s="36">
        <v>55.714285714285715</v>
      </c>
      <c r="R18" s="36">
        <v>1.0550760378133992</v>
      </c>
      <c r="S18" s="36">
        <v>1.0131035177905454</v>
      </c>
      <c r="T18" s="21">
        <v>13.715518597341969</v>
      </c>
      <c r="U18" s="22">
        <v>23.065395459952875</v>
      </c>
      <c r="V18" s="22">
        <v>8.1999999999999993</v>
      </c>
      <c r="W18" s="23">
        <v>14.295615298921627</v>
      </c>
      <c r="X18" s="21">
        <v>12.7</v>
      </c>
      <c r="Y18" s="21">
        <v>16.3</v>
      </c>
      <c r="Z18" s="21">
        <v>10.6</v>
      </c>
      <c r="AA18" s="22">
        <v>4.0999999999999996</v>
      </c>
      <c r="AB18" s="22">
        <v>-40.1</v>
      </c>
      <c r="AC18" s="22">
        <v>9.1999999999999993</v>
      </c>
      <c r="AD18" s="22">
        <v>-16.2</v>
      </c>
      <c r="AE18" s="22">
        <v>5.0999999999999996</v>
      </c>
      <c r="AF18" s="22">
        <v>6.4</v>
      </c>
      <c r="AG18" s="22">
        <v>4.5999999999999996</v>
      </c>
      <c r="AH18" s="22">
        <v>7.6</v>
      </c>
      <c r="AI18" s="22">
        <v>4</v>
      </c>
      <c r="AJ18" s="22">
        <v>18.8</v>
      </c>
      <c r="AK18" s="22">
        <v>-4.4000000000000004</v>
      </c>
      <c r="AL18" s="22">
        <v>11.4</v>
      </c>
      <c r="AM18" s="22">
        <v>1.7</v>
      </c>
      <c r="AN18" s="22">
        <v>13.4</v>
      </c>
      <c r="AO18" s="39">
        <v>100.2</v>
      </c>
      <c r="AP18" s="22">
        <v>3</v>
      </c>
      <c r="AQ18" s="22">
        <v>35.6</v>
      </c>
      <c r="AR18" s="22">
        <v>17.04</v>
      </c>
      <c r="AS18" s="22">
        <v>29.78</v>
      </c>
      <c r="AT18" s="22">
        <v>25.73</v>
      </c>
      <c r="AU18" s="22">
        <v>10.199999999999999</v>
      </c>
      <c r="AV18" s="22">
        <v>8.6</v>
      </c>
      <c r="AW18" s="22">
        <v>-0.4</v>
      </c>
      <c r="AX18" s="22">
        <v>-1.9</v>
      </c>
      <c r="AY18" s="26">
        <v>99.800399201596804</v>
      </c>
      <c r="AZ18" s="67">
        <v>114.42154588053319</v>
      </c>
    </row>
    <row r="19" spans="1:52" x14ac:dyDescent="0.15">
      <c r="A19" s="20">
        <v>39994</v>
      </c>
      <c r="B19" s="21">
        <v>4.6321381212181452</v>
      </c>
      <c r="C19" s="22">
        <f t="shared" si="0"/>
        <v>58.39450212019301</v>
      </c>
      <c r="D19" s="22">
        <f t="shared" si="1"/>
        <v>82.575683523560372</v>
      </c>
      <c r="E19" s="22">
        <v>15799.57</v>
      </c>
      <c r="F19" s="22">
        <v>34108.589999999997</v>
      </c>
      <c r="G19" s="22">
        <v>47921.45</v>
      </c>
      <c r="H19" s="23">
        <v>21.58172754887218</v>
      </c>
      <c r="I19" s="21">
        <v>38600</v>
      </c>
      <c r="J19" s="21">
        <v>23500</v>
      </c>
      <c r="K19" s="22">
        <v>13643.98</v>
      </c>
      <c r="L19" s="21">
        <v>62100</v>
      </c>
      <c r="M19" s="22">
        <v>14295.41</v>
      </c>
      <c r="N19" s="22">
        <v>23151.53</v>
      </c>
      <c r="O19" s="22">
        <v>96.55</v>
      </c>
      <c r="P19" s="36">
        <v>55.714285714285715</v>
      </c>
      <c r="Q19" s="36">
        <v>81.428571428571431</v>
      </c>
      <c r="R19" s="36">
        <v>1.0481064483111566</v>
      </c>
      <c r="S19" s="36">
        <v>1.0140873415174081</v>
      </c>
      <c r="T19" s="21">
        <v>16.158105262053567</v>
      </c>
      <c r="U19" s="22">
        <v>53.016097150433424</v>
      </c>
      <c r="V19" s="22">
        <v>31.7</v>
      </c>
      <c r="W19" s="23">
        <v>12.130100557125512</v>
      </c>
      <c r="X19" s="21">
        <v>18.8</v>
      </c>
      <c r="Y19" s="21">
        <v>20.5</v>
      </c>
      <c r="Z19" s="21">
        <v>17.8</v>
      </c>
      <c r="AA19" s="22">
        <v>8.3000000000000007</v>
      </c>
      <c r="AB19" s="22">
        <v>-26.5</v>
      </c>
      <c r="AC19" s="22">
        <v>20.7</v>
      </c>
      <c r="AD19" s="22">
        <v>-10.4</v>
      </c>
      <c r="AE19" s="22">
        <v>7</v>
      </c>
      <c r="AF19" s="22">
        <v>7.3</v>
      </c>
      <c r="AG19" s="22">
        <v>5.7</v>
      </c>
      <c r="AH19" s="22">
        <v>10.1</v>
      </c>
      <c r="AI19" s="22">
        <v>4</v>
      </c>
      <c r="AJ19" s="22">
        <v>19.7</v>
      </c>
      <c r="AK19" s="22">
        <v>-3.4</v>
      </c>
      <c r="AL19" s="22">
        <v>11.3</v>
      </c>
      <c r="AM19" s="22">
        <v>2.7</v>
      </c>
      <c r="AN19" s="22">
        <v>15.2</v>
      </c>
      <c r="AO19" s="39">
        <v>98.633333333333326</v>
      </c>
      <c r="AP19" s="22">
        <v>6.6</v>
      </c>
      <c r="AQ19" s="22">
        <v>27.3</v>
      </c>
      <c r="AR19" s="22">
        <v>24.79</v>
      </c>
      <c r="AS19" s="22">
        <v>34.44</v>
      </c>
      <c r="AT19" s="22">
        <v>29.02</v>
      </c>
      <c r="AU19" s="22">
        <v>9.8000000000000007</v>
      </c>
      <c r="AV19" s="22">
        <v>8.9</v>
      </c>
      <c r="AW19" s="22">
        <v>2.2000000000000002</v>
      </c>
      <c r="AX19" s="22">
        <v>-0.6</v>
      </c>
      <c r="AY19" s="26">
        <v>101.389029706985</v>
      </c>
      <c r="AZ19" s="67">
        <v>117.65616172533223</v>
      </c>
    </row>
    <row r="20" spans="1:52" x14ac:dyDescent="0.15">
      <c r="A20" s="20">
        <v>40086</v>
      </c>
      <c r="B20" s="21">
        <v>4.7167053102721184</v>
      </c>
      <c r="C20" s="22">
        <f t="shared" si="0"/>
        <v>75.344563552833066</v>
      </c>
      <c r="D20" s="22">
        <f t="shared" si="1"/>
        <v>86.57314629258515</v>
      </c>
      <c r="E20" s="22">
        <v>27531.89</v>
      </c>
      <c r="F20" s="22">
        <v>58371.02</v>
      </c>
      <c r="G20" s="22">
        <v>73223.490000000005</v>
      </c>
      <c r="H20" s="23">
        <v>22.573715999999997</v>
      </c>
      <c r="I20" s="21">
        <v>43500</v>
      </c>
      <c r="J20" s="21">
        <v>24700</v>
      </c>
      <c r="K20" s="22">
        <v>21451.1</v>
      </c>
      <c r="L20" s="21">
        <v>68100</v>
      </c>
      <c r="M20" s="22">
        <v>24560</v>
      </c>
      <c r="N20" s="22">
        <v>38121.18</v>
      </c>
      <c r="O20" s="22">
        <v>101.08</v>
      </c>
      <c r="P20" s="36">
        <v>71.428571428571431</v>
      </c>
      <c r="Q20" s="36">
        <v>85.714285714285708</v>
      </c>
      <c r="R20" s="36">
        <v>1.0548238897396629</v>
      </c>
      <c r="S20" s="36">
        <v>1.0100200400801602</v>
      </c>
      <c r="T20" s="21">
        <v>19.772512194899416</v>
      </c>
      <c r="U20" s="22">
        <v>73.390672814171069</v>
      </c>
      <c r="V20" s="22">
        <v>44.8</v>
      </c>
      <c r="W20" s="23">
        <v>11.649252926328902</v>
      </c>
      <c r="X20" s="21">
        <v>28.3</v>
      </c>
      <c r="Y20" s="21">
        <v>25.3</v>
      </c>
      <c r="Z20" s="21">
        <v>30.1</v>
      </c>
      <c r="AA20" s="22">
        <v>15.4</v>
      </c>
      <c r="AB20" s="22">
        <v>-22.1</v>
      </c>
      <c r="AC20" s="22">
        <v>35.700000000000003</v>
      </c>
      <c r="AD20" s="22">
        <v>-0.4</v>
      </c>
      <c r="AE20" s="22">
        <v>8.6999999999999993</v>
      </c>
      <c r="AF20" s="22">
        <v>8.5</v>
      </c>
      <c r="AG20" s="22">
        <v>7.2</v>
      </c>
      <c r="AH20" s="22">
        <v>11.7</v>
      </c>
      <c r="AI20" s="22">
        <v>4.0999999999999996</v>
      </c>
      <c r="AJ20" s="22">
        <v>21</v>
      </c>
      <c r="AK20" s="22">
        <v>1.2</v>
      </c>
      <c r="AL20" s="22">
        <v>11.7</v>
      </c>
      <c r="AM20" s="22">
        <v>3.3</v>
      </c>
      <c r="AN20" s="22">
        <v>16</v>
      </c>
      <c r="AO20" s="39">
        <v>98.433333333333337</v>
      </c>
      <c r="AP20" s="22">
        <v>9.8000000000000007</v>
      </c>
      <c r="AQ20" s="22">
        <v>24.5</v>
      </c>
      <c r="AR20" s="22">
        <v>29.51</v>
      </c>
      <c r="AS20" s="22">
        <v>34.159999999999997</v>
      </c>
      <c r="AT20" s="22">
        <v>28.35</v>
      </c>
      <c r="AU20" s="22">
        <v>9.3000000000000007</v>
      </c>
      <c r="AV20" s="22">
        <v>8.9600000000000009</v>
      </c>
      <c r="AW20" s="22">
        <v>3.8</v>
      </c>
      <c r="AX20" s="22">
        <v>2.7</v>
      </c>
      <c r="AY20" s="26">
        <v>101.595042161942</v>
      </c>
      <c r="AZ20" s="67">
        <v>106.89352556640101</v>
      </c>
    </row>
    <row r="21" spans="1:52" x14ac:dyDescent="0.15">
      <c r="A21" s="20">
        <v>40178</v>
      </c>
      <c r="B21" s="21">
        <v>4.6810374122737581</v>
      </c>
      <c r="C21" s="22">
        <f t="shared" si="0"/>
        <v>105.60794297352342</v>
      </c>
      <c r="D21" s="22">
        <f t="shared" si="1"/>
        <v>86.598026598026593</v>
      </c>
      <c r="E21" s="22">
        <v>44355.17</v>
      </c>
      <c r="F21" s="22">
        <v>94755</v>
      </c>
      <c r="G21" s="22">
        <v>116422.05</v>
      </c>
      <c r="H21" s="23">
        <v>21.381054000000002</v>
      </c>
      <c r="I21" s="21">
        <v>47600</v>
      </c>
      <c r="J21" s="21">
        <v>25278</v>
      </c>
      <c r="K21" s="22">
        <v>31909.5</v>
      </c>
      <c r="L21" s="21">
        <v>73300</v>
      </c>
      <c r="M21" s="22">
        <v>36241.800000000003</v>
      </c>
      <c r="N21" s="22">
        <v>57799.040000000001</v>
      </c>
      <c r="O21" s="22">
        <v>103.66</v>
      </c>
      <c r="P21" s="36">
        <v>98.571428571428584</v>
      </c>
      <c r="Q21" s="36">
        <v>85.714285714285708</v>
      </c>
      <c r="R21" s="36">
        <v>1.0713849287169042</v>
      </c>
      <c r="S21" s="36">
        <v>1.0103103103103104</v>
      </c>
      <c r="T21" s="21">
        <v>23.186941497683435</v>
      </c>
      <c r="U21" s="22">
        <v>76.938134320082256</v>
      </c>
      <c r="V21" s="22">
        <v>43.6</v>
      </c>
      <c r="W21" s="23">
        <v>1.005145339617064</v>
      </c>
      <c r="X21" s="21">
        <v>38.1</v>
      </c>
      <c r="Y21" s="21">
        <v>30.75</v>
      </c>
      <c r="Z21" s="21">
        <v>43.1</v>
      </c>
      <c r="AA21" s="22">
        <v>16.100000000000001</v>
      </c>
      <c r="AB21" s="22">
        <v>-18.899999999999999</v>
      </c>
      <c r="AC21" s="22">
        <v>45.9</v>
      </c>
      <c r="AD21" s="22">
        <v>12.5</v>
      </c>
      <c r="AE21" s="22">
        <v>11</v>
      </c>
      <c r="AF21" s="22">
        <v>9.4</v>
      </c>
      <c r="AG21" s="22">
        <v>9.1</v>
      </c>
      <c r="AH21" s="22">
        <v>11.8</v>
      </c>
      <c r="AI21" s="22">
        <v>4.2</v>
      </c>
      <c r="AJ21" s="22">
        <v>18.899999999999999</v>
      </c>
      <c r="AK21" s="22">
        <v>3.4</v>
      </c>
      <c r="AL21" s="22">
        <v>11.9</v>
      </c>
      <c r="AM21" s="22">
        <v>3.8</v>
      </c>
      <c r="AN21" s="22">
        <v>16.399999999999999</v>
      </c>
      <c r="AO21" s="39">
        <v>99.766666666666652</v>
      </c>
      <c r="AP21" s="22">
        <v>13.7</v>
      </c>
      <c r="AQ21" s="22">
        <v>23</v>
      </c>
      <c r="AR21" s="22">
        <v>32.35</v>
      </c>
      <c r="AS21" s="22">
        <v>31.74</v>
      </c>
      <c r="AT21" s="22">
        <v>28.21</v>
      </c>
      <c r="AU21" s="22">
        <v>8.8000000000000007</v>
      </c>
      <c r="AV21" s="22">
        <v>9.09</v>
      </c>
      <c r="AW21" s="22">
        <v>6.8</v>
      </c>
      <c r="AX21" s="22">
        <v>9.1</v>
      </c>
      <c r="AY21" s="26">
        <v>100.230530219504</v>
      </c>
      <c r="AZ21" s="67">
        <v>99.283688146471434</v>
      </c>
    </row>
    <row r="22" spans="1:52" x14ac:dyDescent="0.15">
      <c r="A22" s="20">
        <v>40268</v>
      </c>
      <c r="B22" s="21">
        <v>5.1929181325076881</v>
      </c>
      <c r="C22" s="22">
        <f t="shared" si="0"/>
        <v>107.75219835663835</v>
      </c>
      <c r="D22" s="22">
        <f t="shared" si="1"/>
        <v>81.278777520860572</v>
      </c>
      <c r="E22" s="22">
        <v>7976.8</v>
      </c>
      <c r="F22" s="22">
        <v>15360.92</v>
      </c>
      <c r="G22" s="22">
        <v>32288.6</v>
      </c>
      <c r="H22" s="23">
        <v>24.112732999999999</v>
      </c>
      <c r="I22" s="21">
        <v>53300</v>
      </c>
      <c r="J22" s="21">
        <v>28453</v>
      </c>
      <c r="K22" s="22">
        <v>6165.98</v>
      </c>
      <c r="L22" s="21">
        <v>81800</v>
      </c>
      <c r="M22" s="22">
        <v>6594.45</v>
      </c>
      <c r="N22" s="22">
        <v>16250.48</v>
      </c>
      <c r="O22" s="22">
        <v>105.89</v>
      </c>
      <c r="P22" s="36">
        <v>98.571428571428584</v>
      </c>
      <c r="Q22" s="36">
        <v>80</v>
      </c>
      <c r="R22" s="36">
        <v>1.0931382441977802</v>
      </c>
      <c r="S22" s="36">
        <v>1.0159847190107572</v>
      </c>
      <c r="T22" s="21">
        <v>16.089227543005592</v>
      </c>
      <c r="U22" s="22">
        <v>57.686650957569618</v>
      </c>
      <c r="V22" s="22">
        <v>35.799999999999997</v>
      </c>
      <c r="W22" s="23">
        <v>34.637091703877942</v>
      </c>
      <c r="X22" s="21">
        <v>44.3</v>
      </c>
      <c r="Y22" s="21">
        <v>31.15</v>
      </c>
      <c r="Z22" s="21">
        <v>52.6</v>
      </c>
      <c r="AA22" s="22">
        <v>35.1</v>
      </c>
      <c r="AB22" s="22">
        <v>30</v>
      </c>
      <c r="AC22" s="22">
        <v>61.4</v>
      </c>
      <c r="AD22" s="22">
        <v>60.8</v>
      </c>
      <c r="AE22" s="22">
        <v>19.600000000000001</v>
      </c>
      <c r="AF22" s="22">
        <v>12.2</v>
      </c>
      <c r="AG22" s="22">
        <v>15.4</v>
      </c>
      <c r="AH22" s="22">
        <v>11.2</v>
      </c>
      <c r="AI22" s="22">
        <v>3.8</v>
      </c>
      <c r="AJ22" s="22">
        <v>16.100000000000001</v>
      </c>
      <c r="AK22" s="22">
        <v>11.6</v>
      </c>
      <c r="AL22" s="22">
        <v>16.2</v>
      </c>
      <c r="AM22" s="22">
        <v>6.2</v>
      </c>
      <c r="AN22" s="22">
        <v>10.199999999999999</v>
      </c>
      <c r="AO22" s="39">
        <v>102.03333333333335</v>
      </c>
      <c r="AP22" s="22">
        <v>30.6</v>
      </c>
      <c r="AQ22" s="22">
        <v>11.1</v>
      </c>
      <c r="AR22" s="22">
        <v>29.94</v>
      </c>
      <c r="AS22" s="22">
        <v>21.81</v>
      </c>
      <c r="AT22" s="22">
        <v>22.11</v>
      </c>
      <c r="AU22" s="22">
        <v>9.8000000000000007</v>
      </c>
      <c r="AV22" s="22">
        <v>11.01</v>
      </c>
      <c r="AW22" s="22">
        <v>9.5</v>
      </c>
      <c r="AX22" s="22">
        <v>14.2</v>
      </c>
      <c r="AY22" s="26">
        <v>98.010389101244698</v>
      </c>
      <c r="AZ22" s="67">
        <v>-4.2582534159382179</v>
      </c>
    </row>
    <row r="23" spans="1:52" x14ac:dyDescent="0.15">
      <c r="A23" s="20">
        <v>40359</v>
      </c>
      <c r="B23" s="21">
        <v>5.0364868535771405</v>
      </c>
      <c r="C23" s="22">
        <f t="shared" si="0"/>
        <v>105.11581067472306</v>
      </c>
      <c r="D23" s="22">
        <f t="shared" si="1"/>
        <v>44.857661761102385</v>
      </c>
      <c r="E23" s="22">
        <v>19819.849999999999</v>
      </c>
      <c r="F23" s="22">
        <v>39352.53</v>
      </c>
      <c r="G23" s="22">
        <v>80450.94</v>
      </c>
      <c r="H23" s="23">
        <v>27.790192999999995</v>
      </c>
      <c r="I23" s="21">
        <v>57400</v>
      </c>
      <c r="J23" s="21">
        <v>29715</v>
      </c>
      <c r="K23" s="22">
        <v>18501.23</v>
      </c>
      <c r="L23" s="21">
        <v>87100</v>
      </c>
      <c r="M23" s="22">
        <v>19747.12</v>
      </c>
      <c r="N23" s="22">
        <v>33718.959999999999</v>
      </c>
      <c r="O23" s="22">
        <v>105.06</v>
      </c>
      <c r="P23" s="36">
        <v>97.142857142857139</v>
      </c>
      <c r="Q23" s="36">
        <v>44.285714285714285</v>
      </c>
      <c r="R23" s="36">
        <v>1.082074521651561</v>
      </c>
      <c r="S23" s="36">
        <v>1.0129149429926345</v>
      </c>
      <c r="T23" s="21">
        <v>8.7292028384650333</v>
      </c>
      <c r="U23" s="22">
        <v>25.445502630767791</v>
      </c>
      <c r="V23" s="22">
        <v>15.4</v>
      </c>
      <c r="W23" s="23">
        <v>28.767231154543317</v>
      </c>
      <c r="X23" s="21">
        <v>40.200000000000003</v>
      </c>
      <c r="Y23" s="21">
        <v>26.1</v>
      </c>
      <c r="Z23" s="21">
        <v>48.8</v>
      </c>
      <c r="AA23" s="22">
        <v>38.1</v>
      </c>
      <c r="AB23" s="22">
        <v>35.6</v>
      </c>
      <c r="AC23" s="22">
        <v>45.6</v>
      </c>
      <c r="AD23" s="22">
        <v>67.900000000000006</v>
      </c>
      <c r="AE23" s="22">
        <v>17.600000000000001</v>
      </c>
      <c r="AF23" s="22">
        <v>11.4</v>
      </c>
      <c r="AG23" s="22">
        <v>14</v>
      </c>
      <c r="AH23" s="22">
        <v>7.4</v>
      </c>
      <c r="AI23" s="22">
        <v>3.7</v>
      </c>
      <c r="AJ23" s="22">
        <v>14.6</v>
      </c>
      <c r="AK23" s="22">
        <v>11.1</v>
      </c>
      <c r="AL23" s="22">
        <v>15.1</v>
      </c>
      <c r="AM23" s="22">
        <v>6.8</v>
      </c>
      <c r="AN23" s="22">
        <v>9.3000000000000007</v>
      </c>
      <c r="AO23" s="39">
        <v>102.76666666666665</v>
      </c>
      <c r="AP23" s="22">
        <v>26.5</v>
      </c>
      <c r="AQ23" s="22">
        <v>17.100000000000001</v>
      </c>
      <c r="AR23" s="22">
        <v>24.56</v>
      </c>
      <c r="AS23" s="22">
        <v>18.2</v>
      </c>
      <c r="AT23" s="22">
        <v>19</v>
      </c>
      <c r="AU23" s="22">
        <v>10.199999999999999</v>
      </c>
      <c r="AV23" s="22">
        <v>9.89</v>
      </c>
      <c r="AW23" s="22">
        <v>7.7</v>
      </c>
      <c r="AX23" s="22">
        <v>14.1</v>
      </c>
      <c r="AY23" s="26">
        <v>97.304660893256795</v>
      </c>
      <c r="AZ23" s="67">
        <v>-8.0837377271188338</v>
      </c>
    </row>
    <row r="24" spans="1:52" x14ac:dyDescent="0.15">
      <c r="A24" s="20">
        <v>40451</v>
      </c>
      <c r="B24" s="21">
        <v>5.0540718537367164</v>
      </c>
      <c r="C24" s="22">
        <f t="shared" si="0"/>
        <v>101.20506912442396</v>
      </c>
      <c r="D24" s="22">
        <f t="shared" si="1"/>
        <v>77.939419978517748</v>
      </c>
      <c r="E24" s="22">
        <v>31916.58</v>
      </c>
      <c r="F24" s="22">
        <v>63150.23</v>
      </c>
      <c r="G24" s="22">
        <v>119441</v>
      </c>
      <c r="H24" s="23">
        <v>29.729080000000003</v>
      </c>
      <c r="I24" s="21">
        <v>60000</v>
      </c>
      <c r="J24" s="21">
        <v>31281</v>
      </c>
      <c r="K24" s="22">
        <v>29083.09</v>
      </c>
      <c r="L24" s="21">
        <v>91000</v>
      </c>
      <c r="M24" s="22">
        <v>33511.25</v>
      </c>
      <c r="N24" s="22">
        <v>50504.44</v>
      </c>
      <c r="O24" s="22">
        <v>103.52</v>
      </c>
      <c r="P24" s="36">
        <v>94.285714285714278</v>
      </c>
      <c r="Q24" s="36">
        <v>77.142857142857153</v>
      </c>
      <c r="R24" s="36">
        <v>1.0733870967741936</v>
      </c>
      <c r="S24" s="36">
        <v>1.010325814536341</v>
      </c>
      <c r="T24" s="21">
        <v>7.1525889635266404</v>
      </c>
      <c r="U24" s="22">
        <v>15.925859067430537</v>
      </c>
      <c r="V24" s="22">
        <v>8.1999999999999993</v>
      </c>
      <c r="W24" s="23">
        <v>31.697767438909953</v>
      </c>
      <c r="X24" s="21">
        <v>32.9</v>
      </c>
      <c r="Y24" s="21">
        <v>25.03</v>
      </c>
      <c r="Z24" s="21">
        <v>37.299999999999997</v>
      </c>
      <c r="AA24" s="22">
        <v>36.4</v>
      </c>
      <c r="AB24" s="22">
        <v>35.6</v>
      </c>
      <c r="AC24" s="22">
        <v>32.5</v>
      </c>
      <c r="AD24" s="22">
        <v>63.1</v>
      </c>
      <c r="AE24" s="22">
        <v>16.3</v>
      </c>
      <c r="AF24" s="22">
        <v>10.9</v>
      </c>
      <c r="AG24" s="22">
        <v>13.1</v>
      </c>
      <c r="AH24" s="22">
        <v>6.6</v>
      </c>
      <c r="AI24" s="22">
        <v>4</v>
      </c>
      <c r="AJ24" s="22">
        <v>14</v>
      </c>
      <c r="AK24" s="22">
        <v>10.3</v>
      </c>
      <c r="AL24" s="22">
        <v>14.7</v>
      </c>
      <c r="AM24" s="22">
        <v>8</v>
      </c>
      <c r="AN24" s="22">
        <v>9.1</v>
      </c>
      <c r="AO24" s="39">
        <v>103.23333333333333</v>
      </c>
      <c r="AP24" s="22">
        <v>24.2</v>
      </c>
      <c r="AQ24" s="22">
        <v>21.9</v>
      </c>
      <c r="AR24" s="22">
        <v>20.87</v>
      </c>
      <c r="AS24" s="22">
        <v>18.5</v>
      </c>
      <c r="AT24" s="22">
        <v>20</v>
      </c>
      <c r="AU24" s="22">
        <v>10.5</v>
      </c>
      <c r="AV24" s="22">
        <v>9.32</v>
      </c>
      <c r="AW24" s="22">
        <v>6.2</v>
      </c>
      <c r="AX24" s="22">
        <v>11.3</v>
      </c>
      <c r="AY24" s="26">
        <v>96.871064613000001</v>
      </c>
      <c r="AZ24" s="67">
        <v>-4.2581739800379159</v>
      </c>
    </row>
    <row r="25" spans="1:52" x14ac:dyDescent="0.15">
      <c r="A25" s="20">
        <v>40543</v>
      </c>
      <c r="B25" s="21">
        <v>5.0323501295522872</v>
      </c>
      <c r="C25" s="22">
        <f t="shared" si="0"/>
        <v>97.652668998005836</v>
      </c>
      <c r="D25" s="22">
        <f t="shared" si="1"/>
        <v>81.958493048801429</v>
      </c>
      <c r="E25" s="22">
        <v>52721.24</v>
      </c>
      <c r="F25" s="22">
        <v>104764.65</v>
      </c>
      <c r="G25" s="22">
        <v>163646.87</v>
      </c>
      <c r="H25" s="23">
        <v>28.753155426645517</v>
      </c>
      <c r="I25" s="21">
        <v>62000</v>
      </c>
      <c r="J25" s="21">
        <v>31325.8</v>
      </c>
      <c r="K25" s="22">
        <v>39953.1</v>
      </c>
      <c r="L25" s="21">
        <v>93500</v>
      </c>
      <c r="M25" s="22">
        <v>48259.4</v>
      </c>
      <c r="N25" s="22">
        <v>72944.039999999994</v>
      </c>
      <c r="O25" s="22">
        <v>101.79</v>
      </c>
      <c r="P25" s="36">
        <v>91.428571428571431</v>
      </c>
      <c r="Q25" s="36">
        <v>81.428571428571431</v>
      </c>
      <c r="R25" s="36">
        <v>1.0680760671656888</v>
      </c>
      <c r="S25" s="36">
        <v>1.0065078093712456</v>
      </c>
      <c r="T25" s="21">
        <v>7.5050183610449572</v>
      </c>
      <c r="U25" s="22">
        <v>18.861544212320691</v>
      </c>
      <c r="V25" s="22">
        <v>10.1</v>
      </c>
      <c r="W25" s="23">
        <v>34.47959780956316</v>
      </c>
      <c r="X25" s="21">
        <v>27.5</v>
      </c>
      <c r="Y25" s="21">
        <v>23.45</v>
      </c>
      <c r="Z25" s="21">
        <v>29.7</v>
      </c>
      <c r="AA25" s="22">
        <v>33.200000000000003</v>
      </c>
      <c r="AB25" s="22">
        <v>28.4</v>
      </c>
      <c r="AC25" s="22">
        <v>26.2</v>
      </c>
      <c r="AD25" s="22">
        <v>40.700000000000003</v>
      </c>
      <c r="AE25" s="22">
        <v>15.7</v>
      </c>
      <c r="AF25" s="22">
        <v>10.6</v>
      </c>
      <c r="AG25" s="22">
        <v>12.6</v>
      </c>
      <c r="AH25" s="22">
        <v>7.5</v>
      </c>
      <c r="AI25" s="22">
        <v>4.3</v>
      </c>
      <c r="AJ25" s="22">
        <v>13.8</v>
      </c>
      <c r="AK25" s="22">
        <v>9.5</v>
      </c>
      <c r="AL25" s="22">
        <v>14.6</v>
      </c>
      <c r="AM25" s="22">
        <v>8.1999999999999993</v>
      </c>
      <c r="AN25" s="22">
        <v>8.9</v>
      </c>
      <c r="AO25" s="39">
        <v>104.36666666666667</v>
      </c>
      <c r="AP25" s="22">
        <v>24.6</v>
      </c>
      <c r="AQ25" s="22">
        <v>20.6</v>
      </c>
      <c r="AR25" s="22">
        <v>21.19</v>
      </c>
      <c r="AS25" s="22">
        <v>19.899999999999999</v>
      </c>
      <c r="AT25" s="22">
        <v>20.2</v>
      </c>
      <c r="AU25" s="22">
        <v>11.3</v>
      </c>
      <c r="AV25" s="22">
        <v>9.84</v>
      </c>
      <c r="AW25" s="22">
        <v>5</v>
      </c>
      <c r="AX25" s="22">
        <v>7.6</v>
      </c>
      <c r="AY25" s="26">
        <v>95.812973076554499</v>
      </c>
      <c r="AZ25" s="67">
        <v>0.78142972164711999</v>
      </c>
    </row>
    <row r="26" spans="1:52" x14ac:dyDescent="0.15">
      <c r="A26" s="20">
        <v>40633</v>
      </c>
      <c r="B26" s="21">
        <v>5.7541409266901669</v>
      </c>
      <c r="C26" s="22">
        <f t="shared" si="0"/>
        <v>97.24844720496894</v>
      </c>
      <c r="D26" s="22">
        <f t="shared" si="1"/>
        <v>63.48305888438658</v>
      </c>
      <c r="E26" s="22">
        <v>10151.91</v>
      </c>
      <c r="F26" s="22">
        <v>17642.79</v>
      </c>
      <c r="G26" s="22">
        <v>39842.43</v>
      </c>
      <c r="H26" s="23">
        <v>32.544086830258301</v>
      </c>
      <c r="I26" s="21">
        <v>64800</v>
      </c>
      <c r="J26" s="21">
        <v>33268</v>
      </c>
      <c r="K26" s="22">
        <v>8180.78</v>
      </c>
      <c r="L26" s="21">
        <v>98900</v>
      </c>
      <c r="M26" s="22">
        <v>8846.36</v>
      </c>
      <c r="N26" s="22">
        <v>19268.05</v>
      </c>
      <c r="O26" s="22">
        <v>102.98</v>
      </c>
      <c r="P26" s="36">
        <v>90</v>
      </c>
      <c r="Q26" s="36">
        <v>62.857142857142854</v>
      </c>
      <c r="R26" s="36">
        <v>1.0805383022774326</v>
      </c>
      <c r="S26" s="36">
        <v>1.0099577549788774</v>
      </c>
      <c r="T26" s="21">
        <v>10.807464702153148</v>
      </c>
      <c r="U26" s="22">
        <v>27.267952060976832</v>
      </c>
      <c r="V26" s="22">
        <v>14.9</v>
      </c>
      <c r="W26" s="23">
        <v>34.966396510334619</v>
      </c>
      <c r="X26" s="21">
        <v>21</v>
      </c>
      <c r="Y26" s="21">
        <v>17</v>
      </c>
      <c r="Z26" s="21">
        <v>22.8</v>
      </c>
      <c r="AA26" s="22">
        <v>34.1</v>
      </c>
      <c r="AB26" s="22">
        <v>32.700000000000003</v>
      </c>
      <c r="AC26" s="22">
        <v>18.600000000000001</v>
      </c>
      <c r="AD26" s="22">
        <v>23.4</v>
      </c>
      <c r="AE26" s="22">
        <v>14.4</v>
      </c>
      <c r="AF26" s="22">
        <v>10.199999999999999</v>
      </c>
      <c r="AG26" s="22">
        <v>11.5</v>
      </c>
      <c r="AH26" s="22">
        <v>8.8000000000000007</v>
      </c>
      <c r="AI26" s="22">
        <v>3.3</v>
      </c>
      <c r="AJ26" s="22">
        <v>10.3</v>
      </c>
      <c r="AK26" s="22">
        <v>9.3000000000000007</v>
      </c>
      <c r="AL26" s="22">
        <v>12.3</v>
      </c>
      <c r="AM26" s="22">
        <v>4.7</v>
      </c>
      <c r="AN26" s="22">
        <v>11.6</v>
      </c>
      <c r="AO26" s="39">
        <v>104.81466666666667</v>
      </c>
      <c r="AP26" s="22">
        <v>34.700000000000003</v>
      </c>
      <c r="AQ26" s="22">
        <v>29.6</v>
      </c>
      <c r="AR26" s="22">
        <v>15</v>
      </c>
      <c r="AS26" s="22">
        <v>17.899999999999999</v>
      </c>
      <c r="AT26" s="22">
        <v>19</v>
      </c>
      <c r="AU26" s="22">
        <v>12.3</v>
      </c>
      <c r="AV26" s="22">
        <v>10.69</v>
      </c>
      <c r="AW26" s="22">
        <v>3.7</v>
      </c>
      <c r="AX26" s="22">
        <v>5.4</v>
      </c>
      <c r="AY26" s="26">
        <v>95.410743249689901</v>
      </c>
      <c r="AZ26" s="67">
        <v>-7.1468144044321331</v>
      </c>
    </row>
    <row r="27" spans="1:52" x14ac:dyDescent="0.15">
      <c r="A27" s="20">
        <v>40724</v>
      </c>
      <c r="B27" s="21">
        <v>5.5357476125821785</v>
      </c>
      <c r="C27" s="22">
        <f t="shared" si="0"/>
        <v>95.284767451869271</v>
      </c>
      <c r="D27" s="22">
        <f t="shared" si="1"/>
        <v>56.027130394923439</v>
      </c>
      <c r="E27" s="22">
        <v>24589.42</v>
      </c>
      <c r="F27" s="22">
        <v>44419.33</v>
      </c>
      <c r="G27" s="22">
        <v>99442.59</v>
      </c>
      <c r="H27" s="23">
        <v>37.234174526671673</v>
      </c>
      <c r="I27" s="21">
        <v>62600</v>
      </c>
      <c r="J27" s="21">
        <v>34168</v>
      </c>
      <c r="K27" s="22">
        <v>21909.8</v>
      </c>
      <c r="L27" s="21">
        <v>102600</v>
      </c>
      <c r="M27" s="22">
        <v>26250.45</v>
      </c>
      <c r="N27" s="22">
        <v>40990.870000000003</v>
      </c>
      <c r="O27" s="22">
        <v>101.75</v>
      </c>
      <c r="P27" s="36">
        <v>91.428571428571431</v>
      </c>
      <c r="Q27" s="36">
        <v>55.714285714285715</v>
      </c>
      <c r="R27" s="36">
        <v>1.0421771440048202</v>
      </c>
      <c r="S27" s="36">
        <v>1.0056151609345232</v>
      </c>
      <c r="T27" s="21">
        <v>9.9128772400237875</v>
      </c>
      <c r="U27" s="22">
        <v>24.064611992522657</v>
      </c>
      <c r="V27" s="22">
        <v>12.9</v>
      </c>
      <c r="W27" s="23">
        <v>33.983144797417133</v>
      </c>
      <c r="X27" s="21">
        <v>16.899999999999999</v>
      </c>
      <c r="Y27" s="21">
        <v>13.68</v>
      </c>
      <c r="Z27" s="21">
        <v>17.5</v>
      </c>
      <c r="AA27" s="22">
        <v>32.9</v>
      </c>
      <c r="AB27" s="22">
        <v>18.399999999999999</v>
      </c>
      <c r="AC27" s="22">
        <v>21.6</v>
      </c>
      <c r="AD27" s="22">
        <v>23.6</v>
      </c>
      <c r="AE27" s="22">
        <v>14.3</v>
      </c>
      <c r="AF27" s="22">
        <v>10.1</v>
      </c>
      <c r="AG27" s="22">
        <v>11.4</v>
      </c>
      <c r="AH27" s="22">
        <v>8.6999999999999993</v>
      </c>
      <c r="AI27" s="22">
        <v>3</v>
      </c>
      <c r="AJ27" s="22">
        <v>10</v>
      </c>
      <c r="AK27" s="22">
        <v>9.3000000000000007</v>
      </c>
      <c r="AL27" s="22">
        <v>12.3</v>
      </c>
      <c r="AM27" s="22">
        <v>4.8</v>
      </c>
      <c r="AN27" s="22">
        <v>11</v>
      </c>
      <c r="AO27" s="39">
        <v>105.41399999999999</v>
      </c>
      <c r="AP27" s="22">
        <v>35.9</v>
      </c>
      <c r="AQ27" s="22">
        <v>34.799999999999997</v>
      </c>
      <c r="AR27" s="22">
        <v>13.1</v>
      </c>
      <c r="AS27" s="22">
        <v>16.899999999999999</v>
      </c>
      <c r="AT27" s="22">
        <v>17.600000000000001</v>
      </c>
      <c r="AU27" s="22">
        <v>13.2</v>
      </c>
      <c r="AV27" s="22">
        <v>11.37</v>
      </c>
      <c r="AW27" s="22">
        <v>3.4</v>
      </c>
      <c r="AX27" s="22">
        <v>4.2</v>
      </c>
      <c r="AY27" s="26">
        <v>94.867659614837294</v>
      </c>
      <c r="AZ27" s="67">
        <v>-4.7233170036956595</v>
      </c>
    </row>
    <row r="28" spans="1:52" x14ac:dyDescent="0.15">
      <c r="A28" s="20">
        <v>40816</v>
      </c>
      <c r="B28" s="21">
        <v>5.5144100576879245</v>
      </c>
      <c r="C28" s="22">
        <f t="shared" si="0"/>
        <v>91.264658441954737</v>
      </c>
      <c r="D28" s="22">
        <f t="shared" si="1"/>
        <v>34.474986019701468</v>
      </c>
      <c r="E28" s="22">
        <v>39311.54</v>
      </c>
      <c r="F28" s="22">
        <v>71288.75</v>
      </c>
      <c r="G28" s="22">
        <v>147774.69</v>
      </c>
      <c r="H28" s="23">
        <v>39.382770035398231</v>
      </c>
      <c r="I28" s="21">
        <v>64000</v>
      </c>
      <c r="J28" s="21">
        <v>33887</v>
      </c>
      <c r="K28" s="22">
        <v>31184.02</v>
      </c>
      <c r="L28" s="21">
        <v>105000</v>
      </c>
      <c r="M28" s="22">
        <v>44224.84</v>
      </c>
      <c r="N28" s="22">
        <v>61947.19</v>
      </c>
      <c r="O28" s="22">
        <v>100.41</v>
      </c>
      <c r="P28" s="36">
        <v>87.142857142857139</v>
      </c>
      <c r="Q28" s="36">
        <v>34.285714285714285</v>
      </c>
      <c r="R28" s="36">
        <v>1.0472993591699724</v>
      </c>
      <c r="S28" s="36">
        <v>1.0055204255746262</v>
      </c>
      <c r="T28" s="21">
        <v>9.1082639359560744</v>
      </c>
      <c r="U28" s="22">
        <v>23.169650382340468</v>
      </c>
      <c r="V28" s="22">
        <v>12.9</v>
      </c>
      <c r="W28" s="23">
        <v>32.472212511783823</v>
      </c>
      <c r="X28" s="21">
        <v>14.6</v>
      </c>
      <c r="Y28" s="21">
        <v>9.6199999999999992</v>
      </c>
      <c r="Z28" s="21">
        <v>16.2</v>
      </c>
      <c r="AA28" s="22">
        <v>32</v>
      </c>
      <c r="AB28" s="22">
        <v>7.2</v>
      </c>
      <c r="AC28" s="22">
        <v>22.7</v>
      </c>
      <c r="AD28" s="22">
        <v>23.7</v>
      </c>
      <c r="AE28" s="22">
        <v>14.2</v>
      </c>
      <c r="AF28" s="22">
        <v>9.8000000000000007</v>
      </c>
      <c r="AG28" s="22">
        <v>11.3</v>
      </c>
      <c r="AH28" s="22">
        <v>8.6999999999999993</v>
      </c>
      <c r="AI28" s="22">
        <v>3.6</v>
      </c>
      <c r="AJ28" s="22">
        <v>9.8000000000000007</v>
      </c>
      <c r="AK28" s="22">
        <v>9.6999999999999993</v>
      </c>
      <c r="AL28" s="22">
        <v>12.2</v>
      </c>
      <c r="AM28" s="22">
        <v>4.9000000000000004</v>
      </c>
      <c r="AN28" s="22">
        <v>9</v>
      </c>
      <c r="AO28" s="39">
        <v>106.319</v>
      </c>
      <c r="AP28" s="22">
        <v>33.299999999999997</v>
      </c>
      <c r="AQ28" s="22">
        <v>32.200000000000003</v>
      </c>
      <c r="AR28" s="22">
        <v>8.9</v>
      </c>
      <c r="AS28" s="22">
        <v>15.9</v>
      </c>
      <c r="AT28" s="22">
        <v>14.2</v>
      </c>
      <c r="AU28" s="22">
        <v>13.7</v>
      </c>
      <c r="AV28" s="22">
        <v>12.61</v>
      </c>
      <c r="AW28" s="22">
        <v>2.4</v>
      </c>
      <c r="AX28" s="22">
        <v>3.7</v>
      </c>
      <c r="AY28" s="26">
        <v>94.055680963130101</v>
      </c>
      <c r="AZ28" s="67">
        <v>-11.392405063291145</v>
      </c>
    </row>
    <row r="29" spans="1:52" x14ac:dyDescent="0.15">
      <c r="A29" s="20">
        <v>40908</v>
      </c>
      <c r="B29" s="21">
        <v>5.3570998498172431</v>
      </c>
      <c r="C29" s="22">
        <f t="shared" si="0"/>
        <v>53.922749044250125</v>
      </c>
      <c r="D29" s="22">
        <f t="shared" si="1"/>
        <v>4.3189268461007586</v>
      </c>
      <c r="E29" s="22">
        <v>58588.86</v>
      </c>
      <c r="F29" s="22">
        <v>109366.75</v>
      </c>
      <c r="G29" s="22">
        <v>191236.8682</v>
      </c>
      <c r="H29" s="23">
        <v>37.907676019999997</v>
      </c>
      <c r="I29" s="21">
        <v>71400</v>
      </c>
      <c r="J29" s="21">
        <v>34880</v>
      </c>
      <c r="K29" s="22">
        <v>44327.442000000003</v>
      </c>
      <c r="L29" s="21">
        <v>107300</v>
      </c>
      <c r="M29" s="22">
        <v>61796.9</v>
      </c>
      <c r="N29" s="22">
        <v>85688.732199999999</v>
      </c>
      <c r="O29" s="22">
        <v>98.89</v>
      </c>
      <c r="P29" s="36">
        <v>51.428571428571423</v>
      </c>
      <c r="Q29" s="36">
        <v>4.2857142857142856</v>
      </c>
      <c r="R29" s="36">
        <v>1.0484978980826414</v>
      </c>
      <c r="S29" s="36">
        <v>1.0077495974235104</v>
      </c>
      <c r="T29" s="21">
        <v>6.4532417638803574</v>
      </c>
      <c r="U29" s="22">
        <v>11.129518197978649</v>
      </c>
      <c r="V29" s="22">
        <v>4.9000000000000004</v>
      </c>
      <c r="W29" s="23">
        <v>31.838316377864363</v>
      </c>
      <c r="X29" s="21">
        <v>13.9</v>
      </c>
      <c r="Y29" s="21">
        <v>10.5</v>
      </c>
      <c r="Z29" s="21">
        <v>15.5</v>
      </c>
      <c r="AA29" s="22">
        <v>27.9</v>
      </c>
      <c r="AB29" s="22">
        <v>2.6</v>
      </c>
      <c r="AC29" s="22">
        <v>14.1</v>
      </c>
      <c r="AD29" s="22">
        <v>16.2</v>
      </c>
      <c r="AE29" s="22">
        <v>13.9</v>
      </c>
      <c r="AF29" s="22">
        <v>9.5</v>
      </c>
      <c r="AG29" s="22">
        <v>10.9</v>
      </c>
      <c r="AH29" s="22">
        <v>7.4</v>
      </c>
      <c r="AI29" s="22">
        <v>4.3</v>
      </c>
      <c r="AJ29" s="22">
        <v>9.6999999999999993</v>
      </c>
      <c r="AK29" s="22">
        <v>9.6999999999999993</v>
      </c>
      <c r="AL29" s="22">
        <v>12.5</v>
      </c>
      <c r="AM29" s="22">
        <v>5.0999999999999996</v>
      </c>
      <c r="AN29" s="22">
        <v>7.7</v>
      </c>
      <c r="AO29" s="39">
        <v>105.26233333333334</v>
      </c>
      <c r="AP29" s="22">
        <v>29.1</v>
      </c>
      <c r="AQ29" s="22">
        <v>25.1</v>
      </c>
      <c r="AR29" s="22">
        <v>7.9</v>
      </c>
      <c r="AS29" s="22">
        <v>15.8</v>
      </c>
      <c r="AT29" s="22">
        <v>13.5</v>
      </c>
      <c r="AU29" s="22">
        <v>14.1</v>
      </c>
      <c r="AV29" s="22">
        <v>12.54</v>
      </c>
      <c r="AW29" s="22">
        <v>0.1</v>
      </c>
      <c r="AX29" s="22">
        <v>1.6</v>
      </c>
      <c r="AY29" s="26">
        <v>95.002850085502502</v>
      </c>
      <c r="AZ29" s="67">
        <v>-8.4919859334764762</v>
      </c>
    </row>
    <row r="30" spans="1:52" x14ac:dyDescent="0.15">
      <c r="A30" s="20">
        <v>40999</v>
      </c>
      <c r="B30" s="21">
        <v>5.6906222300377651</v>
      </c>
      <c r="C30" s="22">
        <f t="shared" si="0"/>
        <v>29.717223650385606</v>
      </c>
      <c r="D30" s="22">
        <f t="shared" si="1"/>
        <v>22.974041602200447</v>
      </c>
      <c r="E30" s="22">
        <v>8672.0256000000008</v>
      </c>
      <c r="F30" s="22">
        <v>15239.1518</v>
      </c>
      <c r="G30" s="22">
        <v>39946.272599999997</v>
      </c>
      <c r="H30" s="23">
        <v>41.327103130000005</v>
      </c>
      <c r="I30" s="21">
        <v>73000</v>
      </c>
      <c r="J30" s="21">
        <v>36010</v>
      </c>
      <c r="K30" s="22">
        <v>7858.8719000000001</v>
      </c>
      <c r="L30" s="21">
        <v>110000</v>
      </c>
      <c r="M30" s="22">
        <v>10927.165199999999</v>
      </c>
      <c r="N30" s="22">
        <v>20846.595399999998</v>
      </c>
      <c r="O30" s="22">
        <v>96.92</v>
      </c>
      <c r="P30" s="36">
        <v>28.571428571428569</v>
      </c>
      <c r="Q30" s="36">
        <v>22.857142857142858</v>
      </c>
      <c r="R30" s="36">
        <v>1.0401028277634963</v>
      </c>
      <c r="S30" s="36">
        <v>1.0051143200962696</v>
      </c>
      <c r="T30" s="21">
        <v>-1.1038780151833683</v>
      </c>
      <c r="U30" s="22">
        <v>-14.577398735804382</v>
      </c>
      <c r="V30" s="22">
        <v>-13.6</v>
      </c>
      <c r="W30" s="23">
        <v>26.988055758183329</v>
      </c>
      <c r="X30" s="21">
        <v>10.1</v>
      </c>
      <c r="Y30" s="21">
        <v>6.3</v>
      </c>
      <c r="Z30" s="21">
        <v>12.1</v>
      </c>
      <c r="AA30" s="22">
        <v>23.5</v>
      </c>
      <c r="AB30" s="22">
        <v>-3.9</v>
      </c>
      <c r="AC30" s="22">
        <v>8.1999999999999993</v>
      </c>
      <c r="AD30" s="22">
        <v>0.3</v>
      </c>
      <c r="AE30" s="22">
        <v>11.6</v>
      </c>
      <c r="AF30" s="22">
        <v>8.1</v>
      </c>
      <c r="AG30" s="22">
        <v>9.4</v>
      </c>
      <c r="AH30" s="22">
        <v>0.6</v>
      </c>
      <c r="AI30" s="22">
        <v>3.8</v>
      </c>
      <c r="AJ30" s="22">
        <v>10.199999999999999</v>
      </c>
      <c r="AK30" s="22">
        <v>5.7</v>
      </c>
      <c r="AL30" s="22">
        <v>10.1</v>
      </c>
      <c r="AM30" s="22">
        <v>6.2</v>
      </c>
      <c r="AN30" s="22">
        <v>6.8</v>
      </c>
      <c r="AO30" s="39">
        <v>103.92333333333333</v>
      </c>
      <c r="AP30" s="22">
        <v>17.3</v>
      </c>
      <c r="AQ30" s="22">
        <v>35.9</v>
      </c>
      <c r="AR30" s="22">
        <v>4.4000000000000004</v>
      </c>
      <c r="AS30" s="22">
        <v>15.7</v>
      </c>
      <c r="AT30" s="22">
        <v>12.5</v>
      </c>
      <c r="AU30" s="22">
        <v>14</v>
      </c>
      <c r="AV30" s="22">
        <v>12.32</v>
      </c>
      <c r="AW30" s="22">
        <v>-1.6</v>
      </c>
      <c r="AX30" s="22">
        <v>-0.4</v>
      </c>
      <c r="AY30" s="26">
        <v>96.227867590454196</v>
      </c>
      <c r="AZ30" s="67">
        <v>-7.1865003603818529</v>
      </c>
    </row>
    <row r="31" spans="1:52" x14ac:dyDescent="0.15">
      <c r="A31" s="20">
        <v>41090</v>
      </c>
      <c r="B31" s="21">
        <v>5.8337045973032202</v>
      </c>
      <c r="C31" s="22">
        <f t="shared" si="0"/>
        <v>17.764153710765619</v>
      </c>
      <c r="D31" s="22">
        <f t="shared" si="1"/>
        <v>44.516438375771109</v>
      </c>
      <c r="E31" s="22">
        <v>23314.037100000001</v>
      </c>
      <c r="F31" s="22">
        <v>39964.377200000003</v>
      </c>
      <c r="G31" s="22">
        <v>92379.672900000005</v>
      </c>
      <c r="H31" s="23">
        <v>44.93131305</v>
      </c>
      <c r="I31" s="21">
        <v>69000</v>
      </c>
      <c r="J31" s="21">
        <v>37237</v>
      </c>
      <c r="K31" s="22">
        <v>17543.185600000001</v>
      </c>
      <c r="L31" s="21">
        <v>113200</v>
      </c>
      <c r="M31" s="22">
        <v>30609.828600000001</v>
      </c>
      <c r="N31" s="22">
        <v>43329.024100000002</v>
      </c>
      <c r="O31" s="22">
        <v>94.71</v>
      </c>
      <c r="P31" s="36">
        <v>17.142857142857142</v>
      </c>
      <c r="Q31" s="36">
        <v>44.285714285714285</v>
      </c>
      <c r="R31" s="36">
        <v>1.0362422997946612</v>
      </c>
      <c r="S31" s="36">
        <v>1.0052098988077347</v>
      </c>
      <c r="T31" s="21">
        <v>5.382416352288466</v>
      </c>
      <c r="U31" s="22">
        <v>-5.186714042055474</v>
      </c>
      <c r="V31" s="22">
        <v>-10</v>
      </c>
      <c r="W31" s="23">
        <v>20.672241619898667</v>
      </c>
      <c r="X31" s="21">
        <v>10.3</v>
      </c>
      <c r="Y31" s="21">
        <v>8.85</v>
      </c>
      <c r="Z31" s="21">
        <v>10.199999999999999</v>
      </c>
      <c r="AA31" s="22">
        <v>16.600000000000001</v>
      </c>
      <c r="AB31" s="22">
        <v>-19.899999999999999</v>
      </c>
      <c r="AC31" s="22">
        <v>5.7</v>
      </c>
      <c r="AD31" s="22">
        <v>-7.1</v>
      </c>
      <c r="AE31" s="22">
        <v>10.5</v>
      </c>
      <c r="AF31" s="22">
        <v>7.9</v>
      </c>
      <c r="AG31" s="22">
        <v>8.5</v>
      </c>
      <c r="AH31" s="22">
        <v>1.2</v>
      </c>
      <c r="AI31" s="22">
        <v>4.3</v>
      </c>
      <c r="AJ31" s="22">
        <v>9.8000000000000007</v>
      </c>
      <c r="AK31" s="22">
        <v>5.9</v>
      </c>
      <c r="AL31" s="22">
        <v>10</v>
      </c>
      <c r="AM31" s="22">
        <v>6.1</v>
      </c>
      <c r="AN31" s="22">
        <v>8</v>
      </c>
      <c r="AO31" s="39">
        <v>103.33333333333333</v>
      </c>
      <c r="AP31" s="22">
        <v>14.4</v>
      </c>
      <c r="AQ31" s="22">
        <v>24</v>
      </c>
      <c r="AR31" s="22">
        <v>4.7</v>
      </c>
      <c r="AS31" s="22">
        <v>16</v>
      </c>
      <c r="AT31" s="22">
        <v>12.3</v>
      </c>
      <c r="AU31" s="22">
        <v>13.3</v>
      </c>
      <c r="AV31" s="22">
        <v>11.96</v>
      </c>
      <c r="AW31" s="22">
        <v>-2</v>
      </c>
      <c r="AX31" s="22">
        <v>-1.3</v>
      </c>
      <c r="AY31" s="26">
        <v>96.777315397270797</v>
      </c>
      <c r="AZ31" s="67">
        <v>0.20565105154639607</v>
      </c>
    </row>
    <row r="32" spans="1:52" x14ac:dyDescent="0.15">
      <c r="A32" s="20">
        <v>41182</v>
      </c>
      <c r="B32" s="21">
        <v>5.8960895536438205</v>
      </c>
      <c r="C32" s="22">
        <f t="shared" si="0"/>
        <v>19.160997732426303</v>
      </c>
      <c r="D32" s="22">
        <f t="shared" si="1"/>
        <v>50.245712566442691</v>
      </c>
      <c r="E32" s="22">
        <v>40353.6679</v>
      </c>
      <c r="F32" s="22">
        <v>68441.409400000004</v>
      </c>
      <c r="G32" s="22">
        <v>135014.43299999999</v>
      </c>
      <c r="H32" s="23">
        <v>46.385572920000001</v>
      </c>
      <c r="I32" s="21">
        <v>72000</v>
      </c>
      <c r="J32" s="21">
        <v>38461</v>
      </c>
      <c r="K32" s="22">
        <v>26033.318899999998</v>
      </c>
      <c r="L32" s="21">
        <v>117000</v>
      </c>
      <c r="M32" s="22">
        <v>51045.9254</v>
      </c>
      <c r="N32" s="22">
        <v>68231.616899999994</v>
      </c>
      <c r="O32" s="22">
        <v>94.39</v>
      </c>
      <c r="P32" s="36">
        <v>18.571428571428573</v>
      </c>
      <c r="Q32" s="36">
        <v>50</v>
      </c>
      <c r="R32" s="36">
        <v>1.0317460317460316</v>
      </c>
      <c r="S32" s="36">
        <v>1.0049142513288538</v>
      </c>
      <c r="T32" s="21">
        <v>6.9214928154241351</v>
      </c>
      <c r="U32" s="22">
        <v>2.6509465159594292</v>
      </c>
      <c r="V32" s="22">
        <v>-4</v>
      </c>
      <c r="W32" s="23">
        <v>17.781387338441345</v>
      </c>
      <c r="X32" s="21">
        <v>12.2</v>
      </c>
      <c r="Y32" s="21">
        <v>11</v>
      </c>
      <c r="Z32" s="21">
        <v>12</v>
      </c>
      <c r="AA32" s="22">
        <v>15.4</v>
      </c>
      <c r="AB32" s="22">
        <v>-16.5</v>
      </c>
      <c r="AC32" s="22">
        <v>10.1</v>
      </c>
      <c r="AD32" s="22">
        <v>-8.6</v>
      </c>
      <c r="AE32" s="22">
        <v>10</v>
      </c>
      <c r="AF32" s="22">
        <v>7.8</v>
      </c>
      <c r="AG32" s="22">
        <v>8.1</v>
      </c>
      <c r="AH32" s="22">
        <v>3.1</v>
      </c>
      <c r="AI32" s="22">
        <v>4.2</v>
      </c>
      <c r="AJ32" s="22">
        <v>9.8000000000000007</v>
      </c>
      <c r="AK32" s="22">
        <v>5.8</v>
      </c>
      <c r="AL32" s="22">
        <v>10.1</v>
      </c>
      <c r="AM32" s="22">
        <v>6.3</v>
      </c>
      <c r="AN32" s="22">
        <v>8.8000000000000007</v>
      </c>
      <c r="AO32" s="39">
        <v>102</v>
      </c>
      <c r="AP32" s="22">
        <v>15.2</v>
      </c>
      <c r="AQ32" s="22">
        <v>22.4</v>
      </c>
      <c r="AR32" s="22">
        <v>7.3</v>
      </c>
      <c r="AS32" s="22">
        <v>16.3</v>
      </c>
      <c r="AT32" s="22">
        <v>13.3</v>
      </c>
      <c r="AU32" s="22">
        <v>13</v>
      </c>
      <c r="AV32" s="22">
        <v>10.56</v>
      </c>
      <c r="AW32" s="22">
        <v>-1.7</v>
      </c>
      <c r="AX32" s="22">
        <v>-1.2</v>
      </c>
      <c r="AY32" s="26">
        <v>98.039215686274503</v>
      </c>
      <c r="AZ32" s="67">
        <v>19.610940375510189</v>
      </c>
    </row>
    <row r="33" spans="1:52" x14ac:dyDescent="0.15">
      <c r="A33" s="20">
        <v>41274</v>
      </c>
      <c r="B33" s="21">
        <v>5.7909859815697828</v>
      </c>
      <c r="C33" s="22">
        <f t="shared" si="0"/>
        <v>36.729102032532111</v>
      </c>
      <c r="D33" s="22">
        <f t="shared" si="1"/>
        <v>66.023668808402846</v>
      </c>
      <c r="E33" s="22">
        <v>64455.785600000003</v>
      </c>
      <c r="F33" s="22">
        <v>111303.6464</v>
      </c>
      <c r="G33" s="22">
        <v>177333.61739999999</v>
      </c>
      <c r="H33" s="23">
        <v>44.629402930000012</v>
      </c>
      <c r="I33" s="21">
        <v>75000</v>
      </c>
      <c r="J33" s="21">
        <v>38630</v>
      </c>
      <c r="K33" s="22">
        <v>35666.796399999999</v>
      </c>
      <c r="L33" s="21">
        <v>121000</v>
      </c>
      <c r="M33" s="22">
        <v>71803.786900000006</v>
      </c>
      <c r="N33" s="22">
        <v>96536.8076</v>
      </c>
      <c r="O33" s="22">
        <v>95.59</v>
      </c>
      <c r="P33" s="36">
        <v>35.714285714285715</v>
      </c>
      <c r="Q33" s="36">
        <v>65.714285714285708</v>
      </c>
      <c r="R33" s="36">
        <v>1.0284148569108991</v>
      </c>
      <c r="S33" s="36">
        <v>1.0047080036061304</v>
      </c>
      <c r="T33" s="21">
        <v>8.0992728139525294</v>
      </c>
      <c r="U33" s="22">
        <v>10.013722062521779</v>
      </c>
      <c r="V33" s="22">
        <v>1.8</v>
      </c>
      <c r="W33" s="23">
        <v>17.731835912213789</v>
      </c>
      <c r="X33" s="21">
        <v>12.8</v>
      </c>
      <c r="Y33" s="21">
        <v>11.08</v>
      </c>
      <c r="Z33" s="21">
        <v>12.9</v>
      </c>
      <c r="AA33" s="22">
        <v>16.2</v>
      </c>
      <c r="AB33" s="22">
        <v>-19.5</v>
      </c>
      <c r="AC33" s="22">
        <v>12.7</v>
      </c>
      <c r="AD33" s="22">
        <v>-7.3</v>
      </c>
      <c r="AE33" s="22">
        <v>10</v>
      </c>
      <c r="AF33" s="22">
        <v>7.9</v>
      </c>
      <c r="AG33" s="22">
        <v>8.1</v>
      </c>
      <c r="AH33" s="22">
        <v>4.7</v>
      </c>
      <c r="AI33" s="22">
        <v>4.5</v>
      </c>
      <c r="AJ33" s="22">
        <v>9.8000000000000007</v>
      </c>
      <c r="AK33" s="22">
        <v>6.1</v>
      </c>
      <c r="AL33" s="22">
        <v>10.3</v>
      </c>
      <c r="AM33" s="22">
        <v>6.5</v>
      </c>
      <c r="AN33" s="22">
        <v>9.4</v>
      </c>
      <c r="AO33" s="39">
        <v>101.86666666666667</v>
      </c>
      <c r="AP33" s="22">
        <v>16.2</v>
      </c>
      <c r="AQ33" s="22">
        <v>15.3</v>
      </c>
      <c r="AR33" s="22">
        <v>6.5</v>
      </c>
      <c r="AS33" s="22">
        <v>15</v>
      </c>
      <c r="AT33" s="22">
        <v>13.3</v>
      </c>
      <c r="AU33" s="22">
        <v>12.6</v>
      </c>
      <c r="AV33" s="22">
        <v>9.98</v>
      </c>
      <c r="AW33" s="22">
        <v>-0.4</v>
      </c>
      <c r="AX33" s="22">
        <v>-0.1</v>
      </c>
      <c r="AY33" s="26">
        <v>98.164327083537799</v>
      </c>
      <c r="AZ33" s="67">
        <v>22.87452203514022</v>
      </c>
    </row>
    <row r="34" spans="1:52" x14ac:dyDescent="0.15">
      <c r="A34" s="20">
        <v>41364</v>
      </c>
      <c r="B34" s="21">
        <v>6.6952054351238575</v>
      </c>
      <c r="C34" s="22">
        <f t="shared" si="0"/>
        <v>87.456792269691576</v>
      </c>
      <c r="D34" s="22">
        <f t="shared" si="1"/>
        <v>95.509341764874947</v>
      </c>
      <c r="E34" s="22">
        <v>13991.628199999999</v>
      </c>
      <c r="F34" s="22">
        <v>20897.981899999999</v>
      </c>
      <c r="G34" s="22">
        <v>38872.950400000002</v>
      </c>
      <c r="H34" s="23">
        <v>49.002736609999999</v>
      </c>
      <c r="I34" s="24">
        <f>I38/(100+Z38)*100</f>
        <v>79034.941763727125</v>
      </c>
      <c r="J34" s="24">
        <f>J38/(100+Y38)*100</f>
        <v>33693.304535637151</v>
      </c>
      <c r="K34" s="22">
        <v>6133.7440999999999</v>
      </c>
      <c r="L34" s="24">
        <f>L38/(100+X38)*100</f>
        <v>129629.62962962964</v>
      </c>
      <c r="M34" s="22">
        <v>13132.5735</v>
      </c>
      <c r="N34" s="22">
        <v>26961.999400000001</v>
      </c>
      <c r="O34" s="22">
        <v>97.56</v>
      </c>
      <c r="P34" s="36">
        <v>84.285714285714292</v>
      </c>
      <c r="Q34" s="36">
        <v>94.285714285714278</v>
      </c>
      <c r="R34" s="36">
        <v>1.0376229591319339</v>
      </c>
      <c r="S34" s="36">
        <v>1.0129778672032193</v>
      </c>
      <c r="T34" s="21">
        <v>17.653310384643571</v>
      </c>
      <c r="U34" s="22">
        <v>61.342099820369512</v>
      </c>
      <c r="V34" s="22">
        <v>37.1</v>
      </c>
      <c r="W34" s="23">
        <v>18.572880503758626</v>
      </c>
      <c r="X34" s="24">
        <f>(L34/L30-1)*100</f>
        <v>17.845117845117841</v>
      </c>
      <c r="Y34" s="24">
        <f>(J34/J30-1)*100</f>
        <v>-6.4334781015352611</v>
      </c>
      <c r="Z34" s="24">
        <f>(I34/I30-1)*100</f>
        <v>8.2670435119549737</v>
      </c>
      <c r="AA34" s="22">
        <v>20.2</v>
      </c>
      <c r="AB34" s="22">
        <v>-22</v>
      </c>
      <c r="AC34" s="22">
        <v>29.3</v>
      </c>
      <c r="AD34" s="22">
        <v>-2.7</v>
      </c>
      <c r="AE34" s="22">
        <v>9.5</v>
      </c>
      <c r="AF34" s="22">
        <v>7.9</v>
      </c>
      <c r="AG34" s="22">
        <v>7.6</v>
      </c>
      <c r="AH34" s="22">
        <v>9.8000000000000007</v>
      </c>
      <c r="AI34" s="22">
        <v>3.2</v>
      </c>
      <c r="AJ34" s="22">
        <v>9.9</v>
      </c>
      <c r="AK34" s="22">
        <v>6.4</v>
      </c>
      <c r="AL34" s="22">
        <v>10.1</v>
      </c>
      <c r="AM34" s="22">
        <v>3.4</v>
      </c>
      <c r="AN34" s="22">
        <v>10.9</v>
      </c>
      <c r="AO34" s="39">
        <v>102.58343333333335</v>
      </c>
      <c r="AP34" s="22">
        <v>13.7</v>
      </c>
      <c r="AQ34" s="22">
        <v>13.4</v>
      </c>
      <c r="AR34" s="22">
        <v>11.9</v>
      </c>
      <c r="AS34" s="22">
        <v>14.9</v>
      </c>
      <c r="AT34" s="22">
        <v>15.6</v>
      </c>
      <c r="AU34" s="22">
        <v>9.3000000000000007</v>
      </c>
      <c r="AV34" s="22">
        <v>7.28</v>
      </c>
      <c r="AW34" s="22">
        <v>1.8</v>
      </c>
      <c r="AX34" s="22">
        <v>3.1</v>
      </c>
      <c r="AY34" s="26">
        <v>97.484889842074395</v>
      </c>
      <c r="AZ34" s="67">
        <v>58.538989798771453</v>
      </c>
    </row>
    <row r="35" spans="1:52" x14ac:dyDescent="0.15">
      <c r="A35" s="20">
        <v>41455</v>
      </c>
      <c r="B35" s="21">
        <v>6.4892561868936216</v>
      </c>
      <c r="C35" s="22">
        <f t="shared" si="0"/>
        <v>102.53252713630071</v>
      </c>
      <c r="D35" s="22">
        <f t="shared" si="1"/>
        <v>79.051386226431291</v>
      </c>
      <c r="E35" s="22">
        <v>33376.4064</v>
      </c>
      <c r="F35" s="22">
        <v>51433.331400000003</v>
      </c>
      <c r="G35" s="22">
        <v>95901.089000000007</v>
      </c>
      <c r="H35" s="23">
        <v>52.587295780000012</v>
      </c>
      <c r="I35" s="21">
        <v>83000</v>
      </c>
      <c r="J35" s="21">
        <v>35000</v>
      </c>
      <c r="K35" s="22">
        <v>15721.4858</v>
      </c>
      <c r="L35" s="21">
        <v>136000</v>
      </c>
      <c r="M35" s="22">
        <v>36827.935299999997</v>
      </c>
      <c r="N35" s="22">
        <v>57224.722699999998</v>
      </c>
      <c r="O35" s="22">
        <v>97.29</v>
      </c>
      <c r="P35" s="36">
        <v>97.142857142857139</v>
      </c>
      <c r="Q35" s="36">
        <v>78.571428571428569</v>
      </c>
      <c r="R35" s="36">
        <v>1.0554818969913309</v>
      </c>
      <c r="S35" s="36">
        <v>1.0061085519727619</v>
      </c>
      <c r="T35" s="21">
        <v>11.237312048564263</v>
      </c>
      <c r="U35" s="22">
        <v>43.160132485162748</v>
      </c>
      <c r="V35" s="22">
        <v>28.7</v>
      </c>
      <c r="W35" s="23">
        <v>17.039303350606193</v>
      </c>
      <c r="X35" s="21">
        <v>18.100000000000001</v>
      </c>
      <c r="Y35" s="21">
        <v>11.74</v>
      </c>
      <c r="Z35" s="21">
        <v>20.8</v>
      </c>
      <c r="AA35" s="22">
        <v>20.3</v>
      </c>
      <c r="AB35" s="22">
        <v>-10.4</v>
      </c>
      <c r="AC35" s="22">
        <v>32.1</v>
      </c>
      <c r="AD35" s="22">
        <v>3.8</v>
      </c>
      <c r="AE35" s="22">
        <v>9.3000000000000007</v>
      </c>
      <c r="AF35" s="22">
        <v>7.7</v>
      </c>
      <c r="AG35" s="22">
        <v>7.4</v>
      </c>
      <c r="AH35" s="22">
        <v>8.6</v>
      </c>
      <c r="AI35" s="22">
        <v>3</v>
      </c>
      <c r="AJ35" s="22">
        <v>9.8000000000000007</v>
      </c>
      <c r="AK35" s="22">
        <v>6.3</v>
      </c>
      <c r="AL35" s="22">
        <v>10.3</v>
      </c>
      <c r="AM35" s="22">
        <v>3.5</v>
      </c>
      <c r="AN35" s="22">
        <v>10.3</v>
      </c>
      <c r="AO35" s="39">
        <v>102.18459999999999</v>
      </c>
      <c r="AP35" s="22">
        <v>13.5</v>
      </c>
      <c r="AQ35" s="22">
        <v>11.3</v>
      </c>
      <c r="AR35" s="22">
        <v>9.1</v>
      </c>
      <c r="AS35" s="22">
        <v>14.2</v>
      </c>
      <c r="AT35" s="22">
        <v>14.3</v>
      </c>
      <c r="AU35" s="22">
        <v>9.1</v>
      </c>
      <c r="AV35" s="22">
        <v>7.21</v>
      </c>
      <c r="AW35" s="22">
        <v>3.3</v>
      </c>
      <c r="AX35" s="22">
        <v>6.1</v>
      </c>
      <c r="AY35" s="26">
        <v>97.866510080250507</v>
      </c>
      <c r="AZ35" s="67">
        <v>30.56782609883204</v>
      </c>
    </row>
    <row r="36" spans="1:52" x14ac:dyDescent="0.15">
      <c r="A36" s="20">
        <v>41547</v>
      </c>
      <c r="B36" s="21">
        <v>6.4027036778635482</v>
      </c>
      <c r="C36" s="22">
        <f t="shared" ref="C36:C52" si="2">P36*R36</f>
        <v>104.5061056348389</v>
      </c>
      <c r="D36" s="22">
        <f t="shared" ref="D36:D52" si="3">Q36*S36</f>
        <v>90.640408899579072</v>
      </c>
      <c r="E36" s="22">
        <v>54028.131200000003</v>
      </c>
      <c r="F36" s="22">
        <v>84383.3073</v>
      </c>
      <c r="G36" s="22">
        <v>144899.55720000001</v>
      </c>
      <c r="H36" s="23">
        <v>54.205502619999997</v>
      </c>
      <c r="I36" s="21">
        <v>87000</v>
      </c>
      <c r="J36" s="21">
        <v>37000</v>
      </c>
      <c r="K36" s="22">
        <v>25166.6309</v>
      </c>
      <c r="L36" s="21">
        <v>142000</v>
      </c>
      <c r="M36" s="22">
        <v>61119.547400000003</v>
      </c>
      <c r="N36" s="22">
        <v>87827.782500000001</v>
      </c>
      <c r="O36" s="22">
        <v>97.25</v>
      </c>
      <c r="P36" s="36">
        <v>97.142857142857139</v>
      </c>
      <c r="Q36" s="36">
        <v>90</v>
      </c>
      <c r="R36" s="36">
        <v>1.0757981462409887</v>
      </c>
      <c r="S36" s="36">
        <v>1.0071156544397675</v>
      </c>
      <c r="T36" s="21">
        <v>8.5923749904144096</v>
      </c>
      <c r="U36" s="22">
        <v>33.886543681448103</v>
      </c>
      <c r="V36" s="22">
        <v>23.3</v>
      </c>
      <c r="W36" s="23">
        <v>16.858538566478053</v>
      </c>
      <c r="X36" s="21">
        <v>19</v>
      </c>
      <c r="Y36" s="21">
        <v>14.15</v>
      </c>
      <c r="Z36" s="21">
        <v>20.9</v>
      </c>
      <c r="AA36" s="22">
        <v>19.7</v>
      </c>
      <c r="AB36" s="22">
        <v>-3.3</v>
      </c>
      <c r="AC36" s="22">
        <v>28.7</v>
      </c>
      <c r="AD36" s="22">
        <v>7.3</v>
      </c>
      <c r="AE36" s="22">
        <v>9.6</v>
      </c>
      <c r="AF36" s="22">
        <v>7.8</v>
      </c>
      <c r="AG36" s="22">
        <v>7.7</v>
      </c>
      <c r="AH36" s="22">
        <v>8.1</v>
      </c>
      <c r="AI36" s="22">
        <v>3.5</v>
      </c>
      <c r="AJ36" s="22">
        <v>9.9</v>
      </c>
      <c r="AK36" s="22">
        <v>6.5</v>
      </c>
      <c r="AL36" s="22">
        <v>10.4</v>
      </c>
      <c r="AM36" s="22">
        <v>3.7</v>
      </c>
      <c r="AN36" s="22">
        <v>10.6</v>
      </c>
      <c r="AO36" s="39">
        <v>102.63636666666666</v>
      </c>
      <c r="AP36" s="22">
        <v>12.7</v>
      </c>
      <c r="AQ36" s="22">
        <v>10</v>
      </c>
      <c r="AR36" s="22">
        <v>8.9</v>
      </c>
      <c r="AS36" s="22">
        <v>14.3</v>
      </c>
      <c r="AT36" s="22">
        <v>14.6</v>
      </c>
      <c r="AU36" s="22">
        <v>9.5</v>
      </c>
      <c r="AV36" s="22">
        <v>7.61</v>
      </c>
      <c r="AW36" s="22">
        <v>4.2</v>
      </c>
      <c r="AX36" s="22">
        <v>8.1999999999999993</v>
      </c>
      <c r="AY36" s="26">
        <v>97.427903351519802</v>
      </c>
      <c r="AZ36" s="67">
        <v>19.162705523084345</v>
      </c>
    </row>
    <row r="37" spans="1:52" x14ac:dyDescent="0.15">
      <c r="A37" s="20">
        <v>41639</v>
      </c>
      <c r="B37" s="21">
        <v>6.2372971670162327</v>
      </c>
      <c r="C37" s="22">
        <f t="shared" si="2"/>
        <v>111.94442733990149</v>
      </c>
      <c r="D37" s="22">
        <f t="shared" si="3"/>
        <v>92.218490771836159</v>
      </c>
      <c r="E37" s="22">
        <v>81428.284199999995</v>
      </c>
      <c r="F37" s="22">
        <v>130550.59269999999</v>
      </c>
      <c r="G37" s="22">
        <v>201207.84210000001</v>
      </c>
      <c r="H37" s="23">
        <v>53.657702840000006</v>
      </c>
      <c r="I37" s="21">
        <v>90000</v>
      </c>
      <c r="J37" s="21">
        <v>46000</v>
      </c>
      <c r="K37" s="22">
        <v>38814.381099999999</v>
      </c>
      <c r="L37" s="21">
        <v>146000</v>
      </c>
      <c r="M37" s="22">
        <v>86013.382599999997</v>
      </c>
      <c r="N37" s="22">
        <v>122122.47139999999</v>
      </c>
      <c r="O37" s="22">
        <v>97.21</v>
      </c>
      <c r="P37" s="36">
        <v>98.571428571428584</v>
      </c>
      <c r="Q37" s="36">
        <v>91.428571428571431</v>
      </c>
      <c r="R37" s="36">
        <v>1.1356681034482758</v>
      </c>
      <c r="S37" s="36">
        <v>1.008639742816958</v>
      </c>
      <c r="T37" s="21">
        <v>7.7069982014611238</v>
      </c>
      <c r="U37" s="22">
        <v>26.332001762150558</v>
      </c>
      <c r="V37" s="22">
        <v>17.3</v>
      </c>
      <c r="W37" s="23">
        <v>20.229488447695875</v>
      </c>
      <c r="X37" s="21">
        <v>19.100000000000001</v>
      </c>
      <c r="Y37" s="21">
        <v>14.68</v>
      </c>
      <c r="Z37" s="21">
        <v>21</v>
      </c>
      <c r="AA37" s="22">
        <v>19.8</v>
      </c>
      <c r="AB37" s="22">
        <v>8.8000000000000007</v>
      </c>
      <c r="AC37" s="22">
        <v>26.5</v>
      </c>
      <c r="AD37" s="22">
        <v>13.5</v>
      </c>
      <c r="AE37" s="22">
        <v>9.6999999999999993</v>
      </c>
      <c r="AF37" s="22">
        <v>7.8</v>
      </c>
      <c r="AG37" s="22">
        <v>7.7</v>
      </c>
      <c r="AH37" s="22">
        <v>7.2</v>
      </c>
      <c r="AI37" s="22">
        <v>4</v>
      </c>
      <c r="AJ37" s="22">
        <v>9.6999999999999993</v>
      </c>
      <c r="AK37" s="22">
        <v>6.6</v>
      </c>
      <c r="AL37" s="22">
        <v>10.5</v>
      </c>
      <c r="AM37" s="22">
        <v>3.9</v>
      </c>
      <c r="AN37" s="22">
        <v>10.6</v>
      </c>
      <c r="AO37" s="39">
        <v>103.09190000000001</v>
      </c>
      <c r="AP37" s="22">
        <v>12.9</v>
      </c>
      <c r="AQ37" s="22">
        <v>11.3</v>
      </c>
      <c r="AR37" s="22">
        <v>9.3000000000000007</v>
      </c>
      <c r="AS37" s="22">
        <v>14.1</v>
      </c>
      <c r="AT37" s="22">
        <v>13.8</v>
      </c>
      <c r="AU37" s="22">
        <v>9.6999999999999993</v>
      </c>
      <c r="AV37" s="22">
        <v>8.09</v>
      </c>
      <c r="AW37" s="22">
        <v>5.2</v>
      </c>
      <c r="AX37" s="22">
        <v>9.1999999999999993</v>
      </c>
      <c r="AY37" s="26">
        <v>97.0026190707149</v>
      </c>
      <c r="AZ37" s="67">
        <v>9.857331017493042</v>
      </c>
    </row>
    <row r="38" spans="1:52" x14ac:dyDescent="0.15">
      <c r="A38" s="20">
        <v>41729</v>
      </c>
      <c r="B38" s="21">
        <v>6.5948195470601858</v>
      </c>
      <c r="C38" s="22">
        <f t="shared" si="2"/>
        <v>105.92883252517716</v>
      </c>
      <c r="D38" s="22">
        <f t="shared" si="3"/>
        <v>60.367138128197404</v>
      </c>
      <c r="E38" s="22">
        <v>13262.9601</v>
      </c>
      <c r="F38" s="22">
        <v>20111.179700000001</v>
      </c>
      <c r="G38" s="22">
        <v>29089.6613</v>
      </c>
      <c r="H38" s="23">
        <v>56.97717557</v>
      </c>
      <c r="I38" s="21">
        <v>95000</v>
      </c>
      <c r="J38" s="21">
        <v>39000</v>
      </c>
      <c r="K38" s="22">
        <v>5989.6431000000002</v>
      </c>
      <c r="L38" s="21">
        <v>154000</v>
      </c>
      <c r="M38" s="22">
        <v>15339.2433</v>
      </c>
      <c r="N38" s="22">
        <v>28730.695299999999</v>
      </c>
      <c r="O38" s="22">
        <v>96.4</v>
      </c>
      <c r="P38" s="36">
        <v>97.142857142857139</v>
      </c>
      <c r="Q38" s="36">
        <v>60</v>
      </c>
      <c r="R38" s="36">
        <v>1.0904438642297649</v>
      </c>
      <c r="S38" s="36">
        <v>1.0061189688032901</v>
      </c>
      <c r="T38" s="21">
        <v>-1.4993697958398</v>
      </c>
      <c r="U38" s="22">
        <v>-5.2078863845167023</v>
      </c>
      <c r="V38" s="22">
        <v>-3.8</v>
      </c>
      <c r="W38" s="23">
        <v>16.27345636523625</v>
      </c>
      <c r="X38" s="21">
        <v>18.8</v>
      </c>
      <c r="Y38" s="21">
        <v>15.75</v>
      </c>
      <c r="Z38" s="21">
        <v>20.2</v>
      </c>
      <c r="AA38" s="22">
        <v>16.8</v>
      </c>
      <c r="AB38" s="22">
        <v>-2.2999999999999998</v>
      </c>
      <c r="AC38" s="22">
        <v>6.6</v>
      </c>
      <c r="AD38" s="22">
        <v>-25.2</v>
      </c>
      <c r="AE38" s="22">
        <v>8.6999999999999993</v>
      </c>
      <c r="AF38" s="22">
        <v>7.4</v>
      </c>
      <c r="AG38" s="22">
        <v>7.3</v>
      </c>
      <c r="AH38" s="22">
        <v>2.6</v>
      </c>
      <c r="AI38" s="22">
        <v>3.4</v>
      </c>
      <c r="AJ38" s="22">
        <v>9.4</v>
      </c>
      <c r="AK38" s="22">
        <v>6</v>
      </c>
      <c r="AL38" s="22">
        <v>10.199999999999999</v>
      </c>
      <c r="AM38" s="22">
        <v>5.6</v>
      </c>
      <c r="AN38" s="22">
        <v>8.6</v>
      </c>
      <c r="AO38" s="39">
        <v>102.31196666666666</v>
      </c>
      <c r="AP38" s="22">
        <v>11.8</v>
      </c>
      <c r="AQ38" s="22">
        <v>13.3</v>
      </c>
      <c r="AR38" s="22">
        <v>5.4</v>
      </c>
      <c r="AS38" s="22">
        <v>13.9</v>
      </c>
      <c r="AT38" s="22">
        <v>11.4</v>
      </c>
      <c r="AU38" s="22">
        <v>9.8000000000000007</v>
      </c>
      <c r="AV38" s="22">
        <v>9.91</v>
      </c>
      <c r="AW38" s="22">
        <v>4.2</v>
      </c>
      <c r="AX38" s="22">
        <v>7.3</v>
      </c>
      <c r="AY38" s="26">
        <v>97.742156191965506</v>
      </c>
      <c r="AZ38" s="67">
        <v>-9.1024102248029379</v>
      </c>
    </row>
    <row r="39" spans="1:52" x14ac:dyDescent="0.15">
      <c r="A39" s="20">
        <v>41820</v>
      </c>
      <c r="B39" s="21">
        <v>6.4370233899364395</v>
      </c>
      <c r="C39" s="22">
        <f t="shared" si="2"/>
        <v>93.224506482887506</v>
      </c>
      <c r="D39" s="22">
        <f t="shared" si="3"/>
        <v>10.056258790436004</v>
      </c>
      <c r="E39" s="22">
        <v>31132.812900000001</v>
      </c>
      <c r="F39" s="22">
        <v>48365.231899999999</v>
      </c>
      <c r="G39" s="22">
        <v>80125.739100000006</v>
      </c>
      <c r="H39" s="23">
        <v>59.94946281</v>
      </c>
      <c r="I39" s="21">
        <v>99000</v>
      </c>
      <c r="J39" s="21">
        <v>43000</v>
      </c>
      <c r="K39" s="22">
        <v>14807.4589</v>
      </c>
      <c r="L39" s="21">
        <v>162000</v>
      </c>
      <c r="M39" s="22">
        <v>42018.617899999997</v>
      </c>
      <c r="N39" s="22">
        <v>58912.957600000002</v>
      </c>
      <c r="O39" s="22">
        <v>94.84</v>
      </c>
      <c r="P39" s="36">
        <v>88.571428571428569</v>
      </c>
      <c r="Q39" s="36">
        <v>10</v>
      </c>
      <c r="R39" s="36">
        <v>1.0525347506132461</v>
      </c>
      <c r="S39" s="36">
        <v>1.0056258790436003</v>
      </c>
      <c r="T39" s="21">
        <v>-0.80491192600281591</v>
      </c>
      <c r="U39" s="22">
        <v>-6.7220942635693675</v>
      </c>
      <c r="V39" s="22">
        <v>-6</v>
      </c>
      <c r="W39" s="23">
        <v>13.999896592514972</v>
      </c>
      <c r="X39" s="21">
        <v>19.2</v>
      </c>
      <c r="Y39" s="21">
        <v>21.58</v>
      </c>
      <c r="Z39" s="21">
        <v>18.5</v>
      </c>
      <c r="AA39" s="22">
        <v>14.1</v>
      </c>
      <c r="AB39" s="22">
        <v>-5.8</v>
      </c>
      <c r="AC39" s="22">
        <v>3</v>
      </c>
      <c r="AD39" s="22">
        <v>-16.399999999999999</v>
      </c>
      <c r="AE39" s="22">
        <v>8.8000000000000007</v>
      </c>
      <c r="AF39" s="22">
        <v>7.4</v>
      </c>
      <c r="AG39" s="22">
        <v>7.4</v>
      </c>
      <c r="AH39" s="22">
        <v>2.5</v>
      </c>
      <c r="AI39" s="22">
        <v>3.8</v>
      </c>
      <c r="AJ39" s="22">
        <v>9.5</v>
      </c>
      <c r="AK39" s="22">
        <v>6.4</v>
      </c>
      <c r="AL39" s="22">
        <v>10.1</v>
      </c>
      <c r="AM39" s="22">
        <v>5.8</v>
      </c>
      <c r="AN39" s="22">
        <v>8.1999999999999993</v>
      </c>
      <c r="AO39" s="39">
        <v>102.22116666666666</v>
      </c>
      <c r="AP39" s="22">
        <v>11.1</v>
      </c>
      <c r="AQ39" s="22">
        <v>16.399999999999999</v>
      </c>
      <c r="AR39" s="22">
        <v>8.9</v>
      </c>
      <c r="AS39" s="22">
        <v>14</v>
      </c>
      <c r="AT39" s="22">
        <v>12.6</v>
      </c>
      <c r="AU39" s="22">
        <v>9.6</v>
      </c>
      <c r="AV39" s="22">
        <v>9.19</v>
      </c>
      <c r="AW39" s="22">
        <v>2.4</v>
      </c>
      <c r="AX39" s="22">
        <v>4</v>
      </c>
      <c r="AY39" s="26">
        <v>97.828213656818605</v>
      </c>
      <c r="AZ39" s="67">
        <v>4.0835623319445569</v>
      </c>
    </row>
    <row r="40" spans="1:52" x14ac:dyDescent="0.15">
      <c r="A40" s="20">
        <v>41912</v>
      </c>
      <c r="B40" s="21">
        <v>6.3821916535784462</v>
      </c>
      <c r="C40" s="22">
        <f t="shared" si="2"/>
        <v>25.134448629237102</v>
      </c>
      <c r="D40" s="22">
        <f t="shared" si="3"/>
        <v>0</v>
      </c>
      <c r="E40" s="22">
        <v>49227.005400000002</v>
      </c>
      <c r="F40" s="22">
        <v>77131.819399999993</v>
      </c>
      <c r="G40" s="22">
        <v>131410.96580000001</v>
      </c>
      <c r="H40" s="23">
        <v>62.78457714000001</v>
      </c>
      <c r="I40" s="21">
        <v>102000</v>
      </c>
      <c r="J40" s="21">
        <v>44000</v>
      </c>
      <c r="K40" s="22">
        <v>24014.0988</v>
      </c>
      <c r="L40" s="21">
        <v>167000</v>
      </c>
      <c r="M40" s="22">
        <v>68751.214000000007</v>
      </c>
      <c r="N40" s="22">
        <v>89868.908599999995</v>
      </c>
      <c r="O40" s="22">
        <v>94.72</v>
      </c>
      <c r="P40" s="36">
        <v>24.285714285714285</v>
      </c>
      <c r="Q40" s="36">
        <v>0</v>
      </c>
      <c r="R40" s="36">
        <v>1.0349478847332925</v>
      </c>
      <c r="S40" s="36">
        <v>1.0097950116126426</v>
      </c>
      <c r="T40" s="21">
        <v>-0.32036504134995702</v>
      </c>
      <c r="U40" s="22">
        <v>-8.8863443790556325</v>
      </c>
      <c r="V40" s="22">
        <v>-8.6</v>
      </c>
      <c r="W40" s="23">
        <v>15.826943954643124</v>
      </c>
      <c r="X40" s="21">
        <v>18.2</v>
      </c>
      <c r="Y40" s="21">
        <v>21.04</v>
      </c>
      <c r="Z40" s="21">
        <v>17.600000000000001</v>
      </c>
      <c r="AA40" s="22">
        <v>12.5</v>
      </c>
      <c r="AB40" s="22">
        <v>-4.5999999999999996</v>
      </c>
      <c r="AC40" s="22">
        <v>2.2999999999999998</v>
      </c>
      <c r="AD40" s="22">
        <v>-9.3000000000000007</v>
      </c>
      <c r="AE40" s="22">
        <v>8.5</v>
      </c>
      <c r="AF40" s="22">
        <v>7.3</v>
      </c>
      <c r="AG40" s="22">
        <v>7.2</v>
      </c>
      <c r="AH40" s="22">
        <v>2.1</v>
      </c>
      <c r="AI40" s="22">
        <v>4.3</v>
      </c>
      <c r="AJ40" s="22">
        <v>9.3000000000000007</v>
      </c>
      <c r="AK40" s="22">
        <v>6.3</v>
      </c>
      <c r="AL40" s="22">
        <v>9.9</v>
      </c>
      <c r="AM40" s="22">
        <v>5.8</v>
      </c>
      <c r="AN40" s="22">
        <v>8.5</v>
      </c>
      <c r="AO40" s="39">
        <v>102.20406666666668</v>
      </c>
      <c r="AP40" s="22">
        <v>10.1</v>
      </c>
      <c r="AQ40" s="22">
        <v>13.5</v>
      </c>
      <c r="AR40" s="22">
        <v>4.8</v>
      </c>
      <c r="AS40" s="22">
        <v>13.2</v>
      </c>
      <c r="AT40" s="22">
        <v>9.3000000000000007</v>
      </c>
      <c r="AU40" s="22">
        <v>9.3000000000000007</v>
      </c>
      <c r="AV40" s="22">
        <v>8.3000000000000007</v>
      </c>
      <c r="AW40" s="22">
        <v>-1.3</v>
      </c>
      <c r="AX40" s="22">
        <v>-1.1000000000000001</v>
      </c>
      <c r="AY40" s="26">
        <v>97.8473581213307</v>
      </c>
      <c r="AZ40" s="67">
        <v>-8.046906880678117</v>
      </c>
    </row>
    <row r="41" spans="1:52" x14ac:dyDescent="0.15">
      <c r="A41" s="20">
        <v>42004</v>
      </c>
      <c r="B41" s="21">
        <v>6.3235252423863946</v>
      </c>
      <c r="C41" s="22">
        <f t="shared" si="2"/>
        <v>4.5374731695683277</v>
      </c>
      <c r="D41" s="22">
        <f t="shared" si="3"/>
        <v>11.510056523111356</v>
      </c>
      <c r="E41" s="22">
        <v>76292.409700000004</v>
      </c>
      <c r="F41" s="22">
        <v>120648.5414</v>
      </c>
      <c r="G41" s="22">
        <v>179592.4926</v>
      </c>
      <c r="H41" s="23">
        <v>61.600410799999999</v>
      </c>
      <c r="I41" s="21">
        <v>106000</v>
      </c>
      <c r="J41" s="21">
        <v>46000</v>
      </c>
      <c r="K41" s="22">
        <v>33383.033199999998</v>
      </c>
      <c r="L41" s="21">
        <v>174000</v>
      </c>
      <c r="M41" s="22">
        <v>95035.614400000006</v>
      </c>
      <c r="N41" s="22">
        <v>121991.4843</v>
      </c>
      <c r="O41" s="22">
        <v>93.93</v>
      </c>
      <c r="P41" s="36">
        <v>4.2857142857142856</v>
      </c>
      <c r="Q41" s="36">
        <v>11.428571428571429</v>
      </c>
      <c r="R41" s="36">
        <v>1.0587437395659431</v>
      </c>
      <c r="S41" s="36">
        <v>1.0071299457722436</v>
      </c>
      <c r="T41" s="21">
        <v>1.3824589892261319</v>
      </c>
      <c r="U41" s="22">
        <v>-6.3072365461926179</v>
      </c>
      <c r="V41" s="22">
        <v>-7.6</v>
      </c>
      <c r="W41" s="23">
        <v>14.802549381743146</v>
      </c>
      <c r="X41" s="21">
        <v>18.899999999999999</v>
      </c>
      <c r="Y41" s="21">
        <v>24.76</v>
      </c>
      <c r="Z41" s="21">
        <v>17.600000000000001</v>
      </c>
      <c r="AA41" s="22">
        <v>10.5</v>
      </c>
      <c r="AB41" s="22">
        <v>-14</v>
      </c>
      <c r="AC41" s="22">
        <v>-0.1</v>
      </c>
      <c r="AD41" s="22">
        <v>-10.7</v>
      </c>
      <c r="AE41" s="22">
        <v>8.3000000000000007</v>
      </c>
      <c r="AF41" s="22">
        <v>7.3</v>
      </c>
      <c r="AG41" s="22">
        <v>7</v>
      </c>
      <c r="AH41" s="22">
        <v>2</v>
      </c>
      <c r="AI41" s="22">
        <v>4.2</v>
      </c>
      <c r="AJ41" s="22">
        <v>9.1</v>
      </c>
      <c r="AK41" s="22">
        <v>6.5</v>
      </c>
      <c r="AL41" s="22">
        <v>9.6999999999999993</v>
      </c>
      <c r="AM41" s="22">
        <v>5.8</v>
      </c>
      <c r="AN41" s="22">
        <v>9.9</v>
      </c>
      <c r="AO41" s="39">
        <v>101.55596666666668</v>
      </c>
      <c r="AP41" s="22">
        <v>9.9</v>
      </c>
      <c r="AQ41" s="22">
        <v>7.8</v>
      </c>
      <c r="AR41" s="22">
        <v>3.2</v>
      </c>
      <c r="AS41" s="22">
        <v>13.6</v>
      </c>
      <c r="AT41" s="22">
        <v>9.1</v>
      </c>
      <c r="AU41" s="22">
        <v>9</v>
      </c>
      <c r="AV41" s="22">
        <v>10.79</v>
      </c>
      <c r="AW41" s="22">
        <v>-3.9</v>
      </c>
      <c r="AX41" s="22">
        <v>-4.3</v>
      </c>
      <c r="AY41" s="26">
        <v>98.463962189838497</v>
      </c>
      <c r="AZ41" s="67">
        <v>-4.9650919044401665</v>
      </c>
    </row>
    <row r="42" spans="1:52" x14ac:dyDescent="0.15">
      <c r="A42" s="20">
        <v>42094</v>
      </c>
      <c r="B42" s="21">
        <v>6.5863840649668113</v>
      </c>
      <c r="C42" s="22">
        <f t="shared" si="2"/>
        <v>1.5137580098002263</v>
      </c>
      <c r="D42" s="22">
        <f t="shared" si="3"/>
        <v>17.244294167371091</v>
      </c>
      <c r="E42" s="22">
        <v>12023.075800000001</v>
      </c>
      <c r="F42" s="22">
        <v>18254.4408</v>
      </c>
      <c r="G42" s="22">
        <v>23723.6211</v>
      </c>
      <c r="H42" s="23">
        <v>62.259898569999997</v>
      </c>
      <c r="I42" s="21">
        <v>112000</v>
      </c>
      <c r="J42" s="21">
        <v>50000</v>
      </c>
      <c r="K42" s="22">
        <v>4051.4225999999999</v>
      </c>
      <c r="L42" s="21">
        <v>184000</v>
      </c>
      <c r="M42" s="22">
        <v>16650.635200000001</v>
      </c>
      <c r="N42" s="22">
        <v>27892.316200000001</v>
      </c>
      <c r="O42" s="22">
        <v>93.11</v>
      </c>
      <c r="P42" s="36">
        <v>1.4285714285714286</v>
      </c>
      <c r="Q42" s="36">
        <v>17.142857142857142</v>
      </c>
      <c r="R42" s="36">
        <v>1.0596306068601584</v>
      </c>
      <c r="S42" s="36">
        <v>1.0059171597633136</v>
      </c>
      <c r="T42" s="21">
        <v>-0.12791073407210085</v>
      </c>
      <c r="U42" s="22">
        <v>-9.3484734226109918</v>
      </c>
      <c r="V42" s="22">
        <v>-9.1999999999999993</v>
      </c>
      <c r="W42" s="23">
        <v>9.2716477206032266</v>
      </c>
      <c r="X42" s="21">
        <v>19.399999999999999</v>
      </c>
      <c r="Y42" s="21">
        <v>26.05</v>
      </c>
      <c r="Z42" s="21">
        <v>17.899999999999999</v>
      </c>
      <c r="AA42" s="22">
        <v>8.5</v>
      </c>
      <c r="AB42" s="22">
        <v>-32.4</v>
      </c>
      <c r="AC42" s="22">
        <v>-2.9</v>
      </c>
      <c r="AD42" s="22">
        <v>-18.399999999999999</v>
      </c>
      <c r="AE42" s="22">
        <v>6.4</v>
      </c>
      <c r="AF42" s="22">
        <v>7</v>
      </c>
      <c r="AG42" s="22">
        <v>6.1</v>
      </c>
      <c r="AH42" s="22">
        <v>0.7</v>
      </c>
      <c r="AI42" s="22">
        <v>3.3</v>
      </c>
      <c r="AJ42" s="22">
        <v>8.6999999999999993</v>
      </c>
      <c r="AK42" s="22">
        <v>4.8</v>
      </c>
      <c r="AL42" s="22">
        <v>6.1</v>
      </c>
      <c r="AM42" s="22">
        <v>5.7</v>
      </c>
      <c r="AN42" s="22">
        <v>15.3</v>
      </c>
      <c r="AO42" s="39">
        <v>101.23350000000001</v>
      </c>
      <c r="AP42" s="22">
        <v>7.5</v>
      </c>
      <c r="AQ42" s="22">
        <v>7.4</v>
      </c>
      <c r="AR42" s="22">
        <v>2.9</v>
      </c>
      <c r="AS42" s="22">
        <v>14</v>
      </c>
      <c r="AT42" s="22">
        <v>10.1</v>
      </c>
      <c r="AU42" s="22">
        <v>8.3000000000000007</v>
      </c>
      <c r="AV42" s="22">
        <v>8.64</v>
      </c>
      <c r="AW42" s="22">
        <v>-5.2</v>
      </c>
      <c r="AX42" s="22">
        <v>-6.1</v>
      </c>
      <c r="AY42" s="26">
        <v>98.7849451743554</v>
      </c>
      <c r="AZ42" s="67">
        <v>-17.792013133007391</v>
      </c>
    </row>
    <row r="43" spans="1:52" x14ac:dyDescent="0.15">
      <c r="A43" s="20">
        <v>42185</v>
      </c>
      <c r="B43" s="21">
        <v>6.8159026177316662</v>
      </c>
      <c r="C43" s="22">
        <f t="shared" si="2"/>
        <v>6.4289467757675851</v>
      </c>
      <c r="D43" s="22">
        <f t="shared" si="3"/>
        <v>60.52916416115454</v>
      </c>
      <c r="E43" s="22">
        <v>34259.207000000002</v>
      </c>
      <c r="F43" s="22">
        <v>50263.639199999998</v>
      </c>
      <c r="G43" s="22">
        <v>67478.775200000004</v>
      </c>
      <c r="H43" s="23">
        <v>64.030681189999996</v>
      </c>
      <c r="I43" s="21">
        <v>117000</v>
      </c>
      <c r="J43" s="21">
        <v>52000</v>
      </c>
      <c r="K43" s="22">
        <v>9799.741</v>
      </c>
      <c r="L43" s="21">
        <v>193000</v>
      </c>
      <c r="M43" s="22">
        <v>43954.950700000001</v>
      </c>
      <c r="N43" s="22">
        <v>58947.981500000002</v>
      </c>
      <c r="O43" s="22">
        <v>92.63</v>
      </c>
      <c r="P43" s="36">
        <v>5.7142857142857144</v>
      </c>
      <c r="Q43" s="36">
        <v>60</v>
      </c>
      <c r="R43" s="36">
        <v>1.1250656857593273</v>
      </c>
      <c r="S43" s="36">
        <v>1.008819402685909</v>
      </c>
      <c r="T43" s="21">
        <v>5.8859383420535982</v>
      </c>
      <c r="U43" s="22">
        <v>10.042118937476419</v>
      </c>
      <c r="V43" s="22">
        <v>3.9</v>
      </c>
      <c r="W43" s="23">
        <v>6.8077647216535642</v>
      </c>
      <c r="X43" s="21">
        <v>19.399999999999999</v>
      </c>
      <c r="Y43" s="21">
        <v>24.86</v>
      </c>
      <c r="Z43" s="21">
        <v>18.2</v>
      </c>
      <c r="AA43" s="22">
        <v>4.5999999999999996</v>
      </c>
      <c r="AB43" s="22">
        <v>-33.799999999999997</v>
      </c>
      <c r="AC43" s="22">
        <v>0.1</v>
      </c>
      <c r="AD43" s="22">
        <v>-15.8</v>
      </c>
      <c r="AE43" s="22">
        <v>6.3</v>
      </c>
      <c r="AF43" s="22">
        <v>7</v>
      </c>
      <c r="AG43" s="22">
        <v>6.1</v>
      </c>
      <c r="AH43" s="22">
        <v>2.5</v>
      </c>
      <c r="AI43" s="22">
        <v>3.6</v>
      </c>
      <c r="AJ43" s="22">
        <v>7</v>
      </c>
      <c r="AK43" s="22">
        <v>4.0999999999999996</v>
      </c>
      <c r="AL43" s="22">
        <v>6</v>
      </c>
      <c r="AM43" s="22">
        <v>5.7</v>
      </c>
      <c r="AN43" s="22">
        <v>17</v>
      </c>
      <c r="AO43" s="39">
        <v>101.3719</v>
      </c>
      <c r="AP43" s="22">
        <v>8.3000000000000007</v>
      </c>
      <c r="AQ43" s="22">
        <v>11.7</v>
      </c>
      <c r="AR43" s="22">
        <v>4.3</v>
      </c>
      <c r="AS43" s="22">
        <v>13.4</v>
      </c>
      <c r="AT43" s="22">
        <v>10.7</v>
      </c>
      <c r="AU43" s="22">
        <v>8.1</v>
      </c>
      <c r="AV43" s="22">
        <v>8.43</v>
      </c>
      <c r="AW43" s="22">
        <v>-4.2</v>
      </c>
      <c r="AX43" s="22">
        <v>-5.4</v>
      </c>
      <c r="AY43" s="26">
        <v>98.648515339844096</v>
      </c>
      <c r="AZ43" s="67">
        <v>-16.661462029808373</v>
      </c>
    </row>
    <row r="44" spans="1:52" x14ac:dyDescent="0.15">
      <c r="A44" s="20">
        <v>42277</v>
      </c>
      <c r="B44" s="21">
        <v>6.8442899877534504</v>
      </c>
      <c r="C44" s="22">
        <f t="shared" si="2"/>
        <v>23.284641497788289</v>
      </c>
      <c r="D44" s="22">
        <f t="shared" si="3"/>
        <v>56.082847692550011</v>
      </c>
      <c r="E44" s="22">
        <v>56744.807800000002</v>
      </c>
      <c r="F44" s="22">
        <v>82908.245999999999</v>
      </c>
      <c r="G44" s="22">
        <v>114814.3126</v>
      </c>
      <c r="H44" s="23">
        <v>65.887809340000004</v>
      </c>
      <c r="I44" s="21">
        <v>124000</v>
      </c>
      <c r="J44" s="21">
        <v>54000</v>
      </c>
      <c r="K44" s="22">
        <v>15890.222400000001</v>
      </c>
      <c r="L44" s="21">
        <v>202000</v>
      </c>
      <c r="M44" s="22">
        <v>70535.070500000002</v>
      </c>
      <c r="N44" s="22">
        <v>90652.527300000002</v>
      </c>
      <c r="O44" s="22">
        <v>93.4</v>
      </c>
      <c r="P44" s="36">
        <v>21.428571428571427</v>
      </c>
      <c r="Q44" s="36">
        <v>55.714285714285715</v>
      </c>
      <c r="R44" s="36">
        <v>1.0866166032301203</v>
      </c>
      <c r="S44" s="36">
        <v>1.0066152149944874</v>
      </c>
      <c r="T44" s="21">
        <v>7.2404333692472234</v>
      </c>
      <c r="U44" s="22">
        <v>15.271703689698747</v>
      </c>
      <c r="V44" s="22">
        <v>7.5</v>
      </c>
      <c r="W44" s="23">
        <v>4.9426664021010369</v>
      </c>
      <c r="X44" s="21">
        <v>20.9</v>
      </c>
      <c r="Y44" s="21">
        <v>23.05</v>
      </c>
      <c r="Z44" s="21">
        <v>21.6</v>
      </c>
      <c r="AA44" s="22">
        <v>2.6</v>
      </c>
      <c r="AB44" s="22">
        <v>-33.799999999999997</v>
      </c>
      <c r="AC44" s="22">
        <v>0.9</v>
      </c>
      <c r="AD44" s="22">
        <v>-12.6</v>
      </c>
      <c r="AE44" s="22">
        <v>6.2</v>
      </c>
      <c r="AF44" s="22">
        <v>6.9</v>
      </c>
      <c r="AG44" s="22">
        <v>6.1</v>
      </c>
      <c r="AH44" s="22">
        <v>3.1</v>
      </c>
      <c r="AI44" s="22">
        <v>3.9</v>
      </c>
      <c r="AJ44" s="22">
        <v>6.5</v>
      </c>
      <c r="AK44" s="22">
        <v>4.0999999999999996</v>
      </c>
      <c r="AL44" s="22">
        <v>6</v>
      </c>
      <c r="AM44" s="22">
        <v>6</v>
      </c>
      <c r="AN44" s="22">
        <v>16.7</v>
      </c>
      <c r="AO44" s="39">
        <v>101.66453333333334</v>
      </c>
      <c r="AP44" s="22">
        <v>9</v>
      </c>
      <c r="AQ44" s="22">
        <v>16.600000000000001</v>
      </c>
      <c r="AR44" s="22">
        <v>11.4</v>
      </c>
      <c r="AS44" s="22">
        <v>15.4</v>
      </c>
      <c r="AT44" s="22">
        <v>12.6</v>
      </c>
      <c r="AU44" s="22">
        <v>8.4</v>
      </c>
      <c r="AV44" s="22">
        <v>7</v>
      </c>
      <c r="AW44" s="22">
        <v>-0.9</v>
      </c>
      <c r="AX44" s="22">
        <v>-2</v>
      </c>
      <c r="AY44" s="26">
        <v>98.367106039740307</v>
      </c>
      <c r="AZ44" s="67">
        <v>-7.0328010526233831</v>
      </c>
    </row>
    <row r="45" spans="1:52" x14ac:dyDescent="0.15">
      <c r="A45" s="20">
        <v>42369</v>
      </c>
      <c r="B45" s="21">
        <v>6.7925491727045557</v>
      </c>
      <c r="C45" s="22">
        <f t="shared" si="2"/>
        <v>53.194855568031031</v>
      </c>
      <c r="D45" s="22">
        <f t="shared" si="3"/>
        <v>53.233218329921407</v>
      </c>
      <c r="E45" s="22">
        <v>87280.837499999994</v>
      </c>
      <c r="F45" s="22">
        <v>128494.966</v>
      </c>
      <c r="G45" s="22">
        <v>154453.67569999999</v>
      </c>
      <c r="H45" s="23">
        <v>63.697664870000004</v>
      </c>
      <c r="I45" s="21">
        <v>131000</v>
      </c>
      <c r="J45" s="21">
        <v>54000</v>
      </c>
      <c r="K45" s="22">
        <v>22810.788799999998</v>
      </c>
      <c r="L45" s="21">
        <v>210000</v>
      </c>
      <c r="M45" s="22">
        <v>95978.845799999996</v>
      </c>
      <c r="N45" s="22">
        <v>125203.0643</v>
      </c>
      <c r="O45" s="22">
        <v>93.34</v>
      </c>
      <c r="P45" s="36">
        <v>50</v>
      </c>
      <c r="Q45" s="36">
        <v>52.857142857142861</v>
      </c>
      <c r="R45" s="36">
        <v>1.0638971113606206</v>
      </c>
      <c r="S45" s="36">
        <v>1.0071149413768914</v>
      </c>
      <c r="T45" s="21">
        <v>7.4171275094200295</v>
      </c>
      <c r="U45" s="22">
        <v>14.403041984398079</v>
      </c>
      <c r="V45" s="22">
        <v>6.5</v>
      </c>
      <c r="W45" s="23">
        <v>3.4046105257466985</v>
      </c>
      <c r="X45" s="21">
        <v>21</v>
      </c>
      <c r="Y45" s="21">
        <v>16.93</v>
      </c>
      <c r="Z45" s="21">
        <v>23.9</v>
      </c>
      <c r="AA45" s="22">
        <v>1</v>
      </c>
      <c r="AB45" s="22">
        <v>-31.7</v>
      </c>
      <c r="AC45" s="22">
        <v>2.6</v>
      </c>
      <c r="AD45" s="22">
        <v>-14</v>
      </c>
      <c r="AE45" s="22">
        <v>6.1</v>
      </c>
      <c r="AF45" s="22">
        <v>6.9</v>
      </c>
      <c r="AG45" s="22">
        <v>6</v>
      </c>
      <c r="AH45" s="22">
        <v>3.2</v>
      </c>
      <c r="AI45" s="22">
        <v>4</v>
      </c>
      <c r="AJ45" s="22">
        <v>6.8</v>
      </c>
      <c r="AK45" s="22">
        <v>4.0999999999999996</v>
      </c>
      <c r="AL45" s="22">
        <v>6.1</v>
      </c>
      <c r="AM45" s="22">
        <v>6.2</v>
      </c>
      <c r="AN45" s="22">
        <v>16</v>
      </c>
      <c r="AO45" s="39">
        <v>101.44953333333335</v>
      </c>
      <c r="AP45" s="22">
        <v>9.4</v>
      </c>
      <c r="AQ45" s="22">
        <v>16.3</v>
      </c>
      <c r="AR45" s="22">
        <v>15.2</v>
      </c>
      <c r="AS45" s="22">
        <v>14.3</v>
      </c>
      <c r="AT45" s="22">
        <v>12.4</v>
      </c>
      <c r="AU45" s="22">
        <v>8.1999999999999993</v>
      </c>
      <c r="AV45" s="22">
        <v>7.13</v>
      </c>
      <c r="AW45" s="22">
        <v>1.1000000000000001</v>
      </c>
      <c r="AX45" s="22">
        <v>0.2</v>
      </c>
      <c r="AY45" s="26">
        <v>98.570724494825001</v>
      </c>
      <c r="AZ45" s="67">
        <v>-6.3711103414331838</v>
      </c>
    </row>
    <row r="46" spans="1:52" x14ac:dyDescent="0.15">
      <c r="A46" s="20">
        <v>42460</v>
      </c>
      <c r="B46" s="21">
        <v>7.6234033619443773</v>
      </c>
      <c r="C46" s="22">
        <f t="shared" si="2"/>
        <v>70.965290167239601</v>
      </c>
      <c r="D46" s="22">
        <f t="shared" si="3"/>
        <v>78.241361526560084</v>
      </c>
      <c r="E46" s="22">
        <v>18524.265100000001</v>
      </c>
      <c r="F46" s="22">
        <v>24299.206300000002</v>
      </c>
      <c r="G46" s="22">
        <v>28281.4211</v>
      </c>
      <c r="H46" s="23">
        <v>65.855698729999986</v>
      </c>
      <c r="I46" s="21">
        <v>141000</v>
      </c>
      <c r="J46" s="21">
        <v>58000</v>
      </c>
      <c r="K46" s="22">
        <v>3576.5758000000001</v>
      </c>
      <c r="L46" s="21">
        <v>225000</v>
      </c>
      <c r="M46" s="22">
        <v>17676.620200000001</v>
      </c>
      <c r="N46" s="22">
        <v>31991.749599999999</v>
      </c>
      <c r="O46" s="22">
        <v>100.29</v>
      </c>
      <c r="P46" s="36">
        <v>65.714285714285708</v>
      </c>
      <c r="Q46" s="36">
        <v>77.142857142857153</v>
      </c>
      <c r="R46" s="36">
        <v>1.0799065895014723</v>
      </c>
      <c r="S46" s="36">
        <v>1.0142398716405936</v>
      </c>
      <c r="T46" s="21">
        <v>15.744895632392675</v>
      </c>
      <c r="U46" s="22">
        <v>54.072596797568217</v>
      </c>
      <c r="V46" s="22">
        <v>33.1</v>
      </c>
      <c r="W46" s="23">
        <v>5.7754674237979531</v>
      </c>
      <c r="X46" s="21">
        <v>22.2</v>
      </c>
      <c r="Y46" s="21">
        <v>16.010000000000002</v>
      </c>
      <c r="Z46" s="21">
        <v>26.5</v>
      </c>
      <c r="AA46" s="22">
        <v>6.2</v>
      </c>
      <c r="AB46" s="22">
        <v>-11.7</v>
      </c>
      <c r="AC46" s="22">
        <v>14.7</v>
      </c>
      <c r="AD46" s="22">
        <v>19.2</v>
      </c>
      <c r="AE46" s="22">
        <v>5.8</v>
      </c>
      <c r="AF46" s="22">
        <v>6.7</v>
      </c>
      <c r="AG46" s="22">
        <v>5.7</v>
      </c>
      <c r="AH46" s="22">
        <v>9.1</v>
      </c>
      <c r="AI46" s="22">
        <v>3.1</v>
      </c>
      <c r="AJ46" s="22">
        <v>7.8</v>
      </c>
      <c r="AK46" s="22">
        <v>3.3</v>
      </c>
      <c r="AL46" s="22">
        <v>5.8</v>
      </c>
      <c r="AM46" s="22">
        <v>7</v>
      </c>
      <c r="AN46" s="22">
        <v>8.1</v>
      </c>
      <c r="AO46" s="39">
        <v>101.91233333333334</v>
      </c>
      <c r="AP46" s="22">
        <v>10.4</v>
      </c>
      <c r="AQ46" s="22">
        <v>17.399999999999999</v>
      </c>
      <c r="AR46" s="22">
        <v>22.1</v>
      </c>
      <c r="AS46" s="22">
        <v>14.7</v>
      </c>
      <c r="AT46" s="22">
        <v>13</v>
      </c>
      <c r="AU46" s="22">
        <v>7.97</v>
      </c>
      <c r="AV46" s="22">
        <v>7.89</v>
      </c>
      <c r="AW46" s="22">
        <v>3.7</v>
      </c>
      <c r="AX46" s="22">
        <v>2.9</v>
      </c>
      <c r="AY46" s="26">
        <v>98.125797272102801</v>
      </c>
      <c r="AZ46" s="67">
        <v>42.951097219509023</v>
      </c>
    </row>
    <row r="47" spans="1:52" x14ac:dyDescent="0.15">
      <c r="A47" s="20">
        <v>42551</v>
      </c>
      <c r="B47" s="21">
        <v>7.5708340534907377</v>
      </c>
      <c r="C47" s="22">
        <f t="shared" si="2"/>
        <v>80.489381749655735</v>
      </c>
      <c r="D47" s="22">
        <f t="shared" si="3"/>
        <v>69.196616428356734</v>
      </c>
      <c r="E47" s="22">
        <v>48682.350599999998</v>
      </c>
      <c r="F47" s="22">
        <v>64302.493300000002</v>
      </c>
      <c r="G47" s="22">
        <v>77536.926099999997</v>
      </c>
      <c r="H47" s="23">
        <v>66.34154522</v>
      </c>
      <c r="I47" s="21">
        <v>154000</v>
      </c>
      <c r="J47" s="21">
        <v>59000</v>
      </c>
      <c r="K47" s="22">
        <v>9501.8876</v>
      </c>
      <c r="L47" s="21">
        <v>239000</v>
      </c>
      <c r="M47" s="22">
        <v>46630.520400000001</v>
      </c>
      <c r="N47" s="22">
        <v>68134.537800000006</v>
      </c>
      <c r="O47" s="22">
        <v>100.92</v>
      </c>
      <c r="P47" s="36">
        <v>74.285714285714292</v>
      </c>
      <c r="Q47" s="36">
        <v>68.571428571428569</v>
      </c>
      <c r="R47" s="36">
        <v>1.0835109081684424</v>
      </c>
      <c r="S47" s="36">
        <v>1.0091173229135357</v>
      </c>
      <c r="T47" s="21">
        <v>11.076030250125735</v>
      </c>
      <c r="U47" s="22">
        <v>42.100050943969578</v>
      </c>
      <c r="V47" s="22">
        <v>27.9</v>
      </c>
      <c r="W47" s="23">
        <v>3.6089949178315317</v>
      </c>
      <c r="X47" s="21">
        <v>24</v>
      </c>
      <c r="Y47" s="21">
        <v>10.46</v>
      </c>
      <c r="Z47" s="21">
        <v>32.200000000000003</v>
      </c>
      <c r="AA47" s="22">
        <v>6.1</v>
      </c>
      <c r="AB47" s="22">
        <v>-3</v>
      </c>
      <c r="AC47" s="22">
        <v>15.6</v>
      </c>
      <c r="AD47" s="22">
        <v>14.9</v>
      </c>
      <c r="AE47" s="22">
        <v>6</v>
      </c>
      <c r="AF47" s="22">
        <v>6.7</v>
      </c>
      <c r="AG47" s="22">
        <v>5.9</v>
      </c>
      <c r="AH47" s="22">
        <v>8.9</v>
      </c>
      <c r="AI47" s="22">
        <v>3.2</v>
      </c>
      <c r="AJ47" s="22">
        <v>7.5</v>
      </c>
      <c r="AK47" s="22">
        <v>4.5999999999999996</v>
      </c>
      <c r="AL47" s="22">
        <v>6.2</v>
      </c>
      <c r="AM47" s="22">
        <v>6.9</v>
      </c>
      <c r="AN47" s="22">
        <v>6.7</v>
      </c>
      <c r="AO47" s="39">
        <v>102.22276666666666</v>
      </c>
      <c r="AP47" s="22">
        <v>10.1</v>
      </c>
      <c r="AQ47" s="22">
        <v>16.600000000000001</v>
      </c>
      <c r="AR47" s="22">
        <v>24.6</v>
      </c>
      <c r="AS47" s="22">
        <v>14.3</v>
      </c>
      <c r="AT47" s="22">
        <v>10.9</v>
      </c>
      <c r="AU47" s="22">
        <v>8.01</v>
      </c>
      <c r="AV47" s="22">
        <v>7.54</v>
      </c>
      <c r="AW47" s="22">
        <v>4.7</v>
      </c>
      <c r="AX47" s="22">
        <v>5.5</v>
      </c>
      <c r="AY47" s="26">
        <v>97.828213656818605</v>
      </c>
      <c r="AZ47" s="67">
        <v>10.754189944134085</v>
      </c>
    </row>
    <row r="48" spans="1:52" x14ac:dyDescent="0.15">
      <c r="A48" s="20">
        <v>42643</v>
      </c>
      <c r="B48" s="21">
        <v>7.6254708381268275</v>
      </c>
      <c r="C48" s="22">
        <f t="shared" si="2"/>
        <v>90.226296855053974</v>
      </c>
      <c r="D48" s="22">
        <f t="shared" si="3"/>
        <v>87.389567433668859</v>
      </c>
      <c r="E48" s="22">
        <v>80208.157300000006</v>
      </c>
      <c r="F48" s="22">
        <v>105184.5309</v>
      </c>
      <c r="G48" s="22">
        <v>122655.3229</v>
      </c>
      <c r="H48" s="23">
        <v>66.357179349999996</v>
      </c>
      <c r="I48" s="21">
        <v>168000</v>
      </c>
      <c r="J48" s="21">
        <v>58000</v>
      </c>
      <c r="K48" s="22">
        <v>14916.611000000001</v>
      </c>
      <c r="L48" s="21">
        <v>253000</v>
      </c>
      <c r="M48" s="22">
        <v>74597.589600000007</v>
      </c>
      <c r="N48" s="22">
        <v>104711.336</v>
      </c>
      <c r="O48" s="22">
        <v>100.54</v>
      </c>
      <c r="P48" s="36">
        <v>81.428571428571431</v>
      </c>
      <c r="Q48" s="36">
        <v>85.714285714285708</v>
      </c>
      <c r="R48" s="36">
        <v>1.1080422420796101</v>
      </c>
      <c r="S48" s="36">
        <v>1.0195449533928034</v>
      </c>
      <c r="T48" s="21">
        <v>11.41361414801465</v>
      </c>
      <c r="U48" s="22">
        <v>41.34889236509143</v>
      </c>
      <c r="V48" s="22">
        <v>26.9</v>
      </c>
      <c r="W48" s="23">
        <v>0.71237762296498808</v>
      </c>
      <c r="X48" s="21">
        <v>25.2</v>
      </c>
      <c r="Y48" s="21">
        <v>7.05</v>
      </c>
      <c r="Z48" s="21">
        <v>34.9</v>
      </c>
      <c r="AA48" s="22">
        <v>5.8</v>
      </c>
      <c r="AB48" s="22">
        <v>-6.1</v>
      </c>
      <c r="AC48" s="22">
        <v>15.5</v>
      </c>
      <c r="AD48" s="22">
        <v>6.8</v>
      </c>
      <c r="AE48" s="22">
        <v>6</v>
      </c>
      <c r="AF48" s="22">
        <v>6.7</v>
      </c>
      <c r="AG48" s="22">
        <v>6</v>
      </c>
      <c r="AH48" s="22">
        <v>8.9</v>
      </c>
      <c r="AI48" s="22">
        <v>3.7</v>
      </c>
      <c r="AJ48" s="22">
        <v>6.9</v>
      </c>
      <c r="AK48" s="22">
        <v>5.2</v>
      </c>
      <c r="AL48" s="22">
        <v>6.5</v>
      </c>
      <c r="AM48" s="22">
        <v>6.8</v>
      </c>
      <c r="AN48" s="22">
        <v>6.3</v>
      </c>
      <c r="AO48" s="39">
        <v>101.66146666666667</v>
      </c>
      <c r="AP48" s="22">
        <v>7.2</v>
      </c>
      <c r="AQ48" s="22">
        <v>13.8</v>
      </c>
      <c r="AR48" s="22">
        <v>24.7</v>
      </c>
      <c r="AS48" s="22">
        <v>13</v>
      </c>
      <c r="AT48" s="22">
        <v>11.1</v>
      </c>
      <c r="AU48" s="22">
        <v>7.76</v>
      </c>
      <c r="AV48" s="22">
        <v>7.42</v>
      </c>
      <c r="AW48" s="22">
        <v>7.2</v>
      </c>
      <c r="AX48" s="22">
        <v>9</v>
      </c>
      <c r="AY48" s="26">
        <v>98.367106039740307</v>
      </c>
      <c r="AZ48" s="67">
        <v>12.775525927911024</v>
      </c>
    </row>
    <row r="49" spans="1:52" x14ac:dyDescent="0.15">
      <c r="A49" s="20">
        <v>42735</v>
      </c>
      <c r="B49" s="21">
        <v>7.4755733671798605</v>
      </c>
      <c r="C49" s="22">
        <f t="shared" si="2"/>
        <v>96.937675283723479</v>
      </c>
      <c r="D49" s="22">
        <f t="shared" si="3"/>
        <v>64.794793218008948</v>
      </c>
      <c r="E49" s="22">
        <v>117627.0475</v>
      </c>
      <c r="F49" s="22">
        <v>157348.52929999999</v>
      </c>
      <c r="G49" s="22">
        <v>166928.12830000001</v>
      </c>
      <c r="H49" s="23">
        <v>63.330222299999988</v>
      </c>
      <c r="I49" s="21">
        <v>180000</v>
      </c>
      <c r="J49" s="21">
        <v>58000</v>
      </c>
      <c r="K49" s="22">
        <v>22025.247299999999</v>
      </c>
      <c r="L49" s="21">
        <v>267000</v>
      </c>
      <c r="M49" s="22">
        <v>102580.6128</v>
      </c>
      <c r="N49" s="22">
        <v>144214.05069999999</v>
      </c>
      <c r="O49" s="22">
        <v>101.01</v>
      </c>
      <c r="P49" s="36">
        <v>87.142857142857139</v>
      </c>
      <c r="Q49" s="36">
        <v>64.285714285714292</v>
      </c>
      <c r="R49" s="36">
        <v>1.1123995524361712</v>
      </c>
      <c r="S49" s="36">
        <v>1.0079190056134724</v>
      </c>
      <c r="T49" s="21">
        <v>10.055491349551016</v>
      </c>
      <c r="U49" s="22">
        <v>34.768467935473232</v>
      </c>
      <c r="V49" s="22">
        <v>22.5</v>
      </c>
      <c r="W49" s="23">
        <v>-0.57685406639305103</v>
      </c>
      <c r="X49" s="21">
        <v>27</v>
      </c>
      <c r="Y49" s="21">
        <v>8.3000000000000007</v>
      </c>
      <c r="Z49" s="21">
        <v>38.1</v>
      </c>
      <c r="AA49" s="22">
        <v>6.9</v>
      </c>
      <c r="AB49" s="22">
        <v>-3.4</v>
      </c>
      <c r="AC49" s="22">
        <v>15.2</v>
      </c>
      <c r="AD49" s="22">
        <v>8.1</v>
      </c>
      <c r="AE49" s="22">
        <v>6</v>
      </c>
      <c r="AF49" s="22">
        <v>6.7</v>
      </c>
      <c r="AG49" s="22">
        <v>6</v>
      </c>
      <c r="AH49" s="22">
        <v>8.6</v>
      </c>
      <c r="AI49" s="22">
        <v>3.5</v>
      </c>
      <c r="AJ49" s="22">
        <v>7.2</v>
      </c>
      <c r="AK49" s="22">
        <v>6.6</v>
      </c>
      <c r="AL49" s="22">
        <v>7.1</v>
      </c>
      <c r="AM49" s="22">
        <v>7.4</v>
      </c>
      <c r="AN49" s="22">
        <v>4.5</v>
      </c>
      <c r="AO49" s="39">
        <v>102.08946666666667</v>
      </c>
      <c r="AP49" s="22">
        <v>4.2</v>
      </c>
      <c r="AQ49" s="22">
        <v>6.66</v>
      </c>
      <c r="AR49" s="22">
        <v>21.4</v>
      </c>
      <c r="AS49" s="22">
        <v>13.5</v>
      </c>
      <c r="AT49" s="22">
        <v>11</v>
      </c>
      <c r="AU49" s="22">
        <v>7.8</v>
      </c>
      <c r="AV49" s="22">
        <v>7.88</v>
      </c>
      <c r="AW49" s="22">
        <v>7.9</v>
      </c>
      <c r="AX49" s="22">
        <v>10.5</v>
      </c>
      <c r="AY49" s="26">
        <v>97.952786756783198</v>
      </c>
      <c r="AZ49" s="67">
        <v>15.534182209934722</v>
      </c>
    </row>
    <row r="50" spans="1:52" x14ac:dyDescent="0.15">
      <c r="A50" s="20">
        <v>42825</v>
      </c>
      <c r="B50" s="21">
        <v>7.9842857798965259</v>
      </c>
      <c r="C50" s="22">
        <f t="shared" si="2"/>
        <v>97.340080446347471</v>
      </c>
      <c r="D50" s="22">
        <f t="shared" si="3"/>
        <v>92.390495276266819</v>
      </c>
      <c r="E50" s="22">
        <v>23182.252799999998</v>
      </c>
      <c r="F50" s="22">
        <v>29034.8485</v>
      </c>
      <c r="G50" s="22">
        <v>31559.696100000001</v>
      </c>
      <c r="H50" s="23">
        <v>66.718285499999993</v>
      </c>
      <c r="I50" s="21">
        <v>191000</v>
      </c>
      <c r="J50" s="21">
        <v>62000</v>
      </c>
      <c r="K50" s="22">
        <v>3782.0364</v>
      </c>
      <c r="L50" s="21">
        <v>284000</v>
      </c>
      <c r="M50" s="22">
        <v>19291.918099999999</v>
      </c>
      <c r="N50" s="22">
        <v>35666.3315</v>
      </c>
      <c r="O50" s="22">
        <v>101.13</v>
      </c>
      <c r="P50" s="36">
        <v>88.571428571428569</v>
      </c>
      <c r="Q50" s="36">
        <v>91.428571428571431</v>
      </c>
      <c r="R50" s="36">
        <v>1.0990009082652135</v>
      </c>
      <c r="S50" s="36">
        <v>1.0105210420841684</v>
      </c>
      <c r="T50" s="21">
        <v>4.7338754204408806</v>
      </c>
      <c r="U50" s="22">
        <v>25.145330596677738</v>
      </c>
      <c r="V50" s="22">
        <v>19.5</v>
      </c>
      <c r="W50" s="23">
        <v>1.3098134051185095</v>
      </c>
      <c r="X50" s="21">
        <v>26.1</v>
      </c>
      <c r="Y50" s="21">
        <v>7.02</v>
      </c>
      <c r="Z50" s="21">
        <v>35.6</v>
      </c>
      <c r="AA50" s="22">
        <v>9.1</v>
      </c>
      <c r="AB50" s="22">
        <v>5.7</v>
      </c>
      <c r="AC50" s="22">
        <v>11.5</v>
      </c>
      <c r="AD50" s="22">
        <v>11.6</v>
      </c>
      <c r="AE50" s="22">
        <v>6.8</v>
      </c>
      <c r="AF50" s="22">
        <v>6.9</v>
      </c>
      <c r="AG50" s="22">
        <v>6.5</v>
      </c>
      <c r="AH50" s="22">
        <v>7.8</v>
      </c>
      <c r="AI50" s="22">
        <v>3.2</v>
      </c>
      <c r="AJ50" s="22">
        <v>5.3</v>
      </c>
      <c r="AK50" s="22">
        <v>8.6999999999999993</v>
      </c>
      <c r="AL50" s="22">
        <v>7.4</v>
      </c>
      <c r="AM50" s="22">
        <v>7.4</v>
      </c>
      <c r="AN50" s="22">
        <v>4.4000000000000004</v>
      </c>
      <c r="AO50" s="39">
        <v>101.80919999999999</v>
      </c>
      <c r="AP50" s="22">
        <v>11.7</v>
      </c>
      <c r="AQ50" s="22">
        <v>22</v>
      </c>
      <c r="AR50" s="22">
        <v>18.8</v>
      </c>
      <c r="AS50" s="22">
        <v>12.4</v>
      </c>
      <c r="AT50" s="22">
        <v>10.3</v>
      </c>
      <c r="AU50" s="22">
        <v>7.9</v>
      </c>
      <c r="AV50" s="22">
        <v>6.9855</v>
      </c>
      <c r="AW50" s="22">
        <v>7.8</v>
      </c>
      <c r="AX50" s="22">
        <v>10</v>
      </c>
      <c r="AY50" s="26">
        <v>98.222178567920594</v>
      </c>
      <c r="AZ50" s="67">
        <v>5.1762097815029051</v>
      </c>
    </row>
    <row r="51" spans="1:52" x14ac:dyDescent="0.15">
      <c r="A51" s="20">
        <v>42916</v>
      </c>
      <c r="B51" s="21">
        <v>7.9226466875705119</v>
      </c>
      <c r="C51" s="22">
        <f t="shared" si="2"/>
        <v>102.68834952849822</v>
      </c>
      <c r="D51" s="22">
        <f t="shared" si="3"/>
        <v>86.773549970575999</v>
      </c>
      <c r="E51" s="22">
        <v>59151.828999999998</v>
      </c>
      <c r="F51" s="22">
        <v>74661.702499999999</v>
      </c>
      <c r="G51" s="22">
        <v>85719.611999999994</v>
      </c>
      <c r="H51" s="23">
        <v>67.040015310000001</v>
      </c>
      <c r="I51" s="21">
        <v>201000</v>
      </c>
      <c r="J51" s="21">
        <v>64000</v>
      </c>
      <c r="K51" s="22">
        <v>10340.5206</v>
      </c>
      <c r="L51" s="21">
        <v>297000</v>
      </c>
      <c r="M51" s="22">
        <v>50610.222699999998</v>
      </c>
      <c r="N51" s="22">
        <v>75764.553400000004</v>
      </c>
      <c r="O51" s="22">
        <v>101.38</v>
      </c>
      <c r="P51" s="36">
        <v>94.285714285714278</v>
      </c>
      <c r="Q51" s="36">
        <v>85.714285714285708</v>
      </c>
      <c r="R51" s="36">
        <v>1.0891188586355873</v>
      </c>
      <c r="S51" s="36">
        <v>1.0123580829900534</v>
      </c>
      <c r="T51" s="21">
        <v>4.6469468435589523</v>
      </c>
      <c r="U51" s="22">
        <v>21.505696152642216</v>
      </c>
      <c r="V51" s="22">
        <v>16.100000000000001</v>
      </c>
      <c r="W51" s="23">
        <v>1.0528396462333722</v>
      </c>
      <c r="X51" s="21">
        <v>24.2</v>
      </c>
      <c r="Y51" s="21">
        <v>9.1199999999999992</v>
      </c>
      <c r="Z51" s="21">
        <v>30.8</v>
      </c>
      <c r="AA51" s="22">
        <v>8.5</v>
      </c>
      <c r="AB51" s="22">
        <v>8.8000000000000007</v>
      </c>
      <c r="AC51" s="22">
        <v>11.2</v>
      </c>
      <c r="AD51" s="22">
        <v>10.6</v>
      </c>
      <c r="AE51" s="22">
        <v>6.9</v>
      </c>
      <c r="AF51" s="22">
        <v>6.9</v>
      </c>
      <c r="AG51" s="22">
        <v>6.5</v>
      </c>
      <c r="AH51" s="22">
        <v>6.9</v>
      </c>
      <c r="AI51" s="22">
        <v>3.6</v>
      </c>
      <c r="AJ51" s="22">
        <v>5.3</v>
      </c>
      <c r="AK51" s="22">
        <v>9.1999999999999993</v>
      </c>
      <c r="AL51" s="22">
        <v>7.3</v>
      </c>
      <c r="AM51" s="22">
        <v>7.2</v>
      </c>
      <c r="AN51" s="22">
        <v>3.8</v>
      </c>
      <c r="AO51" s="39">
        <v>101.2</v>
      </c>
      <c r="AP51" s="22">
        <v>10</v>
      </c>
      <c r="AQ51" s="22">
        <v>16.899999999999999</v>
      </c>
      <c r="AR51" s="22">
        <v>15</v>
      </c>
      <c r="AS51" s="22">
        <v>12.9</v>
      </c>
      <c r="AT51" s="22">
        <v>9.1999999999999993</v>
      </c>
      <c r="AU51" s="22">
        <v>8.1</v>
      </c>
      <c r="AV51" s="22">
        <v>6.7</v>
      </c>
      <c r="AW51" s="22">
        <v>7.9</v>
      </c>
      <c r="AX51" s="22">
        <v>9.4</v>
      </c>
      <c r="AY51" s="26">
        <v>98.814229249011802</v>
      </c>
      <c r="AZ51" s="67">
        <v>14.501891551071889</v>
      </c>
    </row>
    <row r="52" spans="1:52" x14ac:dyDescent="0.15">
      <c r="A52" s="20">
        <v>43008</v>
      </c>
      <c r="B52" s="21">
        <v>7.9222974989699466</v>
      </c>
      <c r="C52" s="22">
        <f t="shared" si="2"/>
        <v>99.09242345913033</v>
      </c>
      <c r="D52" s="22">
        <f t="shared" si="3"/>
        <v>70.435087719298252</v>
      </c>
      <c r="E52" s="22">
        <v>91903.533500000005</v>
      </c>
      <c r="F52" s="22">
        <v>116006.163</v>
      </c>
      <c r="G52" s="22">
        <v>131032.743</v>
      </c>
      <c r="H52" s="23">
        <v>66.940726730000009</v>
      </c>
      <c r="I52" s="21">
        <v>211000</v>
      </c>
      <c r="J52" s="21">
        <v>67000</v>
      </c>
      <c r="K52" s="22">
        <v>16733.093499999999</v>
      </c>
      <c r="L52" s="21">
        <v>311000</v>
      </c>
      <c r="M52" s="22">
        <v>80644.446299999996</v>
      </c>
      <c r="N52" s="22">
        <v>113095.452</v>
      </c>
      <c r="O52" s="22">
        <v>101.45</v>
      </c>
      <c r="P52" s="36">
        <v>92.857142857142861</v>
      </c>
      <c r="Q52" s="36">
        <v>70</v>
      </c>
      <c r="R52" s="36">
        <v>1.0671491757137113</v>
      </c>
      <c r="S52" s="36">
        <v>1.0062155388471179</v>
      </c>
      <c r="T52" s="21">
        <v>3.8925683035728964</v>
      </c>
      <c r="U52" s="22">
        <v>14.581280250905348</v>
      </c>
      <c r="V52" s="22">
        <v>10.3</v>
      </c>
      <c r="W52" s="23">
        <v>0.87940353359823309</v>
      </c>
      <c r="X52" s="21">
        <v>22.8</v>
      </c>
      <c r="Y52" s="21">
        <v>15.28</v>
      </c>
      <c r="Z52" s="21">
        <v>26.2</v>
      </c>
      <c r="AA52" s="22">
        <v>8.1</v>
      </c>
      <c r="AB52" s="22">
        <v>12.2</v>
      </c>
      <c r="AC52" s="22">
        <v>8</v>
      </c>
      <c r="AD52" s="22">
        <v>6.8</v>
      </c>
      <c r="AE52" s="22">
        <v>6.7</v>
      </c>
      <c r="AF52" s="22">
        <v>6.9</v>
      </c>
      <c r="AG52" s="22">
        <v>6.4</v>
      </c>
      <c r="AH52" s="22">
        <v>5.9</v>
      </c>
      <c r="AI52" s="22">
        <v>3.8</v>
      </c>
      <c r="AJ52" s="22">
        <v>4.8</v>
      </c>
      <c r="AK52" s="22">
        <v>9.1999999999999993</v>
      </c>
      <c r="AL52" s="22">
        <v>7.2</v>
      </c>
      <c r="AM52" s="22">
        <v>7.2</v>
      </c>
      <c r="AN52" s="22">
        <v>4.4000000000000004</v>
      </c>
      <c r="AO52" s="39">
        <v>101.55656666666668</v>
      </c>
      <c r="AP52" s="22">
        <v>10</v>
      </c>
      <c r="AQ52" s="22">
        <v>11.9</v>
      </c>
      <c r="AR52" s="22">
        <v>14</v>
      </c>
      <c r="AS52" s="22">
        <v>13.1</v>
      </c>
      <c r="AT52" s="22">
        <v>9.3000000000000007</v>
      </c>
      <c r="AU52" s="22">
        <v>8.3000000000000007</v>
      </c>
      <c r="AV52" s="22">
        <v>6.2</v>
      </c>
      <c r="AW52" s="22">
        <v>5.7</v>
      </c>
      <c r="AX52" s="22">
        <v>6.4</v>
      </c>
      <c r="AY52" s="26">
        <v>98.463962189838497</v>
      </c>
      <c r="AZ52" s="67">
        <v>16.334850701380475</v>
      </c>
    </row>
    <row r="53" spans="1:52" x14ac:dyDescent="0.15">
      <c r="B53" s="21"/>
      <c r="C53" s="22"/>
      <c r="D53" s="22"/>
      <c r="H53" s="23"/>
      <c r="O53" s="22"/>
      <c r="P53" s="36"/>
      <c r="Q53" s="36"/>
      <c r="R53" s="36"/>
      <c r="S53" s="36"/>
      <c r="T53" s="21"/>
      <c r="V53" s="22"/>
      <c r="W53" s="23"/>
      <c r="AO53" s="39"/>
    </row>
    <row r="54" spans="1:52" x14ac:dyDescent="0.15">
      <c r="B54" s="21"/>
      <c r="C54" s="22"/>
      <c r="D54" s="22"/>
      <c r="H54" s="23"/>
      <c r="O54" s="22"/>
      <c r="P54" s="36"/>
      <c r="Q54" s="36"/>
      <c r="R54" s="36"/>
      <c r="S54" s="36"/>
      <c r="T54" s="21"/>
      <c r="V54" s="22"/>
      <c r="W54" s="23"/>
    </row>
    <row r="55" spans="1:52" x14ac:dyDescent="0.15">
      <c r="B55" s="21"/>
      <c r="C55" s="22"/>
      <c r="D55" s="22"/>
      <c r="H55" s="23"/>
      <c r="O55" s="22"/>
      <c r="P55" s="36"/>
      <c r="Q55" s="36"/>
      <c r="R55" s="36"/>
      <c r="S55" s="36"/>
      <c r="T55" s="21"/>
      <c r="V55" s="22"/>
      <c r="W55" s="23"/>
    </row>
    <row r="56" spans="1:52" x14ac:dyDescent="0.15">
      <c r="B56" s="21"/>
      <c r="C56" s="22"/>
      <c r="D56" s="22"/>
      <c r="H56" s="23"/>
      <c r="O56" s="22"/>
      <c r="P56" s="36"/>
      <c r="Q56" s="36"/>
      <c r="R56" s="36"/>
      <c r="S56" s="36"/>
      <c r="T56" s="21"/>
      <c r="V56" s="22"/>
      <c r="W56" s="23"/>
    </row>
    <row r="57" spans="1:52" x14ac:dyDescent="0.15">
      <c r="B57" s="21"/>
      <c r="C57" s="22"/>
      <c r="D57" s="22"/>
      <c r="H57" s="23"/>
      <c r="O57" s="22"/>
      <c r="P57" s="36"/>
      <c r="Q57" s="36"/>
      <c r="R57" s="36"/>
      <c r="S57" s="36"/>
      <c r="T57" s="21"/>
      <c r="V57" s="22"/>
      <c r="W57" s="23"/>
    </row>
    <row r="58" spans="1:52" x14ac:dyDescent="0.15">
      <c r="B58" s="21"/>
      <c r="C58" s="22"/>
      <c r="D58" s="22"/>
      <c r="H58" s="23"/>
      <c r="O58" s="22"/>
      <c r="P58" s="36"/>
      <c r="Q58" s="36"/>
      <c r="R58" s="36"/>
      <c r="S58" s="36"/>
      <c r="T58" s="21"/>
      <c r="V58" s="22"/>
      <c r="W58" s="23"/>
    </row>
    <row r="59" spans="1:52" x14ac:dyDescent="0.15">
      <c r="B59" s="21"/>
      <c r="C59" s="22"/>
      <c r="D59" s="22"/>
      <c r="H59" s="23"/>
      <c r="O59" s="22"/>
      <c r="P59" s="36"/>
      <c r="Q59" s="36"/>
      <c r="R59" s="36"/>
      <c r="S59" s="36"/>
      <c r="T59" s="21"/>
      <c r="V59" s="22"/>
      <c r="W59" s="23"/>
    </row>
    <row r="60" spans="1:52" x14ac:dyDescent="0.15">
      <c r="B60" s="21"/>
      <c r="C60" s="22"/>
      <c r="D60" s="22"/>
      <c r="H60" s="23"/>
      <c r="O60" s="22"/>
      <c r="P60" s="36"/>
      <c r="Q60" s="36"/>
      <c r="R60" s="36"/>
      <c r="S60" s="36"/>
      <c r="T60" s="21"/>
      <c r="V60" s="22"/>
      <c r="W60" s="23"/>
    </row>
    <row r="61" spans="1:52" x14ac:dyDescent="0.15">
      <c r="B61" s="21"/>
      <c r="C61" s="22"/>
      <c r="D61" s="22"/>
      <c r="H61" s="23"/>
      <c r="O61" s="22"/>
      <c r="P61" s="36"/>
      <c r="Q61" s="36"/>
      <c r="R61" s="36"/>
      <c r="S61" s="36"/>
      <c r="T61" s="21"/>
      <c r="V61" s="22"/>
      <c r="W61" s="23"/>
    </row>
    <row r="62" spans="1:52" x14ac:dyDescent="0.15">
      <c r="B62" s="21"/>
      <c r="C62" s="22"/>
      <c r="D62" s="22"/>
      <c r="H62" s="23"/>
      <c r="O62" s="22"/>
      <c r="P62" s="36"/>
      <c r="Q62" s="36"/>
      <c r="R62" s="36"/>
      <c r="S62" s="36"/>
      <c r="T62" s="21"/>
      <c r="V62" s="22"/>
      <c r="W62" s="23"/>
    </row>
    <row r="63" spans="1:52" x14ac:dyDescent="0.15">
      <c r="B63" s="21"/>
      <c r="C63" s="22"/>
      <c r="D63" s="22"/>
      <c r="H63" s="23"/>
      <c r="O63" s="22"/>
      <c r="P63" s="36"/>
      <c r="Q63" s="36"/>
      <c r="R63" s="36"/>
      <c r="S63" s="36"/>
      <c r="T63" s="21"/>
      <c r="V63" s="22"/>
      <c r="W63" s="23"/>
    </row>
    <row r="64" spans="1:52" x14ac:dyDescent="0.15">
      <c r="B64" s="21"/>
      <c r="C64" s="22"/>
      <c r="D64" s="22"/>
      <c r="H64" s="23"/>
      <c r="O64" s="22"/>
      <c r="P64" s="36"/>
      <c r="Q64" s="36"/>
      <c r="R64" s="36"/>
      <c r="S64" s="36"/>
      <c r="T64" s="21"/>
      <c r="V64" s="22"/>
      <c r="W64" s="23"/>
    </row>
    <row r="65" spans="2:23" x14ac:dyDescent="0.15">
      <c r="B65" s="21"/>
      <c r="C65" s="22"/>
      <c r="D65" s="22"/>
      <c r="H65" s="23"/>
      <c r="O65" s="22"/>
      <c r="P65" s="36"/>
      <c r="Q65" s="36"/>
      <c r="R65" s="36"/>
      <c r="S65" s="36"/>
      <c r="T65" s="21"/>
      <c r="V65" s="22"/>
      <c r="W65" s="23"/>
    </row>
    <row r="66" spans="2:23" x14ac:dyDescent="0.15">
      <c r="B66" s="21"/>
      <c r="C66" s="22"/>
      <c r="D66" s="22"/>
      <c r="H66" s="23"/>
      <c r="O66" s="22"/>
      <c r="P66" s="36"/>
      <c r="Q66" s="36"/>
      <c r="R66" s="36"/>
      <c r="S66" s="36"/>
      <c r="T66" s="21"/>
      <c r="V66" s="22"/>
      <c r="W66" s="23"/>
    </row>
    <row r="67" spans="2:23" x14ac:dyDescent="0.15">
      <c r="B67" s="21"/>
      <c r="C67" s="22"/>
      <c r="D67" s="22"/>
      <c r="H67" s="23"/>
      <c r="O67" s="22"/>
      <c r="P67" s="36"/>
      <c r="Q67" s="36"/>
      <c r="R67" s="36"/>
      <c r="S67" s="36"/>
      <c r="T67" s="21"/>
      <c r="V67" s="22"/>
      <c r="W67" s="23"/>
    </row>
    <row r="68" spans="2:23" x14ac:dyDescent="0.15">
      <c r="B68" s="21"/>
      <c r="C68" s="22"/>
      <c r="D68" s="22"/>
      <c r="H68" s="23"/>
      <c r="O68" s="22"/>
      <c r="P68" s="36"/>
      <c r="Q68" s="36"/>
      <c r="R68" s="36"/>
      <c r="S68" s="36"/>
      <c r="T68" s="21"/>
      <c r="V68" s="22"/>
      <c r="W68" s="23"/>
    </row>
    <row r="69" spans="2:23" x14ac:dyDescent="0.15">
      <c r="B69" s="21"/>
      <c r="C69" s="22"/>
      <c r="D69" s="22"/>
      <c r="H69" s="23"/>
      <c r="O69" s="22"/>
      <c r="P69" s="36"/>
      <c r="Q69" s="36"/>
      <c r="R69" s="36"/>
      <c r="S69" s="36"/>
      <c r="T69" s="21"/>
      <c r="V69" s="22"/>
      <c r="W69" s="23"/>
    </row>
    <row r="70" spans="2:23" x14ac:dyDescent="0.15">
      <c r="B70" s="21"/>
      <c r="C70" s="22"/>
      <c r="D70" s="22"/>
      <c r="H70" s="23"/>
      <c r="O70" s="22"/>
      <c r="P70" s="36"/>
      <c r="Q70" s="36"/>
      <c r="R70" s="36"/>
      <c r="S70" s="36"/>
      <c r="T70" s="21"/>
      <c r="V70" s="22"/>
      <c r="W70" s="23"/>
    </row>
    <row r="71" spans="2:23" x14ac:dyDescent="0.15">
      <c r="B71" s="21"/>
      <c r="C71" s="22"/>
      <c r="D71" s="22"/>
      <c r="H71" s="23"/>
      <c r="O71" s="22"/>
      <c r="P71" s="36"/>
      <c r="Q71" s="36"/>
      <c r="R71" s="36"/>
      <c r="S71" s="36"/>
      <c r="T71" s="21"/>
      <c r="V71" s="22"/>
      <c r="W71" s="23"/>
    </row>
    <row r="72" spans="2:23" x14ac:dyDescent="0.15">
      <c r="B72" s="21"/>
      <c r="C72" s="22"/>
      <c r="D72" s="22"/>
      <c r="H72" s="23"/>
      <c r="O72" s="22"/>
      <c r="P72" s="36"/>
      <c r="Q72" s="36"/>
      <c r="R72" s="36"/>
      <c r="S72" s="36"/>
      <c r="T72" s="21"/>
      <c r="V72" s="22"/>
      <c r="W72" s="23"/>
    </row>
    <row r="73" spans="2:23" x14ac:dyDescent="0.15">
      <c r="B73" s="21"/>
      <c r="C73" s="22"/>
      <c r="D73" s="22"/>
      <c r="H73" s="23"/>
      <c r="O73" s="22"/>
      <c r="P73" s="36"/>
      <c r="Q73" s="36"/>
      <c r="R73" s="36"/>
      <c r="S73" s="36"/>
      <c r="T73" s="21"/>
      <c r="V73" s="22"/>
      <c r="W73" s="23"/>
    </row>
    <row r="74" spans="2:23" x14ac:dyDescent="0.15">
      <c r="B74" s="21"/>
      <c r="C74" s="22"/>
      <c r="D74" s="22"/>
      <c r="H74" s="23"/>
      <c r="O74" s="22"/>
      <c r="P74" s="36"/>
      <c r="Q74" s="36"/>
      <c r="R74" s="36"/>
      <c r="S74" s="36"/>
      <c r="T74" s="21"/>
      <c r="V74" s="22"/>
      <c r="W74" s="23"/>
    </row>
    <row r="75" spans="2:23" x14ac:dyDescent="0.15">
      <c r="B75" s="21"/>
      <c r="C75" s="22"/>
      <c r="D75" s="22"/>
      <c r="H75" s="23"/>
      <c r="O75" s="22"/>
      <c r="P75" s="36"/>
      <c r="Q75" s="36"/>
      <c r="R75" s="36"/>
      <c r="S75" s="36"/>
      <c r="T75" s="21"/>
      <c r="V75" s="22"/>
      <c r="W75" s="23"/>
    </row>
    <row r="76" spans="2:23" x14ac:dyDescent="0.15">
      <c r="B76" s="21"/>
      <c r="C76" s="22"/>
      <c r="D76" s="22"/>
      <c r="H76" s="23"/>
      <c r="O76" s="22"/>
      <c r="P76" s="36"/>
      <c r="Q76" s="36"/>
      <c r="R76" s="36"/>
      <c r="S76" s="36"/>
      <c r="T76" s="21"/>
      <c r="V76" s="22"/>
      <c r="W76" s="23"/>
    </row>
    <row r="77" spans="2:23" x14ac:dyDescent="0.15">
      <c r="B77" s="21"/>
      <c r="C77" s="22"/>
      <c r="D77" s="22"/>
      <c r="H77" s="23"/>
      <c r="O77" s="22"/>
      <c r="P77" s="36"/>
      <c r="Q77" s="36"/>
      <c r="R77" s="36"/>
      <c r="S77" s="36"/>
      <c r="T77" s="21"/>
      <c r="V77" s="22"/>
      <c r="W77" s="23"/>
    </row>
    <row r="78" spans="2:23" x14ac:dyDescent="0.15">
      <c r="B78" s="21"/>
      <c r="C78" s="22"/>
      <c r="D78" s="22"/>
      <c r="H78" s="23"/>
      <c r="O78" s="22"/>
      <c r="P78" s="36"/>
      <c r="Q78" s="36"/>
      <c r="R78" s="36"/>
      <c r="S78" s="36"/>
      <c r="T78" s="21"/>
      <c r="V78" s="22"/>
      <c r="W78" s="23"/>
    </row>
    <row r="79" spans="2:23" x14ac:dyDescent="0.15">
      <c r="B79" s="21"/>
      <c r="C79" s="22"/>
      <c r="D79" s="22"/>
      <c r="H79" s="23"/>
      <c r="O79" s="22"/>
      <c r="P79" s="36"/>
      <c r="Q79" s="36"/>
      <c r="R79" s="36"/>
      <c r="S79" s="36"/>
      <c r="T79" s="21"/>
      <c r="V79" s="22"/>
      <c r="W79" s="23"/>
    </row>
    <row r="80" spans="2:23" x14ac:dyDescent="0.15">
      <c r="B80" s="21"/>
      <c r="C80" s="22"/>
      <c r="D80" s="22"/>
      <c r="H80" s="23"/>
      <c r="O80" s="22"/>
      <c r="P80" s="36"/>
      <c r="Q80" s="36"/>
      <c r="R80" s="36"/>
      <c r="S80" s="36"/>
      <c r="T80" s="21"/>
      <c r="V80" s="22"/>
      <c r="W80" s="23"/>
    </row>
    <row r="81" spans="2:23" x14ac:dyDescent="0.15">
      <c r="B81" s="21"/>
      <c r="C81" s="22"/>
      <c r="D81" s="22"/>
      <c r="H81" s="23"/>
      <c r="O81" s="22"/>
      <c r="P81" s="36"/>
      <c r="Q81" s="36"/>
      <c r="R81" s="36"/>
      <c r="S81" s="36"/>
      <c r="T81" s="21"/>
      <c r="V81" s="22"/>
      <c r="W81" s="23"/>
    </row>
    <row r="82" spans="2:23" x14ac:dyDescent="0.15">
      <c r="B82" s="21"/>
      <c r="C82" s="22"/>
      <c r="D82" s="22"/>
      <c r="H82" s="23"/>
      <c r="O82" s="22"/>
      <c r="P82" s="36"/>
      <c r="Q82" s="36"/>
      <c r="R82" s="36"/>
      <c r="S82" s="36"/>
      <c r="T82" s="21"/>
      <c r="V82" s="22"/>
      <c r="W82" s="23"/>
    </row>
    <row r="83" spans="2:23" x14ac:dyDescent="0.15">
      <c r="B83" s="21"/>
      <c r="C83" s="22"/>
      <c r="D83" s="22"/>
      <c r="H83" s="23"/>
      <c r="O83" s="22"/>
      <c r="P83" s="36"/>
      <c r="Q83" s="36"/>
      <c r="R83" s="36"/>
      <c r="S83" s="36"/>
      <c r="T83" s="21"/>
      <c r="V83" s="22"/>
      <c r="W83" s="23"/>
    </row>
    <row r="84" spans="2:23" x14ac:dyDescent="0.15">
      <c r="B84" s="21"/>
      <c r="C84" s="22"/>
      <c r="D84" s="22"/>
      <c r="H84" s="23"/>
      <c r="O84" s="22"/>
      <c r="P84" s="36"/>
      <c r="Q84" s="36"/>
      <c r="R84" s="36"/>
      <c r="S84" s="36"/>
      <c r="T84" s="21"/>
      <c r="V84" s="22"/>
      <c r="W84" s="23"/>
    </row>
    <row r="85" spans="2:23" x14ac:dyDescent="0.15">
      <c r="B85" s="21"/>
      <c r="C85" s="22"/>
      <c r="D85" s="22"/>
      <c r="H85" s="23"/>
      <c r="O85" s="22"/>
      <c r="P85" s="36"/>
      <c r="Q85" s="36"/>
      <c r="R85" s="36"/>
      <c r="S85" s="36"/>
      <c r="T85" s="21"/>
      <c r="V85" s="22"/>
      <c r="W85" s="23"/>
    </row>
    <row r="86" spans="2:23" x14ac:dyDescent="0.15">
      <c r="B86" s="21"/>
      <c r="C86" s="22"/>
      <c r="D86" s="22"/>
      <c r="H86" s="23"/>
      <c r="O86" s="22"/>
      <c r="P86" s="36"/>
      <c r="Q86" s="36"/>
      <c r="R86" s="36"/>
      <c r="S86" s="36"/>
      <c r="T86" s="21"/>
      <c r="V86" s="22"/>
      <c r="W86" s="23"/>
    </row>
    <row r="87" spans="2:23" x14ac:dyDescent="0.15">
      <c r="B87" s="21"/>
      <c r="C87" s="22"/>
      <c r="D87" s="22"/>
      <c r="H87" s="23"/>
      <c r="O87" s="22"/>
      <c r="P87" s="36"/>
      <c r="Q87" s="36"/>
      <c r="R87" s="36"/>
      <c r="S87" s="36"/>
      <c r="T87" s="21"/>
      <c r="V87" s="22"/>
      <c r="W87" s="23"/>
    </row>
    <row r="88" spans="2:23" x14ac:dyDescent="0.15">
      <c r="B88" s="21"/>
      <c r="C88" s="22"/>
      <c r="D88" s="22"/>
      <c r="H88" s="23"/>
      <c r="O88" s="22"/>
      <c r="P88" s="36"/>
      <c r="Q88" s="36"/>
      <c r="R88" s="36"/>
      <c r="S88" s="36"/>
      <c r="T88" s="21"/>
      <c r="V88" s="22"/>
      <c r="W88" s="23"/>
    </row>
    <row r="89" spans="2:23" x14ac:dyDescent="0.15">
      <c r="B89" s="21"/>
      <c r="C89" s="22"/>
      <c r="D89" s="22"/>
      <c r="H89" s="23"/>
      <c r="O89" s="22"/>
      <c r="P89" s="36"/>
      <c r="Q89" s="36"/>
      <c r="R89" s="36"/>
      <c r="S89" s="36"/>
      <c r="T89" s="21"/>
      <c r="V89" s="22"/>
      <c r="W89" s="23"/>
    </row>
    <row r="90" spans="2:23" x14ac:dyDescent="0.15">
      <c r="B90" s="21"/>
      <c r="C90" s="22"/>
      <c r="D90" s="22"/>
      <c r="H90" s="23"/>
      <c r="O90" s="22"/>
      <c r="P90" s="36"/>
      <c r="Q90" s="36"/>
      <c r="R90" s="36"/>
      <c r="S90" s="36"/>
      <c r="T90" s="21"/>
      <c r="V90" s="22"/>
      <c r="W90" s="23"/>
    </row>
    <row r="91" spans="2:23" x14ac:dyDescent="0.15">
      <c r="B91" s="21"/>
      <c r="C91" s="22"/>
      <c r="D91" s="22"/>
      <c r="H91" s="23"/>
      <c r="O91" s="22"/>
      <c r="P91" s="36"/>
      <c r="Q91" s="36"/>
      <c r="R91" s="36"/>
      <c r="S91" s="36"/>
      <c r="T91" s="21"/>
      <c r="V91" s="22"/>
      <c r="W91" s="23"/>
    </row>
    <row r="92" spans="2:23" x14ac:dyDescent="0.15">
      <c r="B92" s="21"/>
      <c r="C92" s="22"/>
      <c r="D92" s="22"/>
      <c r="H92" s="23"/>
      <c r="O92" s="22"/>
      <c r="P92" s="36"/>
      <c r="Q92" s="36"/>
      <c r="R92" s="36"/>
      <c r="S92" s="36"/>
      <c r="T92" s="21"/>
      <c r="V92" s="22"/>
      <c r="W92" s="23"/>
    </row>
    <row r="93" spans="2:23" x14ac:dyDescent="0.15">
      <c r="B93" s="21"/>
      <c r="C93" s="22"/>
      <c r="D93" s="22"/>
      <c r="H93" s="23"/>
      <c r="O93" s="22"/>
      <c r="P93" s="36"/>
      <c r="Q93" s="36"/>
      <c r="R93" s="36"/>
      <c r="S93" s="36"/>
      <c r="T93" s="21"/>
      <c r="V93" s="22"/>
      <c r="W93" s="23"/>
    </row>
    <row r="94" spans="2:23" x14ac:dyDescent="0.15">
      <c r="B94" s="21"/>
      <c r="C94" s="22"/>
      <c r="D94" s="22"/>
      <c r="H94" s="23"/>
      <c r="O94" s="22"/>
      <c r="P94" s="36"/>
      <c r="Q94" s="36"/>
      <c r="R94" s="36"/>
      <c r="S94" s="36"/>
      <c r="T94" s="21"/>
      <c r="V94" s="22"/>
      <c r="W94" s="23"/>
    </row>
    <row r="95" spans="2:23" x14ac:dyDescent="0.15">
      <c r="B95" s="21"/>
      <c r="C95" s="22"/>
      <c r="D95" s="22"/>
      <c r="H95" s="23"/>
      <c r="O95" s="22"/>
      <c r="P95" s="36"/>
      <c r="Q95" s="36"/>
      <c r="R95" s="36"/>
      <c r="S95" s="36"/>
      <c r="T95" s="21"/>
      <c r="V95" s="22"/>
      <c r="W95" s="23"/>
    </row>
    <row r="96" spans="2:23" x14ac:dyDescent="0.15">
      <c r="B96" s="21"/>
      <c r="C96" s="22"/>
      <c r="D96" s="22"/>
      <c r="H96" s="23"/>
      <c r="O96" s="22"/>
      <c r="P96" s="36"/>
      <c r="Q96" s="36"/>
      <c r="R96" s="36"/>
      <c r="S96" s="36"/>
      <c r="T96" s="21"/>
      <c r="V96" s="22"/>
      <c r="W96" s="23"/>
    </row>
    <row r="97" spans="2:23" x14ac:dyDescent="0.15">
      <c r="B97" s="21"/>
      <c r="C97" s="22"/>
      <c r="D97" s="22"/>
      <c r="H97" s="23"/>
      <c r="O97" s="22"/>
      <c r="P97" s="36"/>
      <c r="Q97" s="36"/>
      <c r="R97" s="36"/>
      <c r="S97" s="36"/>
      <c r="T97" s="21"/>
      <c r="V97" s="22"/>
      <c r="W97" s="23"/>
    </row>
    <row r="98" spans="2:23" x14ac:dyDescent="0.15">
      <c r="B98" s="21"/>
      <c r="C98" s="22"/>
      <c r="D98" s="22"/>
      <c r="H98" s="23"/>
      <c r="O98" s="22"/>
      <c r="P98" s="36"/>
      <c r="Q98" s="36"/>
      <c r="R98" s="36"/>
      <c r="S98" s="36"/>
      <c r="T98" s="21"/>
      <c r="V98" s="22"/>
      <c r="W98" s="23"/>
    </row>
    <row r="99" spans="2:23" x14ac:dyDescent="0.15">
      <c r="B99" s="21"/>
      <c r="C99" s="22"/>
      <c r="D99" s="22"/>
      <c r="H99" s="23"/>
      <c r="O99" s="22"/>
      <c r="P99" s="36"/>
      <c r="Q99" s="36"/>
      <c r="R99" s="36"/>
      <c r="S99" s="36"/>
      <c r="T99" s="21"/>
      <c r="V99" s="22"/>
      <c r="W99" s="23"/>
    </row>
    <row r="100" spans="2:23" x14ac:dyDescent="0.15">
      <c r="B100" s="21"/>
      <c r="C100" s="22"/>
      <c r="D100" s="22"/>
      <c r="H100" s="23"/>
      <c r="O100" s="22"/>
      <c r="P100" s="36"/>
      <c r="Q100" s="36"/>
      <c r="R100" s="36"/>
      <c r="S100" s="36"/>
      <c r="T100" s="21"/>
      <c r="V100" s="22"/>
      <c r="W100" s="23"/>
    </row>
    <row r="101" spans="2:23" x14ac:dyDescent="0.15">
      <c r="B101" s="21"/>
      <c r="C101" s="22"/>
      <c r="D101" s="22"/>
      <c r="H101" s="23"/>
      <c r="O101" s="22"/>
      <c r="P101" s="36"/>
      <c r="Q101" s="36"/>
      <c r="R101" s="36"/>
      <c r="S101" s="36"/>
      <c r="T101" s="21"/>
      <c r="V101" s="22"/>
      <c r="W101" s="23"/>
    </row>
    <row r="102" spans="2:23" x14ac:dyDescent="0.15">
      <c r="B102" s="21"/>
      <c r="C102" s="22"/>
      <c r="D102" s="22"/>
      <c r="H102" s="23"/>
      <c r="O102" s="22"/>
      <c r="P102" s="36"/>
      <c r="Q102" s="36"/>
      <c r="R102" s="36"/>
      <c r="S102" s="36"/>
      <c r="T102" s="21"/>
      <c r="V102" s="22"/>
      <c r="W102" s="23"/>
    </row>
    <row r="103" spans="2:23" x14ac:dyDescent="0.15">
      <c r="B103" s="21"/>
      <c r="C103" s="22"/>
      <c r="D103" s="22"/>
      <c r="H103" s="23"/>
      <c r="O103" s="22"/>
      <c r="P103" s="36"/>
      <c r="Q103" s="36"/>
      <c r="R103" s="36"/>
      <c r="S103" s="36"/>
      <c r="T103" s="21"/>
      <c r="V103" s="22"/>
      <c r="W103" s="23"/>
    </row>
    <row r="104" spans="2:23" x14ac:dyDescent="0.15">
      <c r="B104" s="21"/>
      <c r="C104" s="22"/>
      <c r="D104" s="22"/>
      <c r="H104" s="23"/>
      <c r="O104" s="22"/>
      <c r="P104" s="36"/>
      <c r="Q104" s="36"/>
      <c r="R104" s="36"/>
      <c r="S104" s="36"/>
      <c r="T104" s="21"/>
      <c r="V104" s="22"/>
      <c r="W104" s="23"/>
    </row>
    <row r="105" spans="2:23" x14ac:dyDescent="0.15">
      <c r="B105" s="21"/>
      <c r="C105" s="22"/>
      <c r="D105" s="22"/>
      <c r="H105" s="23"/>
      <c r="O105" s="22"/>
      <c r="P105" s="36"/>
      <c r="Q105" s="36"/>
      <c r="R105" s="36"/>
      <c r="S105" s="36"/>
      <c r="T105" s="21"/>
      <c r="V105" s="22"/>
      <c r="W105" s="23"/>
    </row>
    <row r="106" spans="2:23" x14ac:dyDescent="0.15">
      <c r="B106" s="21"/>
      <c r="C106" s="22"/>
      <c r="D106" s="22"/>
      <c r="H106" s="23"/>
      <c r="O106" s="22"/>
      <c r="P106" s="36"/>
      <c r="Q106" s="36"/>
      <c r="R106" s="36"/>
      <c r="S106" s="36"/>
      <c r="T106" s="21"/>
      <c r="V106" s="22"/>
      <c r="W106" s="23"/>
    </row>
    <row r="107" spans="2:23" x14ac:dyDescent="0.15">
      <c r="B107" s="21"/>
      <c r="C107" s="22"/>
      <c r="D107" s="22"/>
      <c r="H107" s="23"/>
      <c r="O107" s="22"/>
      <c r="P107" s="36"/>
      <c r="Q107" s="36"/>
      <c r="R107" s="36"/>
      <c r="S107" s="36"/>
      <c r="T107" s="21"/>
      <c r="V107" s="22"/>
      <c r="W107" s="23"/>
    </row>
    <row r="108" spans="2:23" x14ac:dyDescent="0.15">
      <c r="B108" s="21"/>
      <c r="C108" s="22"/>
      <c r="D108" s="22"/>
      <c r="H108" s="23"/>
      <c r="O108" s="22"/>
      <c r="P108" s="36"/>
      <c r="Q108" s="36"/>
      <c r="R108" s="36"/>
      <c r="S108" s="36"/>
      <c r="T108" s="21"/>
      <c r="V108" s="22"/>
      <c r="W108" s="23"/>
    </row>
    <row r="109" spans="2:23" x14ac:dyDescent="0.15">
      <c r="B109" s="21"/>
      <c r="C109" s="22"/>
      <c r="D109" s="22"/>
      <c r="H109" s="23"/>
      <c r="O109" s="22"/>
      <c r="P109" s="36"/>
      <c r="Q109" s="36"/>
      <c r="R109" s="36"/>
      <c r="S109" s="36"/>
      <c r="T109" s="21"/>
      <c r="V109" s="22"/>
      <c r="W109" s="23"/>
    </row>
    <row r="110" spans="2:23" x14ac:dyDescent="0.15">
      <c r="B110" s="21"/>
      <c r="C110" s="22"/>
      <c r="D110" s="22"/>
      <c r="H110" s="23"/>
      <c r="O110" s="22"/>
      <c r="P110" s="36"/>
      <c r="Q110" s="36"/>
      <c r="R110" s="36"/>
      <c r="S110" s="36"/>
      <c r="T110" s="21"/>
      <c r="V110" s="22"/>
      <c r="W110" s="23"/>
    </row>
    <row r="111" spans="2:23" x14ac:dyDescent="0.15">
      <c r="B111" s="21"/>
      <c r="C111" s="22"/>
      <c r="D111" s="22"/>
      <c r="H111" s="23"/>
      <c r="O111" s="22"/>
      <c r="P111" s="36"/>
      <c r="Q111" s="36"/>
      <c r="R111" s="36"/>
      <c r="S111" s="36"/>
      <c r="T111" s="21"/>
      <c r="V111" s="22"/>
      <c r="W111" s="23"/>
    </row>
    <row r="112" spans="2:23" x14ac:dyDescent="0.15">
      <c r="B112" s="21"/>
      <c r="C112" s="22"/>
      <c r="D112" s="22"/>
      <c r="H112" s="23"/>
      <c r="O112" s="22"/>
      <c r="P112" s="36"/>
      <c r="Q112" s="36"/>
      <c r="R112" s="36"/>
      <c r="S112" s="36"/>
      <c r="T112" s="21"/>
      <c r="V112" s="22"/>
      <c r="W112" s="23"/>
    </row>
    <row r="113" spans="2:23" x14ac:dyDescent="0.15">
      <c r="B113" s="21"/>
      <c r="C113" s="22"/>
      <c r="D113" s="22"/>
      <c r="H113" s="23"/>
      <c r="O113" s="22"/>
      <c r="P113" s="36"/>
      <c r="Q113" s="36"/>
      <c r="R113" s="36"/>
      <c r="S113" s="36"/>
      <c r="T113" s="21"/>
      <c r="V113" s="22"/>
      <c r="W113" s="23"/>
    </row>
    <row r="114" spans="2:23" x14ac:dyDescent="0.15">
      <c r="B114" s="21"/>
      <c r="C114" s="22"/>
      <c r="D114" s="22"/>
      <c r="H114" s="23"/>
      <c r="O114" s="22"/>
      <c r="P114" s="36"/>
      <c r="Q114" s="36"/>
      <c r="R114" s="36"/>
      <c r="S114" s="36"/>
      <c r="T114" s="21"/>
      <c r="V114" s="22"/>
      <c r="W114" s="23"/>
    </row>
    <row r="115" spans="2:23" x14ac:dyDescent="0.15">
      <c r="B115" s="21"/>
      <c r="C115" s="22"/>
      <c r="D115" s="22"/>
      <c r="H115" s="23"/>
      <c r="O115" s="22"/>
      <c r="P115" s="36"/>
      <c r="Q115" s="36"/>
      <c r="R115" s="36"/>
      <c r="S115" s="36"/>
      <c r="T115" s="21"/>
      <c r="V115" s="22"/>
      <c r="W115" s="23"/>
    </row>
    <row r="116" spans="2:23" x14ac:dyDescent="0.15">
      <c r="B116" s="21"/>
      <c r="C116" s="22"/>
      <c r="D116" s="22"/>
      <c r="H116" s="23"/>
      <c r="O116" s="22"/>
      <c r="P116" s="36"/>
      <c r="Q116" s="36"/>
      <c r="R116" s="36"/>
      <c r="S116" s="36"/>
      <c r="T116" s="21"/>
      <c r="V116" s="22"/>
      <c r="W116" s="23"/>
    </row>
    <row r="117" spans="2:23" x14ac:dyDescent="0.15">
      <c r="B117" s="21"/>
      <c r="C117" s="22"/>
      <c r="D117" s="22"/>
      <c r="H117" s="23"/>
      <c r="O117" s="22"/>
      <c r="P117" s="36"/>
      <c r="Q117" s="36"/>
      <c r="R117" s="36"/>
      <c r="S117" s="36"/>
      <c r="T117" s="21"/>
      <c r="V117" s="22"/>
      <c r="W117" s="23"/>
    </row>
    <row r="118" spans="2:23" x14ac:dyDescent="0.15">
      <c r="B118" s="21"/>
      <c r="C118" s="22"/>
      <c r="D118" s="22"/>
      <c r="H118" s="23"/>
      <c r="O118" s="22"/>
      <c r="P118" s="36"/>
      <c r="Q118" s="36"/>
      <c r="R118" s="36"/>
      <c r="S118" s="36"/>
      <c r="T118" s="21"/>
      <c r="V118" s="22"/>
      <c r="W118" s="23"/>
    </row>
    <row r="119" spans="2:23" x14ac:dyDescent="0.15">
      <c r="B119" s="21"/>
      <c r="C119" s="22"/>
      <c r="D119" s="22"/>
      <c r="H119" s="23"/>
      <c r="O119" s="22"/>
      <c r="P119" s="36"/>
      <c r="Q119" s="36"/>
      <c r="R119" s="36"/>
      <c r="S119" s="36"/>
      <c r="T119" s="21"/>
      <c r="V119" s="22"/>
      <c r="W119" s="23"/>
    </row>
    <row r="120" spans="2:23" x14ac:dyDescent="0.15">
      <c r="B120" s="21"/>
      <c r="C120" s="22"/>
      <c r="D120" s="22"/>
      <c r="H120" s="23"/>
      <c r="O120" s="22"/>
      <c r="P120" s="36"/>
      <c r="Q120" s="36"/>
      <c r="R120" s="36"/>
      <c r="S120" s="36"/>
      <c r="T120" s="21"/>
      <c r="V120" s="22"/>
      <c r="W120" s="23"/>
    </row>
    <row r="121" spans="2:23" x14ac:dyDescent="0.15">
      <c r="B121" s="21"/>
      <c r="C121" s="22"/>
      <c r="D121" s="22"/>
      <c r="H121" s="23"/>
      <c r="O121" s="22"/>
      <c r="P121" s="36"/>
      <c r="Q121" s="36"/>
      <c r="R121" s="36"/>
      <c r="S121" s="36"/>
      <c r="T121" s="21"/>
      <c r="V121" s="22"/>
      <c r="W121" s="23"/>
    </row>
    <row r="122" spans="2:23" x14ac:dyDescent="0.15">
      <c r="B122" s="21"/>
      <c r="C122" s="22"/>
      <c r="D122" s="22"/>
      <c r="H122" s="23"/>
      <c r="O122" s="22"/>
      <c r="P122" s="36"/>
      <c r="Q122" s="36"/>
      <c r="R122" s="36"/>
      <c r="S122" s="36"/>
      <c r="T122" s="21"/>
      <c r="V122" s="22"/>
      <c r="W122" s="23"/>
    </row>
    <row r="123" spans="2:23" x14ac:dyDescent="0.15">
      <c r="B123" s="21"/>
      <c r="C123" s="22"/>
      <c r="D123" s="22"/>
      <c r="H123" s="23"/>
      <c r="O123" s="22"/>
      <c r="P123" s="36"/>
      <c r="Q123" s="36"/>
      <c r="R123" s="36"/>
      <c r="S123" s="36"/>
      <c r="T123" s="21"/>
      <c r="V123" s="22"/>
      <c r="W123" s="23"/>
    </row>
    <row r="124" spans="2:23" x14ac:dyDescent="0.15">
      <c r="B124" s="21"/>
      <c r="C124" s="22"/>
      <c r="D124" s="22"/>
      <c r="H124" s="23"/>
      <c r="O124" s="22"/>
      <c r="P124" s="36"/>
      <c r="Q124" s="36"/>
      <c r="R124" s="36"/>
      <c r="S124" s="36"/>
      <c r="T124" s="21"/>
      <c r="V124" s="22"/>
      <c r="W124" s="23"/>
    </row>
    <row r="125" spans="2:23" x14ac:dyDescent="0.15">
      <c r="B125" s="21"/>
      <c r="C125" s="22"/>
      <c r="D125" s="22"/>
      <c r="H125" s="23"/>
      <c r="O125" s="22"/>
      <c r="P125" s="36"/>
      <c r="Q125" s="36"/>
      <c r="R125" s="36"/>
      <c r="S125" s="36"/>
      <c r="T125" s="21"/>
      <c r="V125" s="22"/>
      <c r="W125" s="23"/>
    </row>
    <row r="126" spans="2:23" x14ac:dyDescent="0.15">
      <c r="B126" s="21"/>
      <c r="C126" s="22"/>
      <c r="D126" s="22"/>
      <c r="H126" s="23"/>
      <c r="O126" s="22"/>
      <c r="P126" s="36"/>
      <c r="Q126" s="36"/>
      <c r="R126" s="36"/>
      <c r="S126" s="36"/>
      <c r="T126" s="21"/>
      <c r="V126" s="22"/>
      <c r="W126" s="23"/>
    </row>
    <row r="127" spans="2:23" x14ac:dyDescent="0.15">
      <c r="B127" s="21"/>
      <c r="C127" s="22"/>
      <c r="D127" s="22"/>
      <c r="H127" s="23"/>
      <c r="O127" s="22"/>
      <c r="P127" s="36"/>
      <c r="Q127" s="36"/>
      <c r="R127" s="36"/>
      <c r="S127" s="36"/>
      <c r="T127" s="21"/>
      <c r="V127" s="22"/>
      <c r="W127" s="23"/>
    </row>
    <row r="128" spans="2:23" x14ac:dyDescent="0.15">
      <c r="B128" s="21"/>
      <c r="C128" s="22"/>
      <c r="D128" s="22"/>
      <c r="H128" s="23"/>
      <c r="O128" s="22"/>
      <c r="P128" s="36"/>
      <c r="Q128" s="36"/>
      <c r="R128" s="36"/>
      <c r="S128" s="36"/>
      <c r="T128" s="21"/>
      <c r="V128" s="22"/>
      <c r="W128" s="23"/>
    </row>
    <row r="129" spans="1:23" x14ac:dyDescent="0.15">
      <c r="B129" s="21"/>
      <c r="C129" s="22"/>
      <c r="D129" s="22"/>
      <c r="H129" s="23"/>
      <c r="O129" s="22"/>
      <c r="P129" s="36"/>
      <c r="Q129" s="36"/>
      <c r="R129" s="36"/>
      <c r="S129" s="36"/>
      <c r="T129" s="21"/>
      <c r="V129" s="22"/>
      <c r="W129" s="23"/>
    </row>
    <row r="130" spans="1:23" x14ac:dyDescent="0.15">
      <c r="B130" s="21"/>
      <c r="C130" s="22"/>
      <c r="D130" s="22"/>
      <c r="H130" s="23"/>
      <c r="O130" s="22"/>
      <c r="P130" s="36"/>
      <c r="Q130" s="36"/>
      <c r="R130" s="36"/>
      <c r="S130" s="36"/>
      <c r="T130" s="21"/>
      <c r="V130" s="22"/>
      <c r="W130" s="23"/>
    </row>
    <row r="131" spans="1:23" x14ac:dyDescent="0.15">
      <c r="B131" s="21"/>
      <c r="C131" s="22"/>
      <c r="D131" s="22"/>
      <c r="H131" s="23"/>
      <c r="O131" s="22"/>
      <c r="P131" s="36"/>
      <c r="Q131" s="36"/>
      <c r="R131" s="36"/>
      <c r="S131" s="36"/>
      <c r="T131" s="21"/>
      <c r="V131" s="22"/>
      <c r="W131" s="23"/>
    </row>
    <row r="132" spans="1:23" x14ac:dyDescent="0.15">
      <c r="B132" s="21"/>
      <c r="C132" s="22"/>
      <c r="D132" s="22"/>
      <c r="H132" s="23"/>
      <c r="O132" s="22"/>
      <c r="P132" s="36"/>
      <c r="Q132" s="36"/>
      <c r="R132" s="36"/>
      <c r="S132" s="36"/>
      <c r="T132" s="21"/>
      <c r="V132" s="22"/>
      <c r="W132" s="23"/>
    </row>
    <row r="133" spans="1:23" x14ac:dyDescent="0.15">
      <c r="B133" s="21"/>
      <c r="C133" s="22"/>
      <c r="D133" s="22"/>
      <c r="H133" s="23"/>
      <c r="O133" s="22"/>
      <c r="P133" s="36"/>
      <c r="Q133" s="36"/>
      <c r="R133" s="36"/>
      <c r="S133" s="36"/>
      <c r="T133" s="21"/>
      <c r="V133" s="22"/>
      <c r="W133" s="23"/>
    </row>
    <row r="134" spans="1:23" x14ac:dyDescent="0.15">
      <c r="B134" s="21"/>
      <c r="C134" s="22"/>
      <c r="D134" s="22"/>
      <c r="H134" s="23"/>
      <c r="O134" s="22"/>
      <c r="P134" s="36"/>
      <c r="Q134" s="36"/>
      <c r="R134" s="36"/>
      <c r="S134" s="36"/>
      <c r="T134" s="21"/>
      <c r="V134" s="22"/>
      <c r="W134" s="23"/>
    </row>
    <row r="135" spans="1:23" x14ac:dyDescent="0.15">
      <c r="B135" s="21"/>
      <c r="C135" s="22"/>
      <c r="D135" s="22"/>
      <c r="H135" s="23"/>
      <c r="O135" s="22"/>
      <c r="P135" s="36"/>
      <c r="Q135" s="36"/>
      <c r="R135" s="36"/>
      <c r="S135" s="36"/>
      <c r="T135" s="21"/>
      <c r="V135" s="22"/>
      <c r="W135" s="23"/>
    </row>
    <row r="136" spans="1:23" x14ac:dyDescent="0.15">
      <c r="B136" s="21"/>
      <c r="C136" s="22"/>
      <c r="D136" s="22"/>
      <c r="H136" s="23"/>
      <c r="O136" s="22"/>
      <c r="P136" s="36"/>
      <c r="Q136" s="36"/>
      <c r="R136" s="36"/>
      <c r="S136" s="36"/>
      <c r="T136" s="21"/>
      <c r="V136" s="22"/>
      <c r="W136" s="23"/>
    </row>
    <row r="137" spans="1:23" x14ac:dyDescent="0.15">
      <c r="B137" s="21"/>
      <c r="C137" s="22"/>
      <c r="D137" s="22"/>
      <c r="H137" s="23"/>
      <c r="O137" s="22"/>
      <c r="P137" s="36"/>
      <c r="Q137" s="36"/>
      <c r="R137" s="36"/>
      <c r="S137" s="36"/>
      <c r="T137" s="21"/>
      <c r="V137" s="22"/>
      <c r="W137" s="23"/>
    </row>
    <row r="138" spans="1:23" x14ac:dyDescent="0.15">
      <c r="B138" s="21"/>
      <c r="C138" s="22"/>
      <c r="D138" s="22"/>
      <c r="H138" s="23"/>
      <c r="O138" s="22"/>
      <c r="P138" s="36"/>
      <c r="Q138" s="36"/>
      <c r="R138" s="36"/>
      <c r="S138" s="36"/>
      <c r="T138" s="21"/>
      <c r="V138" s="22"/>
      <c r="W138" s="23"/>
    </row>
    <row r="139" spans="1:23" x14ac:dyDescent="0.15">
      <c r="B139" s="21"/>
      <c r="C139" s="22"/>
      <c r="D139" s="22"/>
      <c r="H139" s="23"/>
      <c r="O139" s="22"/>
      <c r="P139" s="36"/>
      <c r="Q139" s="36"/>
      <c r="R139" s="36"/>
      <c r="S139" s="36"/>
      <c r="T139" s="21"/>
      <c r="V139" s="22"/>
      <c r="W139" s="23"/>
    </row>
    <row r="140" spans="1:23" x14ac:dyDescent="0.15">
      <c r="B140" s="21"/>
      <c r="C140" s="22"/>
      <c r="D140" s="22"/>
      <c r="H140" s="23"/>
      <c r="O140" s="22"/>
      <c r="P140" s="36"/>
      <c r="Q140" s="36"/>
      <c r="R140" s="36"/>
      <c r="S140" s="36"/>
      <c r="T140" s="21"/>
      <c r="V140" s="22"/>
      <c r="W140" s="23"/>
    </row>
    <row r="141" spans="1:23" x14ac:dyDescent="0.15">
      <c r="B141" s="21"/>
    </row>
    <row r="142" spans="1:23" x14ac:dyDescent="0.15">
      <c r="A142" s="38" t="s">
        <v>8</v>
      </c>
      <c r="B142" s="21"/>
    </row>
    <row r="143" spans="1:23" x14ac:dyDescent="0.15">
      <c r="B143" s="21"/>
    </row>
    <row r="144" spans="1:23" x14ac:dyDescent="0.15">
      <c r="B144" s="21"/>
    </row>
    <row r="145" spans="2:23" x14ac:dyDescent="0.15">
      <c r="B145" s="21"/>
    </row>
    <row r="146" spans="2:23" x14ac:dyDescent="0.15">
      <c r="B146" s="21"/>
    </row>
    <row r="147" spans="2:23" x14ac:dyDescent="0.15">
      <c r="B147" s="21"/>
    </row>
    <row r="148" spans="2:23" x14ac:dyDescent="0.15">
      <c r="B148" s="21"/>
    </row>
    <row r="149" spans="2:23" x14ac:dyDescent="0.15">
      <c r="B149" s="21"/>
    </row>
    <row r="150" spans="2:23" x14ac:dyDescent="0.15">
      <c r="B150" s="21"/>
    </row>
    <row r="151" spans="2:23" x14ac:dyDescent="0.15">
      <c r="B151" s="21"/>
      <c r="W151" s="23"/>
    </row>
    <row r="152" spans="2:23" x14ac:dyDescent="0.15">
      <c r="B152" s="21"/>
    </row>
    <row r="153" spans="2:23" x14ac:dyDescent="0.15">
      <c r="B153" s="21"/>
    </row>
    <row r="154" spans="2:23" x14ac:dyDescent="0.15">
      <c r="B154" s="21"/>
    </row>
    <row r="155" spans="2:23" x14ac:dyDescent="0.15">
      <c r="B155" s="21"/>
    </row>
    <row r="156" spans="2:23" x14ac:dyDescent="0.15">
      <c r="B156" s="21"/>
    </row>
    <row r="157" spans="2:23" x14ac:dyDescent="0.15">
      <c r="B157" s="21"/>
    </row>
    <row r="158" spans="2:23" x14ac:dyDescent="0.15">
      <c r="B158" s="21"/>
    </row>
    <row r="159" spans="2:23" x14ac:dyDescent="0.15">
      <c r="B159" s="21"/>
    </row>
    <row r="160" spans="2:23" x14ac:dyDescent="0.15">
      <c r="B160" s="21"/>
    </row>
    <row r="161" spans="2:2" x14ac:dyDescent="0.15">
      <c r="B161" s="21"/>
    </row>
    <row r="162" spans="2:2" x14ac:dyDescent="0.15">
      <c r="B162" s="21"/>
    </row>
    <row r="163" spans="2:2" x14ac:dyDescent="0.15">
      <c r="B163" s="21"/>
    </row>
    <row r="164" spans="2:2" x14ac:dyDescent="0.15">
      <c r="B164" s="21"/>
    </row>
    <row r="165" spans="2:2" x14ac:dyDescent="0.15">
      <c r="B165" s="21"/>
    </row>
    <row r="166" spans="2:2" x14ac:dyDescent="0.15">
      <c r="B166" s="21"/>
    </row>
    <row r="167" spans="2:2" x14ac:dyDescent="0.15">
      <c r="B167" s="21"/>
    </row>
    <row r="168" spans="2:2" x14ac:dyDescent="0.15">
      <c r="B168" s="21"/>
    </row>
    <row r="169" spans="2:2" x14ac:dyDescent="0.15">
      <c r="B169" s="21"/>
    </row>
    <row r="170" spans="2:2" x14ac:dyDescent="0.15">
      <c r="B170" s="21"/>
    </row>
    <row r="171" spans="2:2" x14ac:dyDescent="0.15">
      <c r="B171" s="21"/>
    </row>
    <row r="172" spans="2:2" x14ac:dyDescent="0.15">
      <c r="B172" s="21"/>
    </row>
    <row r="173" spans="2:2" x14ac:dyDescent="0.15">
      <c r="B173" s="21"/>
    </row>
    <row r="174" spans="2:2" x14ac:dyDescent="0.15">
      <c r="B174" s="21"/>
    </row>
    <row r="175" spans="2:2" x14ac:dyDescent="0.15">
      <c r="B175" s="21"/>
    </row>
    <row r="176" spans="2:2" x14ac:dyDescent="0.15">
      <c r="B176" s="21"/>
    </row>
    <row r="177" spans="2:2" x14ac:dyDescent="0.15">
      <c r="B177" s="21"/>
    </row>
    <row r="178" spans="2:2" x14ac:dyDescent="0.15">
      <c r="B178" s="21"/>
    </row>
    <row r="179" spans="2:2" x14ac:dyDescent="0.15">
      <c r="B179" s="21"/>
    </row>
    <row r="180" spans="2:2" x14ac:dyDescent="0.15">
      <c r="B180" s="21"/>
    </row>
    <row r="181" spans="2:2" x14ac:dyDescent="0.15">
      <c r="B181" s="21"/>
    </row>
    <row r="182" spans="2:2" x14ac:dyDescent="0.15">
      <c r="B182" s="21"/>
    </row>
    <row r="183" spans="2:2" x14ac:dyDescent="0.15">
      <c r="B183" s="21"/>
    </row>
    <row r="184" spans="2:2" x14ac:dyDescent="0.15">
      <c r="B184" s="21"/>
    </row>
    <row r="185" spans="2:2" x14ac:dyDescent="0.15">
      <c r="B185" s="21"/>
    </row>
    <row r="186" spans="2:2" x14ac:dyDescent="0.15">
      <c r="B186" s="21"/>
    </row>
    <row r="187" spans="2:2" x14ac:dyDescent="0.15">
      <c r="B187" s="21"/>
    </row>
    <row r="188" spans="2:2" x14ac:dyDescent="0.15">
      <c r="B188" s="21"/>
    </row>
    <row r="189" spans="2:2" x14ac:dyDescent="0.15">
      <c r="B189" s="21"/>
    </row>
  </sheetData>
  <sortState ref="A2:K52">
    <sortCondition ref="A2:A5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564"/>
  <sheetViews>
    <sheetView zoomScaleNormal="100" workbookViewId="0">
      <pane xSplit="1" ySplit="3" topLeftCell="B439" activePane="bottomRight" state="frozen"/>
      <selection pane="topRight" activeCell="B1" sqref="B1"/>
      <selection pane="bottomLeft" activeCell="A4" sqref="A4"/>
      <selection pane="bottomRight" activeCell="F353" sqref="F353:N401"/>
    </sheetView>
  </sheetViews>
  <sheetFormatPr defaultRowHeight="13.5" x14ac:dyDescent="0.15"/>
  <cols>
    <col min="1" max="1" width="19.5" customWidth="1"/>
    <col min="2" max="2" width="17.875" style="97" customWidth="1"/>
    <col min="6" max="6" width="10.25" customWidth="1"/>
    <col min="11" max="11" width="9.375" customWidth="1"/>
    <col min="12" max="12" width="6.5" customWidth="1"/>
  </cols>
  <sheetData>
    <row r="1" spans="1:47" x14ac:dyDescent="0.15">
      <c r="A1" s="12" t="s">
        <v>0</v>
      </c>
      <c r="B1" s="93" t="s">
        <v>10</v>
      </c>
      <c r="C1" s="52" t="s">
        <v>59</v>
      </c>
      <c r="D1" s="52" t="s">
        <v>12</v>
      </c>
      <c r="E1" s="34" t="s">
        <v>206</v>
      </c>
      <c r="F1" s="34" t="s">
        <v>207</v>
      </c>
      <c r="G1" s="34" t="s">
        <v>47</v>
      </c>
      <c r="H1" s="32" t="s">
        <v>22</v>
      </c>
      <c r="I1" s="32" t="s">
        <v>199</v>
      </c>
      <c r="J1" s="32" t="s">
        <v>205</v>
      </c>
      <c r="K1" s="53" t="s">
        <v>201</v>
      </c>
      <c r="L1" s="53" t="s">
        <v>132</v>
      </c>
      <c r="M1" s="53" t="s">
        <v>234</v>
      </c>
      <c r="N1" s="53" t="s">
        <v>228</v>
      </c>
      <c r="O1" s="32" t="s">
        <v>74</v>
      </c>
      <c r="P1" s="29" t="s">
        <v>59</v>
      </c>
      <c r="Q1" s="29" t="s">
        <v>12</v>
      </c>
      <c r="R1" s="31" t="s">
        <v>206</v>
      </c>
      <c r="S1" s="31" t="s">
        <v>207</v>
      </c>
      <c r="T1" s="31" t="s">
        <v>47</v>
      </c>
      <c r="U1" s="30" t="s">
        <v>22</v>
      </c>
      <c r="V1" s="30" t="s">
        <v>199</v>
      </c>
      <c r="W1" s="30" t="s">
        <v>205</v>
      </c>
      <c r="X1" s="51" t="s">
        <v>201</v>
      </c>
      <c r="Y1" s="51" t="s">
        <v>132</v>
      </c>
      <c r="Z1" s="51" t="s">
        <v>134</v>
      </c>
      <c r="AA1" s="51" t="s">
        <v>232</v>
      </c>
      <c r="AB1" s="30" t="s">
        <v>74</v>
      </c>
      <c r="AC1" s="51" t="s">
        <v>200</v>
      </c>
      <c r="AD1" s="31" t="s">
        <v>133</v>
      </c>
      <c r="AE1" s="50" t="s">
        <v>198</v>
      </c>
      <c r="AF1" s="33" t="s">
        <v>45</v>
      </c>
      <c r="AG1" s="33" t="s">
        <v>54</v>
      </c>
      <c r="AH1" s="33" t="s">
        <v>62</v>
      </c>
      <c r="AI1" s="54" t="s">
        <v>73</v>
      </c>
      <c r="AJ1" s="33" t="s">
        <v>104</v>
      </c>
      <c r="AK1" s="33" t="s">
        <v>106</v>
      </c>
      <c r="AL1" s="55" t="s">
        <v>108</v>
      </c>
      <c r="AM1" s="55" t="s">
        <v>202</v>
      </c>
      <c r="AN1" s="55" t="s">
        <v>203</v>
      </c>
      <c r="AO1" s="55" t="s">
        <v>204</v>
      </c>
      <c r="AP1" s="33" t="s">
        <v>126</v>
      </c>
      <c r="AQ1" s="33" t="s">
        <v>128</v>
      </c>
      <c r="AR1" s="33" t="s">
        <v>129</v>
      </c>
      <c r="AS1" s="33" t="s">
        <v>140</v>
      </c>
      <c r="AT1" s="33" t="s">
        <v>141</v>
      </c>
      <c r="AU1" s="33" t="s">
        <v>144</v>
      </c>
    </row>
    <row r="2" spans="1:47" x14ac:dyDescent="0.15">
      <c r="A2" s="16" t="s">
        <v>5</v>
      </c>
      <c r="B2" s="92" t="s">
        <v>6</v>
      </c>
      <c r="C2" s="14" t="s">
        <v>42</v>
      </c>
      <c r="D2" s="17" t="s">
        <v>6</v>
      </c>
      <c r="E2" s="17" t="s">
        <v>42</v>
      </c>
      <c r="F2" s="17" t="s">
        <v>42</v>
      </c>
      <c r="G2" s="14" t="s">
        <v>11</v>
      </c>
      <c r="H2" s="18" t="s">
        <v>11</v>
      </c>
      <c r="I2" s="11" t="s">
        <v>11</v>
      </c>
      <c r="J2" s="11" t="s">
        <v>11</v>
      </c>
      <c r="K2" s="11" t="s">
        <v>11</v>
      </c>
      <c r="L2" s="13" t="s">
        <v>6</v>
      </c>
      <c r="M2" s="13" t="s">
        <v>136</v>
      </c>
      <c r="N2" s="68" t="s">
        <v>6</v>
      </c>
      <c r="O2" s="17"/>
      <c r="P2" s="14" t="s">
        <v>42</v>
      </c>
      <c r="Q2" s="17" t="s">
        <v>6</v>
      </c>
      <c r="R2" s="17" t="s">
        <v>42</v>
      </c>
      <c r="S2" s="17" t="s">
        <v>42</v>
      </c>
      <c r="T2" s="14" t="s">
        <v>11</v>
      </c>
      <c r="U2" s="18" t="s">
        <v>11</v>
      </c>
      <c r="V2" s="11" t="s">
        <v>11</v>
      </c>
      <c r="W2" s="11" t="s">
        <v>11</v>
      </c>
      <c r="X2" s="11" t="s">
        <v>11</v>
      </c>
      <c r="Y2" s="13" t="s">
        <v>6</v>
      </c>
      <c r="Z2" s="13" t="s">
        <v>136</v>
      </c>
      <c r="AA2" s="13"/>
      <c r="AB2" s="17"/>
      <c r="AC2" s="11" t="s">
        <v>11</v>
      </c>
      <c r="AD2" s="13" t="s">
        <v>135</v>
      </c>
      <c r="AE2" s="15"/>
      <c r="AF2" s="14" t="s">
        <v>11</v>
      </c>
      <c r="AG2" s="14" t="s">
        <v>11</v>
      </c>
      <c r="AH2" s="14" t="s">
        <v>6</v>
      </c>
      <c r="AI2" s="17"/>
      <c r="AJ2" s="14" t="s">
        <v>6</v>
      </c>
      <c r="AK2" s="14" t="s">
        <v>6</v>
      </c>
      <c r="AL2" s="11" t="s">
        <v>11</v>
      </c>
      <c r="AM2" s="11" t="s">
        <v>11</v>
      </c>
      <c r="AN2" s="11" t="s">
        <v>11</v>
      </c>
      <c r="AO2" s="11" t="s">
        <v>11</v>
      </c>
      <c r="AP2" s="14"/>
      <c r="AQ2" s="14" t="s">
        <v>11</v>
      </c>
      <c r="AR2" s="14" t="s">
        <v>11</v>
      </c>
      <c r="AS2" s="14" t="s">
        <v>11</v>
      </c>
      <c r="AT2" s="14" t="s">
        <v>11</v>
      </c>
      <c r="AU2" s="14" t="s">
        <v>11</v>
      </c>
    </row>
    <row r="3" spans="1:47" x14ac:dyDescent="0.15">
      <c r="A3" s="12" t="s">
        <v>80</v>
      </c>
      <c r="B3" s="28" t="s">
        <v>19</v>
      </c>
      <c r="C3" s="19" t="s">
        <v>60</v>
      </c>
      <c r="D3" s="28" t="s">
        <v>21</v>
      </c>
      <c r="E3" s="17" t="s">
        <v>41</v>
      </c>
      <c r="F3" s="17" t="s">
        <v>57</v>
      </c>
      <c r="G3" s="19" t="s">
        <v>52</v>
      </c>
      <c r="H3" s="18" t="s">
        <v>23</v>
      </c>
      <c r="I3" s="22" t="s">
        <v>120</v>
      </c>
      <c r="J3" s="22" t="s">
        <v>124</v>
      </c>
      <c r="K3" s="22" t="s">
        <v>122</v>
      </c>
      <c r="L3" s="13" t="s">
        <v>137</v>
      </c>
      <c r="M3" s="13" t="s">
        <v>139</v>
      </c>
      <c r="N3" s="68" t="s">
        <v>230</v>
      </c>
      <c r="O3" s="18" t="s">
        <v>83</v>
      </c>
      <c r="P3" s="56" t="s">
        <v>208</v>
      </c>
      <c r="Q3" s="57" t="s">
        <v>209</v>
      </c>
      <c r="R3" s="58" t="s">
        <v>210</v>
      </c>
      <c r="S3" s="58" t="s">
        <v>211</v>
      </c>
      <c r="T3" s="56" t="s">
        <v>212</v>
      </c>
      <c r="U3" s="59" t="s">
        <v>213</v>
      </c>
      <c r="V3" s="60" t="s">
        <v>214</v>
      </c>
      <c r="W3" s="60" t="s">
        <v>215</v>
      </c>
      <c r="X3" s="60" t="s">
        <v>216</v>
      </c>
      <c r="Y3" s="61" t="s">
        <v>217</v>
      </c>
      <c r="Z3" s="61" t="s">
        <v>218</v>
      </c>
      <c r="AA3" s="69" t="s">
        <v>231</v>
      </c>
      <c r="AB3" s="59" t="s">
        <v>219</v>
      </c>
      <c r="AC3" s="22" t="s">
        <v>220</v>
      </c>
      <c r="AD3" s="13" t="s">
        <v>138</v>
      </c>
      <c r="AE3" s="15" t="s">
        <v>197</v>
      </c>
      <c r="AF3" s="19" t="s">
        <v>50</v>
      </c>
      <c r="AG3" s="14" t="s">
        <v>55</v>
      </c>
      <c r="AH3" s="19" t="s">
        <v>61</v>
      </c>
      <c r="AI3" s="18" t="s">
        <v>76</v>
      </c>
      <c r="AJ3" s="19" t="s">
        <v>105</v>
      </c>
      <c r="AK3" s="19" t="s">
        <v>107</v>
      </c>
      <c r="AL3" s="22" t="s">
        <v>125</v>
      </c>
      <c r="AM3" s="22" t="s">
        <v>116</v>
      </c>
      <c r="AN3" s="22" t="s">
        <v>123</v>
      </c>
      <c r="AO3" s="22" t="s">
        <v>117</v>
      </c>
      <c r="AP3" s="14" t="s">
        <v>127</v>
      </c>
      <c r="AQ3" s="13" t="s">
        <v>130</v>
      </c>
      <c r="AR3" s="13" t="s">
        <v>131</v>
      </c>
      <c r="AS3" s="14" t="s">
        <v>142</v>
      </c>
      <c r="AT3" s="14" t="s">
        <v>143</v>
      </c>
      <c r="AU3" s="14" t="s">
        <v>145</v>
      </c>
    </row>
    <row r="4" spans="1:47" x14ac:dyDescent="0.15">
      <c r="A4" s="20">
        <v>38625</v>
      </c>
      <c r="B4" s="18">
        <v>18.486029995048</v>
      </c>
      <c r="C4" s="22">
        <v>121.81523505975299</v>
      </c>
      <c r="D4" s="22">
        <v>85.944076463662597</v>
      </c>
      <c r="E4" s="24">
        <v>19.198983005713</v>
      </c>
      <c r="F4" s="21">
        <v>17.0986675409507</v>
      </c>
      <c r="G4" s="22">
        <v>1.2488728362202901</v>
      </c>
      <c r="H4" s="23">
        <v>19.927256277231798</v>
      </c>
      <c r="I4" s="22">
        <v>12.955612664825599</v>
      </c>
      <c r="J4" s="22">
        <v>12.0479944505622</v>
      </c>
      <c r="K4" s="22">
        <v>13.8646451701582</v>
      </c>
      <c r="L4" s="22">
        <v>11.8395320166353</v>
      </c>
      <c r="M4" s="22">
        <v>19.149762677804102</v>
      </c>
      <c r="N4" s="67">
        <v>15.724762287971799</v>
      </c>
      <c r="O4" s="22">
        <v>61.0644195337253</v>
      </c>
      <c r="P4" s="22">
        <v>73.000700528369705</v>
      </c>
      <c r="Q4" s="22">
        <v>45.376034001902397</v>
      </c>
      <c r="R4" s="24">
        <v>15.695285060549001</v>
      </c>
      <c r="S4" s="21">
        <v>19.068977581595998</v>
      </c>
      <c r="T4" s="22">
        <v>-0.75591464030894695</v>
      </c>
      <c r="U4" s="23">
        <v>24.9510174187681</v>
      </c>
      <c r="V4" s="22">
        <v>12.5048858017852</v>
      </c>
      <c r="W4" s="22">
        <v>14.2646193192935</v>
      </c>
      <c r="X4" s="22">
        <v>15.784248578249301</v>
      </c>
      <c r="Y4" s="22">
        <v>11.9536908330477</v>
      </c>
      <c r="Z4" s="22">
        <v>19.373888113407599</v>
      </c>
      <c r="AA4" s="67">
        <v>7.6737386879473499</v>
      </c>
      <c r="AB4" s="22">
        <v>72.004793514467494</v>
      </c>
      <c r="AC4" s="22">
        <v>4.8446850100947101</v>
      </c>
      <c r="AD4" s="22">
        <v>13.7819312350501</v>
      </c>
      <c r="AE4" s="26">
        <v>98.546677338856298</v>
      </c>
      <c r="AF4" s="22">
        <v>21.5977339887061</v>
      </c>
      <c r="AG4" s="22">
        <v>20.8967640154805</v>
      </c>
      <c r="AH4" s="22">
        <v>12.216712049261201</v>
      </c>
      <c r="AI4" s="22">
        <v>98.5311155244611</v>
      </c>
      <c r="AJ4" s="22">
        <v>6.62756560437807</v>
      </c>
      <c r="AK4" s="22">
        <v>11.040077269123801</v>
      </c>
      <c r="AL4" s="22">
        <v>10.849797629644399</v>
      </c>
      <c r="AM4" s="22">
        <v>13.517139041332999</v>
      </c>
      <c r="AN4" s="22">
        <v>12.4553772684681</v>
      </c>
      <c r="AO4" s="22">
        <v>13.286668683793399</v>
      </c>
      <c r="AP4" s="39">
        <v>101.468763217644</v>
      </c>
      <c r="AQ4" s="40">
        <v>26.183916845597899</v>
      </c>
      <c r="AR4" s="40">
        <v>22.154689230167499</v>
      </c>
      <c r="AS4" s="22">
        <v>11.707401125509801</v>
      </c>
      <c r="AT4" s="22">
        <v>10.986725219926299</v>
      </c>
      <c r="AU4" s="22">
        <v>6.2182248185725397</v>
      </c>
    </row>
    <row r="5" spans="1:47" x14ac:dyDescent="0.15">
      <c r="A5" s="20">
        <v>38717</v>
      </c>
      <c r="B5" s="18">
        <v>16.659368354908299</v>
      </c>
      <c r="C5" s="22">
        <v>73.000700528369705</v>
      </c>
      <c r="D5" s="22">
        <v>45.376034001902397</v>
      </c>
      <c r="E5" s="24">
        <v>15.695285060549001</v>
      </c>
      <c r="F5" s="21">
        <v>19.068977581595998</v>
      </c>
      <c r="G5" s="22">
        <v>-0.75591464030894695</v>
      </c>
      <c r="H5" s="23">
        <v>24.9510174187681</v>
      </c>
      <c r="I5" s="22">
        <v>12.5048858017852</v>
      </c>
      <c r="J5" s="22">
        <v>14.2646193192935</v>
      </c>
      <c r="K5" s="22">
        <v>15.784248578249301</v>
      </c>
      <c r="L5" s="22">
        <v>11.9536908330477</v>
      </c>
      <c r="M5" s="22">
        <v>19.373888113407599</v>
      </c>
      <c r="N5" s="67">
        <v>7.6737386879473499</v>
      </c>
      <c r="O5" s="22">
        <v>72.004793514467494</v>
      </c>
      <c r="P5" s="22">
        <v>104.390492237606</v>
      </c>
      <c r="Q5" s="22">
        <v>15.912341749218699</v>
      </c>
      <c r="R5" s="24">
        <v>19.210908841959998</v>
      </c>
      <c r="S5" s="21">
        <v>36.4867371671264</v>
      </c>
      <c r="T5" s="22">
        <v>-8.6577057368308097</v>
      </c>
      <c r="U5" s="23">
        <v>22.8833986652409</v>
      </c>
      <c r="V5" s="22">
        <v>14.7307003305254</v>
      </c>
      <c r="W5" s="22">
        <v>23.204791575073799</v>
      </c>
      <c r="X5" s="22">
        <v>18.384611480798899</v>
      </c>
      <c r="Y5" s="22">
        <v>12.4237822621965</v>
      </c>
      <c r="Z5" s="22">
        <v>19.471632916741601</v>
      </c>
      <c r="AA5" s="67">
        <v>76.054813494445895</v>
      </c>
      <c r="AB5" s="22">
        <v>68.958493987321006</v>
      </c>
      <c r="AC5" s="22">
        <v>4.9014932741626902</v>
      </c>
      <c r="AD5" s="22">
        <v>13.529628566411199</v>
      </c>
      <c r="AE5" s="26">
        <v>98.875507381632204</v>
      </c>
      <c r="AF5" s="22">
        <v>22.435315973104</v>
      </c>
      <c r="AG5" s="22">
        <v>23.988949873363602</v>
      </c>
      <c r="AH5" s="22">
        <v>12.6672880316451</v>
      </c>
      <c r="AI5" s="22">
        <v>99.394507218878303</v>
      </c>
      <c r="AJ5" s="22">
        <v>5.1752691258812602</v>
      </c>
      <c r="AK5" s="22">
        <v>11.6434140375047</v>
      </c>
      <c r="AL5" s="22">
        <v>11.2542482515952</v>
      </c>
      <c r="AM5" s="22">
        <v>10.3616925074899</v>
      </c>
      <c r="AN5" s="22">
        <v>12.1802607444275</v>
      </c>
      <c r="AO5" s="22">
        <v>11.396735143940299</v>
      </c>
      <c r="AP5" s="39">
        <v>101.151035254527</v>
      </c>
      <c r="AQ5" s="40">
        <v>25.083394849421399</v>
      </c>
      <c r="AR5" s="40">
        <v>22.359804041444399</v>
      </c>
      <c r="AS5" s="22">
        <v>11.0502969613321</v>
      </c>
      <c r="AT5" s="22">
        <v>10.4826016864526</v>
      </c>
      <c r="AU5" s="22">
        <v>7.0892234619323604</v>
      </c>
    </row>
    <row r="6" spans="1:47" x14ac:dyDescent="0.15">
      <c r="A6" s="20">
        <v>38807</v>
      </c>
      <c r="B6" s="18">
        <v>11.8107256477522</v>
      </c>
      <c r="C6" s="22">
        <v>104.390492237606</v>
      </c>
      <c r="D6" s="22">
        <v>15.912341749218699</v>
      </c>
      <c r="E6" s="24">
        <v>19.210908841959998</v>
      </c>
      <c r="F6" s="21">
        <v>36.4867371671264</v>
      </c>
      <c r="G6" s="22">
        <v>-8.6577057368308097</v>
      </c>
      <c r="H6" s="23">
        <v>22.8833986652409</v>
      </c>
      <c r="I6" s="22">
        <v>14.7307003305254</v>
      </c>
      <c r="J6" s="22">
        <v>23.204791575073799</v>
      </c>
      <c r="K6" s="22">
        <v>18.384611480798899</v>
      </c>
      <c r="L6" s="22">
        <v>12.4237822621965</v>
      </c>
      <c r="M6" s="22">
        <v>19.471632916741601</v>
      </c>
      <c r="N6" s="67">
        <v>76.054813494445895</v>
      </c>
      <c r="O6" s="22">
        <v>68.958493987321006</v>
      </c>
      <c r="P6" s="22">
        <v>112.27593004683</v>
      </c>
      <c r="Q6" s="22">
        <v>15.1373647329264</v>
      </c>
      <c r="R6" s="21">
        <v>16.573893540389999</v>
      </c>
      <c r="S6" s="21">
        <v>30.0182828054071</v>
      </c>
      <c r="T6" s="22">
        <v>-6.06271146117576</v>
      </c>
      <c r="U6" s="23">
        <v>20.980359833439</v>
      </c>
      <c r="V6" s="22">
        <v>16.1358174802467</v>
      </c>
      <c r="W6" s="22">
        <v>24.355946406207401</v>
      </c>
      <c r="X6" s="22">
        <v>17.2097987972578</v>
      </c>
      <c r="Y6" s="22">
        <v>13.775388517401201</v>
      </c>
      <c r="Z6" s="22">
        <v>18.004777994790199</v>
      </c>
      <c r="AA6" s="67">
        <v>53.770313193537397</v>
      </c>
      <c r="AB6" s="22">
        <v>62.646001446905103</v>
      </c>
      <c r="AC6" s="22">
        <v>5.0968653706912397</v>
      </c>
      <c r="AD6" s="22">
        <v>14.4540027213133</v>
      </c>
      <c r="AE6" s="26">
        <v>98.547633633909598</v>
      </c>
      <c r="AF6" s="22">
        <v>20.6352690324529</v>
      </c>
      <c r="AG6" s="22">
        <v>25.982746993043001</v>
      </c>
      <c r="AH6" s="22">
        <v>22.1203733703898</v>
      </c>
      <c r="AI6" s="22">
        <v>98.537184396626998</v>
      </c>
      <c r="AJ6" s="22">
        <v>6.2810820186279397</v>
      </c>
      <c r="AK6" s="22">
        <v>12.868499236060501</v>
      </c>
      <c r="AL6" s="22">
        <v>12.7943219709771</v>
      </c>
      <c r="AM6" s="22">
        <v>10.341582884824801</v>
      </c>
      <c r="AN6" s="22">
        <v>19.481063219878902</v>
      </c>
      <c r="AO6" s="22">
        <v>9.9938432137213198</v>
      </c>
      <c r="AP6" s="39">
        <v>101.466359993956</v>
      </c>
      <c r="AQ6" s="40">
        <v>24.683066439409501</v>
      </c>
      <c r="AR6" s="40">
        <v>21.162536090580499</v>
      </c>
      <c r="AS6" s="22">
        <v>12.3798105971736</v>
      </c>
      <c r="AT6" s="22">
        <v>10.958795380420099</v>
      </c>
      <c r="AU6" s="22">
        <v>6.0265016562472002</v>
      </c>
    </row>
    <row r="7" spans="1:47" x14ac:dyDescent="0.15">
      <c r="A7" s="20">
        <v>38898</v>
      </c>
      <c r="B7" s="18">
        <v>15.6490232013743</v>
      </c>
      <c r="C7" s="22">
        <v>112.27593004683</v>
      </c>
      <c r="D7" s="22">
        <v>15.1373647329264</v>
      </c>
      <c r="E7" s="21">
        <v>16.573893540389999</v>
      </c>
      <c r="F7" s="21">
        <v>30.0182828054071</v>
      </c>
      <c r="G7" s="22">
        <v>-6.06271146117576</v>
      </c>
      <c r="H7" s="23">
        <v>20.980359833439</v>
      </c>
      <c r="I7" s="22">
        <v>16.1358174802467</v>
      </c>
      <c r="J7" s="22">
        <v>24.355946406207401</v>
      </c>
      <c r="K7" s="22">
        <v>17.2097987972578</v>
      </c>
      <c r="L7" s="22">
        <v>13.775388517401201</v>
      </c>
      <c r="M7" s="22">
        <v>18.004777994790199</v>
      </c>
      <c r="N7" s="67">
        <v>53.770313193537397</v>
      </c>
      <c r="O7" s="22">
        <v>62.646001446905103</v>
      </c>
      <c r="P7" s="22">
        <v>8.0320521358577199</v>
      </c>
      <c r="Q7" s="22">
        <v>6.0263091153539596</v>
      </c>
      <c r="R7" s="21">
        <v>17.2301017398899</v>
      </c>
      <c r="S7" s="21">
        <v>28.9969899696483</v>
      </c>
      <c r="T7" s="22">
        <v>-4.5886168820223796</v>
      </c>
      <c r="U7" s="23">
        <v>21.135556070048899</v>
      </c>
      <c r="V7" s="22">
        <v>15.245983165037799</v>
      </c>
      <c r="W7" s="22">
        <v>23.0111101264086</v>
      </c>
      <c r="X7" s="22">
        <v>17.4030238108456</v>
      </c>
      <c r="Y7" s="22">
        <v>15.962183817520099</v>
      </c>
      <c r="Z7" s="22">
        <v>17.229850842807299</v>
      </c>
      <c r="AA7" s="67">
        <v>35.289304381458898</v>
      </c>
      <c r="AB7" s="22">
        <v>67.548185046401898</v>
      </c>
      <c r="AC7" s="22">
        <v>5.2880160785532304</v>
      </c>
      <c r="AD7" s="22">
        <v>14.956185038269</v>
      </c>
      <c r="AE7" s="26">
        <v>98.811555212467795</v>
      </c>
      <c r="AF7" s="22">
        <v>22.849013972297101</v>
      </c>
      <c r="AG7" s="22">
        <v>29.156332155085501</v>
      </c>
      <c r="AH7" s="22">
        <v>20.431540029484999</v>
      </c>
      <c r="AI7" s="22">
        <v>98.242529336309801</v>
      </c>
      <c r="AJ7" s="22">
        <v>4.6950069010086599</v>
      </c>
      <c r="AK7" s="22">
        <v>13.663441615766899</v>
      </c>
      <c r="AL7" s="22">
        <v>13.0978888617898</v>
      </c>
      <c r="AM7" s="22">
        <v>8.3732768428238202</v>
      </c>
      <c r="AN7" s="22">
        <v>20.183602789695598</v>
      </c>
      <c r="AO7" s="22">
        <v>10.8255019783688</v>
      </c>
      <c r="AP7" s="39">
        <v>101.203366953078</v>
      </c>
      <c r="AQ7" s="40">
        <v>23.300290567607998</v>
      </c>
      <c r="AR7" s="40">
        <v>21.217404616799499</v>
      </c>
      <c r="AS7" s="22">
        <v>11.669024386809699</v>
      </c>
      <c r="AT7" s="22">
        <v>9.3950292071604</v>
      </c>
      <c r="AU7" s="22">
        <v>6.4455946705635796</v>
      </c>
    </row>
    <row r="8" spans="1:47" x14ac:dyDescent="0.15">
      <c r="A8" s="20">
        <v>38990</v>
      </c>
      <c r="B8" s="18">
        <v>7.25867522020941</v>
      </c>
      <c r="C8" s="22">
        <v>8.0320521358577199</v>
      </c>
      <c r="D8" s="22">
        <v>6.0263091153539596</v>
      </c>
      <c r="E8" s="21">
        <v>17.2301017398899</v>
      </c>
      <c r="F8" s="21">
        <v>28.9969899696483</v>
      </c>
      <c r="G8" s="22">
        <v>-4.5886168820223796</v>
      </c>
      <c r="H8" s="23">
        <v>21.135556070048899</v>
      </c>
      <c r="I8" s="22">
        <v>15.245983165037799</v>
      </c>
      <c r="J8" s="22">
        <v>23.0111101264086</v>
      </c>
      <c r="K8" s="22">
        <v>17.4030238108456</v>
      </c>
      <c r="L8" s="22">
        <v>15.962183817520099</v>
      </c>
      <c r="M8" s="22">
        <v>17.229850842807299</v>
      </c>
      <c r="N8" s="67">
        <v>35.289304381458898</v>
      </c>
      <c r="O8" s="22">
        <v>67.548185046401898</v>
      </c>
      <c r="P8" s="22">
        <v>21.393305427670199</v>
      </c>
      <c r="Q8" s="22">
        <v>12.6945248178908</v>
      </c>
      <c r="R8" s="21">
        <v>18.7439453075256</v>
      </c>
      <c r="S8" s="21">
        <v>27.0264645765035</v>
      </c>
      <c r="T8" s="22">
        <v>-0.13611333091514199</v>
      </c>
      <c r="U8" s="23">
        <v>17.041964426569301</v>
      </c>
      <c r="V8" s="22">
        <v>15.710670833663899</v>
      </c>
      <c r="W8" s="22">
        <v>23.811694225158501</v>
      </c>
      <c r="X8" s="22">
        <v>16.9413280026174</v>
      </c>
      <c r="Y8" s="22">
        <v>17.6008379451388</v>
      </c>
      <c r="Z8" s="22">
        <v>17.1967386566294</v>
      </c>
      <c r="AA8" s="67">
        <v>43.7141725584856</v>
      </c>
      <c r="AB8" s="22">
        <v>87.116712875568496</v>
      </c>
      <c r="AC8" s="22">
        <v>4.7594949598159104</v>
      </c>
      <c r="AD8" s="22">
        <v>15.2249376562712</v>
      </c>
      <c r="AE8" s="26">
        <v>98.819567995311601</v>
      </c>
      <c r="AF8" s="22">
        <v>23.669891287094298</v>
      </c>
      <c r="AG8" s="22">
        <v>27.899923901493299</v>
      </c>
      <c r="AH8" s="22">
        <v>17.1569817932935</v>
      </c>
      <c r="AI8" s="22">
        <v>101.10714045190601</v>
      </c>
      <c r="AJ8" s="22">
        <v>5.1626009300663904</v>
      </c>
      <c r="AK8" s="22">
        <v>13.1302282630337</v>
      </c>
      <c r="AL8" s="22">
        <v>12.6592019646927</v>
      </c>
      <c r="AM8" s="22">
        <v>7.8112950498449498</v>
      </c>
      <c r="AN8" s="22">
        <v>19.566483545938102</v>
      </c>
      <c r="AO8" s="22">
        <v>11.355719213685401</v>
      </c>
      <c r="AP8" s="39">
        <v>101.18744511964</v>
      </c>
      <c r="AQ8" s="40">
        <v>20.370839151082201</v>
      </c>
      <c r="AR8" s="40">
        <v>20.8248872126143</v>
      </c>
      <c r="AS8" s="22">
        <v>11.3848833854038</v>
      </c>
      <c r="AT8" s="22">
        <v>9.1441829998605204</v>
      </c>
      <c r="AU8" s="22">
        <v>6.3363764491786601</v>
      </c>
    </row>
    <row r="9" spans="1:47" x14ac:dyDescent="0.15">
      <c r="A9" s="20">
        <v>39082</v>
      </c>
      <c r="B9" s="18">
        <v>6.1389703211375899</v>
      </c>
      <c r="C9" s="22">
        <v>21.393305427670199</v>
      </c>
      <c r="D9" s="22">
        <v>12.6945248178908</v>
      </c>
      <c r="E9" s="21">
        <v>18.7439453075256</v>
      </c>
      <c r="F9" s="21">
        <v>27.0264645765035</v>
      </c>
      <c r="G9" s="22">
        <v>-0.13611333091514199</v>
      </c>
      <c r="H9" s="23">
        <v>17.041964426569301</v>
      </c>
      <c r="I9" s="22">
        <v>15.710670833663899</v>
      </c>
      <c r="J9" s="22">
        <v>23.811694225158501</v>
      </c>
      <c r="K9" s="22">
        <v>16.9413280026174</v>
      </c>
      <c r="L9" s="22">
        <v>17.6008379451388</v>
      </c>
      <c r="M9" s="22">
        <v>17.1967386566294</v>
      </c>
      <c r="N9" s="67">
        <v>43.7141725584856</v>
      </c>
      <c r="O9" s="22">
        <v>87.116712875568496</v>
      </c>
      <c r="P9" s="22">
        <v>26.615783399635902</v>
      </c>
      <c r="Q9" s="22">
        <v>17.642122130291899</v>
      </c>
      <c r="R9" s="21">
        <v>20.115069991799899</v>
      </c>
      <c r="S9" s="21">
        <v>26.6092272825626</v>
      </c>
      <c r="T9" s="22">
        <v>-8.8434932012531604</v>
      </c>
      <c r="U9" s="23">
        <v>19.034578365129999</v>
      </c>
      <c r="V9" s="22">
        <v>16.3971465174915</v>
      </c>
      <c r="W9" s="22">
        <v>27.306621553400699</v>
      </c>
      <c r="X9" s="22">
        <v>17.0830682724817</v>
      </c>
      <c r="Y9" s="22">
        <v>19.501912766672401</v>
      </c>
      <c r="Z9" s="22">
        <v>15.818081076791101</v>
      </c>
      <c r="AA9" s="67">
        <v>2.6354669218773301</v>
      </c>
      <c r="AB9" s="22">
        <v>79.3029207445</v>
      </c>
      <c r="AC9" s="22">
        <v>4.6985550474179396</v>
      </c>
      <c r="AD9" s="22">
        <v>15.556114996793401</v>
      </c>
      <c r="AE9" s="26">
        <v>98.428272471758802</v>
      </c>
      <c r="AF9" s="22">
        <v>23.7090822262284</v>
      </c>
      <c r="AG9" s="22">
        <v>26.219524744186302</v>
      </c>
      <c r="AH9" s="22">
        <v>16.946225354539902</v>
      </c>
      <c r="AI9" s="22">
        <v>106.366881569329</v>
      </c>
      <c r="AJ9" s="22">
        <v>4.5469711033239602</v>
      </c>
      <c r="AK9" s="22">
        <v>12.9069975434886</v>
      </c>
      <c r="AL9" s="22">
        <v>12.5485748704551</v>
      </c>
      <c r="AM9" s="22">
        <v>9.2063738769669694</v>
      </c>
      <c r="AN9" s="22">
        <v>18.649664545357599</v>
      </c>
      <c r="AO9" s="22">
        <v>11.7625679949023</v>
      </c>
      <c r="AP9" s="39">
        <v>101.611096301318</v>
      </c>
      <c r="AQ9" s="40">
        <v>22.791192197306</v>
      </c>
      <c r="AR9" s="40">
        <v>22.9397274244808</v>
      </c>
      <c r="AS9" s="22">
        <v>11.783434399628799</v>
      </c>
      <c r="AT9" s="22">
        <v>9.4011961822961503</v>
      </c>
      <c r="AU9" s="22">
        <v>6.3273003239447698</v>
      </c>
    </row>
    <row r="10" spans="1:47" x14ac:dyDescent="0.15">
      <c r="A10" s="20">
        <v>39172</v>
      </c>
      <c r="B10" s="18">
        <v>13.0756173362425</v>
      </c>
      <c r="C10" s="22">
        <v>26.615783399635902</v>
      </c>
      <c r="D10" s="22">
        <v>17.642122130291899</v>
      </c>
      <c r="E10" s="21">
        <v>20.115069991799899</v>
      </c>
      <c r="F10" s="21">
        <v>26.6092272825626</v>
      </c>
      <c r="G10" s="22">
        <v>-8.8434932012531604</v>
      </c>
      <c r="H10" s="23">
        <v>19.034578365129999</v>
      </c>
      <c r="I10" s="22">
        <v>16.3971465174915</v>
      </c>
      <c r="J10" s="22">
        <v>27.306621553400699</v>
      </c>
      <c r="K10" s="22">
        <v>17.0830682724817</v>
      </c>
      <c r="L10" s="22">
        <v>19.501912766672401</v>
      </c>
      <c r="M10" s="22">
        <v>15.818081076791101</v>
      </c>
      <c r="N10" s="67">
        <v>2.6354669218773301</v>
      </c>
      <c r="O10" s="22">
        <v>79.3029207445</v>
      </c>
      <c r="P10" s="22">
        <v>33.0494171332966</v>
      </c>
      <c r="Q10" s="22">
        <v>20.3014899937363</v>
      </c>
      <c r="R10" s="21">
        <v>24.424642313309601</v>
      </c>
      <c r="S10" s="21">
        <v>25.034025613459701</v>
      </c>
      <c r="T10" s="22">
        <v>8.0989522603321102</v>
      </c>
      <c r="U10" s="23">
        <v>20.099519649643501</v>
      </c>
      <c r="V10" s="22">
        <v>21.980380384598401</v>
      </c>
      <c r="W10" s="22">
        <v>29.042412308105199</v>
      </c>
      <c r="X10" s="22">
        <v>17.927938715072099</v>
      </c>
      <c r="Y10" s="22">
        <v>20.8312136189029</v>
      </c>
      <c r="Z10" s="22">
        <v>15.6908578435806</v>
      </c>
      <c r="AA10" s="67">
        <v>26.396868541371699</v>
      </c>
      <c r="AB10" s="22">
        <v>86.824275013776301</v>
      </c>
      <c r="AC10" s="22">
        <v>4.7637924926324704</v>
      </c>
      <c r="AD10" s="22">
        <v>16.0551911928336</v>
      </c>
      <c r="AE10" s="26">
        <v>97.486857270682194</v>
      </c>
      <c r="AF10" s="22">
        <v>27.177011657950899</v>
      </c>
      <c r="AG10" s="22">
        <v>27.415100512851499</v>
      </c>
      <c r="AH10" s="22">
        <v>10.891691223659601</v>
      </c>
      <c r="AI10" s="22">
        <v>106.631556342769</v>
      </c>
      <c r="AJ10" s="22">
        <v>5.5110103075324304</v>
      </c>
      <c r="AK10" s="22">
        <v>14.902736741529299</v>
      </c>
      <c r="AL10" s="22">
        <v>14.086832796161501</v>
      </c>
      <c r="AM10" s="22">
        <v>10.9110271622695</v>
      </c>
      <c r="AN10" s="22">
        <v>20.905135420722399</v>
      </c>
      <c r="AO10" s="22">
        <v>9.3713200735667996</v>
      </c>
      <c r="AP10" s="39">
        <v>102.569263149511</v>
      </c>
      <c r="AQ10" s="40">
        <v>25.505581456813701</v>
      </c>
      <c r="AR10" s="40">
        <v>23.0086967549767</v>
      </c>
      <c r="AS10" s="22">
        <v>19.760816585251799</v>
      </c>
      <c r="AT10" s="22">
        <v>16.561686551623801</v>
      </c>
      <c r="AU10" s="22">
        <v>6.0810505745489003</v>
      </c>
    </row>
    <row r="11" spans="1:47" x14ac:dyDescent="0.15">
      <c r="A11" s="20">
        <v>39263</v>
      </c>
      <c r="B11" s="18">
        <v>9.49513645048604</v>
      </c>
      <c r="C11" s="22">
        <v>33.0494171332966</v>
      </c>
      <c r="D11" s="22">
        <v>20.3014899937363</v>
      </c>
      <c r="E11" s="21">
        <v>24.424642313309601</v>
      </c>
      <c r="F11" s="21">
        <v>25.034025613459701</v>
      </c>
      <c r="G11" s="22">
        <v>8.0989522603321102</v>
      </c>
      <c r="H11" s="23">
        <v>20.099519649643501</v>
      </c>
      <c r="I11" s="22">
        <v>21.980380384598401</v>
      </c>
      <c r="J11" s="22">
        <v>29.042412308105199</v>
      </c>
      <c r="K11" s="22">
        <v>17.927938715072099</v>
      </c>
      <c r="L11" s="22">
        <v>20.8312136189029</v>
      </c>
      <c r="M11" s="22">
        <v>15.6908578435806</v>
      </c>
      <c r="N11" s="67">
        <v>26.396868541371699</v>
      </c>
      <c r="O11" s="22">
        <v>86.824275013776301</v>
      </c>
      <c r="P11" s="22">
        <v>49.002213933066002</v>
      </c>
      <c r="Q11" s="22">
        <v>28.539261653310302</v>
      </c>
      <c r="R11" s="21">
        <v>31.052928658150499</v>
      </c>
      <c r="S11" s="21">
        <v>27.056294626819898</v>
      </c>
      <c r="T11" s="22">
        <v>16.556693081516801</v>
      </c>
      <c r="U11" s="23">
        <v>18.8033208084662</v>
      </c>
      <c r="V11" s="22">
        <v>23.837011864156601</v>
      </c>
      <c r="W11" s="22">
        <v>29.574742345305499</v>
      </c>
      <c r="X11" s="22">
        <v>16.833272913156001</v>
      </c>
      <c r="Y11" s="22">
        <v>22.448365055087098</v>
      </c>
      <c r="Z11" s="22">
        <v>16.917320320490902</v>
      </c>
      <c r="AA11" s="67">
        <v>38.4121138993088</v>
      </c>
      <c r="AB11" s="22">
        <v>87.359950178104796</v>
      </c>
      <c r="AC11" s="22">
        <v>4.2700112619712796</v>
      </c>
      <c r="AD11" s="22">
        <v>16.231088948210399</v>
      </c>
      <c r="AE11" s="26">
        <v>96.807522214551994</v>
      </c>
      <c r="AF11" s="22">
        <v>27.2621037388232</v>
      </c>
      <c r="AG11" s="22">
        <v>27.816295017788601</v>
      </c>
      <c r="AH11" s="22">
        <v>17.0965174437314</v>
      </c>
      <c r="AI11" s="22">
        <v>103.650895947099</v>
      </c>
      <c r="AJ11" s="22">
        <v>7.5544427061593602</v>
      </c>
      <c r="AK11" s="22">
        <v>15.293960744478399</v>
      </c>
      <c r="AL11" s="22">
        <v>14.400567508307001</v>
      </c>
      <c r="AM11" s="22">
        <v>12.2328253289025</v>
      </c>
      <c r="AN11" s="22">
        <v>20.468962847213898</v>
      </c>
      <c r="AO11" s="22">
        <v>8.4875869634678107</v>
      </c>
      <c r="AP11" s="39">
        <v>103.296925788797</v>
      </c>
      <c r="AQ11" s="40">
        <v>27.430501361367298</v>
      </c>
      <c r="AR11" s="40">
        <v>24.670675102690002</v>
      </c>
      <c r="AS11" s="22">
        <v>17.669152460922302</v>
      </c>
      <c r="AT11" s="22">
        <v>14.2124934630572</v>
      </c>
      <c r="AU11" s="22">
        <v>7.2254771643365601</v>
      </c>
    </row>
    <row r="12" spans="1:47" x14ac:dyDescent="0.15">
      <c r="A12" s="20">
        <v>39355</v>
      </c>
      <c r="B12" s="18">
        <v>14.900320916436399</v>
      </c>
      <c r="C12" s="22">
        <v>49.002213933066002</v>
      </c>
      <c r="D12" s="22">
        <v>28.539261653310302</v>
      </c>
      <c r="E12" s="21">
        <v>31.052928658150499</v>
      </c>
      <c r="F12" s="21">
        <v>27.056294626819898</v>
      </c>
      <c r="G12" s="22">
        <v>16.556693081516801</v>
      </c>
      <c r="H12" s="23">
        <v>18.8033208084662</v>
      </c>
      <c r="I12" s="22">
        <v>23.837011864156601</v>
      </c>
      <c r="J12" s="22">
        <v>29.574742345305499</v>
      </c>
      <c r="K12" s="22">
        <v>16.833272913156001</v>
      </c>
      <c r="L12" s="22">
        <v>22.448365055087098</v>
      </c>
      <c r="M12" s="22">
        <v>16.917320320490902</v>
      </c>
      <c r="N12" s="67">
        <v>38.4121138993088</v>
      </c>
      <c r="O12" s="22">
        <v>87.359950178104796</v>
      </c>
      <c r="P12" s="22">
        <v>45.5064320413587</v>
      </c>
      <c r="Q12" s="22">
        <v>23.696685093508101</v>
      </c>
      <c r="R12" s="21">
        <v>33.297151350561002</v>
      </c>
      <c r="S12" s="21">
        <v>25.568885526501301</v>
      </c>
      <c r="T12" s="22">
        <v>14.4252846600696</v>
      </c>
      <c r="U12" s="23">
        <v>17.4976136948689</v>
      </c>
      <c r="V12" s="22">
        <v>24.393504750308502</v>
      </c>
      <c r="W12" s="22">
        <v>25.906325126695499</v>
      </c>
      <c r="X12" s="22">
        <v>15.949865220424099</v>
      </c>
      <c r="Y12" s="22">
        <v>20.927905207862899</v>
      </c>
      <c r="Z12" s="22">
        <v>16.354294299681101</v>
      </c>
      <c r="AA12" s="67">
        <v>40.500635239906501</v>
      </c>
      <c r="AB12" s="22">
        <v>68.306947892324004</v>
      </c>
      <c r="AC12" s="22">
        <v>4.0139320832751402</v>
      </c>
      <c r="AD12" s="22">
        <v>17.142706155885801</v>
      </c>
      <c r="AE12" s="26">
        <v>94.850442683214595</v>
      </c>
      <c r="AF12" s="22">
        <v>29.666607358932001</v>
      </c>
      <c r="AG12" s="22">
        <v>37.290989911624003</v>
      </c>
      <c r="AH12" s="22">
        <v>20.818719770225499</v>
      </c>
      <c r="AI12" s="22">
        <v>105.156297191538</v>
      </c>
      <c r="AJ12" s="22">
        <v>7.9191217447106297</v>
      </c>
      <c r="AK12" s="22">
        <v>15.050947236678001</v>
      </c>
      <c r="AL12" s="22">
        <v>14.275934409392599</v>
      </c>
      <c r="AM12" s="22">
        <v>10.6533125554927</v>
      </c>
      <c r="AN12" s="22">
        <v>19.7109224154385</v>
      </c>
      <c r="AO12" s="22">
        <v>7.1513237227118598</v>
      </c>
      <c r="AP12" s="39">
        <v>105.427692951376</v>
      </c>
      <c r="AQ12" s="40">
        <v>27.9748460676599</v>
      </c>
      <c r="AR12" s="40">
        <v>25.5555107196734</v>
      </c>
      <c r="AS12" s="22">
        <v>17.576278681332301</v>
      </c>
      <c r="AT12" s="22">
        <v>14.313840613163</v>
      </c>
      <c r="AU12" s="22">
        <v>10.0471174768661</v>
      </c>
    </row>
    <row r="13" spans="1:47" x14ac:dyDescent="0.15">
      <c r="A13" s="20">
        <v>39447</v>
      </c>
      <c r="B13" s="18">
        <v>14.519236867674801</v>
      </c>
      <c r="C13" s="22">
        <v>45.5064320413587</v>
      </c>
      <c r="D13" s="22">
        <v>23.696685093508101</v>
      </c>
      <c r="E13" s="21">
        <v>33.297151350561002</v>
      </c>
      <c r="F13" s="21">
        <v>25.568885526501301</v>
      </c>
      <c r="G13" s="22">
        <v>14.4252846600696</v>
      </c>
      <c r="H13" s="23">
        <v>17.4976136948689</v>
      </c>
      <c r="I13" s="22">
        <v>24.393504750308502</v>
      </c>
      <c r="J13" s="22">
        <v>25.906325126695499</v>
      </c>
      <c r="K13" s="22">
        <v>15.949865220424099</v>
      </c>
      <c r="L13" s="22">
        <v>20.927905207862899</v>
      </c>
      <c r="M13" s="22">
        <v>16.354294299681101</v>
      </c>
      <c r="N13" s="67">
        <v>40.500635239906501</v>
      </c>
      <c r="O13" s="22">
        <v>68.306947892324004</v>
      </c>
      <c r="P13" s="22">
        <v>1.6041083575823301</v>
      </c>
      <c r="Q13" s="22">
        <v>1.9528795531019301</v>
      </c>
      <c r="R13" s="21">
        <v>29.907997111583001</v>
      </c>
      <c r="S13" s="21">
        <v>18.0421863009676</v>
      </c>
      <c r="T13" s="22">
        <v>29.055147666120501</v>
      </c>
      <c r="U13" s="23">
        <v>25.6982904204595</v>
      </c>
      <c r="V13" s="22">
        <v>8.6968859265688394</v>
      </c>
      <c r="W13" s="22">
        <v>13.1453556406431</v>
      </c>
      <c r="X13" s="22">
        <v>10.4351627180554</v>
      </c>
      <c r="Y13" s="22">
        <v>18.0249167420208</v>
      </c>
      <c r="Z13" s="22">
        <v>17.278620392323901</v>
      </c>
      <c r="AA13" s="67">
        <v>33.298218988680603</v>
      </c>
      <c r="AB13" s="22">
        <v>68.920763281504605</v>
      </c>
      <c r="AC13" s="22">
        <v>3.44674832807913</v>
      </c>
      <c r="AD13" s="22">
        <v>16.415244839495902</v>
      </c>
      <c r="AE13" s="26">
        <v>93.882126246568106</v>
      </c>
      <c r="AF13" s="22">
        <v>31.907426772834899</v>
      </c>
      <c r="AG13" s="22">
        <v>37.689305548193097</v>
      </c>
      <c r="AH13" s="22">
        <v>20.805585983325798</v>
      </c>
      <c r="AI13" s="22">
        <v>108.626792846911</v>
      </c>
      <c r="AJ13" s="22">
        <v>11.671571207009199</v>
      </c>
      <c r="AK13" s="22">
        <v>14.8016923073112</v>
      </c>
      <c r="AL13" s="22">
        <v>14.037866958472801</v>
      </c>
      <c r="AM13" s="22">
        <v>11.030328268172701</v>
      </c>
      <c r="AN13" s="22">
        <v>19.266935606978901</v>
      </c>
      <c r="AO13" s="22">
        <v>8.8205976478017405</v>
      </c>
      <c r="AP13" s="39">
        <v>106.5308930608</v>
      </c>
      <c r="AQ13" s="40">
        <v>26.9650410430507</v>
      </c>
      <c r="AR13" s="40">
        <v>27.775742614685601</v>
      </c>
      <c r="AS13" s="22">
        <v>16.908934317776499</v>
      </c>
      <c r="AT13" s="22">
        <v>14.8882868938495</v>
      </c>
      <c r="AU13" s="22">
        <v>11.5057401576366</v>
      </c>
    </row>
    <row r="14" spans="1:47" x14ac:dyDescent="0.15">
      <c r="A14" s="20">
        <v>39538</v>
      </c>
      <c r="B14" s="18">
        <v>2.9367621039357301</v>
      </c>
      <c r="C14" s="22">
        <v>1.6041083575823301</v>
      </c>
      <c r="D14" s="22">
        <v>1.9528795531019301</v>
      </c>
      <c r="E14" s="21">
        <v>29.907997111583001</v>
      </c>
      <c r="F14" s="21">
        <v>18.0421863009676</v>
      </c>
      <c r="G14" s="22">
        <v>29.055147666120501</v>
      </c>
      <c r="H14" s="23">
        <v>25.6982904204595</v>
      </c>
      <c r="I14" s="22">
        <v>8.6968859265688394</v>
      </c>
      <c r="J14" s="22">
        <v>13.1453556406431</v>
      </c>
      <c r="K14" s="22">
        <v>10.4351627180554</v>
      </c>
      <c r="L14" s="22">
        <v>18.0249167420208</v>
      </c>
      <c r="M14" s="22">
        <v>17.278620392323901</v>
      </c>
      <c r="N14" s="67">
        <v>33.298218988680603</v>
      </c>
      <c r="O14" s="22">
        <v>68.920763281504605</v>
      </c>
      <c r="P14" s="22">
        <v>-3.4502095227316101</v>
      </c>
      <c r="Q14" s="22">
        <v>-7.7052360382986098</v>
      </c>
      <c r="R14" s="21">
        <v>25.952615691117</v>
      </c>
      <c r="S14" s="21">
        <v>18.7643708383195</v>
      </c>
      <c r="T14" s="22">
        <v>6.1869210671430901</v>
      </c>
      <c r="U14" s="23">
        <v>26.837748330633602</v>
      </c>
      <c r="V14" s="22">
        <v>7.6724962340618301</v>
      </c>
      <c r="W14" s="22">
        <v>12.137628220519201</v>
      </c>
      <c r="X14" s="22">
        <v>9.8315180514016909</v>
      </c>
      <c r="Y14" s="22">
        <v>14.127479266088599</v>
      </c>
      <c r="Z14" s="22">
        <v>18.596198650196101</v>
      </c>
      <c r="AA14" s="67">
        <v>23.2098656019953</v>
      </c>
      <c r="AB14" s="22">
        <v>54.2928936356045</v>
      </c>
      <c r="AC14" s="22">
        <v>3.34692046192216</v>
      </c>
      <c r="AD14" s="22">
        <v>14.710472147981299</v>
      </c>
      <c r="AE14" s="26">
        <v>93.066241238410797</v>
      </c>
      <c r="AF14" s="22">
        <v>32.264792996063797</v>
      </c>
      <c r="AG14" s="22">
        <v>30.497497391757999</v>
      </c>
      <c r="AH14" s="22">
        <v>26.904508018815299</v>
      </c>
      <c r="AI14" s="22">
        <v>109.74034276424401</v>
      </c>
      <c r="AJ14" s="22">
        <v>10.8009289458707</v>
      </c>
      <c r="AK14" s="22">
        <v>13.260572876296401</v>
      </c>
      <c r="AL14" s="22">
        <v>11.7766921472902</v>
      </c>
      <c r="AM14" s="22">
        <v>9.7966022608620005</v>
      </c>
      <c r="AN14" s="22">
        <v>14.368654799328301</v>
      </c>
      <c r="AO14" s="22">
        <v>11.066097011278901</v>
      </c>
      <c r="AP14" s="39">
        <v>107.439786493463</v>
      </c>
      <c r="AQ14" s="40">
        <v>25.402902929740101</v>
      </c>
      <c r="AR14" s="40">
        <v>26.642708907324099</v>
      </c>
      <c r="AS14" s="22">
        <v>11.7379797663828</v>
      </c>
      <c r="AT14" s="22">
        <v>9.9030352339096108</v>
      </c>
      <c r="AU14" s="22">
        <v>11.4129000069198</v>
      </c>
    </row>
    <row r="15" spans="1:47" x14ac:dyDescent="0.15">
      <c r="A15" s="20">
        <v>39629</v>
      </c>
      <c r="B15" s="18">
        <v>4.0346460570688301</v>
      </c>
      <c r="C15" s="22">
        <v>-3.4502095227316101</v>
      </c>
      <c r="D15" s="22">
        <v>-7.7052360382986098</v>
      </c>
      <c r="E15" s="21">
        <v>25.952615691117</v>
      </c>
      <c r="F15" s="21">
        <v>18.7643708383195</v>
      </c>
      <c r="G15" s="22">
        <v>6.1869210671430901</v>
      </c>
      <c r="H15" s="23">
        <v>26.837748330633602</v>
      </c>
      <c r="I15" s="22">
        <v>7.6724962340618301</v>
      </c>
      <c r="J15" s="22">
        <v>12.137628220519201</v>
      </c>
      <c r="K15" s="22">
        <v>9.8315180514016909</v>
      </c>
      <c r="L15" s="22">
        <v>14.127479266088599</v>
      </c>
      <c r="M15" s="22">
        <v>18.596198650196101</v>
      </c>
      <c r="N15" s="67">
        <v>23.2098656019953</v>
      </c>
      <c r="O15" s="22">
        <v>54.2928936356045</v>
      </c>
      <c r="P15" s="22">
        <v>-16.232601676612902</v>
      </c>
      <c r="Q15" s="22">
        <v>-17.566472105680798</v>
      </c>
      <c r="R15" s="21">
        <v>15.7765639105401</v>
      </c>
      <c r="S15" s="21">
        <v>12.1897446881954</v>
      </c>
      <c r="T15" s="22">
        <v>-3.9380750844892001</v>
      </c>
      <c r="U15" s="23">
        <v>28.8417310640497</v>
      </c>
      <c r="V15" s="22">
        <v>3.7005102962335101</v>
      </c>
      <c r="W15" s="22">
        <v>11.1557608752605</v>
      </c>
      <c r="X15" s="22">
        <v>9.0483057477952205</v>
      </c>
      <c r="Y15" s="22">
        <v>9.9451199667105001</v>
      </c>
      <c r="Z15" s="22">
        <v>18.883728742483999</v>
      </c>
      <c r="AA15" s="67">
        <v>14.8337142973858</v>
      </c>
      <c r="AB15" s="22">
        <v>45.159281288407399</v>
      </c>
      <c r="AC15" s="22">
        <v>3.8978993513634901</v>
      </c>
      <c r="AD15" s="22">
        <v>13.9339050916173</v>
      </c>
      <c r="AE15" s="26">
        <v>92.393108397269799</v>
      </c>
      <c r="AF15" s="22">
        <v>32.509838856248301</v>
      </c>
      <c r="AG15" s="22">
        <v>22.7905365155293</v>
      </c>
      <c r="AH15" s="22">
        <v>17.6014017005227</v>
      </c>
      <c r="AI15" s="22">
        <v>106.61395340070101</v>
      </c>
      <c r="AJ15" s="22">
        <v>7.1903661771968999</v>
      </c>
      <c r="AK15" s="22">
        <v>12.4866408120135</v>
      </c>
      <c r="AL15" s="22">
        <v>11.2066536229388</v>
      </c>
      <c r="AM15" s="22">
        <v>9.9795579314339999</v>
      </c>
      <c r="AN15" s="22">
        <v>14.7380616960012</v>
      </c>
      <c r="AO15" s="22">
        <v>9.7299558307657303</v>
      </c>
      <c r="AP15" s="39">
        <v>108.227929810121</v>
      </c>
      <c r="AQ15" s="40">
        <v>23.773049579884901</v>
      </c>
      <c r="AR15" s="40">
        <v>27.6285327723492</v>
      </c>
      <c r="AS15" s="22">
        <v>14.4823502169031</v>
      </c>
      <c r="AT15" s="22">
        <v>13.7116926308231</v>
      </c>
      <c r="AU15" s="22">
        <v>9.0165025832491104</v>
      </c>
    </row>
    <row r="16" spans="1:47" x14ac:dyDescent="0.15">
      <c r="A16" s="20">
        <v>39721</v>
      </c>
      <c r="B16" s="18">
        <v>0.61346262816658303</v>
      </c>
      <c r="C16" s="22">
        <v>-16.232601676612902</v>
      </c>
      <c r="D16" s="22">
        <v>-17.566472105680798</v>
      </c>
      <c r="E16" s="21">
        <v>15.7765639105401</v>
      </c>
      <c r="F16" s="21">
        <v>12.1897446881954</v>
      </c>
      <c r="G16" s="22">
        <v>-3.9380750844892001</v>
      </c>
      <c r="H16" s="23">
        <v>28.8417310640497</v>
      </c>
      <c r="I16" s="22">
        <v>3.7005102962335101</v>
      </c>
      <c r="J16" s="22">
        <v>11.1557608752605</v>
      </c>
      <c r="K16" s="22">
        <v>9.0483057477952205</v>
      </c>
      <c r="L16" s="22">
        <v>9.9451199667105001</v>
      </c>
      <c r="M16" s="22">
        <v>18.883728742483999</v>
      </c>
      <c r="N16" s="67">
        <v>14.8337142973858</v>
      </c>
      <c r="O16" s="22">
        <v>45.159281288407399</v>
      </c>
      <c r="P16" s="22">
        <v>-15.1330549617243</v>
      </c>
      <c r="Q16" s="22">
        <v>-19.506026335839099</v>
      </c>
      <c r="R16" s="21">
        <v>10.1525371952714</v>
      </c>
      <c r="S16" s="21">
        <v>9.8095984706665895</v>
      </c>
      <c r="T16" s="22">
        <v>-5.7431672032225602</v>
      </c>
      <c r="U16" s="23">
        <v>40.710962674000697</v>
      </c>
      <c r="V16" s="22">
        <v>0.98563441265068996</v>
      </c>
      <c r="W16" s="22">
        <v>12.1791857950502</v>
      </c>
      <c r="X16" s="22">
        <v>9.3637614858814509</v>
      </c>
      <c r="Y16" s="22">
        <v>8.6788859004913004</v>
      </c>
      <c r="Z16" s="22">
        <v>19.885231229322098</v>
      </c>
      <c r="AA16" s="67">
        <v>17.1747130502036</v>
      </c>
      <c r="AB16" s="22">
        <v>22.624843826337901</v>
      </c>
      <c r="AC16" s="22">
        <v>4.50239769282528</v>
      </c>
      <c r="AD16" s="22">
        <v>14.4856346535661</v>
      </c>
      <c r="AE16" s="26">
        <v>94.306254238075098</v>
      </c>
      <c r="AF16" s="22">
        <v>25.9058430159943</v>
      </c>
      <c r="AG16" s="22">
        <v>10.0395746582724</v>
      </c>
      <c r="AH16" s="22">
        <v>9.2132681658565101</v>
      </c>
      <c r="AI16" s="22">
        <v>90.061073492115895</v>
      </c>
      <c r="AJ16" s="22">
        <v>2.9653635168495098</v>
      </c>
      <c r="AK16" s="22">
        <v>11.4337999354929</v>
      </c>
      <c r="AL16" s="22">
        <v>10.488783923043</v>
      </c>
      <c r="AM16" s="22">
        <v>9.3918716564373899</v>
      </c>
      <c r="AN16" s="22">
        <v>15.274842415703899</v>
      </c>
      <c r="AO16" s="22">
        <v>9.5477341083351295</v>
      </c>
      <c r="AP16" s="39">
        <v>106.03631305247001</v>
      </c>
      <c r="AQ16" s="22">
        <v>25.405973657101502</v>
      </c>
      <c r="AR16" s="22">
        <v>29.071228957769598</v>
      </c>
      <c r="AS16" s="22">
        <v>14.660752677380399</v>
      </c>
      <c r="AT16" s="22">
        <v>13.0867163049037</v>
      </c>
      <c r="AU16" s="22">
        <v>3.9414497872539802</v>
      </c>
    </row>
    <row r="17" spans="1:47" x14ac:dyDescent="0.15">
      <c r="A17" s="20">
        <v>39813</v>
      </c>
      <c r="B17" s="18">
        <v>-2.0660290916912398</v>
      </c>
      <c r="C17" s="22">
        <v>-15.1330549617243</v>
      </c>
      <c r="D17" s="22">
        <v>-19.506026335839099</v>
      </c>
      <c r="E17" s="21">
        <v>10.1525371952714</v>
      </c>
      <c r="F17" s="21">
        <v>9.8095984706665895</v>
      </c>
      <c r="G17" s="22">
        <v>-5.7431672032225602</v>
      </c>
      <c r="H17" s="23">
        <v>40.710962674000697</v>
      </c>
      <c r="I17" s="22">
        <v>0.98563441265068996</v>
      </c>
      <c r="J17" s="22">
        <v>12.1791857950502</v>
      </c>
      <c r="K17" s="22">
        <v>9.3637614858814509</v>
      </c>
      <c r="L17" s="22">
        <v>8.6788859004913004</v>
      </c>
      <c r="M17" s="22">
        <v>19.885231229322098</v>
      </c>
      <c r="N17" s="67">
        <v>17.1747130502036</v>
      </c>
      <c r="O17" s="22">
        <v>22.624843826337901</v>
      </c>
      <c r="P17" s="22">
        <v>23.787016211648599</v>
      </c>
      <c r="Q17" s="22">
        <v>10.3497693401414</v>
      </c>
      <c r="R17" s="21">
        <v>10.602686789839</v>
      </c>
      <c r="S17" s="21">
        <v>15.7622002973341</v>
      </c>
      <c r="T17" s="22">
        <v>-40.737651522503803</v>
      </c>
      <c r="U17" s="23">
        <v>14.008275240716101</v>
      </c>
      <c r="V17" s="22">
        <v>7.4541787842034797</v>
      </c>
      <c r="W17" s="22">
        <v>13.792917057288401</v>
      </c>
      <c r="X17" s="22">
        <v>18.536917596493701</v>
      </c>
      <c r="Y17" s="22">
        <v>16.946603655873901</v>
      </c>
      <c r="Z17" s="22">
        <v>25.701756484625101</v>
      </c>
      <c r="AA17" s="67">
        <v>113.605139156814</v>
      </c>
      <c r="AB17" s="22">
        <v>55.3901789882174</v>
      </c>
      <c r="AC17" s="22">
        <v>4.9726263844433003</v>
      </c>
      <c r="AD17" s="22">
        <v>18.849729718940001</v>
      </c>
      <c r="AE17" s="26">
        <v>96.482464633548503</v>
      </c>
      <c r="AF17" s="22">
        <v>25.107687327582799</v>
      </c>
      <c r="AG17" s="22">
        <v>5.5224938114168696</v>
      </c>
      <c r="AH17" s="22">
        <v>3.4250421743649002</v>
      </c>
      <c r="AI17" s="22">
        <v>63.152438138003298</v>
      </c>
      <c r="AJ17" s="22">
        <v>8.6205462370949698E-2</v>
      </c>
      <c r="AK17" s="22">
        <v>9.8403206886063703</v>
      </c>
      <c r="AL17" s="22">
        <v>9.5310446994153004</v>
      </c>
      <c r="AM17" s="22">
        <v>6.5631767132984997</v>
      </c>
      <c r="AN17" s="22">
        <v>14.875683123636099</v>
      </c>
      <c r="AO17" s="22">
        <v>8.9114634923729401</v>
      </c>
      <c r="AP17" s="39">
        <v>103.659073870794</v>
      </c>
      <c r="AQ17" s="22">
        <v>21.750776429096401</v>
      </c>
      <c r="AR17" s="22">
        <v>29.6849023728582</v>
      </c>
      <c r="AS17" s="22">
        <v>14.230177653493399</v>
      </c>
      <c r="AT17" s="22">
        <v>12.3798286943919</v>
      </c>
      <c r="AU17" s="22">
        <v>-0.62004560514874196</v>
      </c>
    </row>
    <row r="18" spans="1:47" x14ac:dyDescent="0.15">
      <c r="A18" s="20">
        <v>39903</v>
      </c>
      <c r="B18" s="18">
        <v>13.915031885166901</v>
      </c>
      <c r="C18" s="22">
        <v>23.787016211648599</v>
      </c>
      <c r="D18" s="22">
        <v>10.3497693401414</v>
      </c>
      <c r="E18" s="21">
        <v>10.602686789839</v>
      </c>
      <c r="F18" s="21">
        <v>15.7622002973341</v>
      </c>
      <c r="G18" s="22">
        <v>-40.737651522503803</v>
      </c>
      <c r="H18" s="23">
        <v>14.008275240716101</v>
      </c>
      <c r="I18" s="22">
        <v>7.4541787842034797</v>
      </c>
      <c r="J18" s="22">
        <v>13.792917057288401</v>
      </c>
      <c r="K18" s="22">
        <v>18.536917596493701</v>
      </c>
      <c r="L18" s="22">
        <v>16.946603655873901</v>
      </c>
      <c r="M18" s="22">
        <v>25.701756484625101</v>
      </c>
      <c r="N18" s="67">
        <v>113.605139156814</v>
      </c>
      <c r="O18" s="22">
        <v>55.3901789882174</v>
      </c>
      <c r="P18" s="22">
        <v>52.605295710935003</v>
      </c>
      <c r="Q18" s="22">
        <v>31.692230813972099</v>
      </c>
      <c r="R18" s="21">
        <v>17.992638972109201</v>
      </c>
      <c r="S18" s="21">
        <v>21.423678934437</v>
      </c>
      <c r="T18" s="22">
        <v>-27.471139978334801</v>
      </c>
      <c r="U18" s="23">
        <v>12.2629195252701</v>
      </c>
      <c r="V18" s="22">
        <v>10.5728270432167</v>
      </c>
      <c r="W18" s="22">
        <v>15.1405516394491</v>
      </c>
      <c r="X18" s="22">
        <v>19.964088670155501</v>
      </c>
      <c r="Y18" s="22">
        <v>24.787297175540601</v>
      </c>
      <c r="Z18" s="22">
        <v>28.843375638640701</v>
      </c>
      <c r="AA18" s="67">
        <v>118.349384388966</v>
      </c>
      <c r="AB18" s="22">
        <v>79.630717368686604</v>
      </c>
      <c r="AC18" s="22">
        <v>4.3146319148205903</v>
      </c>
      <c r="AD18" s="22">
        <v>29.868513705799</v>
      </c>
      <c r="AE18" s="26">
        <v>99.771329083509798</v>
      </c>
      <c r="AF18" s="22">
        <v>3.7388683166339298</v>
      </c>
      <c r="AG18" s="22">
        <v>9.9935726638792008</v>
      </c>
      <c r="AH18" s="22">
        <v>-14.6054842639591</v>
      </c>
      <c r="AI18" s="22">
        <v>49.861994332988999</v>
      </c>
      <c r="AJ18" s="22">
        <v>-0.60450739601126202</v>
      </c>
      <c r="AK18" s="22">
        <v>4.6884032628529004</v>
      </c>
      <c r="AL18" s="22">
        <v>6.6628163882206497</v>
      </c>
      <c r="AM18" s="22">
        <v>-3.72468200896712</v>
      </c>
      <c r="AN18" s="22">
        <v>12.336598870028601</v>
      </c>
      <c r="AO18" s="22">
        <v>2.0249719237611399</v>
      </c>
      <c r="AP18" s="39">
        <v>100.22098526476</v>
      </c>
      <c r="AQ18" s="22">
        <v>2.9818059438059499</v>
      </c>
      <c r="AR18" s="22">
        <v>34.926010469362303</v>
      </c>
      <c r="AS18" s="22">
        <v>10.417224382993499</v>
      </c>
      <c r="AT18" s="22">
        <v>8.5343491499465802</v>
      </c>
      <c r="AU18" s="22">
        <v>-1.9353885644372999</v>
      </c>
    </row>
    <row r="19" spans="1:47" x14ac:dyDescent="0.15">
      <c r="A19" s="20">
        <v>39994</v>
      </c>
      <c r="B19" s="18">
        <v>15.721113698032299</v>
      </c>
      <c r="C19" s="22">
        <v>52.605295710935003</v>
      </c>
      <c r="D19" s="22">
        <v>31.692230813972099</v>
      </c>
      <c r="E19" s="21">
        <v>17.992638972109201</v>
      </c>
      <c r="F19" s="21">
        <v>21.423678934437</v>
      </c>
      <c r="G19" s="22">
        <v>-27.471139978334801</v>
      </c>
      <c r="H19" s="23">
        <v>12.2629195252701</v>
      </c>
      <c r="I19" s="22">
        <v>10.5728270432167</v>
      </c>
      <c r="J19" s="22">
        <v>15.1405516394491</v>
      </c>
      <c r="K19" s="22">
        <v>19.964088670155501</v>
      </c>
      <c r="L19" s="22">
        <v>24.787297175540601</v>
      </c>
      <c r="M19" s="22">
        <v>28.843375638640701</v>
      </c>
      <c r="N19" s="67">
        <v>118.349384388966</v>
      </c>
      <c r="O19" s="22">
        <v>79.630717368686604</v>
      </c>
      <c r="P19" s="22">
        <v>72.551898278364902</v>
      </c>
      <c r="Q19" s="22">
        <v>43.189766515708797</v>
      </c>
      <c r="R19" s="21">
        <v>30.335555209266399</v>
      </c>
      <c r="S19" s="21">
        <v>25.3418017293566</v>
      </c>
      <c r="T19" s="22">
        <v>-23.0745469050586</v>
      </c>
      <c r="U19" s="23">
        <v>12.0332223328433</v>
      </c>
      <c r="V19" s="22">
        <v>11.587677397583599</v>
      </c>
      <c r="W19" s="22">
        <v>15.6398716907312</v>
      </c>
      <c r="X19" s="22">
        <v>21.3023264552432</v>
      </c>
      <c r="Y19" s="22">
        <v>30.0911000087264</v>
      </c>
      <c r="Z19" s="22">
        <v>28.451814250011001</v>
      </c>
      <c r="AA19" s="67">
        <v>107.25877302629399</v>
      </c>
      <c r="AB19" s="22">
        <v>84.427924509642907</v>
      </c>
      <c r="AC19" s="22">
        <v>4.2628907701685801</v>
      </c>
      <c r="AD19" s="22">
        <v>34.3406799804849</v>
      </c>
      <c r="AE19" s="26">
        <v>101.345256607539</v>
      </c>
      <c r="AF19" s="22">
        <v>7.5663520192966498</v>
      </c>
      <c r="AG19" s="22">
        <v>20.7023569342246</v>
      </c>
      <c r="AH19" s="22">
        <v>-11.8363296322258</v>
      </c>
      <c r="AI19" s="22">
        <v>57.142955226343098</v>
      </c>
      <c r="AJ19" s="22">
        <v>1.86495890103728</v>
      </c>
      <c r="AK19" s="22">
        <v>5.7301598601439103</v>
      </c>
      <c r="AL19" s="22">
        <v>7.3137622546581298</v>
      </c>
      <c r="AM19" s="22">
        <v>-2.9758089101932002</v>
      </c>
      <c r="AN19" s="22">
        <v>11.5833222003227</v>
      </c>
      <c r="AO19" s="22">
        <v>3.1737113454076802</v>
      </c>
      <c r="AP19" s="39">
        <v>98.678345510825494</v>
      </c>
      <c r="AQ19" s="22">
        <v>6.9133964871535003</v>
      </c>
      <c r="AR19" s="22">
        <v>26.818040485975501</v>
      </c>
      <c r="AS19" s="22">
        <v>9.8996772024876094</v>
      </c>
      <c r="AT19" s="22">
        <v>8.9074106004510298</v>
      </c>
      <c r="AU19" s="22">
        <v>-0.80709772305933103</v>
      </c>
    </row>
    <row r="20" spans="1:47" x14ac:dyDescent="0.15">
      <c r="A20" s="20">
        <v>40086</v>
      </c>
      <c r="B20" s="18">
        <v>20.408648498072498</v>
      </c>
      <c r="C20" s="22">
        <v>72.551898278364902</v>
      </c>
      <c r="D20" s="22">
        <v>43.189766515708797</v>
      </c>
      <c r="E20" s="21">
        <v>30.335555209266399</v>
      </c>
      <c r="F20" s="21">
        <v>25.3418017293566</v>
      </c>
      <c r="G20" s="22">
        <v>-23.0745469050586</v>
      </c>
      <c r="H20" s="23">
        <v>12.0332223328433</v>
      </c>
      <c r="I20" s="22">
        <v>11.587677397583599</v>
      </c>
      <c r="J20" s="22">
        <v>15.6398716907312</v>
      </c>
      <c r="K20" s="22">
        <v>21.3023264552432</v>
      </c>
      <c r="L20" s="22">
        <v>30.0911000087264</v>
      </c>
      <c r="M20" s="22">
        <v>28.451814250011001</v>
      </c>
      <c r="N20" s="67">
        <v>107.25877302629399</v>
      </c>
      <c r="O20" s="22">
        <v>84.427924509642907</v>
      </c>
      <c r="P20" s="22">
        <v>76.823673948032507</v>
      </c>
      <c r="Q20" s="22">
        <v>43.471321545192502</v>
      </c>
      <c r="R20" s="21">
        <v>42.7033168533073</v>
      </c>
      <c r="S20" s="21">
        <v>29.993264035395299</v>
      </c>
      <c r="T20" s="22">
        <v>-16.5952439787613</v>
      </c>
      <c r="U20" s="23">
        <v>0.73833733008045499</v>
      </c>
      <c r="V20" s="22">
        <v>11.4621336230006</v>
      </c>
      <c r="W20" s="22">
        <v>16.4368106093977</v>
      </c>
      <c r="X20" s="22">
        <v>18.637039445236098</v>
      </c>
      <c r="Y20" s="22">
        <v>31.756340798021199</v>
      </c>
      <c r="Z20" s="22">
        <v>28.2837501868859</v>
      </c>
      <c r="AA20" s="67">
        <v>98.042065946502007</v>
      </c>
      <c r="AB20" s="22">
        <v>92.804501201565699</v>
      </c>
      <c r="AC20" s="22">
        <v>3.9440981841240799</v>
      </c>
      <c r="AD20" s="22">
        <v>34.137595997470399</v>
      </c>
      <c r="AE20" s="26">
        <v>101.637381338816</v>
      </c>
      <c r="AF20" s="22">
        <v>14.9738241914445</v>
      </c>
      <c r="AG20" s="22">
        <v>35.043502298134101</v>
      </c>
      <c r="AH20" s="22">
        <v>-1.7486668584814899</v>
      </c>
      <c r="AI20" s="22">
        <v>73.855893304736796</v>
      </c>
      <c r="AJ20" s="22">
        <v>4.1486588065871501</v>
      </c>
      <c r="AK20" s="22">
        <v>7.1809471630723403</v>
      </c>
      <c r="AL20" s="22">
        <v>8.4039300315999697</v>
      </c>
      <c r="AM20" s="22">
        <v>0.84182533679601301</v>
      </c>
      <c r="AN20" s="22">
        <v>11.5154579384672</v>
      </c>
      <c r="AO20" s="22">
        <v>3.1609755407464801</v>
      </c>
      <c r="AP20" s="39">
        <v>98.3805521302382</v>
      </c>
      <c r="AQ20" s="22">
        <v>9.2905377137522205</v>
      </c>
      <c r="AR20" s="22">
        <v>23.5092298570999</v>
      </c>
      <c r="AS20" s="22">
        <v>9.2475680781416507</v>
      </c>
      <c r="AT20" s="22">
        <v>9.1409533287659297</v>
      </c>
      <c r="AU20" s="22">
        <v>2.72310500776794</v>
      </c>
    </row>
    <row r="21" spans="1:47" x14ac:dyDescent="0.15">
      <c r="A21" s="20">
        <v>40178</v>
      </c>
      <c r="B21" s="18">
        <v>22.649653877925701</v>
      </c>
      <c r="C21" s="22">
        <v>76.823673948032507</v>
      </c>
      <c r="D21" s="22">
        <v>43.471321545192502</v>
      </c>
      <c r="E21" s="21">
        <v>42.7033168533073</v>
      </c>
      <c r="F21" s="21">
        <v>29.993264035395299</v>
      </c>
      <c r="G21" s="22">
        <v>-16.5952439787613</v>
      </c>
      <c r="H21" s="23">
        <v>0.73833733008045499</v>
      </c>
      <c r="I21" s="22">
        <v>11.4621336230006</v>
      </c>
      <c r="J21" s="22">
        <v>16.4368106093977</v>
      </c>
      <c r="K21" s="22">
        <v>18.637039445236098</v>
      </c>
      <c r="L21" s="22">
        <v>31.756340798021199</v>
      </c>
      <c r="M21" s="22">
        <v>28.2837501868859</v>
      </c>
      <c r="N21" s="67">
        <v>98.042065946502007</v>
      </c>
      <c r="O21" s="22">
        <v>92.804501201565699</v>
      </c>
      <c r="P21" s="22">
        <v>59.150750636349898</v>
      </c>
      <c r="Q21" s="22">
        <v>36.855610533262897</v>
      </c>
      <c r="R21" s="21">
        <v>52.572957346897397</v>
      </c>
      <c r="S21" s="21">
        <v>31.267063872749699</v>
      </c>
      <c r="T21" s="22">
        <v>29.496205564810101</v>
      </c>
      <c r="U21" s="23">
        <v>34.319643839262</v>
      </c>
      <c r="V21" s="22">
        <v>11.2174772950977</v>
      </c>
      <c r="W21" s="22">
        <v>10.5407614726963</v>
      </c>
      <c r="X21" s="22">
        <v>15.913509858307901</v>
      </c>
      <c r="Y21" s="22">
        <v>29.916374706663401</v>
      </c>
      <c r="Z21" s="22">
        <v>22.046651622199899</v>
      </c>
      <c r="AA21" s="67">
        <v>-3.4887586937527599</v>
      </c>
      <c r="AB21" s="22">
        <v>79.283946208398206</v>
      </c>
      <c r="AC21" s="22">
        <v>3.80923558958228</v>
      </c>
      <c r="AD21" s="22">
        <v>31.664777943015402</v>
      </c>
      <c r="AE21" s="26">
        <v>100.27096366825</v>
      </c>
      <c r="AF21" s="22">
        <v>17.6388420665394</v>
      </c>
      <c r="AG21" s="22">
        <v>45.896196363657801</v>
      </c>
      <c r="AH21" s="22">
        <v>13.097871228775</v>
      </c>
      <c r="AI21" s="22">
        <v>107.380325115055</v>
      </c>
      <c r="AJ21" s="22">
        <v>6.9293578944183301</v>
      </c>
      <c r="AK21" s="22">
        <v>8.8777270589255206</v>
      </c>
      <c r="AL21" s="22">
        <v>9.2197178257289494</v>
      </c>
      <c r="AM21" s="22">
        <v>2.68651560879943</v>
      </c>
      <c r="AN21" s="22">
        <v>10.889780802905699</v>
      </c>
      <c r="AO21" s="22">
        <v>3.2043914934746098</v>
      </c>
      <c r="AP21" s="39">
        <v>99.739964577278897</v>
      </c>
      <c r="AQ21" s="22">
        <v>13.988622142025999</v>
      </c>
      <c r="AR21" s="22">
        <v>25.4533604519467</v>
      </c>
      <c r="AS21" s="22">
        <v>8.5306872739464303</v>
      </c>
      <c r="AT21" s="22">
        <v>8.9372220393151505</v>
      </c>
      <c r="AU21" s="22">
        <v>9.3546361675234309</v>
      </c>
    </row>
    <row r="22" spans="1:47" x14ac:dyDescent="0.15">
      <c r="A22" s="20">
        <v>40268</v>
      </c>
      <c r="B22" s="18">
        <v>16.4174462351499</v>
      </c>
      <c r="C22" s="22">
        <v>59.150750636349898</v>
      </c>
      <c r="D22" s="22">
        <v>36.855610533262897</v>
      </c>
      <c r="E22" s="21">
        <v>52.572957346897397</v>
      </c>
      <c r="F22" s="21">
        <v>31.267063872749699</v>
      </c>
      <c r="G22" s="22">
        <v>29.496205564810101</v>
      </c>
      <c r="H22" s="23">
        <v>34.319643839262</v>
      </c>
      <c r="I22" s="22">
        <v>11.2174772950977</v>
      </c>
      <c r="J22" s="22">
        <v>10.5407614726963</v>
      </c>
      <c r="K22" s="22">
        <v>15.913509858307901</v>
      </c>
      <c r="L22" s="22">
        <v>29.916374706663401</v>
      </c>
      <c r="M22" s="22">
        <v>22.046651622199899</v>
      </c>
      <c r="N22" s="67">
        <v>-3.4887586937527599</v>
      </c>
      <c r="O22" s="22">
        <v>79.283946208398206</v>
      </c>
      <c r="P22" s="22">
        <v>25.1292304074335</v>
      </c>
      <c r="Q22" s="22">
        <v>15.902307222689901</v>
      </c>
      <c r="R22" s="21">
        <v>48.990307526597</v>
      </c>
      <c r="S22" s="21">
        <v>26.829927133115302</v>
      </c>
      <c r="T22" s="22">
        <v>34.891092533484198</v>
      </c>
      <c r="U22" s="23">
        <v>29.036618905539701</v>
      </c>
      <c r="V22" s="22">
        <v>7.72393531273711</v>
      </c>
      <c r="W22" s="22">
        <v>9.2721863581259107</v>
      </c>
      <c r="X22" s="22">
        <v>14.7705932579172</v>
      </c>
      <c r="Y22" s="22">
        <v>24.6837700397707</v>
      </c>
      <c r="Z22" s="22">
        <v>18.923258674505099</v>
      </c>
      <c r="AA22" s="67">
        <v>-7.9213355153436797</v>
      </c>
      <c r="AB22" s="22">
        <v>42.854795720360798</v>
      </c>
      <c r="AC22" s="22">
        <v>4.1075922393200202</v>
      </c>
      <c r="AD22" s="22">
        <v>21.994410037641199</v>
      </c>
      <c r="AE22" s="26">
        <v>97.966144409111195</v>
      </c>
      <c r="AF22" s="22">
        <v>34.428586510779397</v>
      </c>
      <c r="AG22" s="22">
        <v>62.007835823420201</v>
      </c>
      <c r="AH22" s="22">
        <v>63.238957538957798</v>
      </c>
      <c r="AI22" s="22">
        <v>108.399157101792</v>
      </c>
      <c r="AJ22" s="22">
        <v>9.4039350637562507</v>
      </c>
      <c r="AK22" s="22">
        <v>15.693976995609701</v>
      </c>
      <c r="AL22" s="22">
        <v>12.451870571084999</v>
      </c>
      <c r="AM22" s="22">
        <v>12.257792668281599</v>
      </c>
      <c r="AN22" s="22">
        <v>17.119155843981599</v>
      </c>
      <c r="AO22" s="22">
        <v>6.4743503899737602</v>
      </c>
      <c r="AP22" s="39">
        <v>102.065577481793</v>
      </c>
      <c r="AQ22" s="22">
        <v>30.527419301946999</v>
      </c>
      <c r="AR22" s="22">
        <v>10.2753939654247</v>
      </c>
      <c r="AS22" s="22">
        <v>10.0251923169776</v>
      </c>
      <c r="AT22" s="22">
        <v>10.995305697488201</v>
      </c>
      <c r="AU22" s="22">
        <v>14.1270652200861</v>
      </c>
    </row>
    <row r="23" spans="1:47" x14ac:dyDescent="0.15">
      <c r="A23" s="20">
        <v>40359</v>
      </c>
      <c r="B23" s="18">
        <v>8.4957438091064805</v>
      </c>
      <c r="C23" s="22">
        <v>25.1292304074335</v>
      </c>
      <c r="D23" s="22">
        <v>15.902307222689901</v>
      </c>
      <c r="E23" s="21">
        <v>48.990307526597</v>
      </c>
      <c r="F23" s="21">
        <v>26.829927133115302</v>
      </c>
      <c r="G23" s="22">
        <v>34.891092533484198</v>
      </c>
      <c r="H23" s="23">
        <v>29.036618905539701</v>
      </c>
      <c r="I23" s="22">
        <v>7.72393531273711</v>
      </c>
      <c r="J23" s="22">
        <v>9.2721863581259107</v>
      </c>
      <c r="K23" s="22">
        <v>14.7705932579172</v>
      </c>
      <c r="L23" s="22">
        <v>24.6837700397707</v>
      </c>
      <c r="M23" s="22">
        <v>18.923258674505099</v>
      </c>
      <c r="N23" s="67">
        <v>-7.9213355153436797</v>
      </c>
      <c r="O23" s="22">
        <v>42.854795720360798</v>
      </c>
      <c r="P23" s="22">
        <v>15.267778148533401</v>
      </c>
      <c r="Q23" s="22">
        <v>7.3029713806051797</v>
      </c>
      <c r="R23" s="21">
        <v>37.5130286371312</v>
      </c>
      <c r="S23" s="21">
        <v>24.7983032615588</v>
      </c>
      <c r="T23" s="22">
        <v>34.704217167888402</v>
      </c>
      <c r="U23" s="23">
        <v>32.063355886185299</v>
      </c>
      <c r="V23" s="22">
        <v>6.5026642318508197</v>
      </c>
      <c r="W23" s="22">
        <v>8.8053797491757706</v>
      </c>
      <c r="X23" s="22">
        <v>14.1902987305132</v>
      </c>
      <c r="Y23" s="22">
        <v>21.4121684401007</v>
      </c>
      <c r="Z23" s="22">
        <v>20.125715358337899</v>
      </c>
      <c r="AA23" s="67">
        <v>-3.7118891286275399</v>
      </c>
      <c r="AB23" s="22">
        <v>76.939421851500398</v>
      </c>
      <c r="AC23" s="22">
        <v>3.98952887631095</v>
      </c>
      <c r="AD23" s="22">
        <v>18.1876798562846</v>
      </c>
      <c r="AE23" s="26">
        <v>97.263658676758695</v>
      </c>
      <c r="AF23" s="22">
        <v>37.736140471503198</v>
      </c>
      <c r="AG23" s="22">
        <v>45.587667546619599</v>
      </c>
      <c r="AH23" s="22">
        <v>66.660957417996997</v>
      </c>
      <c r="AI23" s="22">
        <v>103.763827832087</v>
      </c>
      <c r="AJ23" s="22">
        <v>7.35828525909508</v>
      </c>
      <c r="AK23" s="22">
        <v>14.157521817767501</v>
      </c>
      <c r="AL23" s="22">
        <v>11.423630383372601</v>
      </c>
      <c r="AM23" s="22">
        <v>11.473971713644399</v>
      </c>
      <c r="AN23" s="22">
        <v>15.326179638805099</v>
      </c>
      <c r="AO23" s="22">
        <v>7.20704983685419</v>
      </c>
      <c r="AP23" s="39">
        <v>102.81669627292101</v>
      </c>
      <c r="AQ23" s="22">
        <v>26.6687677289083</v>
      </c>
      <c r="AR23" s="22">
        <v>16.312178047872901</v>
      </c>
      <c r="AS23" s="22">
        <v>10.3102865636501</v>
      </c>
      <c r="AT23" s="22">
        <v>9.8788215481757007</v>
      </c>
      <c r="AU23" s="22">
        <v>13.909687743550601</v>
      </c>
    </row>
    <row r="24" spans="1:47" x14ac:dyDescent="0.15">
      <c r="A24" s="20">
        <v>40451</v>
      </c>
      <c r="B24" s="18">
        <v>7.54840357059485</v>
      </c>
      <c r="C24" s="22">
        <v>15.267778148533401</v>
      </c>
      <c r="D24" s="22">
        <v>7.3029713806051797</v>
      </c>
      <c r="E24" s="21">
        <v>37.5130286371312</v>
      </c>
      <c r="F24" s="21">
        <v>24.7983032615588</v>
      </c>
      <c r="G24" s="22">
        <v>34.704217167888402</v>
      </c>
      <c r="H24" s="23">
        <v>32.063355886185299</v>
      </c>
      <c r="I24" s="22">
        <v>6.5026642318508197</v>
      </c>
      <c r="J24" s="22">
        <v>8.8053797491757706</v>
      </c>
      <c r="K24" s="22">
        <v>14.1902987305132</v>
      </c>
      <c r="L24" s="22">
        <v>21.4121684401007</v>
      </c>
      <c r="M24" s="22">
        <v>20.125715358337899</v>
      </c>
      <c r="N24" s="67">
        <v>-3.7118891286275399</v>
      </c>
      <c r="O24" s="22">
        <v>76.939421851500398</v>
      </c>
      <c r="P24" s="22">
        <v>17.723931898232099</v>
      </c>
      <c r="Q24" s="22">
        <v>9.3657123269072606</v>
      </c>
      <c r="R24" s="21">
        <v>29.332225376063299</v>
      </c>
      <c r="S24" s="21">
        <v>22.525479797625199</v>
      </c>
      <c r="T24" s="22">
        <v>30.4913928936739</v>
      </c>
      <c r="U24" s="23">
        <v>34.109388607208601</v>
      </c>
      <c r="V24" s="22">
        <v>7.2237403360392998</v>
      </c>
      <c r="W24" s="22">
        <v>8.8706794676940603</v>
      </c>
      <c r="X24" s="22">
        <v>13.6235602925736</v>
      </c>
      <c r="Y24" s="22">
        <v>20.442801033292199</v>
      </c>
      <c r="Z24" s="22">
        <v>20.202598141198202</v>
      </c>
      <c r="AA24" s="67">
        <v>-1.42425732009638</v>
      </c>
      <c r="AB24" s="22">
        <v>86.831533539037196</v>
      </c>
      <c r="AC24" s="22">
        <v>3.8509061725142599</v>
      </c>
      <c r="AD24" s="22">
        <v>18.426892767156598</v>
      </c>
      <c r="AE24" s="26">
        <v>96.914887637996699</v>
      </c>
      <c r="AF24" s="22">
        <v>36.1248221032332</v>
      </c>
      <c r="AG24" s="22">
        <v>31.893680307845699</v>
      </c>
      <c r="AH24" s="22">
        <v>61.225870837273597</v>
      </c>
      <c r="AI24" s="22">
        <v>100.278056294368</v>
      </c>
      <c r="AJ24" s="22">
        <v>6.4920248136521304</v>
      </c>
      <c r="AK24" s="22">
        <v>13.082782397483699</v>
      </c>
      <c r="AL24" s="22">
        <v>10.8206555318677</v>
      </c>
      <c r="AM24" s="22">
        <v>9.9868922269903706</v>
      </c>
      <c r="AN24" s="22">
        <v>14.5354176983064</v>
      </c>
      <c r="AO24" s="22">
        <v>7.8692290820502704</v>
      </c>
      <c r="AP24" s="39">
        <v>103.179458653296</v>
      </c>
      <c r="AQ24" s="22">
        <v>23.906671825198998</v>
      </c>
      <c r="AR24" s="22">
        <v>20.8640754558058</v>
      </c>
      <c r="AS24" s="22">
        <v>10.422306521232599</v>
      </c>
      <c r="AT24" s="22">
        <v>9.5069589128017302</v>
      </c>
      <c r="AU24" s="22">
        <v>11.307438064122399</v>
      </c>
    </row>
    <row r="25" spans="1:47" x14ac:dyDescent="0.15">
      <c r="A25" s="20">
        <v>40543</v>
      </c>
      <c r="B25" s="18">
        <v>6.8426918817645097</v>
      </c>
      <c r="C25" s="22">
        <v>17.723931898232099</v>
      </c>
      <c r="D25" s="22">
        <v>9.3657123269072606</v>
      </c>
      <c r="E25" s="21">
        <v>29.332225376063299</v>
      </c>
      <c r="F25" s="21">
        <v>22.525479797625199</v>
      </c>
      <c r="G25" s="22">
        <v>30.4913928936739</v>
      </c>
      <c r="H25" s="23">
        <v>34.109388607208601</v>
      </c>
      <c r="I25" s="22">
        <v>7.2237403360392998</v>
      </c>
      <c r="J25" s="22">
        <v>8.8706794676940603</v>
      </c>
      <c r="K25" s="22">
        <v>13.6235602925736</v>
      </c>
      <c r="L25" s="22">
        <v>20.442801033292199</v>
      </c>
      <c r="M25" s="22">
        <v>20.202598141198202</v>
      </c>
      <c r="N25" s="67">
        <v>-1.42425732009638</v>
      </c>
      <c r="O25" s="22">
        <v>86.831533539037196</v>
      </c>
      <c r="P25" s="22">
        <v>29.575676473271901</v>
      </c>
      <c r="Q25" s="22">
        <v>15.8188672785477</v>
      </c>
      <c r="R25" s="21">
        <v>22.7654481324298</v>
      </c>
      <c r="S25" s="21">
        <v>17.784705931675699</v>
      </c>
      <c r="T25" s="22">
        <v>31.963325439096099</v>
      </c>
      <c r="U25" s="23">
        <v>34.634070836371698</v>
      </c>
      <c r="V25" s="22">
        <v>8.9819336779651096</v>
      </c>
      <c r="W25" s="22">
        <v>11.917656591755801</v>
      </c>
      <c r="X25" s="22">
        <v>10.184866556850899</v>
      </c>
      <c r="Y25" s="22">
        <v>15.0514526977156</v>
      </c>
      <c r="Z25" s="22">
        <v>18.844577090891899</v>
      </c>
      <c r="AA25" s="67">
        <v>-5.32735219987243</v>
      </c>
      <c r="AB25" s="22">
        <v>60.009708768127602</v>
      </c>
      <c r="AC25" s="22">
        <v>3.8568404198238699</v>
      </c>
      <c r="AD25" s="22">
        <v>19.732255455505801</v>
      </c>
      <c r="AE25" s="26">
        <v>95.865556129608294</v>
      </c>
      <c r="AF25" s="22">
        <v>34.485491663812297</v>
      </c>
      <c r="AG25" s="22">
        <v>26.353477523421201</v>
      </c>
      <c r="AH25" s="22">
        <v>40.941677828478298</v>
      </c>
      <c r="AI25" s="22">
        <v>100.15689555947699</v>
      </c>
      <c r="AJ25" s="22">
        <v>5.0955144312271896</v>
      </c>
      <c r="AK25" s="22">
        <v>12.2431030333947</v>
      </c>
      <c r="AL25" s="22">
        <v>10.3974789885467</v>
      </c>
      <c r="AM25" s="22">
        <v>8.8031067369244909</v>
      </c>
      <c r="AN25" s="22">
        <v>13.7384092276909</v>
      </c>
      <c r="AO25" s="22">
        <v>7.7487884604950503</v>
      </c>
      <c r="AP25" s="39">
        <v>104.32648069447001</v>
      </c>
      <c r="AQ25" s="22">
        <v>24.7929941798789</v>
      </c>
      <c r="AR25" s="22">
        <v>23.348811815508402</v>
      </c>
      <c r="AS25" s="22">
        <v>11.0332036585911</v>
      </c>
      <c r="AT25" s="22">
        <v>9.6531154086836199</v>
      </c>
      <c r="AU25" s="22">
        <v>7.8407117492546101</v>
      </c>
    </row>
    <row r="26" spans="1:47" x14ac:dyDescent="0.15">
      <c r="A26" s="20">
        <v>40633</v>
      </c>
      <c r="B26" s="18">
        <v>11.3663766605445</v>
      </c>
      <c r="C26" s="22">
        <v>29.575676473271901</v>
      </c>
      <c r="D26" s="22">
        <v>15.8188672785477</v>
      </c>
      <c r="E26" s="21">
        <v>22.7654481324298</v>
      </c>
      <c r="F26" s="21">
        <v>17.784705931675699</v>
      </c>
      <c r="G26" s="22">
        <v>31.963325439096099</v>
      </c>
      <c r="H26" s="23">
        <v>34.634070836371698</v>
      </c>
      <c r="I26" s="22">
        <v>8.9819336779651096</v>
      </c>
      <c r="J26" s="22">
        <v>11.917656591755801</v>
      </c>
      <c r="K26" s="22">
        <v>10.184866556850899</v>
      </c>
      <c r="L26" s="22">
        <v>15.0514526977156</v>
      </c>
      <c r="M26" s="22">
        <v>18.844577090891899</v>
      </c>
      <c r="N26" s="67">
        <v>-5.32735219987243</v>
      </c>
      <c r="O26" s="22">
        <v>60.009708768127602</v>
      </c>
      <c r="P26" s="22">
        <v>23.630532571451301</v>
      </c>
      <c r="Q26" s="22">
        <v>13.414984087756199</v>
      </c>
      <c r="R26" s="21">
        <v>17.744583661511999</v>
      </c>
      <c r="S26" s="21">
        <v>14.1389251397019</v>
      </c>
      <c r="T26" s="22">
        <v>17.933094360509902</v>
      </c>
      <c r="U26" s="23">
        <v>34.381378888435997</v>
      </c>
      <c r="V26" s="22">
        <v>8.9997733492153404</v>
      </c>
      <c r="W26" s="22">
        <v>10.9957348974244</v>
      </c>
      <c r="X26" s="22">
        <v>10.103321613714799</v>
      </c>
      <c r="Y26" s="22">
        <v>13.3636091074292</v>
      </c>
      <c r="Z26" s="22">
        <v>17.680910743904601</v>
      </c>
      <c r="AA26" s="67">
        <v>-4.7301719327529197</v>
      </c>
      <c r="AB26" s="22">
        <v>55.894469449200898</v>
      </c>
      <c r="AC26" s="22">
        <v>3.5859030026346002</v>
      </c>
      <c r="AD26" s="22">
        <v>18.123185951837701</v>
      </c>
      <c r="AE26" s="26">
        <v>95.341623406191502</v>
      </c>
      <c r="AF26" s="22">
        <v>33.219483028804198</v>
      </c>
      <c r="AG26" s="22">
        <v>19.0289920910432</v>
      </c>
      <c r="AH26" s="22">
        <v>26.2392728817075</v>
      </c>
      <c r="AI26" s="22">
        <v>96.554618352265507</v>
      </c>
      <c r="AJ26" s="22">
        <v>3.6659781806582199</v>
      </c>
      <c r="AK26" s="22">
        <v>11.702884445538899</v>
      </c>
      <c r="AL26" s="22">
        <v>10.452342961613899</v>
      </c>
      <c r="AM26" s="22">
        <v>9.9501386420822797</v>
      </c>
      <c r="AN26" s="22">
        <v>13.0806987524848</v>
      </c>
      <c r="AO26" s="22">
        <v>4.8766265178219204</v>
      </c>
      <c r="AP26" s="39">
        <v>104.871099745988</v>
      </c>
      <c r="AQ26" s="22">
        <v>34.651453540490401</v>
      </c>
      <c r="AR26" s="22">
        <v>28.8773984867574</v>
      </c>
      <c r="AS26" s="22">
        <v>12.546926745363599</v>
      </c>
      <c r="AT26" s="22">
        <v>10.7176797477875</v>
      </c>
      <c r="AU26" s="22">
        <v>5.3476044422047702</v>
      </c>
    </row>
    <row r="27" spans="1:47" x14ac:dyDescent="0.15">
      <c r="A27" s="20">
        <v>40724</v>
      </c>
      <c r="B27" s="18">
        <v>9.7677827963245001</v>
      </c>
      <c r="C27" s="22">
        <v>23.630532571451301</v>
      </c>
      <c r="D27" s="22">
        <v>13.414984087756199</v>
      </c>
      <c r="E27" s="21">
        <v>17.744583661511999</v>
      </c>
      <c r="F27" s="21">
        <v>14.1389251397019</v>
      </c>
      <c r="G27" s="22">
        <v>17.933094360509902</v>
      </c>
      <c r="H27" s="23">
        <v>34.381378888435997</v>
      </c>
      <c r="I27" s="22">
        <v>8.9997733492153404</v>
      </c>
      <c r="J27" s="22">
        <v>10.9957348974244</v>
      </c>
      <c r="K27" s="22">
        <v>10.103321613714799</v>
      </c>
      <c r="L27" s="22">
        <v>13.3636091074292</v>
      </c>
      <c r="M27" s="22">
        <v>17.680910743904601</v>
      </c>
      <c r="N27" s="67">
        <v>-4.7301719327529197</v>
      </c>
      <c r="O27" s="22">
        <v>55.894469449200898</v>
      </c>
      <c r="P27" s="22">
        <v>22.622564062502299</v>
      </c>
      <c r="Q27" s="22">
        <v>12.628958206362499</v>
      </c>
      <c r="R27" s="21">
        <v>16.294061755140302</v>
      </c>
      <c r="S27" s="21">
        <v>9.0887339640446108</v>
      </c>
      <c r="T27" s="22">
        <v>6.5377757449672798</v>
      </c>
      <c r="U27" s="23">
        <v>32.8330508754241</v>
      </c>
      <c r="V27" s="22">
        <v>8.5293803615172497</v>
      </c>
      <c r="W27" s="22">
        <v>8.7511571372409502</v>
      </c>
      <c r="X27" s="22">
        <v>9.9315525100853197</v>
      </c>
      <c r="Y27" s="22">
        <v>9.2986755048440308</v>
      </c>
      <c r="Z27" s="22">
        <v>14.312222970057199</v>
      </c>
      <c r="AA27" s="67">
        <v>-10.713679825166</v>
      </c>
      <c r="AB27" s="22">
        <v>34.992156222311799</v>
      </c>
      <c r="AC27" s="22">
        <v>3.2497278236379299</v>
      </c>
      <c r="AD27" s="22">
        <v>16.9609849428081</v>
      </c>
      <c r="AE27" s="26">
        <v>94.846806861837806</v>
      </c>
      <c r="AF27" s="22">
        <v>32.789790981816502</v>
      </c>
      <c r="AG27" s="22">
        <v>21.498429565614</v>
      </c>
      <c r="AH27" s="22">
        <v>22.9156659423234</v>
      </c>
      <c r="AI27" s="22">
        <v>93.646327802947098</v>
      </c>
      <c r="AJ27" s="22">
        <v>3.1043936101138501</v>
      </c>
      <c r="AK27" s="22">
        <v>11.5530441728614</v>
      </c>
      <c r="AL27" s="22">
        <v>10.125498623940301</v>
      </c>
      <c r="AM27" s="22">
        <v>9.6211041400621795</v>
      </c>
      <c r="AN27" s="22">
        <v>12.4776491920927</v>
      </c>
      <c r="AO27" s="22">
        <v>5.1531285752523104</v>
      </c>
      <c r="AP27" s="39">
        <v>105.436601612673</v>
      </c>
      <c r="AQ27" s="22">
        <v>35.944296695475103</v>
      </c>
      <c r="AR27" s="22">
        <v>33.687663062413002</v>
      </c>
      <c r="AS27" s="22">
        <v>13.3016846927571</v>
      </c>
      <c r="AT27" s="22">
        <v>11.3392775995977</v>
      </c>
      <c r="AU27" s="22">
        <v>4.0156130684620299</v>
      </c>
    </row>
    <row r="28" spans="1:47" x14ac:dyDescent="0.15">
      <c r="A28" s="20">
        <v>40816</v>
      </c>
      <c r="B28" s="18">
        <v>9.27100247516249</v>
      </c>
      <c r="C28" s="22">
        <v>22.622564062502299</v>
      </c>
      <c r="D28" s="22">
        <v>12.628958206362499</v>
      </c>
      <c r="E28" s="21">
        <v>16.294061755140302</v>
      </c>
      <c r="F28" s="21">
        <v>9.0887339640446108</v>
      </c>
      <c r="G28" s="22">
        <v>6.5377757449672798</v>
      </c>
      <c r="H28" s="23">
        <v>32.8330508754241</v>
      </c>
      <c r="I28" s="22">
        <v>8.5293803615172497</v>
      </c>
      <c r="J28" s="22">
        <v>8.7511571372409502</v>
      </c>
      <c r="K28" s="22">
        <v>9.9315525100853197</v>
      </c>
      <c r="L28" s="22">
        <v>9.2986755048440308</v>
      </c>
      <c r="M28" s="22">
        <v>14.312222970057199</v>
      </c>
      <c r="N28" s="67">
        <v>-10.713679825166</v>
      </c>
      <c r="O28" s="22">
        <v>34.992156222311799</v>
      </c>
      <c r="P28" s="22">
        <v>9.5721719687145708</v>
      </c>
      <c r="Q28" s="22">
        <v>3.5291894283148499</v>
      </c>
      <c r="R28" s="21">
        <v>15.135116323170999</v>
      </c>
      <c r="S28" s="21">
        <v>9.6284203717020898</v>
      </c>
      <c r="T28" s="22">
        <v>4.4797005451313296</v>
      </c>
      <c r="U28" s="23">
        <v>31.3554682933161</v>
      </c>
      <c r="V28" s="22">
        <v>7.1590851317448596</v>
      </c>
      <c r="W28" s="22">
        <v>7.6601466486765597</v>
      </c>
      <c r="X28" s="22">
        <v>9.5983474201926295</v>
      </c>
      <c r="Y28" s="22">
        <v>7.1372422286905097</v>
      </c>
      <c r="Z28" s="22">
        <v>13.482212760381699</v>
      </c>
      <c r="AA28" s="67">
        <v>-11.668707441795</v>
      </c>
      <c r="AB28" s="22">
        <v>6.9337842528004101</v>
      </c>
      <c r="AC28" s="22">
        <v>3.4636515575326201</v>
      </c>
      <c r="AD28" s="22">
        <v>15.805142662782499</v>
      </c>
      <c r="AE28" s="26">
        <v>94.091390953470594</v>
      </c>
      <c r="AF28" s="22">
        <v>31.944389970252001</v>
      </c>
      <c r="AG28" s="22">
        <v>22.225574476535702</v>
      </c>
      <c r="AH28" s="22">
        <v>21.308077879547</v>
      </c>
      <c r="AI28" s="22">
        <v>91.343313028490897</v>
      </c>
      <c r="AJ28" s="22">
        <v>2.6077395692545902</v>
      </c>
      <c r="AK28" s="22">
        <v>11.2886721551459</v>
      </c>
      <c r="AL28" s="22">
        <v>9.73282374672279</v>
      </c>
      <c r="AM28" s="22">
        <v>9.4201931075550203</v>
      </c>
      <c r="AN28" s="22">
        <v>12.0416780878558</v>
      </c>
      <c r="AO28" s="22">
        <v>4.7795097334388501</v>
      </c>
      <c r="AP28" s="39">
        <v>106.27780265781099</v>
      </c>
      <c r="AQ28" s="22">
        <v>33.239356541772302</v>
      </c>
      <c r="AR28" s="22">
        <v>31.229520955650401</v>
      </c>
      <c r="AS28" s="22">
        <v>13.602105685891599</v>
      </c>
      <c r="AT28" s="22">
        <v>12.808501462195901</v>
      </c>
      <c r="AU28" s="22">
        <v>3.7039881068987701</v>
      </c>
    </row>
    <row r="29" spans="1:47" x14ac:dyDescent="0.15">
      <c r="A29" s="20">
        <v>40908</v>
      </c>
      <c r="B29" s="18">
        <v>5.8056149701873103</v>
      </c>
      <c r="C29" s="22">
        <v>9.5721719687145708</v>
      </c>
      <c r="D29" s="22">
        <v>3.5291894283148499</v>
      </c>
      <c r="E29" s="21">
        <v>15.135116323170999</v>
      </c>
      <c r="F29" s="21">
        <v>9.6284203717020898</v>
      </c>
      <c r="G29" s="22">
        <v>4.4797005451313296</v>
      </c>
      <c r="H29" s="23">
        <v>31.3554682933161</v>
      </c>
      <c r="I29" s="22">
        <v>7.1590851317448596</v>
      </c>
      <c r="J29" s="22">
        <v>7.6601466486765597</v>
      </c>
      <c r="K29" s="22">
        <v>9.5983474201926295</v>
      </c>
      <c r="L29" s="22">
        <v>7.1372422286905097</v>
      </c>
      <c r="M29" s="22">
        <v>13.482212760381699</v>
      </c>
      <c r="N29" s="67">
        <v>-11.668707441795</v>
      </c>
      <c r="O29" s="22">
        <v>6.9337842528004101</v>
      </c>
      <c r="P29" s="22">
        <v>-12.0752518283097</v>
      </c>
      <c r="Q29" s="22">
        <v>-12.366963815868599</v>
      </c>
      <c r="R29" s="21">
        <v>12.131216833934101</v>
      </c>
      <c r="S29" s="21">
        <v>7.5387396558208799</v>
      </c>
      <c r="T29" s="22">
        <v>-4.75450867449032</v>
      </c>
      <c r="U29" s="23">
        <v>26.680174796659401</v>
      </c>
      <c r="V29" s="22">
        <v>0.61534503077256897</v>
      </c>
      <c r="W29" s="22">
        <v>7.0527991996055803</v>
      </c>
      <c r="X29" s="22">
        <v>10.064246185947599</v>
      </c>
      <c r="Y29" s="22">
        <v>4.4970540983221703</v>
      </c>
      <c r="Z29" s="22">
        <v>12.2367221452807</v>
      </c>
      <c r="AA29" s="67">
        <v>-4.47875901383666</v>
      </c>
      <c r="AB29" s="22">
        <v>18.489877320620899</v>
      </c>
      <c r="AC29" s="22">
        <v>3.8309512338237801</v>
      </c>
      <c r="AD29" s="22">
        <v>15.618409407312299</v>
      </c>
      <c r="AE29" s="26">
        <v>95.060468262813501</v>
      </c>
      <c r="AF29" s="22">
        <v>28.881647044820301</v>
      </c>
      <c r="AG29" s="22">
        <v>14.409008970625999</v>
      </c>
      <c r="AH29" s="22">
        <v>15.955981269188699</v>
      </c>
      <c r="AI29" s="22">
        <v>57.159993479808499</v>
      </c>
      <c r="AJ29" s="22">
        <v>0.171785270757845</v>
      </c>
      <c r="AK29" s="22">
        <v>10.589622260842001</v>
      </c>
      <c r="AL29" s="22">
        <v>9.2999838460048903</v>
      </c>
      <c r="AM29" s="22">
        <v>9.0525109477254304</v>
      </c>
      <c r="AN29" s="22">
        <v>11.861922505437001</v>
      </c>
      <c r="AO29" s="22">
        <v>4.7689399479457197</v>
      </c>
      <c r="AP29" s="39">
        <v>105.21053228735801</v>
      </c>
      <c r="AQ29" s="22">
        <v>29.081107378595199</v>
      </c>
      <c r="AR29" s="22">
        <v>27.8305507285468</v>
      </c>
      <c r="AS29" s="22">
        <v>13.8605000830075</v>
      </c>
      <c r="AT29" s="22">
        <v>12.3313891122835</v>
      </c>
      <c r="AU29" s="22">
        <v>1.78003038143282</v>
      </c>
    </row>
    <row r="30" spans="1:47" x14ac:dyDescent="0.15">
      <c r="A30" s="20">
        <v>40999</v>
      </c>
      <c r="B30" s="18">
        <v>-0.474004357217713</v>
      </c>
      <c r="C30" s="22">
        <v>-12.0752518283097</v>
      </c>
      <c r="D30" s="22">
        <v>-12.366963815868599</v>
      </c>
      <c r="E30" s="21">
        <v>12.131216833934101</v>
      </c>
      <c r="F30" s="21">
        <v>7.5387396558208799</v>
      </c>
      <c r="G30" s="22">
        <v>-4.75450867449032</v>
      </c>
      <c r="H30" s="23">
        <v>26.680174796659401</v>
      </c>
      <c r="I30" s="22">
        <v>0.61534503077256897</v>
      </c>
      <c r="J30" s="22">
        <v>7.0527991996055803</v>
      </c>
      <c r="K30" s="22">
        <v>10.064246185947599</v>
      </c>
      <c r="L30" s="22">
        <v>4.4970540983221703</v>
      </c>
      <c r="M30" s="22">
        <v>12.2367221452807</v>
      </c>
      <c r="N30" s="67">
        <v>-4.47875901383666</v>
      </c>
      <c r="O30" s="22">
        <v>18.489877320620899</v>
      </c>
      <c r="P30" s="22">
        <v>-5.5060317606715703</v>
      </c>
      <c r="Q30" s="22">
        <v>-9.6758014067482794</v>
      </c>
      <c r="R30" s="21">
        <v>10.6201063865843</v>
      </c>
      <c r="S30" s="21">
        <v>9.0352942595657204</v>
      </c>
      <c r="T30" s="22">
        <v>-20.381752859159501</v>
      </c>
      <c r="U30" s="23">
        <v>21.1011480712937</v>
      </c>
      <c r="V30" s="22">
        <v>1.2364848748519099</v>
      </c>
      <c r="W30" s="22">
        <v>8.0271459223679908</v>
      </c>
      <c r="X30" s="22">
        <v>9.9067193671158904</v>
      </c>
      <c r="Y30" s="22">
        <v>5.0933832248604398</v>
      </c>
      <c r="Z30" s="22">
        <v>12.5041048513189</v>
      </c>
      <c r="AA30" s="67">
        <v>0.32604680225362598</v>
      </c>
      <c r="AB30" s="22">
        <v>46.231485309757801</v>
      </c>
      <c r="AC30" s="22">
        <v>4.1624736008793199</v>
      </c>
      <c r="AD30" s="22">
        <v>15.878762696387501</v>
      </c>
      <c r="AE30" s="26">
        <v>96.152134362439597</v>
      </c>
      <c r="AF30" s="22">
        <v>22.498426373572801</v>
      </c>
      <c r="AG30" s="22">
        <v>8.4387351121533207</v>
      </c>
      <c r="AH30" s="22">
        <v>3.5405204446911198</v>
      </c>
      <c r="AI30" s="22">
        <v>27.513498893041799</v>
      </c>
      <c r="AJ30" s="22">
        <v>-1.58036203532904</v>
      </c>
      <c r="AK30" s="22">
        <v>9.5643412978404108</v>
      </c>
      <c r="AL30" s="22">
        <v>8.3301803601690398</v>
      </c>
      <c r="AM30" s="22">
        <v>6.3160696523511497</v>
      </c>
      <c r="AN30" s="22">
        <v>10.6774621907539</v>
      </c>
      <c r="AO30" s="22">
        <v>6.3187939252795999</v>
      </c>
      <c r="AP30" s="39">
        <v>103.988573149564</v>
      </c>
      <c r="AQ30" s="22">
        <v>17.3641291267536</v>
      </c>
      <c r="AR30" s="22">
        <v>35.440273819640403</v>
      </c>
      <c r="AS30" s="22">
        <v>14.240715492320099</v>
      </c>
      <c r="AT30" s="22">
        <v>12.365228139390601</v>
      </c>
      <c r="AU30" s="22">
        <v>-0.40249936332003899</v>
      </c>
    </row>
    <row r="31" spans="1:47" x14ac:dyDescent="0.15">
      <c r="A31" s="20">
        <v>41090</v>
      </c>
      <c r="B31" s="18">
        <v>5.3812168406765197</v>
      </c>
      <c r="C31" s="22">
        <v>-5.5060317606715703</v>
      </c>
      <c r="D31" s="22">
        <v>-9.6758014067482794</v>
      </c>
      <c r="E31" s="21">
        <v>10.6201063865843</v>
      </c>
      <c r="F31" s="21">
        <v>9.0352942595657204</v>
      </c>
      <c r="G31" s="22">
        <v>-20.381752859159501</v>
      </c>
      <c r="H31" s="23">
        <v>21.1011480712937</v>
      </c>
      <c r="I31" s="22">
        <v>1.2364848748519099</v>
      </c>
      <c r="J31" s="22">
        <v>8.0271459223679908</v>
      </c>
      <c r="K31" s="22">
        <v>9.9067193671158904</v>
      </c>
      <c r="L31" s="22">
        <v>5.0933832248604398</v>
      </c>
      <c r="M31" s="22">
        <v>12.5041048513189</v>
      </c>
      <c r="N31" s="67">
        <v>0.32604680225362598</v>
      </c>
      <c r="O31" s="22">
        <v>46.231485309757801</v>
      </c>
      <c r="P31" s="22">
        <v>2.17122411456854</v>
      </c>
      <c r="Q31" s="22">
        <v>-4.0125041887307802</v>
      </c>
      <c r="R31" s="21">
        <v>11.826901818192001</v>
      </c>
      <c r="S31" s="21">
        <v>10.234258128674099</v>
      </c>
      <c r="T31" s="22">
        <v>-16.911605727740799</v>
      </c>
      <c r="U31" s="23">
        <v>18.1893210150435</v>
      </c>
      <c r="V31" s="22">
        <v>3.01851005726399</v>
      </c>
      <c r="W31" s="22">
        <v>8.5725366767118896</v>
      </c>
      <c r="X31" s="22">
        <v>9.9272215293150694</v>
      </c>
      <c r="Y31" s="22">
        <v>7.4411706139161202</v>
      </c>
      <c r="Z31" s="22">
        <v>13.389570253834201</v>
      </c>
      <c r="AA31" s="67">
        <v>20.059939061024199</v>
      </c>
      <c r="AB31" s="22">
        <v>51.547403707024898</v>
      </c>
      <c r="AC31" s="22">
        <v>4.6600850394018201</v>
      </c>
      <c r="AD31" s="22">
        <v>16.090916341975099</v>
      </c>
      <c r="AE31" s="26">
        <v>96.760336688938196</v>
      </c>
      <c r="AF31" s="22">
        <v>16.707469211316599</v>
      </c>
      <c r="AG31" s="22">
        <v>5.49505469155842</v>
      </c>
      <c r="AH31" s="22">
        <v>-7.3376674757953504</v>
      </c>
      <c r="AI31" s="22">
        <v>15.931942497462201</v>
      </c>
      <c r="AJ31" s="22">
        <v>-2.2217347178300901</v>
      </c>
      <c r="AK31" s="22">
        <v>8.6167411256457704</v>
      </c>
      <c r="AL31" s="22">
        <v>7.9273437632872898</v>
      </c>
      <c r="AM31" s="22">
        <v>6.1538254601187896</v>
      </c>
      <c r="AN31" s="22">
        <v>10.1624567977754</v>
      </c>
      <c r="AO31" s="22">
        <v>6.3745553115076197</v>
      </c>
      <c r="AP31" s="39">
        <v>103.352296886293</v>
      </c>
      <c r="AQ31" s="22">
        <v>14.3872951335956</v>
      </c>
      <c r="AR31" s="22">
        <v>22.625886598531601</v>
      </c>
      <c r="AS31" s="22">
        <v>13.392036283006799</v>
      </c>
      <c r="AT31" s="22">
        <v>11.9199025953777</v>
      </c>
      <c r="AU31" s="22">
        <v>-1.4151495147717901</v>
      </c>
    </row>
    <row r="32" spans="1:47" x14ac:dyDescent="0.15">
      <c r="A32" s="20">
        <v>41182</v>
      </c>
      <c r="B32" s="18">
        <v>6.8912027587184204</v>
      </c>
      <c r="C32" s="22">
        <v>2.17122411456854</v>
      </c>
      <c r="D32" s="22">
        <v>-4.0125041887307802</v>
      </c>
      <c r="E32" s="21">
        <v>11.826901818192001</v>
      </c>
      <c r="F32" s="21">
        <v>10.234258128674099</v>
      </c>
      <c r="G32" s="22">
        <v>-16.911605727740799</v>
      </c>
      <c r="H32" s="23">
        <v>18.1893210150435</v>
      </c>
      <c r="I32" s="22">
        <v>3.01851005726399</v>
      </c>
      <c r="J32" s="22">
        <v>8.5725366767118896</v>
      </c>
      <c r="K32" s="22">
        <v>9.9272215293150694</v>
      </c>
      <c r="L32" s="22">
        <v>7.4411706139161202</v>
      </c>
      <c r="M32" s="22">
        <v>13.389570253834201</v>
      </c>
      <c r="N32" s="67">
        <v>20.059939061024199</v>
      </c>
      <c r="O32" s="22">
        <v>51.547403707024898</v>
      </c>
      <c r="P32" s="22">
        <v>8.1988652380664302</v>
      </c>
      <c r="Q32" s="22">
        <v>-0.16426098243750101</v>
      </c>
      <c r="R32" s="21">
        <v>12.5165775692618</v>
      </c>
      <c r="S32" s="21">
        <v>10.4660241810522</v>
      </c>
      <c r="T32" s="22">
        <v>-17.618968763730599</v>
      </c>
      <c r="U32" s="23">
        <v>17.243364888936402</v>
      </c>
      <c r="V32" s="22">
        <v>4.5808471194011897</v>
      </c>
      <c r="W32" s="22">
        <v>9.3936145918476708</v>
      </c>
      <c r="X32" s="22">
        <v>9.7164303497271796</v>
      </c>
      <c r="Y32" s="22">
        <v>5.8813571328646903</v>
      </c>
      <c r="Z32" s="22">
        <v>13.300946756930401</v>
      </c>
      <c r="AA32" s="67">
        <v>19.216178353299899</v>
      </c>
      <c r="AB32" s="22">
        <v>67.4977845417461</v>
      </c>
      <c r="AC32" s="22">
        <v>4.0181359970776898</v>
      </c>
      <c r="AD32" s="22">
        <v>16.2128658731163</v>
      </c>
      <c r="AE32" s="26">
        <v>98.077684509660102</v>
      </c>
      <c r="AF32" s="22">
        <v>15.514306299807799</v>
      </c>
      <c r="AG32" s="22">
        <v>9.7546444956212106</v>
      </c>
      <c r="AH32" s="22">
        <v>-11.2135164591418</v>
      </c>
      <c r="AI32" s="22">
        <v>20.455515138491499</v>
      </c>
      <c r="AJ32" s="22">
        <v>-1.58702189439867</v>
      </c>
      <c r="AK32" s="22">
        <v>8.0771361682469003</v>
      </c>
      <c r="AL32" s="22">
        <v>7.7426087304972304</v>
      </c>
      <c r="AM32" s="22">
        <v>5.55304461176791</v>
      </c>
      <c r="AN32" s="22">
        <v>9.9597224915559401</v>
      </c>
      <c r="AO32" s="22">
        <v>6.1974545760286102</v>
      </c>
      <c r="AP32" s="39">
        <v>101.956035781981</v>
      </c>
      <c r="AQ32" s="22">
        <v>15.2905071195951</v>
      </c>
      <c r="AR32" s="22">
        <v>21.591753112597001</v>
      </c>
      <c r="AS32" s="22">
        <v>12.880315668153999</v>
      </c>
      <c r="AT32" s="22">
        <v>10.7623067418122</v>
      </c>
      <c r="AU32" s="22">
        <v>-1.2425669296809601</v>
      </c>
    </row>
    <row r="33" spans="1:47" x14ac:dyDescent="0.15">
      <c r="A33" s="20">
        <v>41274</v>
      </c>
      <c r="B33" s="18">
        <v>7.3642167331474804</v>
      </c>
      <c r="C33" s="22">
        <v>8.1988652380664302</v>
      </c>
      <c r="D33" s="22">
        <v>-0.16426098243750101</v>
      </c>
      <c r="E33" s="21">
        <v>12.5165775692618</v>
      </c>
      <c r="F33" s="21">
        <v>10.4660241810522</v>
      </c>
      <c r="G33" s="22">
        <v>-17.618968763730599</v>
      </c>
      <c r="H33" s="23">
        <v>17.243364888936402</v>
      </c>
      <c r="I33" s="22">
        <v>4.5808471194011897</v>
      </c>
      <c r="J33" s="22">
        <v>9.3936145918476708</v>
      </c>
      <c r="K33" s="22">
        <v>9.7164303497271796</v>
      </c>
      <c r="L33" s="22">
        <v>5.8813571328646903</v>
      </c>
      <c r="M33" s="22">
        <v>13.300946756930401</v>
      </c>
      <c r="N33" s="67">
        <v>19.216178353299899</v>
      </c>
      <c r="O33" s="22">
        <v>67.4977845417461</v>
      </c>
      <c r="P33" s="22">
        <v>63.882213268877599</v>
      </c>
      <c r="Q33" s="22">
        <v>39.206076953288303</v>
      </c>
      <c r="R33" s="24">
        <v>8.4572098003096698</v>
      </c>
      <c r="S33" s="24">
        <v>-5.0760981339561297</v>
      </c>
      <c r="T33" s="22">
        <v>-23.1798420895256</v>
      </c>
      <c r="U33" s="23">
        <v>18.1486137423306</v>
      </c>
      <c r="V33" s="22">
        <v>10.0619677350203</v>
      </c>
      <c r="W33" s="22">
        <v>11.073794021010601</v>
      </c>
      <c r="X33" s="22">
        <v>9.7440301192098406</v>
      </c>
      <c r="Y33" s="22">
        <v>12.0238552617128</v>
      </c>
      <c r="Z33" s="22">
        <v>15.234363865836899</v>
      </c>
      <c r="AA33" s="67">
        <v>61.497384081504499</v>
      </c>
      <c r="AB33" s="22">
        <v>89.7008503716104</v>
      </c>
      <c r="AC33" s="22">
        <v>4.0086134851266202</v>
      </c>
      <c r="AD33" s="22">
        <v>14.8776808079327</v>
      </c>
      <c r="AE33" s="26">
        <v>98.211254878661194</v>
      </c>
      <c r="AF33" s="22">
        <v>16.908140823431999</v>
      </c>
      <c r="AG33" s="22">
        <v>13.1712936551138</v>
      </c>
      <c r="AH33" s="22">
        <v>-7.7944640192361501</v>
      </c>
      <c r="AI33" s="22">
        <v>39.998842347678398</v>
      </c>
      <c r="AJ33" s="22">
        <v>-0.353660350138921</v>
      </c>
      <c r="AK33" s="22">
        <v>7.8784921939450099</v>
      </c>
      <c r="AL33" s="22">
        <v>7.7340839340393099</v>
      </c>
      <c r="AM33" s="22">
        <v>5.58358697968107</v>
      </c>
      <c r="AN33" s="22">
        <v>9.8090814350594506</v>
      </c>
      <c r="AO33" s="22">
        <v>6.2838210434292199</v>
      </c>
      <c r="AP33" s="39">
        <v>101.82992020794001</v>
      </c>
      <c r="AQ33" s="22">
        <v>15.8967073687985</v>
      </c>
      <c r="AR33" s="22">
        <v>17.728587585527201</v>
      </c>
      <c r="AS33" s="22">
        <v>12.4394141345223</v>
      </c>
      <c r="AT33" s="22">
        <v>9.8053291348416796</v>
      </c>
      <c r="AU33" s="22">
        <v>-1.81212016165079E-2</v>
      </c>
    </row>
    <row r="34" spans="1:47" x14ac:dyDescent="0.15">
      <c r="A34" s="20">
        <v>41364</v>
      </c>
      <c r="B34" s="18">
        <v>18.5101271793481</v>
      </c>
      <c r="C34" s="22">
        <v>63.882213268877599</v>
      </c>
      <c r="D34" s="22">
        <v>39.206076953288303</v>
      </c>
      <c r="E34" s="24">
        <v>8.4572098003096698</v>
      </c>
      <c r="F34" s="24">
        <v>-5.0760981339561297</v>
      </c>
      <c r="G34" s="22">
        <v>-23.1798420895256</v>
      </c>
      <c r="H34" s="23">
        <v>18.1486137423306</v>
      </c>
      <c r="I34" s="22">
        <v>10.0619677350203</v>
      </c>
      <c r="J34" s="22">
        <v>11.073794021010601</v>
      </c>
      <c r="K34" s="22">
        <v>9.7440301192098406</v>
      </c>
      <c r="L34" s="22">
        <v>12.0238552617128</v>
      </c>
      <c r="M34" s="22">
        <v>15.234363865836899</v>
      </c>
      <c r="N34" s="67">
        <v>61.497384081504499</v>
      </c>
      <c r="O34" s="22">
        <v>89.7008503716104</v>
      </c>
      <c r="P34" s="22">
        <v>42.874257196155</v>
      </c>
      <c r="Q34" s="22">
        <v>28.3790964697276</v>
      </c>
      <c r="R34" s="21">
        <v>21.263025630221801</v>
      </c>
      <c r="S34" s="21">
        <v>11.659099575985399</v>
      </c>
      <c r="T34" s="22">
        <v>-10.724040739433301</v>
      </c>
      <c r="U34" s="23">
        <v>17.536058452232101</v>
      </c>
      <c r="V34" s="22">
        <v>8.8503671410079203</v>
      </c>
      <c r="W34" s="22">
        <v>10.330103770235899</v>
      </c>
      <c r="X34" s="22">
        <v>9.9132023532709805</v>
      </c>
      <c r="Y34" s="22">
        <v>9.5357712501820799</v>
      </c>
      <c r="Z34" s="22">
        <v>14.6115124105243</v>
      </c>
      <c r="AA34" s="67">
        <v>31.0699926610584</v>
      </c>
      <c r="AB34" s="22">
        <v>82.4987996394795</v>
      </c>
      <c r="AC34" s="22">
        <v>3.5447059667413399</v>
      </c>
      <c r="AD34" s="22">
        <v>14.9923418666122</v>
      </c>
      <c r="AE34" s="26">
        <v>97.419528479572605</v>
      </c>
      <c r="AF34" s="22">
        <v>19.174647143955401</v>
      </c>
      <c r="AG34" s="22">
        <v>29.3597152230492</v>
      </c>
      <c r="AH34" s="22">
        <v>0.35647744717221702</v>
      </c>
      <c r="AI34" s="22">
        <v>84.303417186940294</v>
      </c>
      <c r="AJ34" s="22">
        <v>1.8394984851685401</v>
      </c>
      <c r="AK34" s="22">
        <v>7.7505396431464897</v>
      </c>
      <c r="AL34" s="22">
        <v>8.0789852760557803</v>
      </c>
      <c r="AM34" s="22">
        <v>6.8990105171550304</v>
      </c>
      <c r="AN34" s="22">
        <v>10.5428678564476</v>
      </c>
      <c r="AO34" s="22">
        <v>3.46283028181813</v>
      </c>
      <c r="AP34" s="39">
        <v>102.63815882077699</v>
      </c>
      <c r="AQ34" s="22">
        <v>13.9617501683885</v>
      </c>
      <c r="AR34" s="22">
        <v>13.260049191897499</v>
      </c>
      <c r="AS34" s="22">
        <v>9.4686830632244003</v>
      </c>
      <c r="AT34" s="22">
        <v>7.2615273802847202</v>
      </c>
      <c r="AU34" s="22">
        <v>3.1664269057768202</v>
      </c>
    </row>
    <row r="35" spans="1:47" x14ac:dyDescent="0.15">
      <c r="A35" s="20">
        <v>41455</v>
      </c>
      <c r="B35" s="18">
        <v>11.2222860018899</v>
      </c>
      <c r="C35" s="22">
        <v>42.874257196155</v>
      </c>
      <c r="D35" s="22">
        <v>28.3790964697276</v>
      </c>
      <c r="E35" s="21">
        <v>21.263025630221801</v>
      </c>
      <c r="F35" s="21">
        <v>11.659099575985399</v>
      </c>
      <c r="G35" s="22">
        <v>-10.724040739433301</v>
      </c>
      <c r="H35" s="23">
        <v>17.536058452232101</v>
      </c>
      <c r="I35" s="22">
        <v>8.8503671410079203</v>
      </c>
      <c r="J35" s="22">
        <v>10.330103770235899</v>
      </c>
      <c r="K35" s="22">
        <v>9.9132023532709805</v>
      </c>
      <c r="L35" s="22">
        <v>9.5357712501820799</v>
      </c>
      <c r="M35" s="22">
        <v>14.6115124105243</v>
      </c>
      <c r="N35" s="67">
        <v>31.0699926610584</v>
      </c>
      <c r="O35" s="22">
        <v>82.4987996394795</v>
      </c>
      <c r="P35" s="22">
        <v>33.515130796375303</v>
      </c>
      <c r="Q35" s="22">
        <v>23.3393450952859</v>
      </c>
      <c r="R35" s="21">
        <v>20.587472388809001</v>
      </c>
      <c r="S35" s="21">
        <v>13.352284872252399</v>
      </c>
      <c r="T35" s="22">
        <v>-3.4058630809520101</v>
      </c>
      <c r="U35" s="23">
        <v>17.305177603262699</v>
      </c>
      <c r="V35" s="22">
        <v>7.8562466504130803</v>
      </c>
      <c r="W35" s="22">
        <v>10.3897317627306</v>
      </c>
      <c r="X35" s="22">
        <v>10.0334858391931</v>
      </c>
      <c r="Y35" s="22">
        <v>8.7441255387381407</v>
      </c>
      <c r="Z35" s="22">
        <v>14.6360363229907</v>
      </c>
      <c r="AA35" s="67">
        <v>19.563125878669499</v>
      </c>
      <c r="AB35" s="22">
        <v>91.847724046630304</v>
      </c>
      <c r="AC35" s="22">
        <v>3.2298119771573202</v>
      </c>
      <c r="AD35" s="22">
        <v>14.2512878325555</v>
      </c>
      <c r="AE35" s="26">
        <v>97.846013919076597</v>
      </c>
      <c r="AF35" s="22">
        <v>20.465840501636901</v>
      </c>
      <c r="AG35" s="22">
        <v>31.8009529996067</v>
      </c>
      <c r="AH35" s="22">
        <v>3.79243957160485</v>
      </c>
      <c r="AI35" s="22">
        <v>100.66245657776</v>
      </c>
      <c r="AJ35" s="22">
        <v>3.17233743436908</v>
      </c>
      <c r="AK35" s="22">
        <v>7.4889927065561102</v>
      </c>
      <c r="AL35" s="22">
        <v>7.7245317544450698</v>
      </c>
      <c r="AM35" s="22">
        <v>6.47897082624368</v>
      </c>
      <c r="AN35" s="22">
        <v>10.457678983271901</v>
      </c>
      <c r="AO35" s="22">
        <v>3.7008000896159601</v>
      </c>
      <c r="AP35" s="39">
        <v>102.206376358911</v>
      </c>
      <c r="AQ35" s="22">
        <v>13.4857808524612</v>
      </c>
      <c r="AR35" s="22">
        <v>9.8362084969086698</v>
      </c>
      <c r="AS35" s="22">
        <v>9.1917484629425505</v>
      </c>
      <c r="AT35" s="22">
        <v>7.1928536643002099</v>
      </c>
      <c r="AU35" s="22">
        <v>6.0584575267172998</v>
      </c>
    </row>
    <row r="36" spans="1:47" x14ac:dyDescent="0.15">
      <c r="A36" s="20">
        <v>41547</v>
      </c>
      <c r="B36" s="18">
        <v>8.4241906695051707</v>
      </c>
      <c r="C36" s="22">
        <v>33.515130796375303</v>
      </c>
      <c r="D36" s="22">
        <v>23.3393450952859</v>
      </c>
      <c r="E36" s="21">
        <v>20.587472388809001</v>
      </c>
      <c r="F36" s="21">
        <v>13.352284872252399</v>
      </c>
      <c r="G36" s="22">
        <v>-3.4058630809520101</v>
      </c>
      <c r="H36" s="23">
        <v>17.305177603262699</v>
      </c>
      <c r="I36" s="22">
        <v>7.8562466504130803</v>
      </c>
      <c r="J36" s="22">
        <v>10.3897317627306</v>
      </c>
      <c r="K36" s="22">
        <v>10.0334858391931</v>
      </c>
      <c r="L36" s="22">
        <v>8.7441255387381407</v>
      </c>
      <c r="M36" s="22">
        <v>14.6360363229907</v>
      </c>
      <c r="N36" s="67">
        <v>19.563125878669499</v>
      </c>
      <c r="O36" s="22">
        <v>91.847724046630304</v>
      </c>
      <c r="P36" s="22">
        <v>24.4097463384512</v>
      </c>
      <c r="Q36" s="22">
        <v>15.5425357249872</v>
      </c>
      <c r="R36" s="21">
        <v>20.577432047724901</v>
      </c>
      <c r="S36" s="21">
        <v>14.4285395188582</v>
      </c>
      <c r="T36" s="22">
        <v>10.121734338360801</v>
      </c>
      <c r="U36" s="23">
        <v>19.743379976646299</v>
      </c>
      <c r="V36" s="22">
        <v>7.0050486063713997</v>
      </c>
      <c r="W36" s="22">
        <v>10.6889225581955</v>
      </c>
      <c r="X36" s="22">
        <v>9.6297291743344804</v>
      </c>
      <c r="Y36" s="22">
        <v>9.0289965484706194</v>
      </c>
      <c r="Z36" s="22">
        <v>13.8632185465384</v>
      </c>
      <c r="AA36" s="67">
        <v>5.74815724076851</v>
      </c>
      <c r="AB36" s="22">
        <v>93.865418806113695</v>
      </c>
      <c r="AC36" s="22">
        <v>3.32497520202543</v>
      </c>
      <c r="AD36" s="22">
        <v>14.284886654273301</v>
      </c>
      <c r="AE36" s="26">
        <v>97.470358828293996</v>
      </c>
      <c r="AF36" s="22">
        <v>20.0189968692404</v>
      </c>
      <c r="AG36" s="22">
        <v>28.457665134814299</v>
      </c>
      <c r="AH36" s="22">
        <v>5.0823330421350796</v>
      </c>
      <c r="AI36" s="22">
        <v>106.70096184128199</v>
      </c>
      <c r="AJ36" s="22">
        <v>4.2277174109458304</v>
      </c>
      <c r="AK36" s="22">
        <v>7.6578046230887002</v>
      </c>
      <c r="AL36" s="22">
        <v>7.7597255158943996</v>
      </c>
      <c r="AM36" s="22">
        <v>6.3341721613573201</v>
      </c>
      <c r="AN36" s="22">
        <v>10.26057523577</v>
      </c>
      <c r="AO36" s="22">
        <v>3.6410248394489502</v>
      </c>
      <c r="AP36" s="39">
        <v>102.593718601202</v>
      </c>
      <c r="AQ36" s="22">
        <v>12.822186796352799</v>
      </c>
      <c r="AR36" s="22">
        <v>9.3063130996301204</v>
      </c>
      <c r="AS36" s="22">
        <v>9.3925709675185907</v>
      </c>
      <c r="AT36" s="22">
        <v>7.8274113524816098</v>
      </c>
      <c r="AU36" s="22">
        <v>8.1079511021599604</v>
      </c>
    </row>
    <row r="37" spans="1:47" x14ac:dyDescent="0.15">
      <c r="A37" s="20">
        <v>41639</v>
      </c>
      <c r="B37" s="18">
        <v>6.9430304454817504</v>
      </c>
      <c r="C37" s="22">
        <v>24.4097463384512</v>
      </c>
      <c r="D37" s="22">
        <v>15.5425357249872</v>
      </c>
      <c r="E37" s="21">
        <v>20.577432047724901</v>
      </c>
      <c r="F37" s="21">
        <v>14.4285395188582</v>
      </c>
      <c r="G37" s="22">
        <v>10.121734338360801</v>
      </c>
      <c r="H37" s="23">
        <v>19.743379976646299</v>
      </c>
      <c r="I37" s="22">
        <v>7.0050486063713997</v>
      </c>
      <c r="J37" s="22">
        <v>10.6889225581955</v>
      </c>
      <c r="K37" s="22">
        <v>9.6297291743344804</v>
      </c>
      <c r="L37" s="22">
        <v>9.0289965484706194</v>
      </c>
      <c r="M37" s="22">
        <v>13.8632185465384</v>
      </c>
      <c r="N37" s="67">
        <v>5.74815724076851</v>
      </c>
      <c r="O37" s="22">
        <v>93.865418806113695</v>
      </c>
      <c r="P37" s="22">
        <v>-2.5241360837861002</v>
      </c>
      <c r="Q37" s="22">
        <v>-1.3787400407500301</v>
      </c>
      <c r="R37" s="21">
        <v>20.511916369405899</v>
      </c>
      <c r="S37" s="21">
        <v>16.8456849349358</v>
      </c>
      <c r="T37" s="22">
        <v>-3.17625008879225</v>
      </c>
      <c r="U37" s="23">
        <v>15.7782296251888</v>
      </c>
      <c r="V37" s="22">
        <v>2.70255690361435</v>
      </c>
      <c r="W37" s="22">
        <v>8.6583577039685906</v>
      </c>
      <c r="X37" s="22">
        <v>9.2313573913568803</v>
      </c>
      <c r="Y37" s="22">
        <v>5.4080137178704497</v>
      </c>
      <c r="Z37" s="22">
        <v>10.942259284138901</v>
      </c>
      <c r="AA37" s="67">
        <v>-5.9419469133838501</v>
      </c>
      <c r="AB37" s="22">
        <v>53.324084555211599</v>
      </c>
      <c r="AC37" s="22">
        <v>3.57962234984825</v>
      </c>
      <c r="AD37" s="22">
        <v>14.0635573243549</v>
      </c>
      <c r="AE37" s="26">
        <v>97.043304733489094</v>
      </c>
      <c r="AF37" s="22">
        <v>20.2767140996548</v>
      </c>
      <c r="AG37" s="22">
        <v>27.0563428064264</v>
      </c>
      <c r="AH37" s="22">
        <v>12.9005511584289</v>
      </c>
      <c r="AI37" s="22">
        <v>114.91802283624899</v>
      </c>
      <c r="AJ37" s="22">
        <v>5.2238203276681299</v>
      </c>
      <c r="AK37" s="22">
        <v>7.49625842231442</v>
      </c>
      <c r="AL37" s="22">
        <v>7.6745730500959004</v>
      </c>
      <c r="AM37" s="22">
        <v>6.1774693360783397</v>
      </c>
      <c r="AN37" s="22">
        <v>10.108856308894</v>
      </c>
      <c r="AO37" s="22">
        <v>3.7316710514003701</v>
      </c>
      <c r="AP37" s="39">
        <v>103.052624764196</v>
      </c>
      <c r="AQ37" s="22">
        <v>12.4038674752173</v>
      </c>
      <c r="AR37" s="22">
        <v>13.406416401029301</v>
      </c>
      <c r="AS37" s="22">
        <v>9.5943988067036301</v>
      </c>
      <c r="AT37" s="22">
        <v>7.9376683546573599</v>
      </c>
      <c r="AU37" s="22">
        <v>9.1947698094702108</v>
      </c>
    </row>
    <row r="38" spans="1:47" x14ac:dyDescent="0.15">
      <c r="A38" s="20">
        <v>41729</v>
      </c>
      <c r="B38" s="18">
        <v>-0.46372501272580402</v>
      </c>
      <c r="C38" s="22">
        <v>-2.5241360837861002</v>
      </c>
      <c r="D38" s="22">
        <v>-1.3787400407500301</v>
      </c>
      <c r="E38" s="21">
        <v>20.511916369405899</v>
      </c>
      <c r="F38" s="21">
        <v>16.8456849349358</v>
      </c>
      <c r="G38" s="22">
        <v>-3.17625008879225</v>
      </c>
      <c r="H38" s="23">
        <v>15.7782296251888</v>
      </c>
      <c r="I38" s="22">
        <v>2.70255690361435</v>
      </c>
      <c r="J38" s="22">
        <v>8.6583577039685906</v>
      </c>
      <c r="K38" s="22">
        <v>9.2313573913568803</v>
      </c>
      <c r="L38" s="22">
        <v>5.4080137178704497</v>
      </c>
      <c r="M38" s="22">
        <v>10.942259284138901</v>
      </c>
      <c r="N38" s="67">
        <v>-5.9419469133838501</v>
      </c>
      <c r="O38" s="22">
        <v>53.324084555211599</v>
      </c>
      <c r="P38" s="22">
        <v>-7.14506713274488</v>
      </c>
      <c r="Q38" s="22">
        <v>-6.9425805510608498</v>
      </c>
      <c r="R38" s="21">
        <v>18.966794814435399</v>
      </c>
      <c r="S38" s="21">
        <v>21.406852179511699</v>
      </c>
      <c r="T38" s="22">
        <v>-6.0035509869748998</v>
      </c>
      <c r="U38" s="23">
        <v>14.523494352007299</v>
      </c>
      <c r="V38" s="22">
        <v>2.5552930200230399</v>
      </c>
      <c r="W38" s="22">
        <v>8.2399188358480799</v>
      </c>
      <c r="X38" s="22">
        <v>9.6071751834154906</v>
      </c>
      <c r="Y38" s="22">
        <v>9.3881663252302108</v>
      </c>
      <c r="Z38" s="22">
        <v>12.9859833612615</v>
      </c>
      <c r="AA38" s="67">
        <v>4.6235612905841696</v>
      </c>
      <c r="AB38" s="22">
        <v>14.4194029611527</v>
      </c>
      <c r="AC38" s="22">
        <v>3.8073726664618102</v>
      </c>
      <c r="AD38" s="22">
        <v>13.8935654270262</v>
      </c>
      <c r="AE38" s="26">
        <v>97.684508604031194</v>
      </c>
      <c r="AF38" s="22">
        <v>15.8020556007047</v>
      </c>
      <c r="AG38" s="22">
        <v>6.6016409384209496</v>
      </c>
      <c r="AH38" s="22">
        <v>-22.701090317262999</v>
      </c>
      <c r="AI38" s="22">
        <v>102.371789712281</v>
      </c>
      <c r="AJ38" s="22">
        <v>4.2666721602753901</v>
      </c>
      <c r="AK38" s="22">
        <v>7.47717753966218</v>
      </c>
      <c r="AL38" s="22">
        <v>7.5253799198314999</v>
      </c>
      <c r="AM38" s="22">
        <v>6.4053057781351503</v>
      </c>
      <c r="AN38" s="22">
        <v>10.5537200459492</v>
      </c>
      <c r="AO38" s="22">
        <v>5.6497150248077901</v>
      </c>
      <c r="AP38" s="39">
        <v>102.36254493659</v>
      </c>
      <c r="AQ38" s="22">
        <v>12.244355087261001</v>
      </c>
      <c r="AR38" s="22">
        <v>13.3506971983114</v>
      </c>
      <c r="AS38" s="22">
        <v>9.8979400278125205</v>
      </c>
      <c r="AT38" s="22">
        <v>9.8378453370125296</v>
      </c>
      <c r="AU38" s="22">
        <v>7.4268315156878097</v>
      </c>
    </row>
    <row r="39" spans="1:47" x14ac:dyDescent="0.15">
      <c r="A39" s="20">
        <v>41820</v>
      </c>
      <c r="B39" s="18">
        <v>-0.84369075291735296</v>
      </c>
      <c r="C39" s="22">
        <v>-7.14506713274488</v>
      </c>
      <c r="D39" s="22">
        <v>-6.9425805510608498</v>
      </c>
      <c r="E39" s="21">
        <v>18.966794814435399</v>
      </c>
      <c r="F39" s="21">
        <v>21.406852179511699</v>
      </c>
      <c r="G39" s="22">
        <v>-6.0035509869748998</v>
      </c>
      <c r="H39" s="23">
        <v>14.523494352007299</v>
      </c>
      <c r="I39" s="22">
        <v>2.5552930200230399</v>
      </c>
      <c r="J39" s="22">
        <v>8.2399188358480799</v>
      </c>
      <c r="K39" s="22">
        <v>9.6071751834154906</v>
      </c>
      <c r="L39" s="22">
        <v>9.3881663252302108</v>
      </c>
      <c r="M39" s="22">
        <v>12.9859833612615</v>
      </c>
      <c r="N39" s="67">
        <v>4.6235612905841696</v>
      </c>
      <c r="O39" s="22">
        <v>14.4194029611527</v>
      </c>
      <c r="P39" s="22">
        <v>-9.2289850736275199</v>
      </c>
      <c r="Q39" s="22">
        <v>-8.5671499713041097</v>
      </c>
      <c r="R39" s="21">
        <v>17.249420093142199</v>
      </c>
      <c r="S39" s="21">
        <v>20.323559935115</v>
      </c>
      <c r="T39" s="22">
        <v>-4.6713336765769196</v>
      </c>
      <c r="U39" s="23">
        <v>16.2872987205259</v>
      </c>
      <c r="V39" s="22">
        <v>2.0274193570334398</v>
      </c>
      <c r="W39" s="22">
        <v>8.2995460110868304</v>
      </c>
      <c r="X39" s="22">
        <v>9.4387172704227496</v>
      </c>
      <c r="Y39" s="22">
        <v>4.3866963331613302</v>
      </c>
      <c r="Z39" s="22">
        <v>9.3038766298490803</v>
      </c>
      <c r="AA39" s="67">
        <v>-7.49508197898008</v>
      </c>
      <c r="AB39" s="22">
        <v>0.97146177441849701</v>
      </c>
      <c r="AC39" s="22">
        <v>4.0484007998321703</v>
      </c>
      <c r="AD39" s="22">
        <v>13.9745656136561</v>
      </c>
      <c r="AE39" s="26">
        <v>97.789816388208706</v>
      </c>
      <c r="AF39" s="22">
        <v>14.2624135918863</v>
      </c>
      <c r="AG39" s="22">
        <v>2.66017083781112</v>
      </c>
      <c r="AH39" s="22">
        <v>-16.554201292682599</v>
      </c>
      <c r="AI39" s="22">
        <v>91.424198461774097</v>
      </c>
      <c r="AJ39" s="22">
        <v>2.3310007078484598</v>
      </c>
      <c r="AK39" s="22">
        <v>7.4686903830395099</v>
      </c>
      <c r="AL39" s="22">
        <v>7.4242281481515704</v>
      </c>
      <c r="AM39" s="22">
        <v>6.5068396690059398</v>
      </c>
      <c r="AN39" s="22">
        <v>10.252837461175099</v>
      </c>
      <c r="AO39" s="22">
        <v>5.9229647469901501</v>
      </c>
      <c r="AP39" s="39">
        <v>102.26411276788301</v>
      </c>
      <c r="AQ39" s="22">
        <v>11.0165406506934</v>
      </c>
      <c r="AR39" s="22">
        <v>14.9684837888628</v>
      </c>
      <c r="AS39" s="22">
        <v>9.7022645896737405</v>
      </c>
      <c r="AT39" s="22">
        <v>9.1822981569126902</v>
      </c>
      <c r="AU39" s="22">
        <v>4.0283157702193799</v>
      </c>
    </row>
    <row r="40" spans="1:47" x14ac:dyDescent="0.15">
      <c r="A40" s="20">
        <v>41912</v>
      </c>
      <c r="B40" s="18">
        <v>-0.60389584690606601</v>
      </c>
      <c r="C40" s="22">
        <v>-9.2289850736275199</v>
      </c>
      <c r="D40" s="22">
        <v>-8.5671499713041097</v>
      </c>
      <c r="E40" s="21">
        <v>17.249420093142199</v>
      </c>
      <c r="F40" s="21">
        <v>20.323559935115</v>
      </c>
      <c r="G40" s="22">
        <v>-4.6713336765769196</v>
      </c>
      <c r="H40" s="23">
        <v>16.2872987205259</v>
      </c>
      <c r="I40" s="22">
        <v>2.0274193570334398</v>
      </c>
      <c r="J40" s="22">
        <v>8.2995460110868304</v>
      </c>
      <c r="K40" s="22">
        <v>9.4387172704227496</v>
      </c>
      <c r="L40" s="22">
        <v>4.3866963331613302</v>
      </c>
      <c r="M40" s="22">
        <v>9.3038766298490803</v>
      </c>
      <c r="N40" s="67">
        <v>-7.49508197898008</v>
      </c>
      <c r="O40" s="22">
        <v>0.97146177441849701</v>
      </c>
      <c r="P40" s="22">
        <v>-8.4883200092167304</v>
      </c>
      <c r="Q40" s="22">
        <v>-8.9332141677150201</v>
      </c>
      <c r="R40" s="21">
        <v>17.152213576591102</v>
      </c>
      <c r="S40" s="21">
        <v>24.859667270466101</v>
      </c>
      <c r="T40" s="22">
        <v>-13.219512723707799</v>
      </c>
      <c r="U40" s="23">
        <v>14.357802451285201</v>
      </c>
      <c r="V40" s="22">
        <v>1.9420748783549699</v>
      </c>
      <c r="W40" s="22">
        <v>10.049245566940799</v>
      </c>
      <c r="X40" s="22">
        <v>9.0505035103874008</v>
      </c>
      <c r="Y40" s="22">
        <v>3.2036608524164301</v>
      </c>
      <c r="Z40" s="22">
        <v>9.1631018038833094</v>
      </c>
      <c r="AA40" s="67">
        <v>-9.1443996375255896</v>
      </c>
      <c r="AB40" s="22">
        <v>13.605503815909</v>
      </c>
      <c r="AC40" s="22">
        <v>4.0638071738454098</v>
      </c>
      <c r="AD40" s="22">
        <v>13.2799202467376</v>
      </c>
      <c r="AE40" s="26">
        <v>97.915924274572305</v>
      </c>
      <c r="AF40" s="22">
        <v>12.934807120847999</v>
      </c>
      <c r="AG40" s="22">
        <v>2.01378334571287</v>
      </c>
      <c r="AH40" s="22">
        <v>-10.605076789267899</v>
      </c>
      <c r="AI40" s="22">
        <v>28.1467429791869</v>
      </c>
      <c r="AJ40" s="22">
        <v>-1.3216081011518701</v>
      </c>
      <c r="AK40" s="22">
        <v>7.14362389753774</v>
      </c>
      <c r="AL40" s="22">
        <v>7.2778116334221803</v>
      </c>
      <c r="AM40" s="22">
        <v>6.2221638586765797</v>
      </c>
      <c r="AN40" s="22">
        <v>9.7694272367477009</v>
      </c>
      <c r="AO40" s="22">
        <v>5.7911391062131896</v>
      </c>
      <c r="AP40" s="39">
        <v>102.12852660802599</v>
      </c>
      <c r="AQ40" s="22">
        <v>10.236170592165299</v>
      </c>
      <c r="AR40" s="22">
        <v>12.9446586169613</v>
      </c>
      <c r="AS40" s="22">
        <v>9.2070048099685504</v>
      </c>
      <c r="AT40" s="22">
        <v>8.5506265937184907</v>
      </c>
      <c r="AU40" s="22">
        <v>-1.21381406728219</v>
      </c>
    </row>
    <row r="41" spans="1:47" x14ac:dyDescent="0.15">
      <c r="A41" s="20">
        <v>42004</v>
      </c>
      <c r="B41" s="18">
        <v>0.53472435225522696</v>
      </c>
      <c r="C41" s="22">
        <v>-8.4883200092167304</v>
      </c>
      <c r="D41" s="22">
        <v>-8.9332141677150201</v>
      </c>
      <c r="E41" s="21">
        <v>17.152213576591102</v>
      </c>
      <c r="F41" s="21">
        <v>24.859667270466101</v>
      </c>
      <c r="G41" s="22">
        <v>-13.219512723707799</v>
      </c>
      <c r="H41" s="23">
        <v>14.357802451285201</v>
      </c>
      <c r="I41" s="22">
        <v>1.9420748783549699</v>
      </c>
      <c r="J41" s="22">
        <v>10.049245566940799</v>
      </c>
      <c r="K41" s="22">
        <v>9.0505035103874008</v>
      </c>
      <c r="L41" s="22">
        <v>3.2036608524164301</v>
      </c>
      <c r="M41" s="22">
        <v>9.1631018038833094</v>
      </c>
      <c r="N41" s="67">
        <v>-9.1443996375255896</v>
      </c>
      <c r="O41" s="22">
        <v>13.605503815909</v>
      </c>
      <c r="P41" s="22">
        <v>-6.0078765623444799</v>
      </c>
      <c r="Q41" s="22">
        <v>-6.7539828250317004</v>
      </c>
      <c r="R41" s="21">
        <v>18.247632287782299</v>
      </c>
      <c r="S41" s="21">
        <v>26.676115687426901</v>
      </c>
      <c r="T41" s="22">
        <v>-32.8737723151769</v>
      </c>
      <c r="U41" s="23">
        <v>8.6918245563035903</v>
      </c>
      <c r="V41" s="22">
        <v>0.73985691405512799</v>
      </c>
      <c r="W41" s="22">
        <v>15.2886007780423</v>
      </c>
      <c r="X41" s="22">
        <v>8.5194704294056702</v>
      </c>
      <c r="Y41" s="22">
        <v>2.87069884559752</v>
      </c>
      <c r="Z41" s="22">
        <v>9.6175548804916406</v>
      </c>
      <c r="AA41" s="67">
        <v>-14.8942938949232</v>
      </c>
      <c r="AB41" s="22">
        <v>9.4891447832106302</v>
      </c>
      <c r="AC41" s="22">
        <v>3.78703188549609</v>
      </c>
      <c r="AD41" s="22">
        <v>13.601278258429501</v>
      </c>
      <c r="AE41" s="26">
        <v>98.489533840318003</v>
      </c>
      <c r="AF41" s="22">
        <v>10.917802616183399</v>
      </c>
      <c r="AG41" s="22">
        <v>0.61000863749214396</v>
      </c>
      <c r="AH41" s="22">
        <v>-11.265927969630299</v>
      </c>
      <c r="AI41" s="22">
        <v>6.4463266106518899</v>
      </c>
      <c r="AJ41" s="22">
        <v>-3.9044642040913899</v>
      </c>
      <c r="AK41" s="22">
        <v>6.8299617651751703</v>
      </c>
      <c r="AL41" s="22">
        <v>7.1917058838355503</v>
      </c>
      <c r="AM41" s="22">
        <v>6.11089246388436</v>
      </c>
      <c r="AN41" s="22">
        <v>9.3774047150784998</v>
      </c>
      <c r="AO41" s="22">
        <v>5.6874903373433696</v>
      </c>
      <c r="AP41" s="39">
        <v>101.535573388725</v>
      </c>
      <c r="AQ41" s="22">
        <v>9.4440287904092504</v>
      </c>
      <c r="AR41" s="22">
        <v>9.5512273153102996</v>
      </c>
      <c r="AS41" s="22">
        <v>8.9117454232558195</v>
      </c>
      <c r="AT41" s="22">
        <v>10.6275420224122</v>
      </c>
      <c r="AU41" s="22">
        <v>-4.4059673714174004</v>
      </c>
    </row>
    <row r="42" spans="1:47" x14ac:dyDescent="0.15">
      <c r="A42" s="20">
        <v>42094</v>
      </c>
      <c r="B42" s="18">
        <v>1.1942780570018301</v>
      </c>
      <c r="C42" s="22">
        <v>-6.0078765623444799</v>
      </c>
      <c r="D42" s="22">
        <v>-6.7539828250317004</v>
      </c>
      <c r="E42" s="21">
        <v>18.247632287782299</v>
      </c>
      <c r="F42" s="21">
        <v>26.676115687426901</v>
      </c>
      <c r="G42" s="22">
        <v>-32.8737723151769</v>
      </c>
      <c r="H42" s="23">
        <v>8.6918245563035903</v>
      </c>
      <c r="I42" s="22">
        <v>0.73985691405512799</v>
      </c>
      <c r="J42" s="22">
        <v>15.2886007780423</v>
      </c>
      <c r="K42" s="22">
        <v>8.5194704294056702</v>
      </c>
      <c r="L42" s="22">
        <v>2.87069884559752</v>
      </c>
      <c r="M42" s="22">
        <v>9.6175548804916406</v>
      </c>
      <c r="N42" s="67">
        <v>-14.8942938949232</v>
      </c>
      <c r="O42" s="22">
        <v>9.4891447832106302</v>
      </c>
      <c r="P42" s="22">
        <v>9.0634185975869404</v>
      </c>
      <c r="Q42" s="22">
        <v>2.5898871415456099</v>
      </c>
      <c r="R42" s="21">
        <v>18.567406842534499</v>
      </c>
      <c r="S42" s="21">
        <v>24.663416902307699</v>
      </c>
      <c r="T42" s="22">
        <v>-33.828814311837597</v>
      </c>
      <c r="U42" s="23">
        <v>7.3750292346702402</v>
      </c>
      <c r="V42" s="22">
        <v>2.5256934064837302</v>
      </c>
      <c r="W42" s="22">
        <v>17.062513909624499</v>
      </c>
      <c r="X42" s="22">
        <v>7.0669925851338897</v>
      </c>
      <c r="Y42" s="22">
        <v>4.7668301487012998</v>
      </c>
      <c r="Z42" s="22">
        <v>11.1583196039072</v>
      </c>
      <c r="AA42" s="67">
        <v>-16.0065722677179</v>
      </c>
      <c r="AB42" s="22">
        <v>65.384713140609094</v>
      </c>
      <c r="AC42" s="22">
        <v>3.7193345189867202</v>
      </c>
      <c r="AD42" s="22">
        <v>13.951226937811001</v>
      </c>
      <c r="AE42" s="26">
        <v>98.724208136018703</v>
      </c>
      <c r="AF42" s="22">
        <v>7.4751410924837103</v>
      </c>
      <c r="AG42" s="22">
        <v>-2.9864496134091598</v>
      </c>
      <c r="AH42" s="22">
        <v>-16.658356193728</v>
      </c>
      <c r="AI42" s="22">
        <v>-1.7621467670759701</v>
      </c>
      <c r="AJ42" s="22">
        <v>-5.1090043294160097</v>
      </c>
      <c r="AK42" s="22">
        <v>6.2625794454183499</v>
      </c>
      <c r="AL42" s="22">
        <v>7.0993507920862902</v>
      </c>
      <c r="AM42" s="22">
        <v>5.1678386516802401</v>
      </c>
      <c r="AN42" s="22">
        <v>6.3845186483930902</v>
      </c>
      <c r="AO42" s="22">
        <v>5.69366872847871</v>
      </c>
      <c r="AP42" s="39">
        <v>101.287081149223</v>
      </c>
      <c r="AQ42" s="22">
        <v>7.9200927437457498</v>
      </c>
      <c r="AR42" s="22">
        <v>7.6293159239878001</v>
      </c>
      <c r="AS42" s="22">
        <v>8.3668401075474108</v>
      </c>
      <c r="AT42" s="22">
        <v>8.5537060550003901</v>
      </c>
      <c r="AU42" s="22">
        <v>-5.9166501514701304</v>
      </c>
    </row>
    <row r="43" spans="1:47" x14ac:dyDescent="0.15">
      <c r="A43" s="20">
        <v>42185</v>
      </c>
      <c r="B43" s="18">
        <v>5.7070438314360201</v>
      </c>
      <c r="C43" s="22">
        <v>9.0634185975869404</v>
      </c>
      <c r="D43" s="22">
        <v>2.5898871415456099</v>
      </c>
      <c r="E43" s="21">
        <v>18.567406842534499</v>
      </c>
      <c r="F43" s="21">
        <v>24.663416902307699</v>
      </c>
      <c r="G43" s="22">
        <v>-33.828814311837597</v>
      </c>
      <c r="H43" s="23">
        <v>7.3750292346702402</v>
      </c>
      <c r="I43" s="22">
        <v>2.5256934064837302</v>
      </c>
      <c r="J43" s="22">
        <v>17.062513909624499</v>
      </c>
      <c r="K43" s="22">
        <v>7.0669925851338897</v>
      </c>
      <c r="L43" s="22">
        <v>4.7668301487012998</v>
      </c>
      <c r="M43" s="22">
        <v>11.1583196039072</v>
      </c>
      <c r="N43" s="67">
        <v>-16.0065722677179</v>
      </c>
      <c r="O43" s="22">
        <v>65.384713140609094</v>
      </c>
      <c r="P43" s="22">
        <v>14.9297474173529</v>
      </c>
      <c r="Q43" s="22">
        <v>7.4480138764883996</v>
      </c>
      <c r="R43" s="21">
        <v>21.4087783262875</v>
      </c>
      <c r="S43" s="21">
        <v>22.6359501151688</v>
      </c>
      <c r="T43" s="22">
        <v>-33.960078780603503</v>
      </c>
      <c r="U43" s="23">
        <v>5.4095760683116501</v>
      </c>
      <c r="V43" s="22">
        <v>2.97414925785111</v>
      </c>
      <c r="W43" s="22">
        <v>16.486904093430599</v>
      </c>
      <c r="X43" s="22">
        <v>6.6175301173736498</v>
      </c>
      <c r="Y43" s="22">
        <v>10.834974187302899</v>
      </c>
      <c r="Z43" s="22">
        <v>12.5648069547485</v>
      </c>
      <c r="AA43" s="67">
        <v>-6.3864617710191904</v>
      </c>
      <c r="AB43" s="22">
        <v>56.5580005782124</v>
      </c>
      <c r="AC43" s="22">
        <v>3.795869539606</v>
      </c>
      <c r="AD43" s="22">
        <v>13.3007443975574</v>
      </c>
      <c r="AE43" s="26">
        <v>98.611752838273901</v>
      </c>
      <c r="AF43" s="22">
        <v>4.6911336443648004</v>
      </c>
      <c r="AG43" s="22">
        <v>-0.279138479220288</v>
      </c>
      <c r="AH43" s="22">
        <v>-16.300245888869298</v>
      </c>
      <c r="AI43" s="22">
        <v>4.9081225186054702</v>
      </c>
      <c r="AJ43" s="22">
        <v>-4.2453653275290204</v>
      </c>
      <c r="AK43" s="22">
        <v>6.1329462953597398</v>
      </c>
      <c r="AL43" s="22">
        <v>7.0220822397240399</v>
      </c>
      <c r="AM43" s="22">
        <v>4.1521458901444603</v>
      </c>
      <c r="AN43" s="22">
        <v>6.1458522251298602</v>
      </c>
      <c r="AO43" s="22">
        <v>5.78717139083279</v>
      </c>
      <c r="AP43" s="39">
        <v>101.411976709062</v>
      </c>
      <c r="AQ43" s="22">
        <v>8.0999791007580804</v>
      </c>
      <c r="AR43" s="22">
        <v>10.310902916218099</v>
      </c>
      <c r="AS43" s="22">
        <v>8.2129668530828397</v>
      </c>
      <c r="AT43" s="22">
        <v>8.4051487307152009</v>
      </c>
      <c r="AU43" s="22">
        <v>-5.3404769477395204</v>
      </c>
    </row>
    <row r="44" spans="1:47" x14ac:dyDescent="0.15">
      <c r="A44" s="20">
        <v>42277</v>
      </c>
      <c r="B44" s="18">
        <v>6.87607108404766</v>
      </c>
      <c r="C44" s="22">
        <v>14.9297474173529</v>
      </c>
      <c r="D44" s="22">
        <v>7.4480138764883996</v>
      </c>
      <c r="E44" s="21">
        <v>21.4087783262875</v>
      </c>
      <c r="F44" s="21">
        <v>22.6359501151688</v>
      </c>
      <c r="G44" s="22">
        <v>-33.960078780603503</v>
      </c>
      <c r="H44" s="23">
        <v>5.4095760683116501</v>
      </c>
      <c r="I44" s="22">
        <v>2.97414925785111</v>
      </c>
      <c r="J44" s="22">
        <v>16.486904093430599</v>
      </c>
      <c r="K44" s="22">
        <v>6.6175301173736498</v>
      </c>
      <c r="L44" s="22">
        <v>10.834974187302899</v>
      </c>
      <c r="M44" s="22">
        <v>12.5648069547485</v>
      </c>
      <c r="N44" s="67">
        <v>-6.3864617710191904</v>
      </c>
      <c r="O44" s="22">
        <v>56.5580005782124</v>
      </c>
      <c r="P44" s="22">
        <v>12.3680548789632</v>
      </c>
      <c r="Q44" s="22">
        <v>5.7428405437844701</v>
      </c>
      <c r="R44" s="21">
        <v>23.3955860053679</v>
      </c>
      <c r="S44" s="21">
        <v>17.1378632207477</v>
      </c>
      <c r="T44" s="22">
        <v>-31.481086283211098</v>
      </c>
      <c r="U44" s="23">
        <v>2.9377677914662699</v>
      </c>
      <c r="V44" s="22">
        <v>3.1445587978491099</v>
      </c>
      <c r="W44" s="22">
        <v>16.185851844108299</v>
      </c>
      <c r="X44" s="22">
        <v>6.7814379278373798</v>
      </c>
      <c r="Y44" s="22">
        <v>15.3692650142919</v>
      </c>
      <c r="Z44" s="22">
        <v>12.4259107546688</v>
      </c>
      <c r="AA44" s="67">
        <v>-10.2451530706506</v>
      </c>
      <c r="AB44" s="22">
        <v>55.833205765565197</v>
      </c>
      <c r="AC44" s="22">
        <v>3.6750540370803</v>
      </c>
      <c r="AD44" s="22">
        <v>15.587931487187801</v>
      </c>
      <c r="AE44" s="26">
        <v>98.446197835470898</v>
      </c>
      <c r="AF44" s="22">
        <v>3.1611726808362501</v>
      </c>
      <c r="AG44" s="22">
        <v>0.62058429495774003</v>
      </c>
      <c r="AH44" s="22">
        <v>-12.945894268771699</v>
      </c>
      <c r="AI44" s="22">
        <v>26.549209931723201</v>
      </c>
      <c r="AJ44" s="22">
        <v>-0.93731009842550905</v>
      </c>
      <c r="AK44" s="22">
        <v>6.0552934131920999</v>
      </c>
      <c r="AL44" s="22">
        <v>6.8871740252331701</v>
      </c>
      <c r="AM44" s="22">
        <v>4.0777633398023703</v>
      </c>
      <c r="AN44" s="22">
        <v>5.8917069524500203</v>
      </c>
      <c r="AO44" s="22">
        <v>6.0315276448358599</v>
      </c>
      <c r="AP44" s="39">
        <v>101.578833037596</v>
      </c>
      <c r="AQ44" s="22">
        <v>9.2077369729998004</v>
      </c>
      <c r="AR44" s="22">
        <v>16.093440321915899</v>
      </c>
      <c r="AS44" s="22">
        <v>8.3139597285197695</v>
      </c>
      <c r="AT44" s="22">
        <v>7.3028932355652101</v>
      </c>
      <c r="AU44" s="22">
        <v>-2.1094980586173899</v>
      </c>
    </row>
    <row r="45" spans="1:47" x14ac:dyDescent="0.15">
      <c r="A45" s="20">
        <v>42369</v>
      </c>
      <c r="B45" s="18">
        <v>6.6005692033678702</v>
      </c>
      <c r="C45" s="22">
        <v>12.3680548789632</v>
      </c>
      <c r="D45" s="22">
        <v>5.7428405437844701</v>
      </c>
      <c r="E45" s="21">
        <v>23.3955860053679</v>
      </c>
      <c r="F45" s="21">
        <v>17.1378632207477</v>
      </c>
      <c r="G45" s="22">
        <v>-31.481086283211098</v>
      </c>
      <c r="H45" s="23">
        <v>2.9377677914662699</v>
      </c>
      <c r="I45" s="22">
        <v>3.1445587978491099</v>
      </c>
      <c r="J45" s="22">
        <v>16.185851844108299</v>
      </c>
      <c r="K45" s="22">
        <v>6.7814379278373798</v>
      </c>
      <c r="L45" s="22">
        <v>15.3692650142919</v>
      </c>
      <c r="M45" s="22">
        <v>12.4259107546688</v>
      </c>
      <c r="N45" s="67">
        <v>-10.2451530706506</v>
      </c>
      <c r="O45" s="22">
        <v>55.833205765565197</v>
      </c>
      <c r="P45" s="22">
        <v>57.745709144518102</v>
      </c>
      <c r="Q45" s="22">
        <v>35.258450732899099</v>
      </c>
      <c r="R45" s="21">
        <v>26.798366452020499</v>
      </c>
      <c r="S45" s="21">
        <v>16.220664417323199</v>
      </c>
      <c r="T45" s="22">
        <v>-11.4662217868675</v>
      </c>
      <c r="U45" s="23">
        <v>5.2248408861542099</v>
      </c>
      <c r="V45" s="22">
        <v>9.6721839579731004</v>
      </c>
      <c r="W45" s="22">
        <v>8.0416855330550003</v>
      </c>
      <c r="X45" s="22">
        <v>7.6049204469392304</v>
      </c>
      <c r="Y45" s="22">
        <v>22.064959582713701</v>
      </c>
      <c r="Z45" s="22">
        <v>12.5538490982292</v>
      </c>
      <c r="AA45" s="67">
        <v>45.345261900079102</v>
      </c>
      <c r="AB45" s="22">
        <v>70.658777803536097</v>
      </c>
      <c r="AC45" s="22">
        <v>3.6329281275525802</v>
      </c>
      <c r="AD45" s="22">
        <v>14.261173438793699</v>
      </c>
      <c r="AE45" s="26">
        <v>98.589745420267306</v>
      </c>
      <c r="AF45" s="22">
        <v>1.4052111137583501</v>
      </c>
      <c r="AG45" s="22">
        <v>3.4467331343212102</v>
      </c>
      <c r="AH45" s="22">
        <v>-14.399711536483601</v>
      </c>
      <c r="AI45" s="22">
        <v>54.177969897571799</v>
      </c>
      <c r="AJ45" s="22">
        <v>1.06533359833285</v>
      </c>
      <c r="AK45" s="22">
        <v>5.8616105971018797</v>
      </c>
      <c r="AL45" s="22">
        <v>6.8014204132136298</v>
      </c>
      <c r="AM45" s="22">
        <v>3.7197091048526998</v>
      </c>
      <c r="AN45" s="22">
        <v>5.8052917260167503</v>
      </c>
      <c r="AO45" s="22">
        <v>6.1311016245099097</v>
      </c>
      <c r="AP45" s="39">
        <v>101.430971322215</v>
      </c>
      <c r="AQ45" s="22">
        <v>9.1284486815932304</v>
      </c>
      <c r="AR45" s="22">
        <v>17.8768549608798</v>
      </c>
      <c r="AS45" s="22">
        <v>8.0994413373518608</v>
      </c>
      <c r="AT45" s="22">
        <v>6.9298063603812601</v>
      </c>
      <c r="AU45" s="22">
        <v>2.0487476222589899E-2</v>
      </c>
    </row>
    <row r="46" spans="1:47" x14ac:dyDescent="0.15">
      <c r="A46" s="20">
        <v>42460</v>
      </c>
      <c r="B46" s="18">
        <v>17.1862760043586</v>
      </c>
      <c r="C46" s="22">
        <v>57.745709144518102</v>
      </c>
      <c r="D46" s="22">
        <v>35.258450732899099</v>
      </c>
      <c r="E46" s="21">
        <v>26.798366452020499</v>
      </c>
      <c r="F46" s="21">
        <v>16.220664417323199</v>
      </c>
      <c r="G46" s="22">
        <v>-11.4662217868675</v>
      </c>
      <c r="H46" s="23">
        <v>5.2248408861542099</v>
      </c>
      <c r="I46" s="22">
        <v>9.6721839579731004</v>
      </c>
      <c r="J46" s="22">
        <v>8.0416855330550003</v>
      </c>
      <c r="K46" s="22">
        <v>7.6049204469392304</v>
      </c>
      <c r="L46" s="22">
        <v>22.064959582713701</v>
      </c>
      <c r="M46" s="22">
        <v>12.5538490982292</v>
      </c>
      <c r="N46" s="67">
        <v>45.345261900079102</v>
      </c>
      <c r="O46" s="22">
        <v>70.658777803536097</v>
      </c>
      <c r="P46" s="22">
        <v>40.653670370277503</v>
      </c>
      <c r="Q46" s="22">
        <v>26.4551862690933</v>
      </c>
      <c r="R46" s="21">
        <v>32.535251086885701</v>
      </c>
      <c r="S46" s="21">
        <v>10.349109892752301</v>
      </c>
      <c r="T46" s="22">
        <v>-3.2684600494634202</v>
      </c>
      <c r="U46" s="23">
        <v>4.1619318346482999</v>
      </c>
      <c r="V46" s="22">
        <v>8.8201575242357695</v>
      </c>
      <c r="W46" s="22">
        <v>6.8083686670098702</v>
      </c>
      <c r="X46" s="22">
        <v>7.5609254668392998</v>
      </c>
      <c r="Y46" s="22">
        <v>25.0638057929281</v>
      </c>
      <c r="Z46" s="22">
        <v>11.376025372442999</v>
      </c>
      <c r="AA46" s="67">
        <v>11.395372761035601</v>
      </c>
      <c r="AB46" s="22">
        <v>73.648540202359598</v>
      </c>
      <c r="AC46" s="22">
        <v>3.50290441815751</v>
      </c>
      <c r="AD46" s="22">
        <v>14.6588314850363</v>
      </c>
      <c r="AE46" s="26">
        <v>98.063631219522605</v>
      </c>
      <c r="AF46" s="22">
        <v>5.1526292193607803</v>
      </c>
      <c r="AG46" s="22">
        <v>14.478418564414101</v>
      </c>
      <c r="AH46" s="22">
        <v>20.284868087799801</v>
      </c>
      <c r="AI46" s="22">
        <v>68.237384471039604</v>
      </c>
      <c r="AJ46" s="22">
        <v>3.8261902230671199</v>
      </c>
      <c r="AK46" s="22">
        <v>5.8600541486915603</v>
      </c>
      <c r="AL46" s="22">
        <v>6.7854477544129299</v>
      </c>
      <c r="AM46" s="22">
        <v>3.65478892383745</v>
      </c>
      <c r="AN46" s="22">
        <v>6.0483107645201999</v>
      </c>
      <c r="AO46" s="22">
        <v>6.9429590010801903</v>
      </c>
      <c r="AP46" s="39">
        <v>101.969337654302</v>
      </c>
      <c r="AQ46" s="22">
        <v>10.6529287512554</v>
      </c>
      <c r="AR46" s="22">
        <v>17.730153087849299</v>
      </c>
      <c r="AS46" s="22">
        <v>8.0472714946352699</v>
      </c>
      <c r="AT46" s="22">
        <v>7.8141038444141904</v>
      </c>
      <c r="AU46" s="22">
        <v>3.1316420882406</v>
      </c>
    </row>
    <row r="47" spans="1:47" x14ac:dyDescent="0.15">
      <c r="A47" s="20">
        <v>42551</v>
      </c>
      <c r="B47" s="18">
        <v>10.821896270070701</v>
      </c>
      <c r="C47" s="22">
        <v>40.653670370277503</v>
      </c>
      <c r="D47" s="22">
        <v>26.4551862690933</v>
      </c>
      <c r="E47" s="21">
        <v>32.535251086885701</v>
      </c>
      <c r="F47" s="21">
        <v>10.349109892752301</v>
      </c>
      <c r="G47" s="22">
        <v>-3.2684600494634202</v>
      </c>
      <c r="H47" s="23">
        <v>4.1619318346482999</v>
      </c>
      <c r="I47" s="22">
        <v>8.8201575242357695</v>
      </c>
      <c r="J47" s="22">
        <v>6.8083686670098702</v>
      </c>
      <c r="K47" s="22">
        <v>7.5609254668392998</v>
      </c>
      <c r="L47" s="22">
        <v>25.0638057929281</v>
      </c>
      <c r="M47" s="22">
        <v>11.376025372442999</v>
      </c>
      <c r="N47" s="67">
        <v>11.395372761035601</v>
      </c>
      <c r="O47" s="22">
        <v>73.648540202359598</v>
      </c>
      <c r="P47" s="22">
        <v>40.9559794725647</v>
      </c>
      <c r="Q47" s="22">
        <v>26.7927467790566</v>
      </c>
      <c r="R47" s="21">
        <v>34.835432434035802</v>
      </c>
      <c r="S47" s="21">
        <v>6.85523235656159</v>
      </c>
      <c r="T47" s="22">
        <v>-6.3499193957219902</v>
      </c>
      <c r="U47" s="23">
        <v>1.1414661041177601</v>
      </c>
      <c r="V47" s="22">
        <v>8.5854209830412405</v>
      </c>
      <c r="W47" s="22">
        <v>6.0557868061948499</v>
      </c>
      <c r="X47" s="22">
        <v>7.0494603257511397</v>
      </c>
      <c r="Y47" s="22">
        <v>24.036378698853898</v>
      </c>
      <c r="Z47" s="22">
        <v>11.054748018754299</v>
      </c>
      <c r="AA47" s="67">
        <v>13.8655844257397</v>
      </c>
      <c r="AB47" s="22">
        <v>87.448071124075895</v>
      </c>
      <c r="AC47" s="22">
        <v>3.3484655002385999</v>
      </c>
      <c r="AD47" s="22">
        <v>14.157468204556</v>
      </c>
      <c r="AE47" s="26">
        <v>97.787807348641394</v>
      </c>
      <c r="AF47" s="22">
        <v>6.1177450797291604</v>
      </c>
      <c r="AG47" s="22">
        <v>15.189430797712999</v>
      </c>
      <c r="AH47" s="22">
        <v>14.012001697378</v>
      </c>
      <c r="AI47" s="22">
        <v>79.247937656972297</v>
      </c>
      <c r="AJ47" s="22">
        <v>4.6643983536742102</v>
      </c>
      <c r="AK47" s="22">
        <v>5.9143892937212899</v>
      </c>
      <c r="AL47" s="22">
        <v>6.7227735038467697</v>
      </c>
      <c r="AM47" s="22">
        <v>4.6281488632946797</v>
      </c>
      <c r="AN47" s="22">
        <v>6.33764031732</v>
      </c>
      <c r="AO47" s="22">
        <v>6.9612470561534501</v>
      </c>
      <c r="AP47" s="39">
        <v>102.26499157756101</v>
      </c>
      <c r="AQ47" s="22">
        <v>9.8037158779098004</v>
      </c>
      <c r="AR47" s="22">
        <v>15.1906485782276</v>
      </c>
      <c r="AS47" s="22">
        <v>8.1199926471177708</v>
      </c>
      <c r="AT47" s="22">
        <v>7.4909444986046303</v>
      </c>
      <c r="AU47" s="22">
        <v>5.5794437316064798</v>
      </c>
    </row>
    <row r="48" spans="1:47" x14ac:dyDescent="0.15">
      <c r="A48" s="20">
        <v>42643</v>
      </c>
      <c r="B48" s="18">
        <v>10.994187126919901</v>
      </c>
      <c r="C48" s="22">
        <v>40.9559794725647</v>
      </c>
      <c r="D48" s="22">
        <v>26.7927467790566</v>
      </c>
      <c r="E48" s="21">
        <v>34.835432434035802</v>
      </c>
      <c r="F48" s="21">
        <v>6.85523235656159</v>
      </c>
      <c r="G48" s="22">
        <v>-6.3499193957219902</v>
      </c>
      <c r="H48" s="23">
        <v>1.1414661041177601</v>
      </c>
      <c r="I48" s="22">
        <v>8.5854209830412405</v>
      </c>
      <c r="J48" s="22">
        <v>6.0557868061948499</v>
      </c>
      <c r="K48" s="22">
        <v>7.0494603257511397</v>
      </c>
      <c r="L48" s="22">
        <v>24.036378698853898</v>
      </c>
      <c r="M48" s="22">
        <v>11.054748018754299</v>
      </c>
      <c r="N48" s="67">
        <v>13.8655844257397</v>
      </c>
      <c r="O48" s="22">
        <v>87.448071124075895</v>
      </c>
      <c r="P48" s="22">
        <v>33.029428856510997</v>
      </c>
      <c r="Q48" s="22">
        <v>22.003006080743599</v>
      </c>
      <c r="R48" s="21">
        <v>37.5463758189684</v>
      </c>
      <c r="S48" s="21">
        <v>8.5234276934653099</v>
      </c>
      <c r="T48" s="22">
        <v>-3.1273461337295498</v>
      </c>
      <c r="U48" s="23">
        <v>-0.98691025746100602</v>
      </c>
      <c r="V48" s="22">
        <v>8.5376241134212094</v>
      </c>
      <c r="W48" s="22">
        <v>4.6845288521210797</v>
      </c>
      <c r="X48" s="22">
        <v>7.1907351600393197</v>
      </c>
      <c r="Y48" s="22">
        <v>21.6209713760299</v>
      </c>
      <c r="Z48" s="22">
        <v>10.9808016592442</v>
      </c>
      <c r="AA48" s="67">
        <v>11.2930990025624</v>
      </c>
      <c r="AB48" s="22">
        <v>67.927995019935807</v>
      </c>
      <c r="AC48" s="22">
        <v>3.4872781179121999</v>
      </c>
      <c r="AD48" s="22">
        <v>13.2498240069043</v>
      </c>
      <c r="AE48" s="26">
        <v>98.454284348392207</v>
      </c>
      <c r="AF48" s="22">
        <v>6.4470470681054302</v>
      </c>
      <c r="AG48" s="22">
        <v>15.3466010506964</v>
      </c>
      <c r="AH48" s="22">
        <v>7.2467531723451897</v>
      </c>
      <c r="AI48" s="22">
        <v>93.3614855593801</v>
      </c>
      <c r="AJ48" s="22">
        <v>7.1366341352353304</v>
      </c>
      <c r="AK48" s="22">
        <v>5.9610580864296701</v>
      </c>
      <c r="AL48" s="22">
        <v>6.6871789923667704</v>
      </c>
      <c r="AM48" s="22">
        <v>5.1953660800494603</v>
      </c>
      <c r="AN48" s="22">
        <v>6.4194093124850502</v>
      </c>
      <c r="AO48" s="22">
        <v>6.8608679245035997</v>
      </c>
      <c r="AP48" s="39">
        <v>101.57119819647799</v>
      </c>
      <c r="AQ48" s="22">
        <v>7.5145482281080502</v>
      </c>
      <c r="AR48" s="22">
        <v>13.3251372859849</v>
      </c>
      <c r="AS48" s="22">
        <v>7.6709846721253996</v>
      </c>
      <c r="AT48" s="22">
        <v>7.7612490277627098</v>
      </c>
      <c r="AU48" s="22">
        <v>8.87823751051417</v>
      </c>
    </row>
    <row r="49" spans="1:47" x14ac:dyDescent="0.15">
      <c r="A49" s="20">
        <v>42735</v>
      </c>
      <c r="B49" s="18">
        <v>9.2789608343822501</v>
      </c>
      <c r="C49" s="22">
        <v>33.029428856510997</v>
      </c>
      <c r="D49" s="22">
        <v>22.003006080743599</v>
      </c>
      <c r="E49" s="21">
        <v>37.5463758189684</v>
      </c>
      <c r="F49" s="21">
        <v>8.5234276934653099</v>
      </c>
      <c r="G49" s="22">
        <v>-3.1273461337295498</v>
      </c>
      <c r="H49" s="23">
        <v>-0.98691025746100602</v>
      </c>
      <c r="I49" s="22">
        <v>8.5376241134212094</v>
      </c>
      <c r="J49" s="22">
        <v>4.6845288521210797</v>
      </c>
      <c r="K49" s="22">
        <v>7.1907351600393197</v>
      </c>
      <c r="L49" s="22">
        <v>21.6209713760299</v>
      </c>
      <c r="M49" s="22">
        <v>10.9808016592442</v>
      </c>
      <c r="N49" s="67">
        <v>11.2930990025624</v>
      </c>
      <c r="O49" s="22">
        <v>67.927995019935807</v>
      </c>
      <c r="P49" s="22">
        <v>28.889501247823802</v>
      </c>
      <c r="Q49" s="22">
        <v>21.609542382071801</v>
      </c>
      <c r="R49" s="21">
        <v>35.8579120133017</v>
      </c>
      <c r="S49" s="21">
        <v>6.9716143597063596</v>
      </c>
      <c r="T49" s="22">
        <v>6.0912894274490004</v>
      </c>
      <c r="U49" s="23">
        <v>0.76827914389298402</v>
      </c>
      <c r="V49" s="22">
        <v>8.3091718818225306</v>
      </c>
      <c r="W49" s="22">
        <v>4.3478809732522503</v>
      </c>
      <c r="X49" s="22">
        <v>5.1516792229066501</v>
      </c>
      <c r="Y49" s="22">
        <v>18.812065854644199</v>
      </c>
      <c r="Z49" s="22">
        <v>9.8967055239485298</v>
      </c>
      <c r="AA49" s="67">
        <v>7.6953933621246202</v>
      </c>
      <c r="AB49" s="22">
        <v>85.198319998404202</v>
      </c>
      <c r="AC49" s="22">
        <v>3.1906550922664199</v>
      </c>
      <c r="AD49" s="22">
        <v>13.4302210129075</v>
      </c>
      <c r="AE49" s="26">
        <v>97.967480236674703</v>
      </c>
      <c r="AF49" s="22">
        <v>7.30224670589726</v>
      </c>
      <c r="AG49" s="22">
        <v>16.0016359824102</v>
      </c>
      <c r="AH49" s="22">
        <v>7.7262372741397698</v>
      </c>
      <c r="AI49" s="22">
        <v>97.370148510972697</v>
      </c>
      <c r="AJ49" s="22">
        <v>7.8564422648629204</v>
      </c>
      <c r="AK49" s="22">
        <v>5.86497051452164</v>
      </c>
      <c r="AL49" s="22">
        <v>6.6143975395460597</v>
      </c>
      <c r="AM49" s="22">
        <v>6.2433811720981804</v>
      </c>
      <c r="AN49" s="22">
        <v>6.7964532321521496</v>
      </c>
      <c r="AO49" s="22">
        <v>7.3797621410405103</v>
      </c>
      <c r="AP49" s="39">
        <v>102.074986820833</v>
      </c>
      <c r="AQ49" s="22">
        <v>3.9994609185099002</v>
      </c>
      <c r="AR49" s="22">
        <v>8.2042064744154501</v>
      </c>
      <c r="AS49" s="22">
        <v>7.7019832248744997</v>
      </c>
      <c r="AT49" s="22">
        <v>7.6825157819332599</v>
      </c>
      <c r="AU49" s="22">
        <v>10.282740602558601</v>
      </c>
    </row>
    <row r="50" spans="1:47" x14ac:dyDescent="0.15">
      <c r="A50" s="20">
        <v>42825</v>
      </c>
      <c r="B50" s="18">
        <v>6.2199491846313899</v>
      </c>
      <c r="C50" s="22">
        <v>28.889501247823802</v>
      </c>
      <c r="D50" s="22">
        <v>21.609542382071801</v>
      </c>
      <c r="E50" s="21">
        <v>35.8579120133017</v>
      </c>
      <c r="F50" s="21">
        <v>6.9716143597063596</v>
      </c>
      <c r="G50" s="22">
        <v>6.0912894274490004</v>
      </c>
      <c r="H50" s="23">
        <v>0.76827914389298402</v>
      </c>
      <c r="I50" s="22">
        <v>8.3091718818225306</v>
      </c>
      <c r="J50" s="22">
        <v>4.3478809732522503</v>
      </c>
      <c r="K50" s="22">
        <v>5.1516792229066501</v>
      </c>
      <c r="L50" s="22">
        <v>18.812065854644199</v>
      </c>
      <c r="M50" s="22">
        <v>9.8967055239485298</v>
      </c>
      <c r="N50" s="67">
        <v>7.6953933621246202</v>
      </c>
      <c r="O50" s="22">
        <v>85.198319998404202</v>
      </c>
      <c r="P50" s="22">
        <v>19.870609807841401</v>
      </c>
      <c r="Q50" s="22">
        <v>14.548780686454601</v>
      </c>
      <c r="R50" s="21">
        <v>31.1363048516289</v>
      </c>
      <c r="S50" s="21">
        <v>9.1035535936507603</v>
      </c>
      <c r="T50" s="22">
        <v>8.2815598854960708</v>
      </c>
      <c r="U50" s="23">
        <v>1.5632859687238101</v>
      </c>
      <c r="V50" s="22">
        <v>6.7133190650704604</v>
      </c>
      <c r="W50" s="22">
        <v>3.9352243597218401</v>
      </c>
      <c r="X50" s="22">
        <v>5.3382957528821997</v>
      </c>
      <c r="Y50" s="22">
        <v>15.455469684101599</v>
      </c>
      <c r="Z50" s="22">
        <v>9.6813225240150302</v>
      </c>
      <c r="AA50" s="67">
        <v>15.032090583171099</v>
      </c>
      <c r="AB50" s="22">
        <v>90.679998446095794</v>
      </c>
      <c r="AC50" s="22">
        <v>3.6192352604136602</v>
      </c>
      <c r="AD50" s="22">
        <v>12.364696874798399</v>
      </c>
      <c r="AE50" s="26">
        <v>98.161666955026703</v>
      </c>
      <c r="AF50" s="22">
        <v>8.0328755595676107</v>
      </c>
      <c r="AG50" s="22">
        <v>11.2481621531626</v>
      </c>
      <c r="AH50" s="22">
        <v>12.3829611795167</v>
      </c>
      <c r="AI50" s="22">
        <v>95.052251788188897</v>
      </c>
      <c r="AJ50" s="22">
        <v>7.9448975414390297</v>
      </c>
      <c r="AK50" s="22">
        <v>6.6867888056896998</v>
      </c>
      <c r="AL50" s="22">
        <v>6.9741661379572699</v>
      </c>
      <c r="AM50" s="22">
        <v>9.0310612292125203</v>
      </c>
      <c r="AN50" s="22">
        <v>7.6470130937792904</v>
      </c>
      <c r="AO50" s="22">
        <v>7.28449687328827</v>
      </c>
      <c r="AP50" s="39">
        <v>101.868368128135</v>
      </c>
      <c r="AQ50" s="22">
        <v>11.8896328661908</v>
      </c>
      <c r="AR50" s="22">
        <v>22.3305770985103</v>
      </c>
      <c r="AS50" s="22">
        <v>7.9842758100942897</v>
      </c>
      <c r="AT50" s="22">
        <v>6.8805887092063198</v>
      </c>
      <c r="AU50" s="22">
        <v>10.2567072228646</v>
      </c>
    </row>
    <row r="51" spans="1:47" x14ac:dyDescent="0.15">
      <c r="A51" s="20">
        <v>42916</v>
      </c>
      <c r="B51" s="18">
        <v>4.3758395941423203</v>
      </c>
      <c r="C51" s="22">
        <v>19.870609807841401</v>
      </c>
      <c r="D51" s="22">
        <v>14.548780686454601</v>
      </c>
      <c r="E51" s="21">
        <v>31.1363048516289</v>
      </c>
      <c r="F51" s="21">
        <v>9.1035535936507603</v>
      </c>
      <c r="G51" s="22">
        <v>8.2815598854960708</v>
      </c>
      <c r="H51" s="23">
        <v>1.5632859687238101</v>
      </c>
      <c r="I51" s="22">
        <v>6.7133190650704604</v>
      </c>
      <c r="J51" s="22">
        <v>3.9352243597218401</v>
      </c>
      <c r="K51" s="22">
        <v>5.3382957528821997</v>
      </c>
      <c r="L51" s="22">
        <v>15.455469684101599</v>
      </c>
      <c r="M51" s="22">
        <v>9.6813225240150302</v>
      </c>
      <c r="N51" s="67">
        <v>15.032090583171099</v>
      </c>
      <c r="O51" s="22">
        <v>90.679998446095794</v>
      </c>
      <c r="P51" s="60">
        <v>14.0843945195834</v>
      </c>
      <c r="Q51" s="60">
        <v>10.202583249359799</v>
      </c>
      <c r="R51" s="60">
        <v>26.201649269994501</v>
      </c>
      <c r="S51" s="60">
        <v>15.199592480007301</v>
      </c>
      <c r="T51" s="60">
        <v>12.047084337124801</v>
      </c>
      <c r="U51" s="60">
        <v>1.2975902997852</v>
      </c>
      <c r="V51" s="60">
        <v>5.7632357344419498</v>
      </c>
      <c r="W51" s="60">
        <v>4.1063164761164401</v>
      </c>
      <c r="X51" s="60">
        <v>4.9223959669407504</v>
      </c>
      <c r="Y51" s="60">
        <v>13.249313765157</v>
      </c>
      <c r="Z51" s="60">
        <v>9.23108901749392</v>
      </c>
      <c r="AA51" s="60">
        <v>17.723127895986</v>
      </c>
      <c r="AB51" s="60">
        <v>70.217769214368701</v>
      </c>
      <c r="AC51" s="22">
        <v>3.75234572216177</v>
      </c>
      <c r="AD51" s="22">
        <v>12.7454950862868</v>
      </c>
      <c r="AE51" s="26">
        <v>98.769516753256696</v>
      </c>
      <c r="AF51" s="22">
        <v>8.4960197801518405</v>
      </c>
      <c r="AG51" s="22">
        <v>10.7410350835389</v>
      </c>
      <c r="AH51" s="22">
        <v>9.46702043240896</v>
      </c>
      <c r="AI51" s="22">
        <v>101.640820717742</v>
      </c>
      <c r="AJ51" s="22">
        <v>7.8810578947753802</v>
      </c>
      <c r="AK51" s="22">
        <v>6.5065888320075302</v>
      </c>
      <c r="AL51" s="22">
        <v>6.9201975048945297</v>
      </c>
      <c r="AM51" s="22">
        <v>9.2155244631699595</v>
      </c>
      <c r="AN51" s="22">
        <v>7.4322383034094601</v>
      </c>
      <c r="AO51" s="22">
        <v>7.2569818017528602</v>
      </c>
      <c r="AP51" s="39">
        <v>101.248588877101</v>
      </c>
      <c r="AQ51" s="22">
        <v>9.6536829858241404</v>
      </c>
      <c r="AR51" s="22">
        <v>15.5158668544595</v>
      </c>
      <c r="AS51" s="22">
        <v>8.1957727808864203</v>
      </c>
      <c r="AT51" s="22">
        <v>6.65052245473521</v>
      </c>
      <c r="AU51" s="22">
        <v>9.5052005848266194</v>
      </c>
    </row>
    <row r="52" spans="1:47" x14ac:dyDescent="0.15">
      <c r="B52" s="56">
        <v>3.3994901742629802</v>
      </c>
      <c r="C52" s="60">
        <v>14.0843945195834</v>
      </c>
      <c r="D52" s="60">
        <v>10.202583249359799</v>
      </c>
      <c r="E52" s="60">
        <v>26.201649269994501</v>
      </c>
      <c r="F52" s="60">
        <v>15.199592480007301</v>
      </c>
      <c r="G52" s="60">
        <v>12.047084337124801</v>
      </c>
      <c r="H52" s="60">
        <v>1.2975902997852</v>
      </c>
      <c r="I52" s="60">
        <v>5.7632357344419498</v>
      </c>
      <c r="J52" s="60">
        <v>4.1063164761164401</v>
      </c>
      <c r="K52" s="60">
        <v>4.9223959669407504</v>
      </c>
      <c r="L52" s="60">
        <v>13.249313765157</v>
      </c>
      <c r="M52" s="60">
        <v>9.23108901749392</v>
      </c>
      <c r="N52" s="60">
        <v>17.723127895986</v>
      </c>
      <c r="O52" s="60">
        <v>70.217769214368701</v>
      </c>
      <c r="AC52" s="60">
        <v>3.5856373385222802</v>
      </c>
      <c r="AD52" s="60">
        <v>13.372225667656</v>
      </c>
      <c r="AE52" s="60">
        <v>98.559226347934995</v>
      </c>
      <c r="AF52" s="60">
        <v>8.7880934817758405</v>
      </c>
      <c r="AG52" s="60">
        <v>7.9969903060968104</v>
      </c>
      <c r="AH52" s="60">
        <v>7.7837750509481198</v>
      </c>
      <c r="AI52" s="60">
        <v>101.898229028941</v>
      </c>
      <c r="AJ52" s="60">
        <v>5.59863933906332</v>
      </c>
      <c r="AK52" s="60">
        <v>6.36320640536018</v>
      </c>
      <c r="AL52" s="60">
        <v>6.8925961606435298</v>
      </c>
      <c r="AM52" s="60">
        <v>9.2203606200374004</v>
      </c>
      <c r="AN52" s="60">
        <v>7.1306703130392304</v>
      </c>
      <c r="AO52" s="60">
        <v>7.2935979601698904</v>
      </c>
      <c r="AP52" s="60">
        <v>101.463284375469</v>
      </c>
      <c r="AQ52" s="60">
        <v>10.3734853340267</v>
      </c>
      <c r="AR52" s="60">
        <v>11.397884424084101</v>
      </c>
      <c r="AS52" s="60">
        <v>8.2208492558524604</v>
      </c>
      <c r="AT52" s="60">
        <v>6.5790323865848697</v>
      </c>
      <c r="AU52" s="60">
        <v>6.2393778362230004</v>
      </c>
    </row>
    <row r="53" spans="1:47" s="15" customFormat="1" ht="11.25" x14ac:dyDescent="0.15">
      <c r="A53" s="20" t="s">
        <v>99</v>
      </c>
      <c r="B53" s="92"/>
      <c r="C53" s="22"/>
      <c r="D53" s="22"/>
      <c r="E53" s="22"/>
      <c r="F53" s="22"/>
      <c r="G53" s="23"/>
      <c r="H53" s="21"/>
      <c r="I53" s="21"/>
      <c r="J53" s="22"/>
      <c r="K53" s="22"/>
      <c r="M53" s="14"/>
      <c r="N53" s="14"/>
      <c r="O53" s="19"/>
      <c r="P53" s="19"/>
    </row>
    <row r="54" spans="1:47" s="15" customFormat="1" ht="11.25" x14ac:dyDescent="0.15">
      <c r="A54" s="20">
        <v>38625</v>
      </c>
      <c r="B54" s="18">
        <f t="shared" ref="B54:N54" si="0">100+B4</f>
        <v>118.486029995048</v>
      </c>
      <c r="C54" s="21">
        <f t="shared" si="0"/>
        <v>221.81523505975298</v>
      </c>
      <c r="D54" s="21">
        <f t="shared" si="0"/>
        <v>185.94407646366261</v>
      </c>
      <c r="E54" s="21">
        <f t="shared" si="0"/>
        <v>119.198983005713</v>
      </c>
      <c r="F54" s="21">
        <f t="shared" si="0"/>
        <v>117.0986675409507</v>
      </c>
      <c r="G54" s="21">
        <f t="shared" si="0"/>
        <v>101.24887283622029</v>
      </c>
      <c r="H54" s="21">
        <f t="shared" si="0"/>
        <v>119.92725627723181</v>
      </c>
      <c r="I54" s="21">
        <f t="shared" si="0"/>
        <v>112.95561266482559</v>
      </c>
      <c r="J54" s="21">
        <f t="shared" si="0"/>
        <v>112.0479944505622</v>
      </c>
      <c r="K54" s="21">
        <f t="shared" si="0"/>
        <v>113.8646451701582</v>
      </c>
      <c r="L54" s="21">
        <f t="shared" si="0"/>
        <v>111.8395320166353</v>
      </c>
      <c r="M54" s="21">
        <f t="shared" si="0"/>
        <v>119.14976267780411</v>
      </c>
      <c r="N54" s="21">
        <f t="shared" si="0"/>
        <v>115.7247622879718</v>
      </c>
      <c r="O54" s="21">
        <f t="shared" ref="O54:O101" si="1">O4</f>
        <v>61.0644195337253</v>
      </c>
      <c r="P54" s="21">
        <f t="shared" ref="P54:AA54" si="2">100+P4</f>
        <v>173.00070052836969</v>
      </c>
      <c r="Q54" s="21">
        <f t="shared" si="2"/>
        <v>145.37603400190238</v>
      </c>
      <c r="R54" s="21">
        <f t="shared" si="2"/>
        <v>115.695285060549</v>
      </c>
      <c r="S54" s="21">
        <f t="shared" si="2"/>
        <v>119.068977581596</v>
      </c>
      <c r="T54" s="21">
        <f t="shared" si="2"/>
        <v>99.244085359691056</v>
      </c>
      <c r="U54" s="21">
        <f t="shared" si="2"/>
        <v>124.9510174187681</v>
      </c>
      <c r="V54" s="21">
        <f t="shared" si="2"/>
        <v>112.50488580178521</v>
      </c>
      <c r="W54" s="21">
        <f t="shared" si="2"/>
        <v>114.2646193192935</v>
      </c>
      <c r="X54" s="21">
        <f t="shared" si="2"/>
        <v>115.7842485782493</v>
      </c>
      <c r="Y54" s="21">
        <f t="shared" si="2"/>
        <v>111.9536908330477</v>
      </c>
      <c r="Z54" s="21">
        <f t="shared" si="2"/>
        <v>119.3738881134076</v>
      </c>
      <c r="AA54" s="21">
        <f t="shared" si="2"/>
        <v>107.67373868794735</v>
      </c>
      <c r="AB54" s="21">
        <f t="shared" ref="AB54:AB101" si="3">AB4</f>
        <v>72.004793514467494</v>
      </c>
      <c r="AC54" s="21">
        <f t="shared" ref="AC54:AD73" si="4">100+AC4</f>
        <v>104.84468501009471</v>
      </c>
      <c r="AD54" s="21">
        <f t="shared" si="4"/>
        <v>113.7819312350501</v>
      </c>
      <c r="AE54" s="21">
        <f t="shared" ref="AE54:AE101" si="5">AE4</f>
        <v>98.546677338856298</v>
      </c>
      <c r="AF54" s="21">
        <f t="shared" ref="AF54:AH73" si="6">100+AF4</f>
        <v>121.5977339887061</v>
      </c>
      <c r="AG54" s="21">
        <f t="shared" si="6"/>
        <v>120.8967640154805</v>
      </c>
      <c r="AH54" s="21">
        <f t="shared" si="6"/>
        <v>112.2167120492612</v>
      </c>
      <c r="AI54" s="21">
        <f t="shared" ref="AI54:AJ73" si="7">AI4</f>
        <v>98.5311155244611</v>
      </c>
      <c r="AJ54" s="26">
        <f t="shared" si="7"/>
        <v>6.62756560437807</v>
      </c>
      <c r="AK54" s="21">
        <f t="shared" ref="AK54:AU54" si="8">100+AK4</f>
        <v>111.0400772691238</v>
      </c>
      <c r="AL54" s="21">
        <f t="shared" si="8"/>
        <v>110.8497976296444</v>
      </c>
      <c r="AM54" s="21">
        <f t="shared" si="8"/>
        <v>113.517139041333</v>
      </c>
      <c r="AN54" s="21">
        <f t="shared" si="8"/>
        <v>112.4553772684681</v>
      </c>
      <c r="AO54" s="21">
        <f t="shared" si="8"/>
        <v>113.28666868379339</v>
      </c>
      <c r="AP54" s="21">
        <f t="shared" si="8"/>
        <v>201.46876321764398</v>
      </c>
      <c r="AQ54" s="21">
        <f t="shared" si="8"/>
        <v>126.18391684559791</v>
      </c>
      <c r="AR54" s="21">
        <f t="shared" si="8"/>
        <v>122.15468923016749</v>
      </c>
      <c r="AS54" s="21">
        <f t="shared" si="8"/>
        <v>111.7074011255098</v>
      </c>
      <c r="AT54" s="21">
        <f t="shared" si="8"/>
        <v>110.9867252199263</v>
      </c>
      <c r="AU54" s="21">
        <f t="shared" si="8"/>
        <v>106.21822481857254</v>
      </c>
    </row>
    <row r="55" spans="1:47" s="15" customFormat="1" ht="11.25" x14ac:dyDescent="0.15">
      <c r="A55" s="20">
        <v>38717</v>
      </c>
      <c r="B55" s="18">
        <f t="shared" ref="B55:M55" si="9">100+B5</f>
        <v>116.6593683549083</v>
      </c>
      <c r="C55" s="21">
        <f t="shared" si="9"/>
        <v>173.00070052836969</v>
      </c>
      <c r="D55" s="21">
        <f t="shared" si="9"/>
        <v>145.37603400190238</v>
      </c>
      <c r="E55" s="21">
        <f t="shared" si="9"/>
        <v>115.695285060549</v>
      </c>
      <c r="F55" s="21">
        <f t="shared" si="9"/>
        <v>119.068977581596</v>
      </c>
      <c r="G55" s="21">
        <f t="shared" si="9"/>
        <v>99.244085359691056</v>
      </c>
      <c r="H55" s="21">
        <f t="shared" si="9"/>
        <v>124.9510174187681</v>
      </c>
      <c r="I55" s="21">
        <f t="shared" si="9"/>
        <v>112.50488580178521</v>
      </c>
      <c r="J55" s="21">
        <f t="shared" si="9"/>
        <v>114.2646193192935</v>
      </c>
      <c r="K55" s="21">
        <f t="shared" si="9"/>
        <v>115.7842485782493</v>
      </c>
      <c r="L55" s="21">
        <f t="shared" si="9"/>
        <v>111.9536908330477</v>
      </c>
      <c r="M55" s="21">
        <f t="shared" si="9"/>
        <v>119.3738881134076</v>
      </c>
      <c r="N55" s="21">
        <f t="shared" ref="N55:N101" si="10">100+N5</f>
        <v>107.67373868794735</v>
      </c>
      <c r="O55" s="21">
        <f t="shared" si="1"/>
        <v>72.004793514467494</v>
      </c>
      <c r="P55" s="21">
        <f t="shared" ref="P55:AA55" si="11">100+P5</f>
        <v>204.390492237606</v>
      </c>
      <c r="Q55" s="21">
        <f t="shared" si="11"/>
        <v>115.9123417492187</v>
      </c>
      <c r="R55" s="21">
        <f t="shared" si="11"/>
        <v>119.21090884195999</v>
      </c>
      <c r="S55" s="21">
        <f t="shared" si="11"/>
        <v>136.48673716712639</v>
      </c>
      <c r="T55" s="21">
        <f t="shared" si="11"/>
        <v>91.342294263169194</v>
      </c>
      <c r="U55" s="21">
        <f t="shared" si="11"/>
        <v>122.8833986652409</v>
      </c>
      <c r="V55" s="21">
        <f t="shared" si="11"/>
        <v>114.73070033052539</v>
      </c>
      <c r="W55" s="21">
        <f t="shared" si="11"/>
        <v>123.2047915750738</v>
      </c>
      <c r="X55" s="21">
        <f t="shared" si="11"/>
        <v>118.3846114807989</v>
      </c>
      <c r="Y55" s="21">
        <f t="shared" si="11"/>
        <v>112.4237822621965</v>
      </c>
      <c r="Z55" s="21">
        <f t="shared" si="11"/>
        <v>119.4716329167416</v>
      </c>
      <c r="AA55" s="21">
        <f t="shared" si="11"/>
        <v>176.05481349444591</v>
      </c>
      <c r="AB55" s="21">
        <f t="shared" si="3"/>
        <v>68.958493987321006</v>
      </c>
      <c r="AC55" s="21">
        <f t="shared" si="4"/>
        <v>104.90149327416269</v>
      </c>
      <c r="AD55" s="21">
        <f t="shared" si="4"/>
        <v>113.5296285664112</v>
      </c>
      <c r="AE55" s="21">
        <f t="shared" si="5"/>
        <v>98.875507381632204</v>
      </c>
      <c r="AF55" s="21">
        <f t="shared" si="6"/>
        <v>122.435315973104</v>
      </c>
      <c r="AG55" s="21">
        <f t="shared" si="6"/>
        <v>123.98894987336359</v>
      </c>
      <c r="AH55" s="21">
        <f t="shared" si="6"/>
        <v>112.6672880316451</v>
      </c>
      <c r="AI55" s="21">
        <f t="shared" si="7"/>
        <v>99.394507218878303</v>
      </c>
      <c r="AJ55" s="26">
        <f t="shared" si="7"/>
        <v>5.1752691258812602</v>
      </c>
      <c r="AK55" s="21">
        <f t="shared" ref="AK55:AU55" si="12">100+AK5</f>
        <v>111.6434140375047</v>
      </c>
      <c r="AL55" s="21">
        <f t="shared" si="12"/>
        <v>111.2542482515952</v>
      </c>
      <c r="AM55" s="21">
        <f t="shared" si="12"/>
        <v>110.36169250748991</v>
      </c>
      <c r="AN55" s="21">
        <f t="shared" si="12"/>
        <v>112.1802607444275</v>
      </c>
      <c r="AO55" s="21">
        <f t="shared" si="12"/>
        <v>111.3967351439403</v>
      </c>
      <c r="AP55" s="21">
        <f t="shared" si="12"/>
        <v>201.15103525452702</v>
      </c>
      <c r="AQ55" s="21">
        <f t="shared" si="12"/>
        <v>125.0833948494214</v>
      </c>
      <c r="AR55" s="21">
        <f t="shared" si="12"/>
        <v>122.35980404144439</v>
      </c>
      <c r="AS55" s="21">
        <f t="shared" si="12"/>
        <v>111.05029696133209</v>
      </c>
      <c r="AT55" s="21">
        <f t="shared" si="12"/>
        <v>110.4826016864526</v>
      </c>
      <c r="AU55" s="21">
        <f t="shared" si="12"/>
        <v>107.08922346193236</v>
      </c>
    </row>
    <row r="56" spans="1:47" s="15" customFormat="1" ht="11.25" x14ac:dyDescent="0.15">
      <c r="A56" s="20">
        <v>38807</v>
      </c>
      <c r="B56" s="18">
        <f t="shared" ref="B56:M56" si="13">100+B6</f>
        <v>111.81072564775221</v>
      </c>
      <c r="C56" s="21">
        <f t="shared" si="13"/>
        <v>204.390492237606</v>
      </c>
      <c r="D56" s="21">
        <f t="shared" si="13"/>
        <v>115.9123417492187</v>
      </c>
      <c r="E56" s="21">
        <f t="shared" si="13"/>
        <v>119.21090884195999</v>
      </c>
      <c r="F56" s="21">
        <f t="shared" si="13"/>
        <v>136.48673716712639</v>
      </c>
      <c r="G56" s="21">
        <f t="shared" si="13"/>
        <v>91.342294263169194</v>
      </c>
      <c r="H56" s="21">
        <f t="shared" si="13"/>
        <v>122.8833986652409</v>
      </c>
      <c r="I56" s="21">
        <f t="shared" si="13"/>
        <v>114.73070033052539</v>
      </c>
      <c r="J56" s="21">
        <f t="shared" si="13"/>
        <v>123.2047915750738</v>
      </c>
      <c r="K56" s="21">
        <f t="shared" si="13"/>
        <v>118.3846114807989</v>
      </c>
      <c r="L56" s="21">
        <f t="shared" si="13"/>
        <v>112.4237822621965</v>
      </c>
      <c r="M56" s="21">
        <f t="shared" si="13"/>
        <v>119.4716329167416</v>
      </c>
      <c r="N56" s="21">
        <f t="shared" si="10"/>
        <v>176.05481349444591</v>
      </c>
      <c r="O56" s="21">
        <f t="shared" si="1"/>
        <v>68.958493987321006</v>
      </c>
      <c r="P56" s="21">
        <f t="shared" ref="P56:Z56" si="14">100+P6</f>
        <v>212.27593004683001</v>
      </c>
      <c r="Q56" s="21">
        <f t="shared" si="14"/>
        <v>115.1373647329264</v>
      </c>
      <c r="R56" s="21">
        <f t="shared" si="14"/>
        <v>116.57389354039</v>
      </c>
      <c r="S56" s="21">
        <f t="shared" si="14"/>
        <v>130.0182828054071</v>
      </c>
      <c r="T56" s="21">
        <f t="shared" si="14"/>
        <v>93.937288538824234</v>
      </c>
      <c r="U56" s="21">
        <f t="shared" si="14"/>
        <v>120.980359833439</v>
      </c>
      <c r="V56" s="21">
        <f t="shared" si="14"/>
        <v>116.1358174802467</v>
      </c>
      <c r="W56" s="21">
        <f t="shared" si="14"/>
        <v>124.35594640620741</v>
      </c>
      <c r="X56" s="21">
        <f t="shared" si="14"/>
        <v>117.2097987972578</v>
      </c>
      <c r="Y56" s="21">
        <f t="shared" si="14"/>
        <v>113.7753885174012</v>
      </c>
      <c r="Z56" s="21">
        <f t="shared" si="14"/>
        <v>118.0047779947902</v>
      </c>
      <c r="AA56" s="21">
        <f t="shared" ref="AA56:AA101" si="15">100+AA6</f>
        <v>153.77031319353739</v>
      </c>
      <c r="AB56" s="21">
        <f t="shared" si="3"/>
        <v>62.646001446905103</v>
      </c>
      <c r="AC56" s="21">
        <f t="shared" si="4"/>
        <v>105.09686537069123</v>
      </c>
      <c r="AD56" s="21">
        <f t="shared" si="4"/>
        <v>114.4540027213133</v>
      </c>
      <c r="AE56" s="21">
        <f t="shared" si="5"/>
        <v>98.547633633909598</v>
      </c>
      <c r="AF56" s="21">
        <f t="shared" si="6"/>
        <v>120.6352690324529</v>
      </c>
      <c r="AG56" s="21">
        <f t="shared" si="6"/>
        <v>125.98274699304301</v>
      </c>
      <c r="AH56" s="21">
        <f t="shared" si="6"/>
        <v>122.1203733703898</v>
      </c>
      <c r="AI56" s="21">
        <f t="shared" si="7"/>
        <v>98.537184396626998</v>
      </c>
      <c r="AJ56" s="26">
        <f t="shared" si="7"/>
        <v>6.2810820186279397</v>
      </c>
      <c r="AK56" s="21">
        <f t="shared" ref="AK56:AU56" si="16">100+AK6</f>
        <v>112.8684992360605</v>
      </c>
      <c r="AL56" s="21">
        <f t="shared" si="16"/>
        <v>112.79432197097709</v>
      </c>
      <c r="AM56" s="21">
        <f t="shared" si="16"/>
        <v>110.3415828848248</v>
      </c>
      <c r="AN56" s="21">
        <f t="shared" si="16"/>
        <v>119.48106321987891</v>
      </c>
      <c r="AO56" s="21">
        <f t="shared" si="16"/>
        <v>109.99384321372132</v>
      </c>
      <c r="AP56" s="21">
        <f t="shared" si="16"/>
        <v>201.46635999395602</v>
      </c>
      <c r="AQ56" s="21">
        <f t="shared" si="16"/>
        <v>124.6830664394095</v>
      </c>
      <c r="AR56" s="21">
        <f t="shared" si="16"/>
        <v>121.1625360905805</v>
      </c>
      <c r="AS56" s="21">
        <f t="shared" si="16"/>
        <v>112.3798105971736</v>
      </c>
      <c r="AT56" s="21">
        <f t="shared" si="16"/>
        <v>110.9587953804201</v>
      </c>
      <c r="AU56" s="21">
        <f t="shared" si="16"/>
        <v>106.02650165624721</v>
      </c>
    </row>
    <row r="57" spans="1:47" s="15" customFormat="1" ht="11.25" x14ac:dyDescent="0.15">
      <c r="A57" s="20">
        <v>38898</v>
      </c>
      <c r="B57" s="18">
        <f t="shared" ref="B57:M57" si="17">100+B7</f>
        <v>115.64902320137431</v>
      </c>
      <c r="C57" s="21">
        <f t="shared" si="17"/>
        <v>212.27593004683001</v>
      </c>
      <c r="D57" s="21">
        <f t="shared" si="17"/>
        <v>115.1373647329264</v>
      </c>
      <c r="E57" s="21">
        <f t="shared" si="17"/>
        <v>116.57389354039</v>
      </c>
      <c r="F57" s="21">
        <f t="shared" si="17"/>
        <v>130.0182828054071</v>
      </c>
      <c r="G57" s="21">
        <f t="shared" si="17"/>
        <v>93.937288538824234</v>
      </c>
      <c r="H57" s="21">
        <f t="shared" si="17"/>
        <v>120.980359833439</v>
      </c>
      <c r="I57" s="21">
        <f t="shared" si="17"/>
        <v>116.1358174802467</v>
      </c>
      <c r="J57" s="21">
        <f t="shared" si="17"/>
        <v>124.35594640620741</v>
      </c>
      <c r="K57" s="21">
        <f t="shared" si="17"/>
        <v>117.2097987972578</v>
      </c>
      <c r="L57" s="21">
        <f t="shared" si="17"/>
        <v>113.7753885174012</v>
      </c>
      <c r="M57" s="21">
        <f t="shared" si="17"/>
        <v>118.0047779947902</v>
      </c>
      <c r="N57" s="21">
        <f t="shared" si="10"/>
        <v>153.77031319353739</v>
      </c>
      <c r="O57" s="21">
        <f t="shared" si="1"/>
        <v>62.646001446905103</v>
      </c>
      <c r="P57" s="21">
        <f t="shared" ref="P57:Z57" si="18">100+P7</f>
        <v>108.03205213585773</v>
      </c>
      <c r="Q57" s="21">
        <f t="shared" si="18"/>
        <v>106.02630911535395</v>
      </c>
      <c r="R57" s="21">
        <f t="shared" si="18"/>
        <v>117.2301017398899</v>
      </c>
      <c r="S57" s="21">
        <f t="shared" si="18"/>
        <v>128.9969899696483</v>
      </c>
      <c r="T57" s="21">
        <f t="shared" si="18"/>
        <v>95.411383117977621</v>
      </c>
      <c r="U57" s="21">
        <f t="shared" si="18"/>
        <v>121.13555607004889</v>
      </c>
      <c r="V57" s="21">
        <f t="shared" si="18"/>
        <v>115.2459831650378</v>
      </c>
      <c r="W57" s="21">
        <f t="shared" si="18"/>
        <v>123.0111101264086</v>
      </c>
      <c r="X57" s="21">
        <f t="shared" si="18"/>
        <v>117.4030238108456</v>
      </c>
      <c r="Y57" s="21">
        <f t="shared" si="18"/>
        <v>115.9621838175201</v>
      </c>
      <c r="Z57" s="21">
        <f t="shared" si="18"/>
        <v>117.22985084280729</v>
      </c>
      <c r="AA57" s="21">
        <f t="shared" si="15"/>
        <v>135.28930438145889</v>
      </c>
      <c r="AB57" s="21">
        <f t="shared" si="3"/>
        <v>67.548185046401898</v>
      </c>
      <c r="AC57" s="21">
        <f t="shared" si="4"/>
        <v>105.28801607855323</v>
      </c>
      <c r="AD57" s="21">
        <f t="shared" si="4"/>
        <v>114.956185038269</v>
      </c>
      <c r="AE57" s="21">
        <f t="shared" si="5"/>
        <v>98.811555212467795</v>
      </c>
      <c r="AF57" s="21">
        <f t="shared" si="6"/>
        <v>122.8490139722971</v>
      </c>
      <c r="AG57" s="21">
        <f t="shared" si="6"/>
        <v>129.15633215508549</v>
      </c>
      <c r="AH57" s="21">
        <f t="shared" si="6"/>
        <v>120.43154002948501</v>
      </c>
      <c r="AI57" s="21">
        <f t="shared" si="7"/>
        <v>98.242529336309801</v>
      </c>
      <c r="AJ57" s="26">
        <f t="shared" si="7"/>
        <v>4.6950069010086599</v>
      </c>
      <c r="AK57" s="21">
        <f t="shared" ref="AK57:AU57" si="19">100+AK7</f>
        <v>113.6634416157669</v>
      </c>
      <c r="AL57" s="21">
        <f t="shared" si="19"/>
        <v>113.0978888617898</v>
      </c>
      <c r="AM57" s="21">
        <f t="shared" si="19"/>
        <v>108.37327684282383</v>
      </c>
      <c r="AN57" s="21">
        <f t="shared" si="19"/>
        <v>120.1836027896956</v>
      </c>
      <c r="AO57" s="21">
        <f t="shared" si="19"/>
        <v>110.82550197836881</v>
      </c>
      <c r="AP57" s="21">
        <f t="shared" si="19"/>
        <v>201.20336695307799</v>
      </c>
      <c r="AQ57" s="21">
        <f t="shared" si="19"/>
        <v>123.300290567608</v>
      </c>
      <c r="AR57" s="21">
        <f t="shared" si="19"/>
        <v>121.2174046167995</v>
      </c>
      <c r="AS57" s="21">
        <f t="shared" si="19"/>
        <v>111.6690243868097</v>
      </c>
      <c r="AT57" s="21">
        <f t="shared" si="19"/>
        <v>109.39502920716041</v>
      </c>
      <c r="AU57" s="21">
        <f t="shared" si="19"/>
        <v>106.44559467056358</v>
      </c>
    </row>
    <row r="58" spans="1:47" s="15" customFormat="1" ht="11.25" x14ac:dyDescent="0.15">
      <c r="A58" s="20">
        <v>38990</v>
      </c>
      <c r="B58" s="18">
        <f t="shared" ref="B58:M58" si="20">100+B8</f>
        <v>107.25867522020941</v>
      </c>
      <c r="C58" s="21">
        <f t="shared" si="20"/>
        <v>108.03205213585773</v>
      </c>
      <c r="D58" s="21">
        <f t="shared" si="20"/>
        <v>106.02630911535395</v>
      </c>
      <c r="E58" s="21">
        <f t="shared" si="20"/>
        <v>117.2301017398899</v>
      </c>
      <c r="F58" s="21">
        <f t="shared" si="20"/>
        <v>128.9969899696483</v>
      </c>
      <c r="G58" s="21">
        <f t="shared" si="20"/>
        <v>95.411383117977621</v>
      </c>
      <c r="H58" s="21">
        <f t="shared" si="20"/>
        <v>121.13555607004889</v>
      </c>
      <c r="I58" s="21">
        <f t="shared" si="20"/>
        <v>115.2459831650378</v>
      </c>
      <c r="J58" s="21">
        <f t="shared" si="20"/>
        <v>123.0111101264086</v>
      </c>
      <c r="K58" s="21">
        <f t="shared" si="20"/>
        <v>117.4030238108456</v>
      </c>
      <c r="L58" s="21">
        <f t="shared" si="20"/>
        <v>115.9621838175201</v>
      </c>
      <c r="M58" s="21">
        <f t="shared" si="20"/>
        <v>117.22985084280729</v>
      </c>
      <c r="N58" s="21">
        <f t="shared" si="10"/>
        <v>135.28930438145889</v>
      </c>
      <c r="O58" s="21">
        <f t="shared" si="1"/>
        <v>67.548185046401898</v>
      </c>
      <c r="P58" s="21">
        <f t="shared" ref="P58:Z58" si="21">100+P8</f>
        <v>121.3933054276702</v>
      </c>
      <c r="Q58" s="21">
        <f t="shared" si="21"/>
        <v>112.69452481789079</v>
      </c>
      <c r="R58" s="21">
        <f t="shared" si="21"/>
        <v>118.74394530752559</v>
      </c>
      <c r="S58" s="21">
        <f t="shared" si="21"/>
        <v>127.0264645765035</v>
      </c>
      <c r="T58" s="21">
        <f t="shared" si="21"/>
        <v>99.863886669084863</v>
      </c>
      <c r="U58" s="21">
        <f t="shared" si="21"/>
        <v>117.04196442656931</v>
      </c>
      <c r="V58" s="21">
        <f t="shared" si="21"/>
        <v>115.7106708336639</v>
      </c>
      <c r="W58" s="21">
        <f t="shared" si="21"/>
        <v>123.8116942251585</v>
      </c>
      <c r="X58" s="21">
        <f t="shared" si="21"/>
        <v>116.9413280026174</v>
      </c>
      <c r="Y58" s="21">
        <f t="shared" si="21"/>
        <v>117.60083794513881</v>
      </c>
      <c r="Z58" s="21">
        <f t="shared" si="21"/>
        <v>117.19673865662941</v>
      </c>
      <c r="AA58" s="21">
        <f t="shared" si="15"/>
        <v>143.71417255848559</v>
      </c>
      <c r="AB58" s="21">
        <f t="shared" si="3"/>
        <v>87.116712875568496</v>
      </c>
      <c r="AC58" s="21">
        <f t="shared" si="4"/>
        <v>104.75949495981591</v>
      </c>
      <c r="AD58" s="21">
        <f t="shared" si="4"/>
        <v>115.22493765627119</v>
      </c>
      <c r="AE58" s="21">
        <f t="shared" si="5"/>
        <v>98.819567995311601</v>
      </c>
      <c r="AF58" s="21">
        <f t="shared" si="6"/>
        <v>123.6698912870943</v>
      </c>
      <c r="AG58" s="21">
        <f t="shared" si="6"/>
        <v>127.8999239014933</v>
      </c>
      <c r="AH58" s="21">
        <f t="shared" si="6"/>
        <v>117.1569817932935</v>
      </c>
      <c r="AI58" s="21">
        <f t="shared" si="7"/>
        <v>101.10714045190601</v>
      </c>
      <c r="AJ58" s="26">
        <f t="shared" si="7"/>
        <v>5.1626009300663904</v>
      </c>
      <c r="AK58" s="21">
        <f t="shared" ref="AK58:AU58" si="22">100+AK8</f>
        <v>113.1302282630337</v>
      </c>
      <c r="AL58" s="21">
        <f t="shared" si="22"/>
        <v>112.6592019646927</v>
      </c>
      <c r="AM58" s="21">
        <f t="shared" si="22"/>
        <v>107.81129504984494</v>
      </c>
      <c r="AN58" s="21">
        <f t="shared" si="22"/>
        <v>119.5664835459381</v>
      </c>
      <c r="AO58" s="21">
        <f t="shared" si="22"/>
        <v>111.3557192136854</v>
      </c>
      <c r="AP58" s="21">
        <f t="shared" si="22"/>
        <v>201.18744511964002</v>
      </c>
      <c r="AQ58" s="21">
        <f t="shared" si="22"/>
        <v>120.37083915108221</v>
      </c>
      <c r="AR58" s="21">
        <f t="shared" si="22"/>
        <v>120.8248872126143</v>
      </c>
      <c r="AS58" s="21">
        <f t="shared" si="22"/>
        <v>111.3848833854038</v>
      </c>
      <c r="AT58" s="21">
        <f t="shared" si="22"/>
        <v>109.14418299986052</v>
      </c>
      <c r="AU58" s="21">
        <f t="shared" si="22"/>
        <v>106.33637644917866</v>
      </c>
    </row>
    <row r="59" spans="1:47" s="15" customFormat="1" ht="11.25" x14ac:dyDescent="0.15">
      <c r="A59" s="20">
        <v>39082</v>
      </c>
      <c r="B59" s="18">
        <f t="shared" ref="B59:M59" si="23">100+B9</f>
        <v>106.13897032113759</v>
      </c>
      <c r="C59" s="21">
        <f t="shared" si="23"/>
        <v>121.3933054276702</v>
      </c>
      <c r="D59" s="21">
        <f t="shared" si="23"/>
        <v>112.69452481789079</v>
      </c>
      <c r="E59" s="21">
        <f t="shared" si="23"/>
        <v>118.74394530752559</v>
      </c>
      <c r="F59" s="21">
        <f t="shared" si="23"/>
        <v>127.0264645765035</v>
      </c>
      <c r="G59" s="21">
        <f t="shared" si="23"/>
        <v>99.863886669084863</v>
      </c>
      <c r="H59" s="21">
        <f t="shared" si="23"/>
        <v>117.04196442656931</v>
      </c>
      <c r="I59" s="21">
        <f t="shared" si="23"/>
        <v>115.7106708336639</v>
      </c>
      <c r="J59" s="21">
        <f t="shared" si="23"/>
        <v>123.8116942251585</v>
      </c>
      <c r="K59" s="21">
        <f t="shared" si="23"/>
        <v>116.9413280026174</v>
      </c>
      <c r="L59" s="21">
        <f t="shared" si="23"/>
        <v>117.60083794513881</v>
      </c>
      <c r="M59" s="21">
        <f t="shared" si="23"/>
        <v>117.19673865662941</v>
      </c>
      <c r="N59" s="21">
        <f t="shared" si="10"/>
        <v>143.71417255848559</v>
      </c>
      <c r="O59" s="21">
        <f t="shared" si="1"/>
        <v>87.116712875568496</v>
      </c>
      <c r="P59" s="21">
        <f t="shared" ref="P59:Z59" si="24">100+P9</f>
        <v>126.6157833996359</v>
      </c>
      <c r="Q59" s="21">
        <f t="shared" si="24"/>
        <v>117.6421221302919</v>
      </c>
      <c r="R59" s="21">
        <f t="shared" si="24"/>
        <v>120.1150699917999</v>
      </c>
      <c r="S59" s="21">
        <f t="shared" si="24"/>
        <v>126.6092272825626</v>
      </c>
      <c r="T59" s="21">
        <f t="shared" si="24"/>
        <v>91.156506798746847</v>
      </c>
      <c r="U59" s="21">
        <f t="shared" si="24"/>
        <v>119.03457836513</v>
      </c>
      <c r="V59" s="21">
        <f t="shared" si="24"/>
        <v>116.39714651749151</v>
      </c>
      <c r="W59" s="21">
        <f t="shared" si="24"/>
        <v>127.3066215534007</v>
      </c>
      <c r="X59" s="21">
        <f t="shared" si="24"/>
        <v>117.0830682724817</v>
      </c>
      <c r="Y59" s="21">
        <f t="shared" si="24"/>
        <v>119.5019127666724</v>
      </c>
      <c r="Z59" s="21">
        <f t="shared" si="24"/>
        <v>115.8180810767911</v>
      </c>
      <c r="AA59" s="21">
        <f t="shared" si="15"/>
        <v>102.63546692187732</v>
      </c>
      <c r="AB59" s="21">
        <f t="shared" si="3"/>
        <v>79.3029207445</v>
      </c>
      <c r="AC59" s="21">
        <f t="shared" si="4"/>
        <v>104.69855504741794</v>
      </c>
      <c r="AD59" s="21">
        <f t="shared" si="4"/>
        <v>115.5561149967934</v>
      </c>
      <c r="AE59" s="21">
        <f t="shared" si="5"/>
        <v>98.428272471758802</v>
      </c>
      <c r="AF59" s="21">
        <f t="shared" si="6"/>
        <v>123.7090822262284</v>
      </c>
      <c r="AG59" s="21">
        <f t="shared" si="6"/>
        <v>126.2195247441863</v>
      </c>
      <c r="AH59" s="21">
        <f t="shared" si="6"/>
        <v>116.94622535453991</v>
      </c>
      <c r="AI59" s="21">
        <f t="shared" si="7"/>
        <v>106.366881569329</v>
      </c>
      <c r="AJ59" s="26">
        <f t="shared" si="7"/>
        <v>4.5469711033239602</v>
      </c>
      <c r="AK59" s="21">
        <f t="shared" ref="AK59:AU59" si="25">100+AK9</f>
        <v>112.9069975434886</v>
      </c>
      <c r="AL59" s="21">
        <f t="shared" si="25"/>
        <v>112.5485748704551</v>
      </c>
      <c r="AM59" s="21">
        <f t="shared" si="25"/>
        <v>109.20637387696696</v>
      </c>
      <c r="AN59" s="21">
        <f t="shared" si="25"/>
        <v>118.6496645453576</v>
      </c>
      <c r="AO59" s="21">
        <f t="shared" si="25"/>
        <v>111.7625679949023</v>
      </c>
      <c r="AP59" s="21">
        <f t="shared" si="25"/>
        <v>201.61109630131801</v>
      </c>
      <c r="AQ59" s="21">
        <f t="shared" si="25"/>
        <v>122.791192197306</v>
      </c>
      <c r="AR59" s="21">
        <f t="shared" si="25"/>
        <v>122.93972742448079</v>
      </c>
      <c r="AS59" s="21">
        <f t="shared" si="25"/>
        <v>111.7834343996288</v>
      </c>
      <c r="AT59" s="21">
        <f t="shared" si="25"/>
        <v>109.40119618229615</v>
      </c>
      <c r="AU59" s="21">
        <f t="shared" si="25"/>
        <v>106.32730032394477</v>
      </c>
    </row>
    <row r="60" spans="1:47" s="15" customFormat="1" ht="11.25" x14ac:dyDescent="0.15">
      <c r="A60" s="20">
        <v>39172</v>
      </c>
      <c r="B60" s="18">
        <f t="shared" ref="B60:M60" si="26">100+B10</f>
        <v>113.0756173362425</v>
      </c>
      <c r="C60" s="21">
        <f t="shared" si="26"/>
        <v>126.6157833996359</v>
      </c>
      <c r="D60" s="21">
        <f t="shared" si="26"/>
        <v>117.6421221302919</v>
      </c>
      <c r="E60" s="21">
        <f t="shared" si="26"/>
        <v>120.1150699917999</v>
      </c>
      <c r="F60" s="21">
        <f t="shared" si="26"/>
        <v>126.6092272825626</v>
      </c>
      <c r="G60" s="21">
        <f t="shared" si="26"/>
        <v>91.156506798746847</v>
      </c>
      <c r="H60" s="21">
        <f t="shared" si="26"/>
        <v>119.03457836513</v>
      </c>
      <c r="I60" s="21">
        <f t="shared" si="26"/>
        <v>116.39714651749151</v>
      </c>
      <c r="J60" s="21">
        <f t="shared" si="26"/>
        <v>127.3066215534007</v>
      </c>
      <c r="K60" s="21">
        <f t="shared" si="26"/>
        <v>117.0830682724817</v>
      </c>
      <c r="L60" s="21">
        <f t="shared" si="26"/>
        <v>119.5019127666724</v>
      </c>
      <c r="M60" s="21">
        <f t="shared" si="26"/>
        <v>115.8180810767911</v>
      </c>
      <c r="N60" s="21">
        <f t="shared" si="10"/>
        <v>102.63546692187732</v>
      </c>
      <c r="O60" s="21">
        <f t="shared" si="1"/>
        <v>79.3029207445</v>
      </c>
      <c r="P60" s="21">
        <f t="shared" ref="P60:Z60" si="27">100+P10</f>
        <v>133.0494171332966</v>
      </c>
      <c r="Q60" s="21">
        <f t="shared" si="27"/>
        <v>120.3014899937363</v>
      </c>
      <c r="R60" s="21">
        <f t="shared" si="27"/>
        <v>124.4246423133096</v>
      </c>
      <c r="S60" s="21">
        <f t="shared" si="27"/>
        <v>125.0340256134597</v>
      </c>
      <c r="T60" s="21">
        <f t="shared" si="27"/>
        <v>108.09895226033211</v>
      </c>
      <c r="U60" s="21">
        <f t="shared" si="27"/>
        <v>120.0995196496435</v>
      </c>
      <c r="V60" s="21">
        <f t="shared" si="27"/>
        <v>121.9803803845984</v>
      </c>
      <c r="W60" s="21">
        <f t="shared" si="27"/>
        <v>129.04241230810521</v>
      </c>
      <c r="X60" s="21">
        <f t="shared" si="27"/>
        <v>117.9279387150721</v>
      </c>
      <c r="Y60" s="21">
        <f t="shared" si="27"/>
        <v>120.83121361890289</v>
      </c>
      <c r="Z60" s="21">
        <f t="shared" si="27"/>
        <v>115.6908578435806</v>
      </c>
      <c r="AA60" s="21">
        <f t="shared" si="15"/>
        <v>126.3968685413717</v>
      </c>
      <c r="AB60" s="21">
        <f t="shared" si="3"/>
        <v>86.824275013776301</v>
      </c>
      <c r="AC60" s="21">
        <f t="shared" si="4"/>
        <v>104.76379249263248</v>
      </c>
      <c r="AD60" s="21">
        <f t="shared" si="4"/>
        <v>116.0551911928336</v>
      </c>
      <c r="AE60" s="21">
        <f t="shared" si="5"/>
        <v>97.486857270682194</v>
      </c>
      <c r="AF60" s="21">
        <f t="shared" si="6"/>
        <v>127.1770116579509</v>
      </c>
      <c r="AG60" s="21">
        <f t="shared" si="6"/>
        <v>127.4151005128515</v>
      </c>
      <c r="AH60" s="21">
        <f t="shared" si="6"/>
        <v>110.89169122365961</v>
      </c>
      <c r="AI60" s="21">
        <f t="shared" si="7"/>
        <v>106.631556342769</v>
      </c>
      <c r="AJ60" s="26">
        <f t="shared" si="7"/>
        <v>5.5110103075324304</v>
      </c>
      <c r="AK60" s="21">
        <f t="shared" ref="AK60:AU60" si="28">100+AK10</f>
        <v>114.9027367415293</v>
      </c>
      <c r="AL60" s="21">
        <f t="shared" si="28"/>
        <v>114.0868327961615</v>
      </c>
      <c r="AM60" s="21">
        <f t="shared" si="28"/>
        <v>110.91102716226951</v>
      </c>
      <c r="AN60" s="21">
        <f t="shared" si="28"/>
        <v>120.9051354207224</v>
      </c>
      <c r="AO60" s="21">
        <f t="shared" si="28"/>
        <v>109.37132007356681</v>
      </c>
      <c r="AP60" s="21">
        <f t="shared" si="28"/>
        <v>202.56926314951102</v>
      </c>
      <c r="AQ60" s="21">
        <f t="shared" si="28"/>
        <v>125.5055814568137</v>
      </c>
      <c r="AR60" s="21">
        <f t="shared" si="28"/>
        <v>123.0086967549767</v>
      </c>
      <c r="AS60" s="21">
        <f t="shared" si="28"/>
        <v>119.7608165852518</v>
      </c>
      <c r="AT60" s="21">
        <f t="shared" si="28"/>
        <v>116.56168655162381</v>
      </c>
      <c r="AU60" s="21">
        <f t="shared" si="28"/>
        <v>106.0810505745489</v>
      </c>
    </row>
    <row r="61" spans="1:47" s="15" customFormat="1" ht="11.25" x14ac:dyDescent="0.15">
      <c r="A61" s="20">
        <v>39263</v>
      </c>
      <c r="B61" s="18">
        <f t="shared" ref="B61:M61" si="29">100+B11</f>
        <v>109.49513645048604</v>
      </c>
      <c r="C61" s="21">
        <f t="shared" si="29"/>
        <v>133.0494171332966</v>
      </c>
      <c r="D61" s="21">
        <f t="shared" si="29"/>
        <v>120.3014899937363</v>
      </c>
      <c r="E61" s="21">
        <f t="shared" si="29"/>
        <v>124.4246423133096</v>
      </c>
      <c r="F61" s="21">
        <f t="shared" si="29"/>
        <v>125.0340256134597</v>
      </c>
      <c r="G61" s="21">
        <f t="shared" si="29"/>
        <v>108.09895226033211</v>
      </c>
      <c r="H61" s="21">
        <f t="shared" si="29"/>
        <v>120.0995196496435</v>
      </c>
      <c r="I61" s="21">
        <f t="shared" si="29"/>
        <v>121.9803803845984</v>
      </c>
      <c r="J61" s="21">
        <f t="shared" si="29"/>
        <v>129.04241230810521</v>
      </c>
      <c r="K61" s="21">
        <f t="shared" si="29"/>
        <v>117.9279387150721</v>
      </c>
      <c r="L61" s="21">
        <f t="shared" si="29"/>
        <v>120.83121361890289</v>
      </c>
      <c r="M61" s="21">
        <f t="shared" si="29"/>
        <v>115.6908578435806</v>
      </c>
      <c r="N61" s="21">
        <f t="shared" si="10"/>
        <v>126.3968685413717</v>
      </c>
      <c r="O61" s="21">
        <f t="shared" si="1"/>
        <v>86.824275013776301</v>
      </c>
      <c r="P61" s="21">
        <f t="shared" ref="P61:Z61" si="30">100+P11</f>
        <v>149.002213933066</v>
      </c>
      <c r="Q61" s="21">
        <f t="shared" si="30"/>
        <v>128.53926165331029</v>
      </c>
      <c r="R61" s="21">
        <f t="shared" si="30"/>
        <v>131.05292865815051</v>
      </c>
      <c r="S61" s="21">
        <f t="shared" si="30"/>
        <v>127.05629462681989</v>
      </c>
      <c r="T61" s="21">
        <f t="shared" si="30"/>
        <v>116.5566930815168</v>
      </c>
      <c r="U61" s="21">
        <f t="shared" si="30"/>
        <v>118.8033208084662</v>
      </c>
      <c r="V61" s="21">
        <f t="shared" si="30"/>
        <v>123.83701186415661</v>
      </c>
      <c r="W61" s="21">
        <f t="shared" si="30"/>
        <v>129.57474234530551</v>
      </c>
      <c r="X61" s="21">
        <f t="shared" si="30"/>
        <v>116.83327291315601</v>
      </c>
      <c r="Y61" s="21">
        <f t="shared" si="30"/>
        <v>122.44836505508709</v>
      </c>
      <c r="Z61" s="21">
        <f t="shared" si="30"/>
        <v>116.9173203204909</v>
      </c>
      <c r="AA61" s="21">
        <f t="shared" si="15"/>
        <v>138.41211389930879</v>
      </c>
      <c r="AB61" s="21">
        <f t="shared" si="3"/>
        <v>87.359950178104796</v>
      </c>
      <c r="AC61" s="21">
        <f t="shared" si="4"/>
        <v>104.27001126197128</v>
      </c>
      <c r="AD61" s="21">
        <f t="shared" si="4"/>
        <v>116.2310889482104</v>
      </c>
      <c r="AE61" s="21">
        <f t="shared" si="5"/>
        <v>96.807522214551994</v>
      </c>
      <c r="AF61" s="21">
        <f t="shared" si="6"/>
        <v>127.2621037388232</v>
      </c>
      <c r="AG61" s="21">
        <f t="shared" si="6"/>
        <v>127.8162950177886</v>
      </c>
      <c r="AH61" s="21">
        <f t="shared" si="6"/>
        <v>117.0965174437314</v>
      </c>
      <c r="AI61" s="21">
        <f t="shared" si="7"/>
        <v>103.650895947099</v>
      </c>
      <c r="AJ61" s="26">
        <f t="shared" si="7"/>
        <v>7.5544427061593602</v>
      </c>
      <c r="AK61" s="21">
        <f t="shared" ref="AK61:AU61" si="31">100+AK11</f>
        <v>115.2939607444784</v>
      </c>
      <c r="AL61" s="21">
        <f t="shared" si="31"/>
        <v>114.40056750830701</v>
      </c>
      <c r="AM61" s="21">
        <f t="shared" si="31"/>
        <v>112.23282532890249</v>
      </c>
      <c r="AN61" s="21">
        <f t="shared" si="31"/>
        <v>120.4689628472139</v>
      </c>
      <c r="AO61" s="21">
        <f t="shared" si="31"/>
        <v>108.48758696346781</v>
      </c>
      <c r="AP61" s="21">
        <f t="shared" si="31"/>
        <v>203.29692578879701</v>
      </c>
      <c r="AQ61" s="21">
        <f t="shared" si="31"/>
        <v>127.43050136136731</v>
      </c>
      <c r="AR61" s="21">
        <f t="shared" si="31"/>
        <v>124.67067510269</v>
      </c>
      <c r="AS61" s="21">
        <f t="shared" si="31"/>
        <v>117.66915246092231</v>
      </c>
      <c r="AT61" s="21">
        <f t="shared" si="31"/>
        <v>114.2124934630572</v>
      </c>
      <c r="AU61" s="21">
        <f t="shared" si="31"/>
        <v>107.22547716433655</v>
      </c>
    </row>
    <row r="62" spans="1:47" s="15" customFormat="1" ht="11.25" x14ac:dyDescent="0.15">
      <c r="A62" s="20">
        <v>39355</v>
      </c>
      <c r="B62" s="18">
        <f t="shared" ref="B62:M62" si="32">100+B12</f>
        <v>114.9003209164364</v>
      </c>
      <c r="C62" s="21">
        <f t="shared" si="32"/>
        <v>149.002213933066</v>
      </c>
      <c r="D62" s="21">
        <f t="shared" si="32"/>
        <v>128.53926165331029</v>
      </c>
      <c r="E62" s="21">
        <f t="shared" si="32"/>
        <v>131.05292865815051</v>
      </c>
      <c r="F62" s="21">
        <f t="shared" si="32"/>
        <v>127.05629462681989</v>
      </c>
      <c r="G62" s="21">
        <f t="shared" si="32"/>
        <v>116.5566930815168</v>
      </c>
      <c r="H62" s="21">
        <f t="shared" si="32"/>
        <v>118.8033208084662</v>
      </c>
      <c r="I62" s="21">
        <f t="shared" si="32"/>
        <v>123.83701186415661</v>
      </c>
      <c r="J62" s="21">
        <f t="shared" si="32"/>
        <v>129.57474234530551</v>
      </c>
      <c r="K62" s="21">
        <f t="shared" si="32"/>
        <v>116.83327291315601</v>
      </c>
      <c r="L62" s="21">
        <f t="shared" si="32"/>
        <v>122.44836505508709</v>
      </c>
      <c r="M62" s="21">
        <f t="shared" si="32"/>
        <v>116.9173203204909</v>
      </c>
      <c r="N62" s="21">
        <f t="shared" si="10"/>
        <v>138.41211389930879</v>
      </c>
      <c r="O62" s="21">
        <f t="shared" si="1"/>
        <v>87.359950178104796</v>
      </c>
      <c r="P62" s="21">
        <f t="shared" ref="P62:Z62" si="33">100+P12</f>
        <v>145.50643204135869</v>
      </c>
      <c r="Q62" s="21">
        <f t="shared" si="33"/>
        <v>123.69668509350811</v>
      </c>
      <c r="R62" s="21">
        <f t="shared" si="33"/>
        <v>133.29715135056099</v>
      </c>
      <c r="S62" s="21">
        <f t="shared" si="33"/>
        <v>125.5688855265013</v>
      </c>
      <c r="T62" s="21">
        <f t="shared" si="33"/>
        <v>114.42528466006959</v>
      </c>
      <c r="U62" s="21">
        <f t="shared" si="33"/>
        <v>117.4976136948689</v>
      </c>
      <c r="V62" s="21">
        <f t="shared" si="33"/>
        <v>124.39350475030849</v>
      </c>
      <c r="W62" s="21">
        <f t="shared" si="33"/>
        <v>125.90632512669549</v>
      </c>
      <c r="X62" s="21">
        <f t="shared" si="33"/>
        <v>115.9498652204241</v>
      </c>
      <c r="Y62" s="21">
        <f t="shared" si="33"/>
        <v>120.92790520786289</v>
      </c>
      <c r="Z62" s="21">
        <f t="shared" si="33"/>
        <v>116.3542942996811</v>
      </c>
      <c r="AA62" s="21">
        <f t="shared" si="15"/>
        <v>140.5006352399065</v>
      </c>
      <c r="AB62" s="21">
        <f t="shared" si="3"/>
        <v>68.306947892324004</v>
      </c>
      <c r="AC62" s="21">
        <f t="shared" si="4"/>
        <v>104.01393208327514</v>
      </c>
      <c r="AD62" s="21">
        <f t="shared" si="4"/>
        <v>117.1427061558858</v>
      </c>
      <c r="AE62" s="21">
        <f t="shared" si="5"/>
        <v>94.850442683214595</v>
      </c>
      <c r="AF62" s="21">
        <f t="shared" si="6"/>
        <v>129.666607358932</v>
      </c>
      <c r="AG62" s="21">
        <f t="shared" si="6"/>
        <v>137.290989911624</v>
      </c>
      <c r="AH62" s="21">
        <f t="shared" si="6"/>
        <v>120.8187197702255</v>
      </c>
      <c r="AI62" s="21">
        <f t="shared" si="7"/>
        <v>105.156297191538</v>
      </c>
      <c r="AJ62" s="26">
        <f t="shared" si="7"/>
        <v>7.9191217447106297</v>
      </c>
      <c r="AK62" s="21">
        <f t="shared" ref="AK62:AU62" si="34">100+AK12</f>
        <v>115.050947236678</v>
      </c>
      <c r="AL62" s="21">
        <f t="shared" si="34"/>
        <v>114.2759344093926</v>
      </c>
      <c r="AM62" s="21">
        <f t="shared" si="34"/>
        <v>110.6533125554927</v>
      </c>
      <c r="AN62" s="21">
        <f t="shared" si="34"/>
        <v>119.7109224154385</v>
      </c>
      <c r="AO62" s="21">
        <f t="shared" si="34"/>
        <v>107.15132372271187</v>
      </c>
      <c r="AP62" s="21">
        <f t="shared" si="34"/>
        <v>205.427692951376</v>
      </c>
      <c r="AQ62" s="21">
        <f t="shared" si="34"/>
        <v>127.9748460676599</v>
      </c>
      <c r="AR62" s="21">
        <f t="shared" si="34"/>
        <v>125.55551071967341</v>
      </c>
      <c r="AS62" s="21">
        <f t="shared" si="34"/>
        <v>117.5762786813323</v>
      </c>
      <c r="AT62" s="21">
        <f t="shared" si="34"/>
        <v>114.31384061316299</v>
      </c>
      <c r="AU62" s="21">
        <f t="shared" si="34"/>
        <v>110.04711747686611</v>
      </c>
    </row>
    <row r="63" spans="1:47" s="15" customFormat="1" ht="11.25" x14ac:dyDescent="0.15">
      <c r="A63" s="20">
        <v>39447</v>
      </c>
      <c r="B63" s="18">
        <f t="shared" ref="B63:M63" si="35">100+B13</f>
        <v>114.51923686767481</v>
      </c>
      <c r="C63" s="21">
        <f t="shared" si="35"/>
        <v>145.50643204135869</v>
      </c>
      <c r="D63" s="21">
        <f t="shared" si="35"/>
        <v>123.69668509350811</v>
      </c>
      <c r="E63" s="21">
        <f t="shared" si="35"/>
        <v>133.29715135056099</v>
      </c>
      <c r="F63" s="21">
        <f t="shared" si="35"/>
        <v>125.5688855265013</v>
      </c>
      <c r="G63" s="21">
        <f t="shared" si="35"/>
        <v>114.42528466006959</v>
      </c>
      <c r="H63" s="21">
        <f t="shared" si="35"/>
        <v>117.4976136948689</v>
      </c>
      <c r="I63" s="21">
        <f t="shared" si="35"/>
        <v>124.39350475030849</v>
      </c>
      <c r="J63" s="21">
        <f t="shared" si="35"/>
        <v>125.90632512669549</v>
      </c>
      <c r="K63" s="21">
        <f t="shared" si="35"/>
        <v>115.9498652204241</v>
      </c>
      <c r="L63" s="21">
        <f t="shared" si="35"/>
        <v>120.92790520786289</v>
      </c>
      <c r="M63" s="21">
        <f t="shared" si="35"/>
        <v>116.3542942996811</v>
      </c>
      <c r="N63" s="21">
        <f t="shared" si="10"/>
        <v>140.5006352399065</v>
      </c>
      <c r="O63" s="21">
        <f t="shared" si="1"/>
        <v>68.306947892324004</v>
      </c>
      <c r="P63" s="21">
        <f t="shared" ref="P63:Z63" si="36">100+P13</f>
        <v>101.60410835758233</v>
      </c>
      <c r="Q63" s="21">
        <f t="shared" si="36"/>
        <v>101.95287955310194</v>
      </c>
      <c r="R63" s="21">
        <f t="shared" si="36"/>
        <v>129.907997111583</v>
      </c>
      <c r="S63" s="21">
        <f t="shared" si="36"/>
        <v>118.0421863009676</v>
      </c>
      <c r="T63" s="21">
        <f t="shared" si="36"/>
        <v>129.05514766612049</v>
      </c>
      <c r="U63" s="21">
        <f t="shared" si="36"/>
        <v>125.6982904204595</v>
      </c>
      <c r="V63" s="21">
        <f t="shared" si="36"/>
        <v>108.69688592656884</v>
      </c>
      <c r="W63" s="21">
        <f t="shared" si="36"/>
        <v>113.1453556406431</v>
      </c>
      <c r="X63" s="21">
        <f t="shared" si="36"/>
        <v>110.43516271805539</v>
      </c>
      <c r="Y63" s="21">
        <f t="shared" si="36"/>
        <v>118.02491674202079</v>
      </c>
      <c r="Z63" s="21">
        <f t="shared" si="36"/>
        <v>117.2786203923239</v>
      </c>
      <c r="AA63" s="21">
        <f t="shared" si="15"/>
        <v>133.29821898868062</v>
      </c>
      <c r="AB63" s="21">
        <f t="shared" si="3"/>
        <v>68.920763281504605</v>
      </c>
      <c r="AC63" s="21">
        <f t="shared" si="4"/>
        <v>103.44674832807912</v>
      </c>
      <c r="AD63" s="21">
        <f t="shared" si="4"/>
        <v>116.4152448394959</v>
      </c>
      <c r="AE63" s="21">
        <f t="shared" si="5"/>
        <v>93.882126246568106</v>
      </c>
      <c r="AF63" s="21">
        <f t="shared" si="6"/>
        <v>131.9074267728349</v>
      </c>
      <c r="AG63" s="21">
        <f t="shared" si="6"/>
        <v>137.68930554819309</v>
      </c>
      <c r="AH63" s="21">
        <f t="shared" si="6"/>
        <v>120.8055859833258</v>
      </c>
      <c r="AI63" s="21">
        <f t="shared" si="7"/>
        <v>108.626792846911</v>
      </c>
      <c r="AJ63" s="26">
        <f t="shared" si="7"/>
        <v>11.671571207009199</v>
      </c>
      <c r="AK63" s="21">
        <f t="shared" ref="AK63:AU63" si="37">100+AK13</f>
        <v>114.8016923073112</v>
      </c>
      <c r="AL63" s="21">
        <f t="shared" si="37"/>
        <v>114.0378669584728</v>
      </c>
      <c r="AM63" s="21">
        <f t="shared" si="37"/>
        <v>111.0303282681727</v>
      </c>
      <c r="AN63" s="21">
        <f t="shared" si="37"/>
        <v>119.2669356069789</v>
      </c>
      <c r="AO63" s="21">
        <f t="shared" si="37"/>
        <v>108.82059764780175</v>
      </c>
      <c r="AP63" s="21">
        <f t="shared" si="37"/>
        <v>206.5308930608</v>
      </c>
      <c r="AQ63" s="21">
        <f t="shared" si="37"/>
        <v>126.9650410430507</v>
      </c>
      <c r="AR63" s="21">
        <f t="shared" si="37"/>
        <v>127.7757426146856</v>
      </c>
      <c r="AS63" s="21">
        <f t="shared" si="37"/>
        <v>116.9089343177765</v>
      </c>
      <c r="AT63" s="21">
        <f t="shared" si="37"/>
        <v>114.8882868938495</v>
      </c>
      <c r="AU63" s="21">
        <f t="shared" si="37"/>
        <v>111.50574015763659</v>
      </c>
    </row>
    <row r="64" spans="1:47" s="15" customFormat="1" ht="11.25" x14ac:dyDescent="0.15">
      <c r="A64" s="20">
        <v>39538</v>
      </c>
      <c r="B64" s="18">
        <f t="shared" ref="B64:M64" si="38">100+B14</f>
        <v>102.93676210393573</v>
      </c>
      <c r="C64" s="21">
        <f t="shared" si="38"/>
        <v>101.60410835758233</v>
      </c>
      <c r="D64" s="21">
        <f t="shared" si="38"/>
        <v>101.95287955310194</v>
      </c>
      <c r="E64" s="21">
        <f t="shared" si="38"/>
        <v>129.907997111583</v>
      </c>
      <c r="F64" s="21">
        <f t="shared" si="38"/>
        <v>118.0421863009676</v>
      </c>
      <c r="G64" s="21">
        <f t="shared" si="38"/>
        <v>129.05514766612049</v>
      </c>
      <c r="H64" s="21">
        <f t="shared" si="38"/>
        <v>125.6982904204595</v>
      </c>
      <c r="I64" s="21">
        <f t="shared" si="38"/>
        <v>108.69688592656884</v>
      </c>
      <c r="J64" s="21">
        <f t="shared" si="38"/>
        <v>113.1453556406431</v>
      </c>
      <c r="K64" s="21">
        <f t="shared" si="38"/>
        <v>110.43516271805539</v>
      </c>
      <c r="L64" s="21">
        <f t="shared" si="38"/>
        <v>118.02491674202079</v>
      </c>
      <c r="M64" s="21">
        <f t="shared" si="38"/>
        <v>117.2786203923239</v>
      </c>
      <c r="N64" s="21">
        <f t="shared" si="10"/>
        <v>133.29821898868062</v>
      </c>
      <c r="O64" s="21">
        <f t="shared" si="1"/>
        <v>68.920763281504605</v>
      </c>
      <c r="P64" s="21">
        <f t="shared" ref="P64:Z64" si="39">100+P14</f>
        <v>96.549790477268388</v>
      </c>
      <c r="Q64" s="21">
        <f t="shared" si="39"/>
        <v>92.294763961701392</v>
      </c>
      <c r="R64" s="21">
        <f t="shared" si="39"/>
        <v>125.952615691117</v>
      </c>
      <c r="S64" s="21">
        <f t="shared" si="39"/>
        <v>118.76437083831951</v>
      </c>
      <c r="T64" s="21">
        <f t="shared" si="39"/>
        <v>106.18692106714309</v>
      </c>
      <c r="U64" s="21">
        <f t="shared" si="39"/>
        <v>126.8377483306336</v>
      </c>
      <c r="V64" s="21">
        <f t="shared" si="39"/>
        <v>107.67249623406182</v>
      </c>
      <c r="W64" s="21">
        <f t="shared" si="39"/>
        <v>112.1376282205192</v>
      </c>
      <c r="X64" s="21">
        <f t="shared" si="39"/>
        <v>109.83151805140169</v>
      </c>
      <c r="Y64" s="21">
        <f t="shared" si="39"/>
        <v>114.1274792660886</v>
      </c>
      <c r="Z64" s="21">
        <f t="shared" si="39"/>
        <v>118.5961986501961</v>
      </c>
      <c r="AA64" s="21">
        <f t="shared" si="15"/>
        <v>123.2098656019953</v>
      </c>
      <c r="AB64" s="21">
        <f t="shared" si="3"/>
        <v>54.2928936356045</v>
      </c>
      <c r="AC64" s="21">
        <f t="shared" si="4"/>
        <v>103.34692046192217</v>
      </c>
      <c r="AD64" s="21">
        <f t="shared" si="4"/>
        <v>114.71047214798131</v>
      </c>
      <c r="AE64" s="21">
        <f t="shared" si="5"/>
        <v>93.066241238410797</v>
      </c>
      <c r="AF64" s="21">
        <f t="shared" si="6"/>
        <v>132.26479299606379</v>
      </c>
      <c r="AG64" s="21">
        <f t="shared" si="6"/>
        <v>130.497497391758</v>
      </c>
      <c r="AH64" s="21">
        <f t="shared" si="6"/>
        <v>126.90450801881531</v>
      </c>
      <c r="AI64" s="21">
        <f t="shared" si="7"/>
        <v>109.74034276424401</v>
      </c>
      <c r="AJ64" s="26">
        <f t="shared" si="7"/>
        <v>10.8009289458707</v>
      </c>
      <c r="AK64" s="21">
        <f t="shared" ref="AK64:AU64" si="40">100+AK14</f>
        <v>113.26057287629641</v>
      </c>
      <c r="AL64" s="21">
        <f t="shared" si="40"/>
        <v>111.77669214729021</v>
      </c>
      <c r="AM64" s="21">
        <f t="shared" si="40"/>
        <v>109.796602260862</v>
      </c>
      <c r="AN64" s="21">
        <f t="shared" si="40"/>
        <v>114.3686547993283</v>
      </c>
      <c r="AO64" s="21">
        <f t="shared" si="40"/>
        <v>111.0660970112789</v>
      </c>
      <c r="AP64" s="21">
        <f t="shared" si="40"/>
        <v>207.439786493463</v>
      </c>
      <c r="AQ64" s="21">
        <f t="shared" si="40"/>
        <v>125.40290292974009</v>
      </c>
      <c r="AR64" s="21">
        <f t="shared" si="40"/>
        <v>126.64270890732411</v>
      </c>
      <c r="AS64" s="21">
        <f t="shared" si="40"/>
        <v>111.73797976638281</v>
      </c>
      <c r="AT64" s="21">
        <f t="shared" si="40"/>
        <v>109.90303523390961</v>
      </c>
      <c r="AU64" s="21">
        <f t="shared" si="40"/>
        <v>111.4129000069198</v>
      </c>
    </row>
    <row r="65" spans="1:47" s="15" customFormat="1" ht="11.25" x14ac:dyDescent="0.15">
      <c r="A65" s="20">
        <v>39629</v>
      </c>
      <c r="B65" s="18">
        <f t="shared" ref="B65:M65" si="41">100+B15</f>
        <v>104.03464605706883</v>
      </c>
      <c r="C65" s="21">
        <f t="shared" si="41"/>
        <v>96.549790477268388</v>
      </c>
      <c r="D65" s="21">
        <f t="shared" si="41"/>
        <v>92.294763961701392</v>
      </c>
      <c r="E65" s="21">
        <f t="shared" si="41"/>
        <v>125.952615691117</v>
      </c>
      <c r="F65" s="21">
        <f t="shared" si="41"/>
        <v>118.76437083831951</v>
      </c>
      <c r="G65" s="21">
        <f t="shared" si="41"/>
        <v>106.18692106714309</v>
      </c>
      <c r="H65" s="21">
        <f t="shared" si="41"/>
        <v>126.8377483306336</v>
      </c>
      <c r="I65" s="21">
        <f t="shared" si="41"/>
        <v>107.67249623406182</v>
      </c>
      <c r="J65" s="21">
        <f t="shared" si="41"/>
        <v>112.1376282205192</v>
      </c>
      <c r="K65" s="21">
        <f t="shared" si="41"/>
        <v>109.83151805140169</v>
      </c>
      <c r="L65" s="21">
        <f t="shared" si="41"/>
        <v>114.1274792660886</v>
      </c>
      <c r="M65" s="21">
        <f t="shared" si="41"/>
        <v>118.5961986501961</v>
      </c>
      <c r="N65" s="21">
        <f t="shared" si="10"/>
        <v>123.2098656019953</v>
      </c>
      <c r="O65" s="21">
        <f t="shared" si="1"/>
        <v>54.2928936356045</v>
      </c>
      <c r="P65" s="21">
        <f t="shared" ref="P65:Z65" si="42">100+P15</f>
        <v>83.767398323387098</v>
      </c>
      <c r="Q65" s="21">
        <f t="shared" si="42"/>
        <v>82.433527894319198</v>
      </c>
      <c r="R65" s="21">
        <f t="shared" si="42"/>
        <v>115.7765639105401</v>
      </c>
      <c r="S65" s="21">
        <f t="shared" si="42"/>
        <v>112.1897446881954</v>
      </c>
      <c r="T65" s="21">
        <f t="shared" si="42"/>
        <v>96.061924915510801</v>
      </c>
      <c r="U65" s="21">
        <f t="shared" si="42"/>
        <v>128.8417310640497</v>
      </c>
      <c r="V65" s="21">
        <f t="shared" si="42"/>
        <v>103.70051029623352</v>
      </c>
      <c r="W65" s="21">
        <f t="shared" si="42"/>
        <v>111.1557608752605</v>
      </c>
      <c r="X65" s="21">
        <f t="shared" si="42"/>
        <v>109.04830574779523</v>
      </c>
      <c r="Y65" s="21">
        <f t="shared" si="42"/>
        <v>109.94511996671051</v>
      </c>
      <c r="Z65" s="21">
        <f t="shared" si="42"/>
        <v>118.883728742484</v>
      </c>
      <c r="AA65" s="21">
        <f t="shared" si="15"/>
        <v>114.8337142973858</v>
      </c>
      <c r="AB65" s="21">
        <f t="shared" si="3"/>
        <v>45.159281288407399</v>
      </c>
      <c r="AC65" s="21">
        <f t="shared" si="4"/>
        <v>103.89789935136349</v>
      </c>
      <c r="AD65" s="21">
        <f t="shared" si="4"/>
        <v>113.93390509161731</v>
      </c>
      <c r="AE65" s="21">
        <f t="shared" si="5"/>
        <v>92.393108397269799</v>
      </c>
      <c r="AF65" s="21">
        <f t="shared" si="6"/>
        <v>132.50983885624831</v>
      </c>
      <c r="AG65" s="21">
        <f t="shared" si="6"/>
        <v>122.7905365155293</v>
      </c>
      <c r="AH65" s="21">
        <f t="shared" si="6"/>
        <v>117.6014017005227</v>
      </c>
      <c r="AI65" s="21">
        <f t="shared" si="7"/>
        <v>106.61395340070101</v>
      </c>
      <c r="AJ65" s="26">
        <f t="shared" si="7"/>
        <v>7.1903661771968999</v>
      </c>
      <c r="AK65" s="21">
        <f t="shared" ref="AK65:AU65" si="43">100+AK15</f>
        <v>112.4866408120135</v>
      </c>
      <c r="AL65" s="21">
        <f t="shared" si="43"/>
        <v>111.2066536229388</v>
      </c>
      <c r="AM65" s="21">
        <f t="shared" si="43"/>
        <v>109.979557931434</v>
      </c>
      <c r="AN65" s="21">
        <f t="shared" si="43"/>
        <v>114.7380616960012</v>
      </c>
      <c r="AO65" s="21">
        <f t="shared" si="43"/>
        <v>109.72995583076573</v>
      </c>
      <c r="AP65" s="21">
        <f t="shared" si="43"/>
        <v>208.227929810121</v>
      </c>
      <c r="AQ65" s="21">
        <f t="shared" si="43"/>
        <v>123.7730495798849</v>
      </c>
      <c r="AR65" s="21">
        <f t="shared" si="43"/>
        <v>127.6285327723492</v>
      </c>
      <c r="AS65" s="21">
        <f t="shared" si="43"/>
        <v>114.4823502169031</v>
      </c>
      <c r="AT65" s="21">
        <f t="shared" si="43"/>
        <v>113.71169263082309</v>
      </c>
      <c r="AU65" s="21">
        <f t="shared" si="43"/>
        <v>109.01650258324911</v>
      </c>
    </row>
    <row r="66" spans="1:47" s="15" customFormat="1" ht="11.25" x14ac:dyDescent="0.15">
      <c r="A66" s="20">
        <v>39721</v>
      </c>
      <c r="B66" s="18">
        <f t="shared" ref="B66:M66" si="44">100+B16</f>
        <v>100.61346262816659</v>
      </c>
      <c r="C66" s="21">
        <f t="shared" si="44"/>
        <v>83.767398323387098</v>
      </c>
      <c r="D66" s="21">
        <f t="shared" si="44"/>
        <v>82.433527894319198</v>
      </c>
      <c r="E66" s="21">
        <f t="shared" si="44"/>
        <v>115.7765639105401</v>
      </c>
      <c r="F66" s="21">
        <f t="shared" si="44"/>
        <v>112.1897446881954</v>
      </c>
      <c r="G66" s="21">
        <f t="shared" si="44"/>
        <v>96.061924915510801</v>
      </c>
      <c r="H66" s="21">
        <f t="shared" si="44"/>
        <v>128.8417310640497</v>
      </c>
      <c r="I66" s="21">
        <f t="shared" si="44"/>
        <v>103.70051029623352</v>
      </c>
      <c r="J66" s="21">
        <f t="shared" si="44"/>
        <v>111.1557608752605</v>
      </c>
      <c r="K66" s="21">
        <f t="shared" si="44"/>
        <v>109.04830574779523</v>
      </c>
      <c r="L66" s="21">
        <f t="shared" si="44"/>
        <v>109.94511996671051</v>
      </c>
      <c r="M66" s="21">
        <f t="shared" si="44"/>
        <v>118.883728742484</v>
      </c>
      <c r="N66" s="21">
        <f t="shared" si="10"/>
        <v>114.8337142973858</v>
      </c>
      <c r="O66" s="21">
        <f t="shared" si="1"/>
        <v>45.159281288407399</v>
      </c>
      <c r="P66" s="21">
        <f t="shared" ref="P66:Z66" si="45">100+P16</f>
        <v>84.866945038275702</v>
      </c>
      <c r="Q66" s="21">
        <f t="shared" si="45"/>
        <v>80.493973664160904</v>
      </c>
      <c r="R66" s="21">
        <f t="shared" si="45"/>
        <v>110.15253719527141</v>
      </c>
      <c r="S66" s="21">
        <f t="shared" si="45"/>
        <v>109.80959847066659</v>
      </c>
      <c r="T66" s="21">
        <f t="shared" si="45"/>
        <v>94.256832796777445</v>
      </c>
      <c r="U66" s="21">
        <f t="shared" si="45"/>
        <v>140.71096267400071</v>
      </c>
      <c r="V66" s="21">
        <f t="shared" si="45"/>
        <v>100.9856344126507</v>
      </c>
      <c r="W66" s="21">
        <f t="shared" si="45"/>
        <v>112.1791857950502</v>
      </c>
      <c r="X66" s="21">
        <f t="shared" si="45"/>
        <v>109.36376148588145</v>
      </c>
      <c r="Y66" s="21">
        <f t="shared" si="45"/>
        <v>108.6788859004913</v>
      </c>
      <c r="Z66" s="21">
        <f t="shared" si="45"/>
        <v>119.8852312293221</v>
      </c>
      <c r="AA66" s="21">
        <f t="shared" si="15"/>
        <v>117.17471305020359</v>
      </c>
      <c r="AB66" s="21">
        <f t="shared" si="3"/>
        <v>22.624843826337901</v>
      </c>
      <c r="AC66" s="21">
        <f t="shared" si="4"/>
        <v>104.50239769282528</v>
      </c>
      <c r="AD66" s="21">
        <f t="shared" si="4"/>
        <v>114.48563465356609</v>
      </c>
      <c r="AE66" s="21">
        <f t="shared" si="5"/>
        <v>94.306254238075098</v>
      </c>
      <c r="AF66" s="21">
        <f t="shared" si="6"/>
        <v>125.90584301599429</v>
      </c>
      <c r="AG66" s="21">
        <f t="shared" si="6"/>
        <v>110.0395746582724</v>
      </c>
      <c r="AH66" s="21">
        <f t="shared" si="6"/>
        <v>109.2132681658565</v>
      </c>
      <c r="AI66" s="21">
        <f t="shared" si="7"/>
        <v>90.061073492115895</v>
      </c>
      <c r="AJ66" s="26">
        <f t="shared" si="7"/>
        <v>2.9653635168495098</v>
      </c>
      <c r="AK66" s="21">
        <f t="shared" ref="AK66:AU66" si="46">100+AK16</f>
        <v>111.4337999354929</v>
      </c>
      <c r="AL66" s="21">
        <f t="shared" si="46"/>
        <v>110.488783923043</v>
      </c>
      <c r="AM66" s="21">
        <f t="shared" si="46"/>
        <v>109.39187165643739</v>
      </c>
      <c r="AN66" s="21">
        <f t="shared" si="46"/>
        <v>115.2748424157039</v>
      </c>
      <c r="AO66" s="21">
        <f t="shared" si="46"/>
        <v>109.54773410833513</v>
      </c>
      <c r="AP66" s="21">
        <f t="shared" si="46"/>
        <v>206.03631305247001</v>
      </c>
      <c r="AQ66" s="21">
        <f t="shared" si="46"/>
        <v>125.4059736571015</v>
      </c>
      <c r="AR66" s="21">
        <f t="shared" si="46"/>
        <v>129.07122895776959</v>
      </c>
      <c r="AS66" s="21">
        <f t="shared" si="46"/>
        <v>114.6607526773804</v>
      </c>
      <c r="AT66" s="21">
        <f t="shared" si="46"/>
        <v>113.0867163049037</v>
      </c>
      <c r="AU66" s="21">
        <f t="shared" si="46"/>
        <v>103.94144978725399</v>
      </c>
    </row>
    <row r="67" spans="1:47" s="15" customFormat="1" ht="11.25" x14ac:dyDescent="0.15">
      <c r="A67" s="20">
        <v>39813</v>
      </c>
      <c r="B67" s="18">
        <f t="shared" ref="B67:M67" si="47">100+B17</f>
        <v>97.933970908308766</v>
      </c>
      <c r="C67" s="21">
        <f t="shared" si="47"/>
        <v>84.866945038275702</v>
      </c>
      <c r="D67" s="21">
        <f t="shared" si="47"/>
        <v>80.493973664160904</v>
      </c>
      <c r="E67" s="21">
        <f t="shared" si="47"/>
        <v>110.15253719527141</v>
      </c>
      <c r="F67" s="21">
        <f t="shared" si="47"/>
        <v>109.80959847066659</v>
      </c>
      <c r="G67" s="21">
        <f t="shared" si="47"/>
        <v>94.256832796777445</v>
      </c>
      <c r="H67" s="21">
        <f t="shared" si="47"/>
        <v>140.71096267400071</v>
      </c>
      <c r="I67" s="21">
        <f t="shared" si="47"/>
        <v>100.9856344126507</v>
      </c>
      <c r="J67" s="21">
        <f t="shared" si="47"/>
        <v>112.1791857950502</v>
      </c>
      <c r="K67" s="21">
        <f t="shared" si="47"/>
        <v>109.36376148588145</v>
      </c>
      <c r="L67" s="21">
        <f t="shared" si="47"/>
        <v>108.6788859004913</v>
      </c>
      <c r="M67" s="21">
        <f t="shared" si="47"/>
        <v>119.8852312293221</v>
      </c>
      <c r="N67" s="21">
        <f t="shared" si="10"/>
        <v>117.17471305020359</v>
      </c>
      <c r="O67" s="21">
        <f t="shared" si="1"/>
        <v>22.624843826337901</v>
      </c>
      <c r="P67" s="21">
        <f t="shared" ref="P67:Z67" si="48">100+P17</f>
        <v>123.78701621164859</v>
      </c>
      <c r="Q67" s="21">
        <f t="shared" si="48"/>
        <v>110.34976934014139</v>
      </c>
      <c r="R67" s="21">
        <f t="shared" si="48"/>
        <v>110.602686789839</v>
      </c>
      <c r="S67" s="21">
        <f t="shared" si="48"/>
        <v>115.7622002973341</v>
      </c>
      <c r="T67" s="21">
        <f t="shared" si="48"/>
        <v>59.262348477496197</v>
      </c>
      <c r="U67" s="21">
        <f t="shared" si="48"/>
        <v>114.0082752407161</v>
      </c>
      <c r="V67" s="21">
        <f t="shared" si="48"/>
        <v>107.45417878420348</v>
      </c>
      <c r="W67" s="21">
        <f t="shared" si="48"/>
        <v>113.79291705728841</v>
      </c>
      <c r="X67" s="21">
        <f t="shared" si="48"/>
        <v>118.53691759649371</v>
      </c>
      <c r="Y67" s="21">
        <f t="shared" si="48"/>
        <v>116.9466036558739</v>
      </c>
      <c r="Z67" s="21">
        <f t="shared" si="48"/>
        <v>125.70175648462509</v>
      </c>
      <c r="AA67" s="21">
        <f t="shared" si="15"/>
        <v>213.605139156814</v>
      </c>
      <c r="AB67" s="21">
        <f t="shared" si="3"/>
        <v>55.3901789882174</v>
      </c>
      <c r="AC67" s="21">
        <f t="shared" si="4"/>
        <v>104.9726263844433</v>
      </c>
      <c r="AD67" s="21">
        <f t="shared" si="4"/>
        <v>118.84972971894</v>
      </c>
      <c r="AE67" s="21">
        <f t="shared" si="5"/>
        <v>96.482464633548503</v>
      </c>
      <c r="AF67" s="21">
        <f t="shared" si="6"/>
        <v>125.10768732758279</v>
      </c>
      <c r="AG67" s="21">
        <f t="shared" si="6"/>
        <v>105.52249381141687</v>
      </c>
      <c r="AH67" s="21">
        <f t="shared" si="6"/>
        <v>103.4250421743649</v>
      </c>
      <c r="AI67" s="21">
        <f t="shared" si="7"/>
        <v>63.152438138003298</v>
      </c>
      <c r="AJ67" s="26">
        <f t="shared" si="7"/>
        <v>8.6205462370949698E-2</v>
      </c>
      <c r="AK67" s="21">
        <f t="shared" ref="AK67:AU67" si="49">100+AK17</f>
        <v>109.84032068860637</v>
      </c>
      <c r="AL67" s="21">
        <f t="shared" si="49"/>
        <v>109.5310446994153</v>
      </c>
      <c r="AM67" s="21">
        <f t="shared" si="49"/>
        <v>106.5631767132985</v>
      </c>
      <c r="AN67" s="21">
        <f t="shared" si="49"/>
        <v>114.87568312363609</v>
      </c>
      <c r="AO67" s="21">
        <f t="shared" si="49"/>
        <v>108.91146349237295</v>
      </c>
      <c r="AP67" s="21">
        <f t="shared" si="49"/>
        <v>203.659073870794</v>
      </c>
      <c r="AQ67" s="21">
        <f t="shared" si="49"/>
        <v>121.7507764290964</v>
      </c>
      <c r="AR67" s="21">
        <f t="shared" si="49"/>
        <v>129.6849023728582</v>
      </c>
      <c r="AS67" s="21">
        <f t="shared" si="49"/>
        <v>114.2301776534934</v>
      </c>
      <c r="AT67" s="21">
        <f t="shared" si="49"/>
        <v>112.3798286943919</v>
      </c>
      <c r="AU67" s="21">
        <f t="shared" si="49"/>
        <v>99.379954394851254</v>
      </c>
    </row>
    <row r="68" spans="1:47" s="15" customFormat="1" ht="11.25" x14ac:dyDescent="0.15">
      <c r="A68" s="20">
        <v>39903</v>
      </c>
      <c r="B68" s="18">
        <f t="shared" ref="B68:M68" si="50">100+B18</f>
        <v>113.9150318851669</v>
      </c>
      <c r="C68" s="21">
        <f t="shared" si="50"/>
        <v>123.78701621164859</v>
      </c>
      <c r="D68" s="21">
        <f t="shared" si="50"/>
        <v>110.34976934014139</v>
      </c>
      <c r="E68" s="21">
        <f t="shared" si="50"/>
        <v>110.602686789839</v>
      </c>
      <c r="F68" s="21">
        <f t="shared" si="50"/>
        <v>115.7622002973341</v>
      </c>
      <c r="G68" s="21">
        <f t="shared" si="50"/>
        <v>59.262348477496197</v>
      </c>
      <c r="H68" s="21">
        <f t="shared" si="50"/>
        <v>114.0082752407161</v>
      </c>
      <c r="I68" s="21">
        <f t="shared" si="50"/>
        <v>107.45417878420348</v>
      </c>
      <c r="J68" s="21">
        <f t="shared" si="50"/>
        <v>113.79291705728841</v>
      </c>
      <c r="K68" s="21">
        <f t="shared" si="50"/>
        <v>118.53691759649371</v>
      </c>
      <c r="L68" s="21">
        <f t="shared" si="50"/>
        <v>116.9466036558739</v>
      </c>
      <c r="M68" s="21">
        <f t="shared" si="50"/>
        <v>125.70175648462509</v>
      </c>
      <c r="N68" s="21">
        <f t="shared" si="10"/>
        <v>213.605139156814</v>
      </c>
      <c r="O68" s="21">
        <f t="shared" si="1"/>
        <v>55.3901789882174</v>
      </c>
      <c r="P68" s="21">
        <f t="shared" ref="P68:Z68" si="51">100+P18</f>
        <v>152.605295710935</v>
      </c>
      <c r="Q68" s="21">
        <f t="shared" si="51"/>
        <v>131.69223081397209</v>
      </c>
      <c r="R68" s="21">
        <f t="shared" si="51"/>
        <v>117.99263897210921</v>
      </c>
      <c r="S68" s="21">
        <f t="shared" si="51"/>
        <v>121.42367893443699</v>
      </c>
      <c r="T68" s="21">
        <f t="shared" si="51"/>
        <v>72.528860021665196</v>
      </c>
      <c r="U68" s="21">
        <f t="shared" si="51"/>
        <v>112.26291952527009</v>
      </c>
      <c r="V68" s="21">
        <f t="shared" si="51"/>
        <v>110.57282704321671</v>
      </c>
      <c r="W68" s="21">
        <f t="shared" si="51"/>
        <v>115.1405516394491</v>
      </c>
      <c r="X68" s="21">
        <f t="shared" si="51"/>
        <v>119.9640886701555</v>
      </c>
      <c r="Y68" s="21">
        <f t="shared" si="51"/>
        <v>124.7872971755406</v>
      </c>
      <c r="Z68" s="21">
        <f t="shared" si="51"/>
        <v>128.84337563864071</v>
      </c>
      <c r="AA68" s="21">
        <f t="shared" si="15"/>
        <v>218.349384388966</v>
      </c>
      <c r="AB68" s="21">
        <f t="shared" si="3"/>
        <v>79.630717368686604</v>
      </c>
      <c r="AC68" s="21">
        <f t="shared" si="4"/>
        <v>104.31463191482059</v>
      </c>
      <c r="AD68" s="21">
        <f t="shared" si="4"/>
        <v>129.86851370579899</v>
      </c>
      <c r="AE68" s="21">
        <f t="shared" si="5"/>
        <v>99.771329083509798</v>
      </c>
      <c r="AF68" s="21">
        <f t="shared" si="6"/>
        <v>103.73886831663393</v>
      </c>
      <c r="AG68" s="21">
        <f t="shared" si="6"/>
        <v>109.99357266387921</v>
      </c>
      <c r="AH68" s="21">
        <f t="shared" si="6"/>
        <v>85.394515736040901</v>
      </c>
      <c r="AI68" s="21">
        <f t="shared" si="7"/>
        <v>49.861994332988999</v>
      </c>
      <c r="AJ68" s="26">
        <f t="shared" si="7"/>
        <v>-0.60450739601126202</v>
      </c>
      <c r="AK68" s="21">
        <f t="shared" ref="AK68:AU68" si="52">100+AK18</f>
        <v>104.6884032628529</v>
      </c>
      <c r="AL68" s="21">
        <f t="shared" si="52"/>
        <v>106.66281638822065</v>
      </c>
      <c r="AM68" s="21">
        <f t="shared" si="52"/>
        <v>96.275317991032878</v>
      </c>
      <c r="AN68" s="21">
        <f t="shared" si="52"/>
        <v>112.3365988700286</v>
      </c>
      <c r="AO68" s="21">
        <f t="shared" si="52"/>
        <v>102.02497192376114</v>
      </c>
      <c r="AP68" s="21">
        <f t="shared" si="52"/>
        <v>200.22098526476</v>
      </c>
      <c r="AQ68" s="21">
        <f t="shared" si="52"/>
        <v>102.98180594380595</v>
      </c>
      <c r="AR68" s="21">
        <f t="shared" si="52"/>
        <v>134.9260104693623</v>
      </c>
      <c r="AS68" s="21">
        <f t="shared" si="52"/>
        <v>110.4172243829935</v>
      </c>
      <c r="AT68" s="21">
        <f t="shared" si="52"/>
        <v>108.53434914994658</v>
      </c>
      <c r="AU68" s="21">
        <f t="shared" si="52"/>
        <v>98.064611435562696</v>
      </c>
    </row>
    <row r="69" spans="1:47" s="15" customFormat="1" ht="11.25" x14ac:dyDescent="0.15">
      <c r="A69" s="20">
        <v>39994</v>
      </c>
      <c r="B69" s="18">
        <f t="shared" ref="B69:M69" si="53">100+B19</f>
        <v>115.7211136980323</v>
      </c>
      <c r="C69" s="21">
        <f t="shared" si="53"/>
        <v>152.605295710935</v>
      </c>
      <c r="D69" s="21">
        <f t="shared" si="53"/>
        <v>131.69223081397209</v>
      </c>
      <c r="E69" s="21">
        <f t="shared" si="53"/>
        <v>117.99263897210921</v>
      </c>
      <c r="F69" s="21">
        <f t="shared" si="53"/>
        <v>121.42367893443699</v>
      </c>
      <c r="G69" s="21">
        <f t="shared" si="53"/>
        <v>72.528860021665196</v>
      </c>
      <c r="H69" s="21">
        <f t="shared" si="53"/>
        <v>112.26291952527009</v>
      </c>
      <c r="I69" s="21">
        <f t="shared" si="53"/>
        <v>110.57282704321671</v>
      </c>
      <c r="J69" s="21">
        <f t="shared" si="53"/>
        <v>115.1405516394491</v>
      </c>
      <c r="K69" s="21">
        <f t="shared" si="53"/>
        <v>119.9640886701555</v>
      </c>
      <c r="L69" s="21">
        <f t="shared" si="53"/>
        <v>124.7872971755406</v>
      </c>
      <c r="M69" s="21">
        <f t="shared" si="53"/>
        <v>128.84337563864071</v>
      </c>
      <c r="N69" s="21">
        <f t="shared" si="10"/>
        <v>218.349384388966</v>
      </c>
      <c r="O69" s="21">
        <f t="shared" si="1"/>
        <v>79.630717368686604</v>
      </c>
      <c r="P69" s="21">
        <f t="shared" ref="P69:Z69" si="54">100+P19</f>
        <v>172.55189827836489</v>
      </c>
      <c r="Q69" s="21">
        <f t="shared" si="54"/>
        <v>143.18976651570881</v>
      </c>
      <c r="R69" s="21">
        <f t="shared" si="54"/>
        <v>130.3355552092664</v>
      </c>
      <c r="S69" s="21">
        <f t="shared" si="54"/>
        <v>125.3418017293566</v>
      </c>
      <c r="T69" s="21">
        <f t="shared" si="54"/>
        <v>76.925453094941403</v>
      </c>
      <c r="U69" s="21">
        <f t="shared" si="54"/>
        <v>112.03322233284329</v>
      </c>
      <c r="V69" s="21">
        <f t="shared" si="54"/>
        <v>111.5876773975836</v>
      </c>
      <c r="W69" s="21">
        <f t="shared" si="54"/>
        <v>115.6398716907312</v>
      </c>
      <c r="X69" s="21">
        <f t="shared" si="54"/>
        <v>121.3023264552432</v>
      </c>
      <c r="Y69" s="21">
        <f t="shared" si="54"/>
        <v>130.09110000872641</v>
      </c>
      <c r="Z69" s="21">
        <f t="shared" si="54"/>
        <v>128.45181425001101</v>
      </c>
      <c r="AA69" s="21">
        <f t="shared" si="15"/>
        <v>207.25877302629399</v>
      </c>
      <c r="AB69" s="21">
        <f t="shared" si="3"/>
        <v>84.427924509642907</v>
      </c>
      <c r="AC69" s="21">
        <f t="shared" si="4"/>
        <v>104.26289077016858</v>
      </c>
      <c r="AD69" s="21">
        <f t="shared" si="4"/>
        <v>134.34067998048491</v>
      </c>
      <c r="AE69" s="21">
        <f t="shared" si="5"/>
        <v>101.345256607539</v>
      </c>
      <c r="AF69" s="21">
        <f t="shared" si="6"/>
        <v>107.56635201929664</v>
      </c>
      <c r="AG69" s="21">
        <f t="shared" si="6"/>
        <v>120.7023569342246</v>
      </c>
      <c r="AH69" s="21">
        <f t="shared" si="6"/>
        <v>88.163670367774202</v>
      </c>
      <c r="AI69" s="21">
        <f t="shared" si="7"/>
        <v>57.142955226343098</v>
      </c>
      <c r="AJ69" s="26">
        <f t="shared" si="7"/>
        <v>1.86495890103728</v>
      </c>
      <c r="AK69" s="21">
        <f t="shared" ref="AK69:AU69" si="55">100+AK19</f>
        <v>105.73015986014391</v>
      </c>
      <c r="AL69" s="21">
        <f t="shared" si="55"/>
        <v>107.31376225465813</v>
      </c>
      <c r="AM69" s="21">
        <f t="shared" si="55"/>
        <v>97.024191089806806</v>
      </c>
      <c r="AN69" s="21">
        <f t="shared" si="55"/>
        <v>111.5833222003227</v>
      </c>
      <c r="AO69" s="21">
        <f t="shared" si="55"/>
        <v>103.17371134540768</v>
      </c>
      <c r="AP69" s="21">
        <f t="shared" si="55"/>
        <v>198.67834551082549</v>
      </c>
      <c r="AQ69" s="21">
        <f t="shared" si="55"/>
        <v>106.91339648715351</v>
      </c>
      <c r="AR69" s="21">
        <f t="shared" si="55"/>
        <v>126.8180404859755</v>
      </c>
      <c r="AS69" s="21">
        <f t="shared" si="55"/>
        <v>109.89967720248761</v>
      </c>
      <c r="AT69" s="21">
        <f t="shared" si="55"/>
        <v>108.90741060045103</v>
      </c>
      <c r="AU69" s="21">
        <f t="shared" si="55"/>
        <v>99.192902276940671</v>
      </c>
    </row>
    <row r="70" spans="1:47" s="15" customFormat="1" ht="11.25" x14ac:dyDescent="0.15">
      <c r="A70" s="20">
        <v>40086</v>
      </c>
      <c r="B70" s="18">
        <f t="shared" ref="B70:M70" si="56">100+B20</f>
        <v>120.40864849807249</v>
      </c>
      <c r="C70" s="21">
        <f t="shared" si="56"/>
        <v>172.55189827836489</v>
      </c>
      <c r="D70" s="21">
        <f t="shared" si="56"/>
        <v>143.18976651570881</v>
      </c>
      <c r="E70" s="21">
        <f t="shared" si="56"/>
        <v>130.3355552092664</v>
      </c>
      <c r="F70" s="21">
        <f t="shared" si="56"/>
        <v>125.3418017293566</v>
      </c>
      <c r="G70" s="21">
        <f t="shared" si="56"/>
        <v>76.925453094941403</v>
      </c>
      <c r="H70" s="21">
        <f t="shared" si="56"/>
        <v>112.03322233284329</v>
      </c>
      <c r="I70" s="21">
        <f t="shared" si="56"/>
        <v>111.5876773975836</v>
      </c>
      <c r="J70" s="21">
        <f t="shared" si="56"/>
        <v>115.6398716907312</v>
      </c>
      <c r="K70" s="21">
        <f t="shared" si="56"/>
        <v>121.3023264552432</v>
      </c>
      <c r="L70" s="21">
        <f t="shared" si="56"/>
        <v>130.09110000872641</v>
      </c>
      <c r="M70" s="21">
        <f t="shared" si="56"/>
        <v>128.45181425001101</v>
      </c>
      <c r="N70" s="21">
        <f t="shared" si="10"/>
        <v>207.25877302629399</v>
      </c>
      <c r="O70" s="21">
        <f t="shared" si="1"/>
        <v>84.427924509642907</v>
      </c>
      <c r="P70" s="21">
        <f t="shared" ref="P70:Z70" si="57">100+P20</f>
        <v>176.82367394803251</v>
      </c>
      <c r="Q70" s="21">
        <f t="shared" si="57"/>
        <v>143.4713215451925</v>
      </c>
      <c r="R70" s="21">
        <f t="shared" si="57"/>
        <v>142.70331685330729</v>
      </c>
      <c r="S70" s="21">
        <f t="shared" si="57"/>
        <v>129.9932640353953</v>
      </c>
      <c r="T70" s="21">
        <f t="shared" si="57"/>
        <v>83.404756021238697</v>
      </c>
      <c r="U70" s="21">
        <f t="shared" si="57"/>
        <v>100.73833733008045</v>
      </c>
      <c r="V70" s="21">
        <f t="shared" si="57"/>
        <v>111.4621336230006</v>
      </c>
      <c r="W70" s="21">
        <f t="shared" si="57"/>
        <v>116.4368106093977</v>
      </c>
      <c r="X70" s="21">
        <f t="shared" si="57"/>
        <v>118.6370394452361</v>
      </c>
      <c r="Y70" s="21">
        <f t="shared" si="57"/>
        <v>131.7563407980212</v>
      </c>
      <c r="Z70" s="21">
        <f t="shared" si="57"/>
        <v>128.2837501868859</v>
      </c>
      <c r="AA70" s="21">
        <f t="shared" si="15"/>
        <v>198.04206594650202</v>
      </c>
      <c r="AB70" s="21">
        <f t="shared" si="3"/>
        <v>92.804501201565699</v>
      </c>
      <c r="AC70" s="21">
        <f t="shared" si="4"/>
        <v>103.94409818412407</v>
      </c>
      <c r="AD70" s="21">
        <f t="shared" si="4"/>
        <v>134.13759599747038</v>
      </c>
      <c r="AE70" s="21">
        <f t="shared" si="5"/>
        <v>101.637381338816</v>
      </c>
      <c r="AF70" s="21">
        <f t="shared" si="6"/>
        <v>114.97382419144449</v>
      </c>
      <c r="AG70" s="21">
        <f t="shared" si="6"/>
        <v>135.04350229813411</v>
      </c>
      <c r="AH70" s="21">
        <f t="shared" si="6"/>
        <v>98.251333141518515</v>
      </c>
      <c r="AI70" s="21">
        <f t="shared" si="7"/>
        <v>73.855893304736796</v>
      </c>
      <c r="AJ70" s="26">
        <f t="shared" si="7"/>
        <v>4.1486588065871501</v>
      </c>
      <c r="AK70" s="21">
        <f t="shared" ref="AK70:AU70" si="58">100+AK20</f>
        <v>107.18094716307235</v>
      </c>
      <c r="AL70" s="21">
        <f t="shared" si="58"/>
        <v>108.40393003159997</v>
      </c>
      <c r="AM70" s="21">
        <f t="shared" si="58"/>
        <v>100.84182533679601</v>
      </c>
      <c r="AN70" s="21">
        <f t="shared" si="58"/>
        <v>111.51545793846719</v>
      </c>
      <c r="AO70" s="21">
        <f t="shared" si="58"/>
        <v>103.16097554074648</v>
      </c>
      <c r="AP70" s="21">
        <f t="shared" si="58"/>
        <v>198.38055213023819</v>
      </c>
      <c r="AQ70" s="21">
        <f t="shared" si="58"/>
        <v>109.29053771375222</v>
      </c>
      <c r="AR70" s="21">
        <f t="shared" si="58"/>
        <v>123.5092298570999</v>
      </c>
      <c r="AS70" s="21">
        <f t="shared" si="58"/>
        <v>109.24756807814165</v>
      </c>
      <c r="AT70" s="21">
        <f t="shared" si="58"/>
        <v>109.14095332876593</v>
      </c>
      <c r="AU70" s="21">
        <f t="shared" si="58"/>
        <v>102.72310500776794</v>
      </c>
    </row>
    <row r="71" spans="1:47" s="15" customFormat="1" ht="11.25" x14ac:dyDescent="0.15">
      <c r="A71" s="20">
        <v>40178</v>
      </c>
      <c r="B71" s="18">
        <f t="shared" ref="B71:M71" si="59">100+B21</f>
        <v>122.6496538779257</v>
      </c>
      <c r="C71" s="21">
        <f t="shared" si="59"/>
        <v>176.82367394803251</v>
      </c>
      <c r="D71" s="21">
        <f t="shared" si="59"/>
        <v>143.4713215451925</v>
      </c>
      <c r="E71" s="21">
        <f t="shared" si="59"/>
        <v>142.70331685330729</v>
      </c>
      <c r="F71" s="21">
        <f t="shared" si="59"/>
        <v>129.9932640353953</v>
      </c>
      <c r="G71" s="21">
        <f t="shared" si="59"/>
        <v>83.404756021238697</v>
      </c>
      <c r="H71" s="21">
        <f t="shared" si="59"/>
        <v>100.73833733008045</v>
      </c>
      <c r="I71" s="21">
        <f t="shared" si="59"/>
        <v>111.4621336230006</v>
      </c>
      <c r="J71" s="21">
        <f t="shared" si="59"/>
        <v>116.4368106093977</v>
      </c>
      <c r="K71" s="21">
        <f t="shared" si="59"/>
        <v>118.6370394452361</v>
      </c>
      <c r="L71" s="21">
        <f t="shared" si="59"/>
        <v>131.7563407980212</v>
      </c>
      <c r="M71" s="21">
        <f t="shared" si="59"/>
        <v>128.2837501868859</v>
      </c>
      <c r="N71" s="21">
        <f t="shared" si="10"/>
        <v>198.04206594650202</v>
      </c>
      <c r="O71" s="21">
        <f t="shared" si="1"/>
        <v>92.804501201565699</v>
      </c>
      <c r="P71" s="21">
        <f t="shared" ref="P71:Z71" si="60">100+P21</f>
        <v>159.1507506363499</v>
      </c>
      <c r="Q71" s="21">
        <f t="shared" si="60"/>
        <v>136.8556105332629</v>
      </c>
      <c r="R71" s="21">
        <f t="shared" si="60"/>
        <v>152.5729573468974</v>
      </c>
      <c r="S71" s="21">
        <f t="shared" si="60"/>
        <v>131.2670638727497</v>
      </c>
      <c r="T71" s="21">
        <f t="shared" si="60"/>
        <v>129.49620556481011</v>
      </c>
      <c r="U71" s="21">
        <f t="shared" si="60"/>
        <v>134.319643839262</v>
      </c>
      <c r="V71" s="21">
        <f t="shared" si="60"/>
        <v>111.21747729509769</v>
      </c>
      <c r="W71" s="21">
        <f t="shared" si="60"/>
        <v>110.5407614726963</v>
      </c>
      <c r="X71" s="21">
        <f t="shared" si="60"/>
        <v>115.9135098583079</v>
      </c>
      <c r="Y71" s="21">
        <f t="shared" si="60"/>
        <v>129.91637470666339</v>
      </c>
      <c r="Z71" s="21">
        <f t="shared" si="60"/>
        <v>122.0466516221999</v>
      </c>
      <c r="AA71" s="21">
        <f t="shared" si="15"/>
        <v>96.511241306247243</v>
      </c>
      <c r="AB71" s="21">
        <f t="shared" si="3"/>
        <v>79.283946208398206</v>
      </c>
      <c r="AC71" s="21">
        <f t="shared" si="4"/>
        <v>103.80923558958229</v>
      </c>
      <c r="AD71" s="21">
        <f t="shared" si="4"/>
        <v>131.66477794301539</v>
      </c>
      <c r="AE71" s="21">
        <f t="shared" si="5"/>
        <v>100.27096366825</v>
      </c>
      <c r="AF71" s="21">
        <f t="shared" si="6"/>
        <v>117.6388420665394</v>
      </c>
      <c r="AG71" s="21">
        <f t="shared" si="6"/>
        <v>145.89619636365779</v>
      </c>
      <c r="AH71" s="21">
        <f t="shared" si="6"/>
        <v>113.09787122877501</v>
      </c>
      <c r="AI71" s="21">
        <f t="shared" si="7"/>
        <v>107.380325115055</v>
      </c>
      <c r="AJ71" s="26">
        <f t="shared" si="7"/>
        <v>6.9293578944183301</v>
      </c>
      <c r="AK71" s="21">
        <f t="shared" ref="AK71:AU71" si="61">100+AK21</f>
        <v>108.87772705892552</v>
      </c>
      <c r="AL71" s="21">
        <f t="shared" si="61"/>
        <v>109.21971782572895</v>
      </c>
      <c r="AM71" s="21">
        <f t="shared" si="61"/>
        <v>102.68651560879943</v>
      </c>
      <c r="AN71" s="21">
        <f t="shared" si="61"/>
        <v>110.8897808029057</v>
      </c>
      <c r="AO71" s="21">
        <f t="shared" si="61"/>
        <v>103.20439149347462</v>
      </c>
      <c r="AP71" s="21">
        <f t="shared" si="61"/>
        <v>199.7399645772789</v>
      </c>
      <c r="AQ71" s="21">
        <f t="shared" si="61"/>
        <v>113.988622142026</v>
      </c>
      <c r="AR71" s="21">
        <f t="shared" si="61"/>
        <v>125.45336045194671</v>
      </c>
      <c r="AS71" s="21">
        <f t="shared" si="61"/>
        <v>108.53068727394643</v>
      </c>
      <c r="AT71" s="21">
        <f t="shared" si="61"/>
        <v>108.93722203931515</v>
      </c>
      <c r="AU71" s="21">
        <f t="shared" si="61"/>
        <v>109.35463616752344</v>
      </c>
    </row>
    <row r="72" spans="1:47" s="15" customFormat="1" ht="11.25" x14ac:dyDescent="0.15">
      <c r="A72" s="20">
        <v>40268</v>
      </c>
      <c r="B72" s="18">
        <f t="shared" ref="B72:M72" si="62">100+B22</f>
        <v>116.4174462351499</v>
      </c>
      <c r="C72" s="21">
        <f t="shared" si="62"/>
        <v>159.1507506363499</v>
      </c>
      <c r="D72" s="21">
        <f t="shared" si="62"/>
        <v>136.8556105332629</v>
      </c>
      <c r="E72" s="21">
        <f t="shared" si="62"/>
        <v>152.5729573468974</v>
      </c>
      <c r="F72" s="21">
        <f t="shared" si="62"/>
        <v>131.2670638727497</v>
      </c>
      <c r="G72" s="21">
        <f t="shared" si="62"/>
        <v>129.49620556481011</v>
      </c>
      <c r="H72" s="21">
        <f t="shared" si="62"/>
        <v>134.319643839262</v>
      </c>
      <c r="I72" s="21">
        <f t="shared" si="62"/>
        <v>111.21747729509769</v>
      </c>
      <c r="J72" s="21">
        <f t="shared" si="62"/>
        <v>110.5407614726963</v>
      </c>
      <c r="K72" s="21">
        <f t="shared" si="62"/>
        <v>115.9135098583079</v>
      </c>
      <c r="L72" s="21">
        <f t="shared" si="62"/>
        <v>129.91637470666339</v>
      </c>
      <c r="M72" s="21">
        <f t="shared" si="62"/>
        <v>122.0466516221999</v>
      </c>
      <c r="N72" s="21">
        <f t="shared" si="10"/>
        <v>96.511241306247243</v>
      </c>
      <c r="O72" s="21">
        <f t="shared" si="1"/>
        <v>79.283946208398206</v>
      </c>
      <c r="P72" s="21">
        <f t="shared" ref="P72:Z72" si="63">100+P22</f>
        <v>125.1292304074335</v>
      </c>
      <c r="Q72" s="21">
        <f t="shared" si="63"/>
        <v>115.9023072226899</v>
      </c>
      <c r="R72" s="21">
        <f t="shared" si="63"/>
        <v>148.99030752659701</v>
      </c>
      <c r="S72" s="21">
        <f t="shared" si="63"/>
        <v>126.82992713311531</v>
      </c>
      <c r="T72" s="21">
        <f t="shared" si="63"/>
        <v>134.8910925334842</v>
      </c>
      <c r="U72" s="21">
        <f t="shared" si="63"/>
        <v>129.03661890553971</v>
      </c>
      <c r="V72" s="21">
        <f t="shared" si="63"/>
        <v>107.72393531273711</v>
      </c>
      <c r="W72" s="21">
        <f t="shared" si="63"/>
        <v>109.27218635812591</v>
      </c>
      <c r="X72" s="21">
        <f t="shared" si="63"/>
        <v>114.7705932579172</v>
      </c>
      <c r="Y72" s="21">
        <f t="shared" si="63"/>
        <v>124.68377003977071</v>
      </c>
      <c r="Z72" s="21">
        <f t="shared" si="63"/>
        <v>118.92325867450509</v>
      </c>
      <c r="AA72" s="21">
        <f t="shared" si="15"/>
        <v>92.078664484656315</v>
      </c>
      <c r="AB72" s="21">
        <f t="shared" si="3"/>
        <v>42.854795720360798</v>
      </c>
      <c r="AC72" s="21">
        <f t="shared" si="4"/>
        <v>104.10759223932001</v>
      </c>
      <c r="AD72" s="21">
        <f t="shared" si="4"/>
        <v>121.9944100376412</v>
      </c>
      <c r="AE72" s="21">
        <f t="shared" si="5"/>
        <v>97.966144409111195</v>
      </c>
      <c r="AF72" s="21">
        <f t="shared" si="6"/>
        <v>134.42858651077938</v>
      </c>
      <c r="AG72" s="21">
        <f t="shared" si="6"/>
        <v>162.00783582342021</v>
      </c>
      <c r="AH72" s="21">
        <f t="shared" si="6"/>
        <v>163.23895753895781</v>
      </c>
      <c r="AI72" s="21">
        <f t="shared" si="7"/>
        <v>108.399157101792</v>
      </c>
      <c r="AJ72" s="26">
        <f t="shared" si="7"/>
        <v>9.4039350637562507</v>
      </c>
      <c r="AK72" s="21">
        <f t="shared" ref="AK72:AU72" si="64">100+AK22</f>
        <v>115.6939769956097</v>
      </c>
      <c r="AL72" s="21">
        <f t="shared" si="64"/>
        <v>112.451870571085</v>
      </c>
      <c r="AM72" s="21">
        <f t="shared" si="64"/>
        <v>112.2577926682816</v>
      </c>
      <c r="AN72" s="21">
        <f t="shared" si="64"/>
        <v>117.1191558439816</v>
      </c>
      <c r="AO72" s="21">
        <f t="shared" si="64"/>
        <v>106.47435038997376</v>
      </c>
      <c r="AP72" s="21">
        <f t="shared" si="64"/>
        <v>202.06557748179301</v>
      </c>
      <c r="AQ72" s="21">
        <f t="shared" si="64"/>
        <v>130.52741930194699</v>
      </c>
      <c r="AR72" s="21">
        <f t="shared" si="64"/>
        <v>110.2753939654247</v>
      </c>
      <c r="AS72" s="21">
        <f t="shared" si="64"/>
        <v>110.02519231697759</v>
      </c>
      <c r="AT72" s="21">
        <f t="shared" si="64"/>
        <v>110.99530569748821</v>
      </c>
      <c r="AU72" s="21">
        <f t="shared" si="64"/>
        <v>114.1270652200861</v>
      </c>
    </row>
    <row r="73" spans="1:47" s="15" customFormat="1" ht="11.25" x14ac:dyDescent="0.15">
      <c r="A73" s="20">
        <v>40359</v>
      </c>
      <c r="B73" s="18">
        <f t="shared" ref="B73:M73" si="65">100+B23</f>
        <v>108.49574380910649</v>
      </c>
      <c r="C73" s="21">
        <f t="shared" si="65"/>
        <v>125.1292304074335</v>
      </c>
      <c r="D73" s="21">
        <f t="shared" si="65"/>
        <v>115.9023072226899</v>
      </c>
      <c r="E73" s="21">
        <f t="shared" si="65"/>
        <v>148.99030752659701</v>
      </c>
      <c r="F73" s="21">
        <f t="shared" si="65"/>
        <v>126.82992713311531</v>
      </c>
      <c r="G73" s="21">
        <f t="shared" si="65"/>
        <v>134.8910925334842</v>
      </c>
      <c r="H73" s="21">
        <f t="shared" si="65"/>
        <v>129.03661890553971</v>
      </c>
      <c r="I73" s="21">
        <f t="shared" si="65"/>
        <v>107.72393531273711</v>
      </c>
      <c r="J73" s="21">
        <f t="shared" si="65"/>
        <v>109.27218635812591</v>
      </c>
      <c r="K73" s="21">
        <f t="shared" si="65"/>
        <v>114.7705932579172</v>
      </c>
      <c r="L73" s="21">
        <f t="shared" si="65"/>
        <v>124.68377003977071</v>
      </c>
      <c r="M73" s="21">
        <f t="shared" si="65"/>
        <v>118.92325867450509</v>
      </c>
      <c r="N73" s="21">
        <f t="shared" si="10"/>
        <v>92.078664484656315</v>
      </c>
      <c r="O73" s="21">
        <f t="shared" si="1"/>
        <v>42.854795720360798</v>
      </c>
      <c r="P73" s="21">
        <f t="shared" ref="P73:Z73" si="66">100+P23</f>
        <v>115.2677781485334</v>
      </c>
      <c r="Q73" s="21">
        <f t="shared" si="66"/>
        <v>107.30297138060519</v>
      </c>
      <c r="R73" s="21">
        <f t="shared" si="66"/>
        <v>137.51302863713119</v>
      </c>
      <c r="S73" s="21">
        <f t="shared" si="66"/>
        <v>124.7983032615588</v>
      </c>
      <c r="T73" s="21">
        <f t="shared" si="66"/>
        <v>134.7042171678884</v>
      </c>
      <c r="U73" s="21">
        <f t="shared" si="66"/>
        <v>132.06335588618529</v>
      </c>
      <c r="V73" s="21">
        <f t="shared" si="66"/>
        <v>106.50266423185082</v>
      </c>
      <c r="W73" s="21">
        <f t="shared" si="66"/>
        <v>108.80537974917577</v>
      </c>
      <c r="X73" s="21">
        <f t="shared" si="66"/>
        <v>114.19029873051321</v>
      </c>
      <c r="Y73" s="21">
        <f t="shared" si="66"/>
        <v>121.4121684401007</v>
      </c>
      <c r="Z73" s="21">
        <f t="shared" si="66"/>
        <v>120.1257153583379</v>
      </c>
      <c r="AA73" s="21">
        <f t="shared" si="15"/>
        <v>96.288110871372453</v>
      </c>
      <c r="AB73" s="21">
        <f t="shared" si="3"/>
        <v>76.939421851500398</v>
      </c>
      <c r="AC73" s="21">
        <f t="shared" si="4"/>
        <v>103.98952887631096</v>
      </c>
      <c r="AD73" s="21">
        <f t="shared" si="4"/>
        <v>118.1876798562846</v>
      </c>
      <c r="AE73" s="21">
        <f t="shared" si="5"/>
        <v>97.263658676758695</v>
      </c>
      <c r="AF73" s="21">
        <f t="shared" si="6"/>
        <v>137.73614047150321</v>
      </c>
      <c r="AG73" s="21">
        <f t="shared" si="6"/>
        <v>145.5876675466196</v>
      </c>
      <c r="AH73" s="21">
        <f t="shared" si="6"/>
        <v>166.660957417997</v>
      </c>
      <c r="AI73" s="21">
        <f t="shared" si="7"/>
        <v>103.763827832087</v>
      </c>
      <c r="AJ73" s="26">
        <f t="shared" si="7"/>
        <v>7.35828525909508</v>
      </c>
      <c r="AK73" s="21">
        <f t="shared" ref="AK73:AU73" si="67">100+AK23</f>
        <v>114.1575218177675</v>
      </c>
      <c r="AL73" s="21">
        <f t="shared" si="67"/>
        <v>111.4236303833726</v>
      </c>
      <c r="AM73" s="21">
        <f t="shared" si="67"/>
        <v>111.4739717136444</v>
      </c>
      <c r="AN73" s="21">
        <f t="shared" si="67"/>
        <v>115.3261796388051</v>
      </c>
      <c r="AO73" s="21">
        <f t="shared" si="67"/>
        <v>107.2070498368542</v>
      </c>
      <c r="AP73" s="21">
        <f t="shared" si="67"/>
        <v>202.81669627292101</v>
      </c>
      <c r="AQ73" s="21">
        <f t="shared" si="67"/>
        <v>126.66876772890831</v>
      </c>
      <c r="AR73" s="21">
        <f t="shared" si="67"/>
        <v>116.31217804787291</v>
      </c>
      <c r="AS73" s="21">
        <f t="shared" si="67"/>
        <v>110.3102865636501</v>
      </c>
      <c r="AT73" s="21">
        <f t="shared" si="67"/>
        <v>109.87882154817569</v>
      </c>
      <c r="AU73" s="21">
        <f t="shared" si="67"/>
        <v>113.90968774355061</v>
      </c>
    </row>
    <row r="74" spans="1:47" s="15" customFormat="1" ht="11.25" x14ac:dyDescent="0.15">
      <c r="A74" s="20">
        <v>40451</v>
      </c>
      <c r="B74" s="18">
        <f t="shared" ref="B74:M74" si="68">100+B24</f>
        <v>107.54840357059484</v>
      </c>
      <c r="C74" s="21">
        <f t="shared" si="68"/>
        <v>115.2677781485334</v>
      </c>
      <c r="D74" s="21">
        <f t="shared" si="68"/>
        <v>107.30297138060519</v>
      </c>
      <c r="E74" s="21">
        <f t="shared" si="68"/>
        <v>137.51302863713119</v>
      </c>
      <c r="F74" s="21">
        <f t="shared" si="68"/>
        <v>124.7983032615588</v>
      </c>
      <c r="G74" s="21">
        <f t="shared" si="68"/>
        <v>134.7042171678884</v>
      </c>
      <c r="H74" s="21">
        <f t="shared" si="68"/>
        <v>132.06335588618529</v>
      </c>
      <c r="I74" s="21">
        <f t="shared" si="68"/>
        <v>106.50266423185082</v>
      </c>
      <c r="J74" s="21">
        <f t="shared" si="68"/>
        <v>108.80537974917577</v>
      </c>
      <c r="K74" s="21">
        <f t="shared" si="68"/>
        <v>114.19029873051321</v>
      </c>
      <c r="L74" s="21">
        <f t="shared" si="68"/>
        <v>121.4121684401007</v>
      </c>
      <c r="M74" s="21">
        <f t="shared" si="68"/>
        <v>120.1257153583379</v>
      </c>
      <c r="N74" s="21">
        <f t="shared" si="10"/>
        <v>96.288110871372453</v>
      </c>
      <c r="O74" s="21">
        <f t="shared" si="1"/>
        <v>76.939421851500398</v>
      </c>
      <c r="P74" s="21">
        <f t="shared" ref="P74:Z74" si="69">100+P24</f>
        <v>117.7239318982321</v>
      </c>
      <c r="Q74" s="21">
        <f t="shared" si="69"/>
        <v>109.36571232690726</v>
      </c>
      <c r="R74" s="21">
        <f t="shared" si="69"/>
        <v>129.33222537606329</v>
      </c>
      <c r="S74" s="21">
        <f t="shared" si="69"/>
        <v>122.5254797976252</v>
      </c>
      <c r="T74" s="21">
        <f t="shared" si="69"/>
        <v>130.49139289367389</v>
      </c>
      <c r="U74" s="21">
        <f t="shared" si="69"/>
        <v>134.10938860720859</v>
      </c>
      <c r="V74" s="21">
        <f t="shared" si="69"/>
        <v>107.2237403360393</v>
      </c>
      <c r="W74" s="21">
        <f t="shared" si="69"/>
        <v>108.87067946769406</v>
      </c>
      <c r="X74" s="21">
        <f t="shared" si="69"/>
        <v>113.6235602925736</v>
      </c>
      <c r="Y74" s="21">
        <f t="shared" si="69"/>
        <v>120.4428010332922</v>
      </c>
      <c r="Z74" s="21">
        <f t="shared" si="69"/>
        <v>120.20259814119819</v>
      </c>
      <c r="AA74" s="21">
        <f t="shared" si="15"/>
        <v>98.575742679903627</v>
      </c>
      <c r="AB74" s="21">
        <f t="shared" si="3"/>
        <v>86.831533539037196</v>
      </c>
      <c r="AC74" s="21">
        <f t="shared" ref="AC74:AD93" si="70">100+AC24</f>
        <v>103.85090617251426</v>
      </c>
      <c r="AD74" s="21">
        <f t="shared" si="70"/>
        <v>118.4268927671566</v>
      </c>
      <c r="AE74" s="21">
        <f t="shared" si="5"/>
        <v>96.914887637996699</v>
      </c>
      <c r="AF74" s="21">
        <f t="shared" ref="AF74:AH93" si="71">100+AF24</f>
        <v>136.12482210323321</v>
      </c>
      <c r="AG74" s="21">
        <f t="shared" si="71"/>
        <v>131.8936803078457</v>
      </c>
      <c r="AH74" s="21">
        <f t="shared" si="71"/>
        <v>161.22587083727359</v>
      </c>
      <c r="AI74" s="21">
        <f t="shared" ref="AI74:AJ93" si="72">AI24</f>
        <v>100.278056294368</v>
      </c>
      <c r="AJ74" s="26">
        <f t="shared" si="72"/>
        <v>6.4920248136521304</v>
      </c>
      <c r="AK74" s="21">
        <f t="shared" ref="AK74:AU74" si="73">100+AK24</f>
        <v>113.0827823974837</v>
      </c>
      <c r="AL74" s="21">
        <f t="shared" si="73"/>
        <v>110.8206555318677</v>
      </c>
      <c r="AM74" s="21">
        <f t="shared" si="73"/>
        <v>109.98689222699036</v>
      </c>
      <c r="AN74" s="21">
        <f t="shared" si="73"/>
        <v>114.5354176983064</v>
      </c>
      <c r="AO74" s="21">
        <f t="shared" si="73"/>
        <v>107.86922908205027</v>
      </c>
      <c r="AP74" s="21">
        <f t="shared" si="73"/>
        <v>203.179458653296</v>
      </c>
      <c r="AQ74" s="21">
        <f t="shared" si="73"/>
        <v>123.906671825199</v>
      </c>
      <c r="AR74" s="21">
        <f t="shared" si="73"/>
        <v>120.8640754558058</v>
      </c>
      <c r="AS74" s="21">
        <f t="shared" si="73"/>
        <v>110.4223065212326</v>
      </c>
      <c r="AT74" s="21">
        <f t="shared" si="73"/>
        <v>109.50695891280174</v>
      </c>
      <c r="AU74" s="21">
        <f t="shared" si="73"/>
        <v>111.30743806412239</v>
      </c>
    </row>
    <row r="75" spans="1:47" s="15" customFormat="1" ht="11.25" x14ac:dyDescent="0.15">
      <c r="A75" s="20">
        <v>40543</v>
      </c>
      <c r="B75" s="18">
        <f t="shared" ref="B75:M75" si="74">100+B25</f>
        <v>106.84269188176451</v>
      </c>
      <c r="C75" s="21">
        <f t="shared" si="74"/>
        <v>117.7239318982321</v>
      </c>
      <c r="D75" s="21">
        <f t="shared" si="74"/>
        <v>109.36571232690726</v>
      </c>
      <c r="E75" s="21">
        <f t="shared" si="74"/>
        <v>129.33222537606329</v>
      </c>
      <c r="F75" s="21">
        <f t="shared" si="74"/>
        <v>122.5254797976252</v>
      </c>
      <c r="G75" s="21">
        <f t="shared" si="74"/>
        <v>130.49139289367389</v>
      </c>
      <c r="H75" s="21">
        <f t="shared" si="74"/>
        <v>134.10938860720859</v>
      </c>
      <c r="I75" s="21">
        <f t="shared" si="74"/>
        <v>107.2237403360393</v>
      </c>
      <c r="J75" s="21">
        <f t="shared" si="74"/>
        <v>108.87067946769406</v>
      </c>
      <c r="K75" s="21">
        <f t="shared" si="74"/>
        <v>113.6235602925736</v>
      </c>
      <c r="L75" s="21">
        <f t="shared" si="74"/>
        <v>120.4428010332922</v>
      </c>
      <c r="M75" s="21">
        <f t="shared" si="74"/>
        <v>120.20259814119819</v>
      </c>
      <c r="N75" s="21">
        <f t="shared" si="10"/>
        <v>98.575742679903627</v>
      </c>
      <c r="O75" s="21">
        <f t="shared" si="1"/>
        <v>86.831533539037196</v>
      </c>
      <c r="P75" s="21">
        <f t="shared" ref="P75:Z75" si="75">100+P25</f>
        <v>129.5756764732719</v>
      </c>
      <c r="Q75" s="21">
        <f t="shared" si="75"/>
        <v>115.8188672785477</v>
      </c>
      <c r="R75" s="21">
        <f t="shared" si="75"/>
        <v>122.7654481324298</v>
      </c>
      <c r="S75" s="21">
        <f t="shared" si="75"/>
        <v>117.7847059316757</v>
      </c>
      <c r="T75" s="21">
        <f t="shared" si="75"/>
        <v>131.96332543909611</v>
      </c>
      <c r="U75" s="21">
        <f t="shared" si="75"/>
        <v>134.63407083637171</v>
      </c>
      <c r="V75" s="21">
        <f t="shared" si="75"/>
        <v>108.98193367796512</v>
      </c>
      <c r="W75" s="21">
        <f t="shared" si="75"/>
        <v>111.9176565917558</v>
      </c>
      <c r="X75" s="21">
        <f t="shared" si="75"/>
        <v>110.18486655685089</v>
      </c>
      <c r="Y75" s="21">
        <f t="shared" si="75"/>
        <v>115.0514526977156</v>
      </c>
      <c r="Z75" s="21">
        <f t="shared" si="75"/>
        <v>118.8445770908919</v>
      </c>
      <c r="AA75" s="21">
        <f t="shared" si="15"/>
        <v>94.672647800127564</v>
      </c>
      <c r="AB75" s="21">
        <f t="shared" si="3"/>
        <v>60.009708768127602</v>
      </c>
      <c r="AC75" s="21">
        <f t="shared" si="70"/>
        <v>103.85684041982387</v>
      </c>
      <c r="AD75" s="21">
        <f t="shared" si="70"/>
        <v>119.73225545550579</v>
      </c>
      <c r="AE75" s="21">
        <f t="shared" si="5"/>
        <v>95.865556129608294</v>
      </c>
      <c r="AF75" s="21">
        <f t="shared" si="71"/>
        <v>134.4854916638123</v>
      </c>
      <c r="AG75" s="21">
        <f t="shared" si="71"/>
        <v>126.3534775234212</v>
      </c>
      <c r="AH75" s="21">
        <f t="shared" si="71"/>
        <v>140.9416778284783</v>
      </c>
      <c r="AI75" s="21">
        <f t="shared" si="72"/>
        <v>100.15689555947699</v>
      </c>
      <c r="AJ75" s="26">
        <f t="shared" si="72"/>
        <v>5.0955144312271896</v>
      </c>
      <c r="AK75" s="21">
        <f t="shared" ref="AK75:AU75" si="76">100+AK25</f>
        <v>112.2431030333947</v>
      </c>
      <c r="AL75" s="21">
        <f t="shared" si="76"/>
        <v>110.39747898854669</v>
      </c>
      <c r="AM75" s="21">
        <f t="shared" si="76"/>
        <v>108.80310673692449</v>
      </c>
      <c r="AN75" s="21">
        <f t="shared" si="76"/>
        <v>113.73840922769089</v>
      </c>
      <c r="AO75" s="21">
        <f t="shared" si="76"/>
        <v>107.74878846049505</v>
      </c>
      <c r="AP75" s="21">
        <f t="shared" si="76"/>
        <v>204.32648069447001</v>
      </c>
      <c r="AQ75" s="21">
        <f t="shared" si="76"/>
        <v>124.7929941798789</v>
      </c>
      <c r="AR75" s="21">
        <f t="shared" si="76"/>
        <v>123.3488118155084</v>
      </c>
      <c r="AS75" s="21">
        <f t="shared" si="76"/>
        <v>111.03320365859111</v>
      </c>
      <c r="AT75" s="21">
        <f t="shared" si="76"/>
        <v>109.65311540868362</v>
      </c>
      <c r="AU75" s="21">
        <f t="shared" si="76"/>
        <v>107.84071174925461</v>
      </c>
    </row>
    <row r="76" spans="1:47" s="15" customFormat="1" ht="11.25" x14ac:dyDescent="0.15">
      <c r="A76" s="20">
        <v>40633</v>
      </c>
      <c r="B76" s="18">
        <f t="shared" ref="B76:M76" si="77">100+B26</f>
        <v>111.3663766605445</v>
      </c>
      <c r="C76" s="21">
        <f t="shared" si="77"/>
        <v>129.5756764732719</v>
      </c>
      <c r="D76" s="21">
        <f t="shared" si="77"/>
        <v>115.8188672785477</v>
      </c>
      <c r="E76" s="21">
        <f t="shared" si="77"/>
        <v>122.7654481324298</v>
      </c>
      <c r="F76" s="21">
        <f t="shared" si="77"/>
        <v>117.7847059316757</v>
      </c>
      <c r="G76" s="21">
        <f t="shared" si="77"/>
        <v>131.96332543909611</v>
      </c>
      <c r="H76" s="21">
        <f t="shared" si="77"/>
        <v>134.63407083637171</v>
      </c>
      <c r="I76" s="21">
        <f t="shared" si="77"/>
        <v>108.98193367796512</v>
      </c>
      <c r="J76" s="21">
        <f t="shared" si="77"/>
        <v>111.9176565917558</v>
      </c>
      <c r="K76" s="21">
        <f t="shared" si="77"/>
        <v>110.18486655685089</v>
      </c>
      <c r="L76" s="21">
        <f t="shared" si="77"/>
        <v>115.0514526977156</v>
      </c>
      <c r="M76" s="21">
        <f t="shared" si="77"/>
        <v>118.8445770908919</v>
      </c>
      <c r="N76" s="21">
        <f t="shared" si="10"/>
        <v>94.672647800127564</v>
      </c>
      <c r="O76" s="21">
        <f t="shared" si="1"/>
        <v>60.009708768127602</v>
      </c>
      <c r="P76" s="21">
        <f t="shared" ref="P76:Z76" si="78">100+P26</f>
        <v>123.6305325714513</v>
      </c>
      <c r="Q76" s="21">
        <f t="shared" si="78"/>
        <v>113.4149840877562</v>
      </c>
      <c r="R76" s="21">
        <f t="shared" si="78"/>
        <v>117.744583661512</v>
      </c>
      <c r="S76" s="21">
        <f t="shared" si="78"/>
        <v>114.1389251397019</v>
      </c>
      <c r="T76" s="21">
        <f t="shared" si="78"/>
        <v>117.9330943605099</v>
      </c>
      <c r="U76" s="21">
        <f t="shared" si="78"/>
        <v>134.38137888843599</v>
      </c>
      <c r="V76" s="21">
        <f t="shared" si="78"/>
        <v>108.99977334921535</v>
      </c>
      <c r="W76" s="21">
        <f t="shared" si="78"/>
        <v>110.9957348974244</v>
      </c>
      <c r="X76" s="21">
        <f t="shared" si="78"/>
        <v>110.1033216137148</v>
      </c>
      <c r="Y76" s="21">
        <f t="shared" si="78"/>
        <v>113.3636091074292</v>
      </c>
      <c r="Z76" s="21">
        <f t="shared" si="78"/>
        <v>117.6809107439046</v>
      </c>
      <c r="AA76" s="21">
        <f t="shared" si="15"/>
        <v>95.269828067247076</v>
      </c>
      <c r="AB76" s="21">
        <f t="shared" si="3"/>
        <v>55.894469449200898</v>
      </c>
      <c r="AC76" s="21">
        <f t="shared" si="70"/>
        <v>103.58590300263459</v>
      </c>
      <c r="AD76" s="21">
        <f t="shared" si="70"/>
        <v>118.1231859518377</v>
      </c>
      <c r="AE76" s="21">
        <f t="shared" si="5"/>
        <v>95.341623406191502</v>
      </c>
      <c r="AF76" s="21">
        <f t="shared" si="71"/>
        <v>133.21948302880421</v>
      </c>
      <c r="AG76" s="21">
        <f t="shared" si="71"/>
        <v>119.02899209104319</v>
      </c>
      <c r="AH76" s="21">
        <f t="shared" si="71"/>
        <v>126.23927288170751</v>
      </c>
      <c r="AI76" s="21">
        <f t="shared" si="72"/>
        <v>96.554618352265507</v>
      </c>
      <c r="AJ76" s="26">
        <f t="shared" si="72"/>
        <v>3.6659781806582199</v>
      </c>
      <c r="AK76" s="21">
        <f t="shared" ref="AK76:AU76" si="79">100+AK26</f>
        <v>111.7028844455389</v>
      </c>
      <c r="AL76" s="21">
        <f t="shared" si="79"/>
        <v>110.45234296161389</v>
      </c>
      <c r="AM76" s="21">
        <f t="shared" si="79"/>
        <v>109.95013864208228</v>
      </c>
      <c r="AN76" s="21">
        <f t="shared" si="79"/>
        <v>113.08069875248481</v>
      </c>
      <c r="AO76" s="21">
        <f t="shared" si="79"/>
        <v>104.87662651782192</v>
      </c>
      <c r="AP76" s="21">
        <f t="shared" si="79"/>
        <v>204.871099745988</v>
      </c>
      <c r="AQ76" s="21">
        <f t="shared" si="79"/>
        <v>134.65145354049039</v>
      </c>
      <c r="AR76" s="21">
        <f t="shared" si="79"/>
        <v>128.87739848675739</v>
      </c>
      <c r="AS76" s="21">
        <f t="shared" si="79"/>
        <v>112.54692674536361</v>
      </c>
      <c r="AT76" s="21">
        <f t="shared" si="79"/>
        <v>110.7176797477875</v>
      </c>
      <c r="AU76" s="21">
        <f t="shared" si="79"/>
        <v>105.34760444220477</v>
      </c>
    </row>
    <row r="77" spans="1:47" s="15" customFormat="1" ht="11.25" x14ac:dyDescent="0.15">
      <c r="A77" s="20">
        <v>40724</v>
      </c>
      <c r="B77" s="18">
        <f t="shared" ref="B77:M77" si="80">100+B27</f>
        <v>109.7677827963245</v>
      </c>
      <c r="C77" s="21">
        <f t="shared" si="80"/>
        <v>123.6305325714513</v>
      </c>
      <c r="D77" s="21">
        <f t="shared" si="80"/>
        <v>113.4149840877562</v>
      </c>
      <c r="E77" s="21">
        <f t="shared" si="80"/>
        <v>117.744583661512</v>
      </c>
      <c r="F77" s="21">
        <f t="shared" si="80"/>
        <v>114.1389251397019</v>
      </c>
      <c r="G77" s="21">
        <f t="shared" si="80"/>
        <v>117.9330943605099</v>
      </c>
      <c r="H77" s="21">
        <f t="shared" si="80"/>
        <v>134.38137888843599</v>
      </c>
      <c r="I77" s="21">
        <f t="shared" si="80"/>
        <v>108.99977334921535</v>
      </c>
      <c r="J77" s="21">
        <f t="shared" si="80"/>
        <v>110.9957348974244</v>
      </c>
      <c r="K77" s="21">
        <f t="shared" si="80"/>
        <v>110.1033216137148</v>
      </c>
      <c r="L77" s="21">
        <f t="shared" si="80"/>
        <v>113.3636091074292</v>
      </c>
      <c r="M77" s="21">
        <f t="shared" si="80"/>
        <v>117.6809107439046</v>
      </c>
      <c r="N77" s="21">
        <f t="shared" si="10"/>
        <v>95.269828067247076</v>
      </c>
      <c r="O77" s="21">
        <f t="shared" si="1"/>
        <v>55.894469449200898</v>
      </c>
      <c r="P77" s="21">
        <f t="shared" ref="P77:Z77" si="81">100+P27</f>
        <v>122.62256406250231</v>
      </c>
      <c r="Q77" s="21">
        <f t="shared" si="81"/>
        <v>112.6289582063625</v>
      </c>
      <c r="R77" s="21">
        <f t="shared" si="81"/>
        <v>116.29406175514031</v>
      </c>
      <c r="S77" s="21">
        <f t="shared" si="81"/>
        <v>109.08873396404461</v>
      </c>
      <c r="T77" s="21">
        <f t="shared" si="81"/>
        <v>106.53777574496728</v>
      </c>
      <c r="U77" s="21">
        <f t="shared" si="81"/>
        <v>132.83305087542411</v>
      </c>
      <c r="V77" s="21">
        <f t="shared" si="81"/>
        <v>108.52938036151725</v>
      </c>
      <c r="W77" s="21">
        <f t="shared" si="81"/>
        <v>108.75115713724095</v>
      </c>
      <c r="X77" s="21">
        <f t="shared" si="81"/>
        <v>109.93155251008533</v>
      </c>
      <c r="Y77" s="21">
        <f t="shared" si="81"/>
        <v>109.29867550484403</v>
      </c>
      <c r="Z77" s="21">
        <f t="shared" si="81"/>
        <v>114.31222297005721</v>
      </c>
      <c r="AA77" s="21">
        <f t="shared" si="15"/>
        <v>89.286320174834003</v>
      </c>
      <c r="AB77" s="21">
        <f t="shared" si="3"/>
        <v>34.992156222311799</v>
      </c>
      <c r="AC77" s="21">
        <f t="shared" si="70"/>
        <v>103.24972782363793</v>
      </c>
      <c r="AD77" s="21">
        <f t="shared" si="70"/>
        <v>116.9609849428081</v>
      </c>
      <c r="AE77" s="21">
        <f t="shared" si="5"/>
        <v>94.846806861837806</v>
      </c>
      <c r="AF77" s="21">
        <f t="shared" si="71"/>
        <v>132.78979098181651</v>
      </c>
      <c r="AG77" s="21">
        <f t="shared" si="71"/>
        <v>121.498429565614</v>
      </c>
      <c r="AH77" s="21">
        <f t="shared" si="71"/>
        <v>122.9156659423234</v>
      </c>
      <c r="AI77" s="21">
        <f t="shared" si="72"/>
        <v>93.646327802947098</v>
      </c>
      <c r="AJ77" s="26">
        <f t="shared" si="72"/>
        <v>3.1043936101138501</v>
      </c>
      <c r="AK77" s="21">
        <f t="shared" ref="AK77:AU77" si="82">100+AK27</f>
        <v>111.55304417286141</v>
      </c>
      <c r="AL77" s="21">
        <f t="shared" si="82"/>
        <v>110.1254986239403</v>
      </c>
      <c r="AM77" s="21">
        <f t="shared" si="82"/>
        <v>109.62110414006219</v>
      </c>
      <c r="AN77" s="21">
        <f t="shared" si="82"/>
        <v>112.4776491920927</v>
      </c>
      <c r="AO77" s="21">
        <f t="shared" si="82"/>
        <v>105.15312857525231</v>
      </c>
      <c r="AP77" s="21">
        <f t="shared" si="82"/>
        <v>205.436601612673</v>
      </c>
      <c r="AQ77" s="21">
        <f t="shared" si="82"/>
        <v>135.94429669547509</v>
      </c>
      <c r="AR77" s="21">
        <f t="shared" si="82"/>
        <v>133.68766306241301</v>
      </c>
      <c r="AS77" s="21">
        <f t="shared" si="82"/>
        <v>113.30168469275711</v>
      </c>
      <c r="AT77" s="21">
        <f t="shared" si="82"/>
        <v>111.33927759959769</v>
      </c>
      <c r="AU77" s="21">
        <f t="shared" si="82"/>
        <v>104.01561306846203</v>
      </c>
    </row>
    <row r="78" spans="1:47" s="15" customFormat="1" ht="11.25" x14ac:dyDescent="0.15">
      <c r="A78" s="20">
        <v>40816</v>
      </c>
      <c r="B78" s="18">
        <f t="shared" ref="B78:M78" si="83">100+B28</f>
        <v>109.27100247516249</v>
      </c>
      <c r="C78" s="21">
        <f t="shared" si="83"/>
        <v>122.62256406250231</v>
      </c>
      <c r="D78" s="21">
        <f t="shared" si="83"/>
        <v>112.6289582063625</v>
      </c>
      <c r="E78" s="21">
        <f t="shared" si="83"/>
        <v>116.29406175514031</v>
      </c>
      <c r="F78" s="21">
        <f t="shared" si="83"/>
        <v>109.08873396404461</v>
      </c>
      <c r="G78" s="21">
        <f t="shared" si="83"/>
        <v>106.53777574496728</v>
      </c>
      <c r="H78" s="21">
        <f t="shared" si="83"/>
        <v>132.83305087542411</v>
      </c>
      <c r="I78" s="21">
        <f t="shared" si="83"/>
        <v>108.52938036151725</v>
      </c>
      <c r="J78" s="21">
        <f t="shared" si="83"/>
        <v>108.75115713724095</v>
      </c>
      <c r="K78" s="21">
        <f t="shared" si="83"/>
        <v>109.93155251008533</v>
      </c>
      <c r="L78" s="21">
        <f t="shared" si="83"/>
        <v>109.29867550484403</v>
      </c>
      <c r="M78" s="21">
        <f t="shared" si="83"/>
        <v>114.31222297005721</v>
      </c>
      <c r="N78" s="21">
        <f t="shared" si="10"/>
        <v>89.286320174834003</v>
      </c>
      <c r="O78" s="21">
        <f t="shared" si="1"/>
        <v>34.992156222311799</v>
      </c>
      <c r="P78" s="21">
        <f t="shared" ref="P78:Z78" si="84">100+P28</f>
        <v>109.57217196871457</v>
      </c>
      <c r="Q78" s="21">
        <f t="shared" si="84"/>
        <v>103.52918942831485</v>
      </c>
      <c r="R78" s="21">
        <f t="shared" si="84"/>
        <v>115.135116323171</v>
      </c>
      <c r="S78" s="21">
        <f t="shared" si="84"/>
        <v>109.62842037170209</v>
      </c>
      <c r="T78" s="21">
        <f t="shared" si="84"/>
        <v>104.47970054513132</v>
      </c>
      <c r="U78" s="21">
        <f t="shared" si="84"/>
        <v>131.35546829331611</v>
      </c>
      <c r="V78" s="21">
        <f t="shared" si="84"/>
        <v>107.15908513174486</v>
      </c>
      <c r="W78" s="21">
        <f t="shared" si="84"/>
        <v>107.66014664867656</v>
      </c>
      <c r="X78" s="21">
        <f t="shared" si="84"/>
        <v>109.59834742019262</v>
      </c>
      <c r="Y78" s="21">
        <f t="shared" si="84"/>
        <v>107.13724222869051</v>
      </c>
      <c r="Z78" s="21">
        <f t="shared" si="84"/>
        <v>113.4822127603817</v>
      </c>
      <c r="AA78" s="21">
        <f t="shared" si="15"/>
        <v>88.331292558205007</v>
      </c>
      <c r="AB78" s="21">
        <f t="shared" si="3"/>
        <v>6.9337842528004101</v>
      </c>
      <c r="AC78" s="21">
        <f t="shared" si="70"/>
        <v>103.46365155753261</v>
      </c>
      <c r="AD78" s="21">
        <f t="shared" si="70"/>
        <v>115.8051426627825</v>
      </c>
      <c r="AE78" s="21">
        <f t="shared" si="5"/>
        <v>94.091390953470594</v>
      </c>
      <c r="AF78" s="21">
        <f t="shared" si="71"/>
        <v>131.94438997025199</v>
      </c>
      <c r="AG78" s="21">
        <f t="shared" si="71"/>
        <v>122.2255744765357</v>
      </c>
      <c r="AH78" s="21">
        <f t="shared" si="71"/>
        <v>121.308077879547</v>
      </c>
      <c r="AI78" s="21">
        <f t="shared" si="72"/>
        <v>91.343313028490897</v>
      </c>
      <c r="AJ78" s="26">
        <f t="shared" si="72"/>
        <v>2.6077395692545902</v>
      </c>
      <c r="AK78" s="21">
        <f t="shared" ref="AK78:AU78" si="85">100+AK28</f>
        <v>111.2886721551459</v>
      </c>
      <c r="AL78" s="21">
        <f t="shared" si="85"/>
        <v>109.73282374672279</v>
      </c>
      <c r="AM78" s="21">
        <f t="shared" si="85"/>
        <v>109.42019310755502</v>
      </c>
      <c r="AN78" s="21">
        <f t="shared" si="85"/>
        <v>112.0416780878558</v>
      </c>
      <c r="AO78" s="21">
        <f t="shared" si="85"/>
        <v>104.77950973343886</v>
      </c>
      <c r="AP78" s="21">
        <f t="shared" si="85"/>
        <v>206.27780265781098</v>
      </c>
      <c r="AQ78" s="21">
        <f t="shared" si="85"/>
        <v>133.23935654177231</v>
      </c>
      <c r="AR78" s="21">
        <f t="shared" si="85"/>
        <v>131.2295209556504</v>
      </c>
      <c r="AS78" s="21">
        <f t="shared" si="85"/>
        <v>113.6021056858916</v>
      </c>
      <c r="AT78" s="21">
        <f t="shared" si="85"/>
        <v>112.80850146219591</v>
      </c>
      <c r="AU78" s="21">
        <f t="shared" si="85"/>
        <v>103.70398810689878</v>
      </c>
    </row>
    <row r="79" spans="1:47" s="15" customFormat="1" ht="11.25" x14ac:dyDescent="0.15">
      <c r="A79" s="20">
        <v>40908</v>
      </c>
      <c r="B79" s="18">
        <f t="shared" ref="B79:M79" si="86">100+B29</f>
        <v>105.80561497018731</v>
      </c>
      <c r="C79" s="21">
        <f t="shared" si="86"/>
        <v>109.57217196871457</v>
      </c>
      <c r="D79" s="21">
        <f t="shared" si="86"/>
        <v>103.52918942831485</v>
      </c>
      <c r="E79" s="21">
        <f t="shared" si="86"/>
        <v>115.135116323171</v>
      </c>
      <c r="F79" s="21">
        <f t="shared" si="86"/>
        <v>109.62842037170209</v>
      </c>
      <c r="G79" s="21">
        <f t="shared" si="86"/>
        <v>104.47970054513132</v>
      </c>
      <c r="H79" s="21">
        <f t="shared" si="86"/>
        <v>131.35546829331611</v>
      </c>
      <c r="I79" s="21">
        <f t="shared" si="86"/>
        <v>107.15908513174486</v>
      </c>
      <c r="J79" s="21">
        <f t="shared" si="86"/>
        <v>107.66014664867656</v>
      </c>
      <c r="K79" s="21">
        <f t="shared" si="86"/>
        <v>109.59834742019262</v>
      </c>
      <c r="L79" s="21">
        <f t="shared" si="86"/>
        <v>107.13724222869051</v>
      </c>
      <c r="M79" s="21">
        <f t="shared" si="86"/>
        <v>113.4822127603817</v>
      </c>
      <c r="N79" s="21">
        <f t="shared" si="10"/>
        <v>88.331292558205007</v>
      </c>
      <c r="O79" s="21">
        <f t="shared" si="1"/>
        <v>6.9337842528004101</v>
      </c>
      <c r="P79" s="21">
        <f t="shared" ref="P79:Z79" si="87">100+P29</f>
        <v>87.924748171690297</v>
      </c>
      <c r="Q79" s="21">
        <f t="shared" si="87"/>
        <v>87.633036184131399</v>
      </c>
      <c r="R79" s="21">
        <f t="shared" si="87"/>
        <v>112.1312168339341</v>
      </c>
      <c r="S79" s="21">
        <f t="shared" si="87"/>
        <v>107.53873965582088</v>
      </c>
      <c r="T79" s="21">
        <f t="shared" si="87"/>
        <v>95.245491325509676</v>
      </c>
      <c r="U79" s="21">
        <f t="shared" si="87"/>
        <v>126.6801747966594</v>
      </c>
      <c r="V79" s="21">
        <f t="shared" si="87"/>
        <v>100.61534503077257</v>
      </c>
      <c r="W79" s="21">
        <f t="shared" si="87"/>
        <v>107.05279919960557</v>
      </c>
      <c r="X79" s="21">
        <f t="shared" si="87"/>
        <v>110.0642461859476</v>
      </c>
      <c r="Y79" s="21">
        <f t="shared" si="87"/>
        <v>104.49705409832217</v>
      </c>
      <c r="Z79" s="21">
        <f t="shared" si="87"/>
        <v>112.23672214528069</v>
      </c>
      <c r="AA79" s="21">
        <f t="shared" si="15"/>
        <v>95.521240986163335</v>
      </c>
      <c r="AB79" s="21">
        <f t="shared" si="3"/>
        <v>18.489877320620899</v>
      </c>
      <c r="AC79" s="21">
        <f t="shared" si="70"/>
        <v>103.83095123382378</v>
      </c>
      <c r="AD79" s="21">
        <f t="shared" si="70"/>
        <v>115.6184094073123</v>
      </c>
      <c r="AE79" s="21">
        <f t="shared" si="5"/>
        <v>95.060468262813501</v>
      </c>
      <c r="AF79" s="21">
        <f t="shared" si="71"/>
        <v>128.88164704482031</v>
      </c>
      <c r="AG79" s="21">
        <f t="shared" si="71"/>
        <v>114.409008970626</v>
      </c>
      <c r="AH79" s="21">
        <f t="shared" si="71"/>
        <v>115.9559812691887</v>
      </c>
      <c r="AI79" s="21">
        <f t="shared" si="72"/>
        <v>57.159993479808499</v>
      </c>
      <c r="AJ79" s="26">
        <f t="shared" si="72"/>
        <v>0.171785270757845</v>
      </c>
      <c r="AK79" s="21">
        <f t="shared" ref="AK79:AU79" si="88">100+AK29</f>
        <v>110.58962226084201</v>
      </c>
      <c r="AL79" s="21">
        <f t="shared" si="88"/>
        <v>109.29998384600489</v>
      </c>
      <c r="AM79" s="21">
        <f t="shared" si="88"/>
        <v>109.05251094772544</v>
      </c>
      <c r="AN79" s="21">
        <f t="shared" si="88"/>
        <v>111.86192250543701</v>
      </c>
      <c r="AO79" s="21">
        <f t="shared" si="88"/>
        <v>104.76893994794573</v>
      </c>
      <c r="AP79" s="21">
        <f t="shared" si="88"/>
        <v>205.21053228735801</v>
      </c>
      <c r="AQ79" s="21">
        <f t="shared" si="88"/>
        <v>129.08110737859519</v>
      </c>
      <c r="AR79" s="21">
        <f t="shared" si="88"/>
        <v>127.8305507285468</v>
      </c>
      <c r="AS79" s="21">
        <f t="shared" si="88"/>
        <v>113.86050008300749</v>
      </c>
      <c r="AT79" s="21">
        <f t="shared" si="88"/>
        <v>112.3313891122835</v>
      </c>
      <c r="AU79" s="21">
        <f t="shared" si="88"/>
        <v>101.78003038143282</v>
      </c>
    </row>
    <row r="80" spans="1:47" s="15" customFormat="1" ht="11.25" x14ac:dyDescent="0.15">
      <c r="A80" s="20">
        <v>40999</v>
      </c>
      <c r="B80" s="18">
        <f t="shared" ref="B80:M80" si="89">100+B30</f>
        <v>99.525995642782291</v>
      </c>
      <c r="C80" s="21">
        <f t="shared" si="89"/>
        <v>87.924748171690297</v>
      </c>
      <c r="D80" s="21">
        <f t="shared" si="89"/>
        <v>87.633036184131399</v>
      </c>
      <c r="E80" s="21">
        <f t="shared" si="89"/>
        <v>112.1312168339341</v>
      </c>
      <c r="F80" s="21">
        <f t="shared" si="89"/>
        <v>107.53873965582088</v>
      </c>
      <c r="G80" s="21">
        <f t="shared" si="89"/>
        <v>95.245491325509676</v>
      </c>
      <c r="H80" s="21">
        <f t="shared" si="89"/>
        <v>126.6801747966594</v>
      </c>
      <c r="I80" s="21">
        <f t="shared" si="89"/>
        <v>100.61534503077257</v>
      </c>
      <c r="J80" s="21">
        <f t="shared" si="89"/>
        <v>107.05279919960557</v>
      </c>
      <c r="K80" s="21">
        <f t="shared" si="89"/>
        <v>110.0642461859476</v>
      </c>
      <c r="L80" s="21">
        <f t="shared" si="89"/>
        <v>104.49705409832217</v>
      </c>
      <c r="M80" s="21">
        <f t="shared" si="89"/>
        <v>112.23672214528069</v>
      </c>
      <c r="N80" s="21">
        <f t="shared" si="10"/>
        <v>95.521240986163335</v>
      </c>
      <c r="O80" s="21">
        <f t="shared" si="1"/>
        <v>18.489877320620899</v>
      </c>
      <c r="P80" s="21">
        <f t="shared" ref="P80:Z80" si="90">100+P30</f>
        <v>94.493968239328424</v>
      </c>
      <c r="Q80" s="21">
        <f t="shared" si="90"/>
        <v>90.324198593251722</v>
      </c>
      <c r="R80" s="21">
        <f t="shared" si="90"/>
        <v>110.6201063865843</v>
      </c>
      <c r="S80" s="21">
        <f t="shared" si="90"/>
        <v>109.03529425956572</v>
      </c>
      <c r="T80" s="21">
        <f t="shared" si="90"/>
        <v>79.618247140840495</v>
      </c>
      <c r="U80" s="21">
        <f t="shared" si="90"/>
        <v>121.10114807129369</v>
      </c>
      <c r="V80" s="21">
        <f t="shared" si="90"/>
        <v>101.23648487485191</v>
      </c>
      <c r="W80" s="21">
        <f t="shared" si="90"/>
        <v>108.02714592236799</v>
      </c>
      <c r="X80" s="21">
        <f t="shared" si="90"/>
        <v>109.9067193671159</v>
      </c>
      <c r="Y80" s="21">
        <f t="shared" si="90"/>
        <v>105.09338322486045</v>
      </c>
      <c r="Z80" s="21">
        <f t="shared" si="90"/>
        <v>112.5041048513189</v>
      </c>
      <c r="AA80" s="21">
        <f t="shared" si="15"/>
        <v>100.32604680225363</v>
      </c>
      <c r="AB80" s="21">
        <f t="shared" si="3"/>
        <v>46.231485309757801</v>
      </c>
      <c r="AC80" s="21">
        <f t="shared" si="70"/>
        <v>104.16247360087932</v>
      </c>
      <c r="AD80" s="21">
        <f t="shared" si="70"/>
        <v>115.8787626963875</v>
      </c>
      <c r="AE80" s="21">
        <f t="shared" si="5"/>
        <v>96.152134362439597</v>
      </c>
      <c r="AF80" s="21">
        <f t="shared" si="71"/>
        <v>122.4984263735728</v>
      </c>
      <c r="AG80" s="21">
        <f t="shared" si="71"/>
        <v>108.43873511215332</v>
      </c>
      <c r="AH80" s="21">
        <f t="shared" si="71"/>
        <v>103.54052044469113</v>
      </c>
      <c r="AI80" s="21">
        <f t="shared" si="72"/>
        <v>27.513498893041799</v>
      </c>
      <c r="AJ80" s="26">
        <f t="shared" si="72"/>
        <v>-1.58036203532904</v>
      </c>
      <c r="AK80" s="21">
        <f t="shared" ref="AK80:AU80" si="91">100+AK30</f>
        <v>109.56434129784041</v>
      </c>
      <c r="AL80" s="21">
        <f t="shared" si="91"/>
        <v>108.33018036016904</v>
      </c>
      <c r="AM80" s="21">
        <f t="shared" si="91"/>
        <v>106.31606965235115</v>
      </c>
      <c r="AN80" s="21">
        <f t="shared" si="91"/>
        <v>110.6774621907539</v>
      </c>
      <c r="AO80" s="21">
        <f t="shared" si="91"/>
        <v>106.31879392527961</v>
      </c>
      <c r="AP80" s="21">
        <f t="shared" si="91"/>
        <v>203.98857314956399</v>
      </c>
      <c r="AQ80" s="21">
        <f t="shared" si="91"/>
        <v>117.3641291267536</v>
      </c>
      <c r="AR80" s="21">
        <f t="shared" si="91"/>
        <v>135.4402738196404</v>
      </c>
      <c r="AS80" s="21">
        <f t="shared" si="91"/>
        <v>114.24071549232011</v>
      </c>
      <c r="AT80" s="21">
        <f t="shared" si="91"/>
        <v>112.3652281393906</v>
      </c>
      <c r="AU80" s="21">
        <f t="shared" si="91"/>
        <v>99.597500636679968</v>
      </c>
    </row>
    <row r="81" spans="1:47" s="15" customFormat="1" ht="11.25" x14ac:dyDescent="0.15">
      <c r="A81" s="20">
        <v>41090</v>
      </c>
      <c r="B81" s="18">
        <f t="shared" ref="B81:M81" si="92">100+B31</f>
        <v>105.38121684067652</v>
      </c>
      <c r="C81" s="21">
        <f t="shared" si="92"/>
        <v>94.493968239328424</v>
      </c>
      <c r="D81" s="21">
        <f t="shared" si="92"/>
        <v>90.324198593251722</v>
      </c>
      <c r="E81" s="21">
        <f t="shared" si="92"/>
        <v>110.6201063865843</v>
      </c>
      <c r="F81" s="21">
        <f t="shared" si="92"/>
        <v>109.03529425956572</v>
      </c>
      <c r="G81" s="21">
        <f t="shared" si="92"/>
        <v>79.618247140840495</v>
      </c>
      <c r="H81" s="21">
        <f t="shared" si="92"/>
        <v>121.10114807129369</v>
      </c>
      <c r="I81" s="21">
        <f t="shared" si="92"/>
        <v>101.23648487485191</v>
      </c>
      <c r="J81" s="21">
        <f t="shared" si="92"/>
        <v>108.02714592236799</v>
      </c>
      <c r="K81" s="21">
        <f t="shared" si="92"/>
        <v>109.9067193671159</v>
      </c>
      <c r="L81" s="21">
        <f t="shared" si="92"/>
        <v>105.09338322486045</v>
      </c>
      <c r="M81" s="21">
        <f t="shared" si="92"/>
        <v>112.5041048513189</v>
      </c>
      <c r="N81" s="21">
        <f t="shared" si="10"/>
        <v>100.32604680225363</v>
      </c>
      <c r="O81" s="21">
        <f t="shared" si="1"/>
        <v>46.231485309757801</v>
      </c>
      <c r="P81" s="21">
        <f t="shared" ref="P81:Z81" si="93">100+P31</f>
        <v>102.17122411456855</v>
      </c>
      <c r="Q81" s="21">
        <f t="shared" si="93"/>
        <v>95.987495811269213</v>
      </c>
      <c r="R81" s="21">
        <f t="shared" si="93"/>
        <v>111.826901818192</v>
      </c>
      <c r="S81" s="21">
        <f t="shared" si="93"/>
        <v>110.2342581286741</v>
      </c>
      <c r="T81" s="21">
        <f t="shared" si="93"/>
        <v>83.088394272259194</v>
      </c>
      <c r="U81" s="21">
        <f t="shared" si="93"/>
        <v>118.1893210150435</v>
      </c>
      <c r="V81" s="21">
        <f t="shared" si="93"/>
        <v>103.018510057264</v>
      </c>
      <c r="W81" s="21">
        <f t="shared" si="93"/>
        <v>108.57253667671189</v>
      </c>
      <c r="X81" s="21">
        <f t="shared" si="93"/>
        <v>109.92722152931506</v>
      </c>
      <c r="Y81" s="21">
        <f t="shared" si="93"/>
        <v>107.44117061391611</v>
      </c>
      <c r="Z81" s="21">
        <f t="shared" si="93"/>
        <v>113.38957025383419</v>
      </c>
      <c r="AA81" s="21">
        <f t="shared" si="15"/>
        <v>120.0599390610242</v>
      </c>
      <c r="AB81" s="21">
        <f t="shared" si="3"/>
        <v>51.547403707024898</v>
      </c>
      <c r="AC81" s="21">
        <f t="shared" si="70"/>
        <v>104.66008503940182</v>
      </c>
      <c r="AD81" s="21">
        <f t="shared" si="70"/>
        <v>116.0909163419751</v>
      </c>
      <c r="AE81" s="21">
        <f t="shared" si="5"/>
        <v>96.760336688938196</v>
      </c>
      <c r="AF81" s="21">
        <f t="shared" si="71"/>
        <v>116.70746921131661</v>
      </c>
      <c r="AG81" s="21">
        <f t="shared" si="71"/>
        <v>105.49505469155842</v>
      </c>
      <c r="AH81" s="21">
        <f t="shared" si="71"/>
        <v>92.662332524204643</v>
      </c>
      <c r="AI81" s="21">
        <f t="shared" si="72"/>
        <v>15.931942497462201</v>
      </c>
      <c r="AJ81" s="26">
        <f t="shared" si="72"/>
        <v>-2.2217347178300901</v>
      </c>
      <c r="AK81" s="21">
        <f t="shared" ref="AK81:AU81" si="94">100+AK31</f>
        <v>108.61674112564577</v>
      </c>
      <c r="AL81" s="21">
        <f t="shared" si="94"/>
        <v>107.9273437632873</v>
      </c>
      <c r="AM81" s="21">
        <f t="shared" si="94"/>
        <v>106.1538254601188</v>
      </c>
      <c r="AN81" s="21">
        <f t="shared" si="94"/>
        <v>110.16245679777541</v>
      </c>
      <c r="AO81" s="21">
        <f t="shared" si="94"/>
        <v>106.37455531150762</v>
      </c>
      <c r="AP81" s="21">
        <f t="shared" si="94"/>
        <v>203.352296886293</v>
      </c>
      <c r="AQ81" s="21">
        <f t="shared" si="94"/>
        <v>114.3872951335956</v>
      </c>
      <c r="AR81" s="21">
        <f t="shared" si="94"/>
        <v>122.62588659853159</v>
      </c>
      <c r="AS81" s="21">
        <f t="shared" si="94"/>
        <v>113.3920362830068</v>
      </c>
      <c r="AT81" s="21">
        <f t="shared" si="94"/>
        <v>111.91990259537769</v>
      </c>
      <c r="AU81" s="21">
        <f t="shared" si="94"/>
        <v>98.584850485228216</v>
      </c>
    </row>
    <row r="82" spans="1:47" s="15" customFormat="1" ht="11.25" x14ac:dyDescent="0.15">
      <c r="A82" s="20">
        <v>41182</v>
      </c>
      <c r="B82" s="18">
        <f t="shared" ref="B82:M82" si="95">100+B32</f>
        <v>106.89120275871842</v>
      </c>
      <c r="C82" s="21">
        <f t="shared" si="95"/>
        <v>102.17122411456855</v>
      </c>
      <c r="D82" s="21">
        <f t="shared" si="95"/>
        <v>95.987495811269213</v>
      </c>
      <c r="E82" s="21">
        <f t="shared" si="95"/>
        <v>111.826901818192</v>
      </c>
      <c r="F82" s="21">
        <f t="shared" si="95"/>
        <v>110.2342581286741</v>
      </c>
      <c r="G82" s="21">
        <f t="shared" si="95"/>
        <v>83.088394272259194</v>
      </c>
      <c r="H82" s="21">
        <f t="shared" si="95"/>
        <v>118.1893210150435</v>
      </c>
      <c r="I82" s="21">
        <f t="shared" si="95"/>
        <v>103.018510057264</v>
      </c>
      <c r="J82" s="21">
        <f t="shared" si="95"/>
        <v>108.57253667671189</v>
      </c>
      <c r="K82" s="21">
        <f t="shared" si="95"/>
        <v>109.92722152931506</v>
      </c>
      <c r="L82" s="21">
        <f t="shared" si="95"/>
        <v>107.44117061391611</v>
      </c>
      <c r="M82" s="21">
        <f t="shared" si="95"/>
        <v>113.38957025383419</v>
      </c>
      <c r="N82" s="21">
        <f t="shared" si="10"/>
        <v>120.0599390610242</v>
      </c>
      <c r="O82" s="21">
        <f t="shared" si="1"/>
        <v>51.547403707024898</v>
      </c>
      <c r="P82" s="21">
        <f t="shared" ref="P82:Z82" si="96">100+P32</f>
        <v>108.19886523806643</v>
      </c>
      <c r="Q82" s="21">
        <f t="shared" si="96"/>
        <v>99.835739017562503</v>
      </c>
      <c r="R82" s="21">
        <f t="shared" si="96"/>
        <v>112.5165775692618</v>
      </c>
      <c r="S82" s="21">
        <f t="shared" si="96"/>
        <v>110.46602418105221</v>
      </c>
      <c r="T82" s="21">
        <f t="shared" si="96"/>
        <v>82.381031236269394</v>
      </c>
      <c r="U82" s="21">
        <f t="shared" si="96"/>
        <v>117.2433648889364</v>
      </c>
      <c r="V82" s="21">
        <f t="shared" si="96"/>
        <v>104.58084711940118</v>
      </c>
      <c r="W82" s="21">
        <f t="shared" si="96"/>
        <v>109.39361459184767</v>
      </c>
      <c r="X82" s="21">
        <f t="shared" si="96"/>
        <v>109.71643034972718</v>
      </c>
      <c r="Y82" s="21">
        <f t="shared" si="96"/>
        <v>105.88135713286469</v>
      </c>
      <c r="Z82" s="21">
        <f t="shared" si="96"/>
        <v>113.3009467569304</v>
      </c>
      <c r="AA82" s="21">
        <f t="shared" si="15"/>
        <v>119.2161783532999</v>
      </c>
      <c r="AB82" s="21">
        <f t="shared" si="3"/>
        <v>67.4977845417461</v>
      </c>
      <c r="AC82" s="21">
        <f t="shared" si="70"/>
        <v>104.01813599707769</v>
      </c>
      <c r="AD82" s="21">
        <f t="shared" si="70"/>
        <v>116.2128658731163</v>
      </c>
      <c r="AE82" s="21">
        <f t="shared" si="5"/>
        <v>98.077684509660102</v>
      </c>
      <c r="AF82" s="21">
        <f t="shared" si="71"/>
        <v>115.5143062998078</v>
      </c>
      <c r="AG82" s="21">
        <f t="shared" si="71"/>
        <v>109.75464449562121</v>
      </c>
      <c r="AH82" s="21">
        <f t="shared" si="71"/>
        <v>88.7864835408582</v>
      </c>
      <c r="AI82" s="21">
        <f t="shared" si="72"/>
        <v>20.455515138491499</v>
      </c>
      <c r="AJ82" s="26">
        <f t="shared" si="72"/>
        <v>-1.58702189439867</v>
      </c>
      <c r="AK82" s="21">
        <f t="shared" ref="AK82:AU82" si="97">100+AK32</f>
        <v>108.07713616824689</v>
      </c>
      <c r="AL82" s="21">
        <f t="shared" si="97"/>
        <v>107.74260873049722</v>
      </c>
      <c r="AM82" s="21">
        <f t="shared" si="97"/>
        <v>105.55304461176792</v>
      </c>
      <c r="AN82" s="21">
        <f t="shared" si="97"/>
        <v>109.95972249155594</v>
      </c>
      <c r="AO82" s="21">
        <f t="shared" si="97"/>
        <v>106.1974545760286</v>
      </c>
      <c r="AP82" s="21">
        <f t="shared" si="97"/>
        <v>201.956035781981</v>
      </c>
      <c r="AQ82" s="21">
        <f t="shared" si="97"/>
        <v>115.29050711959511</v>
      </c>
      <c r="AR82" s="21">
        <f t="shared" si="97"/>
        <v>121.591753112597</v>
      </c>
      <c r="AS82" s="21">
        <f t="shared" si="97"/>
        <v>112.880315668154</v>
      </c>
      <c r="AT82" s="21">
        <f t="shared" si="97"/>
        <v>110.7623067418122</v>
      </c>
      <c r="AU82" s="21">
        <f t="shared" si="97"/>
        <v>98.757433070319038</v>
      </c>
    </row>
    <row r="83" spans="1:47" s="15" customFormat="1" ht="11.25" x14ac:dyDescent="0.15">
      <c r="A83" s="20">
        <v>41274</v>
      </c>
      <c r="B83" s="18">
        <f t="shared" ref="B83:M83" si="98">100+B33</f>
        <v>107.36421673314749</v>
      </c>
      <c r="C83" s="21">
        <f t="shared" si="98"/>
        <v>108.19886523806643</v>
      </c>
      <c r="D83" s="21">
        <f t="shared" si="98"/>
        <v>99.835739017562503</v>
      </c>
      <c r="E83" s="21">
        <f t="shared" si="98"/>
        <v>112.5165775692618</v>
      </c>
      <c r="F83" s="21">
        <f t="shared" si="98"/>
        <v>110.46602418105221</v>
      </c>
      <c r="G83" s="21">
        <f t="shared" si="98"/>
        <v>82.381031236269394</v>
      </c>
      <c r="H83" s="21">
        <f t="shared" si="98"/>
        <v>117.2433648889364</v>
      </c>
      <c r="I83" s="21">
        <f t="shared" si="98"/>
        <v>104.58084711940118</v>
      </c>
      <c r="J83" s="21">
        <f t="shared" si="98"/>
        <v>109.39361459184767</v>
      </c>
      <c r="K83" s="21">
        <f t="shared" si="98"/>
        <v>109.71643034972718</v>
      </c>
      <c r="L83" s="21">
        <f t="shared" si="98"/>
        <v>105.88135713286469</v>
      </c>
      <c r="M83" s="21">
        <f t="shared" si="98"/>
        <v>113.3009467569304</v>
      </c>
      <c r="N83" s="21">
        <f t="shared" si="10"/>
        <v>119.2161783532999</v>
      </c>
      <c r="O83" s="21">
        <f t="shared" si="1"/>
        <v>67.4977845417461</v>
      </c>
      <c r="P83" s="21">
        <f t="shared" ref="P83:Z83" si="99">100+P33</f>
        <v>163.88221326887759</v>
      </c>
      <c r="Q83" s="21">
        <f t="shared" si="99"/>
        <v>139.20607695328829</v>
      </c>
      <c r="R83" s="21">
        <f t="shared" si="99"/>
        <v>108.45720980030967</v>
      </c>
      <c r="S83" s="21">
        <f t="shared" si="99"/>
        <v>94.923901866043877</v>
      </c>
      <c r="T83" s="21">
        <f t="shared" si="99"/>
        <v>76.820157910474393</v>
      </c>
      <c r="U83" s="21">
        <f t="shared" si="99"/>
        <v>118.1486137423306</v>
      </c>
      <c r="V83" s="21">
        <f t="shared" si="99"/>
        <v>110.0619677350203</v>
      </c>
      <c r="W83" s="21">
        <f t="shared" si="99"/>
        <v>111.0737940210106</v>
      </c>
      <c r="X83" s="21">
        <f t="shared" si="99"/>
        <v>109.74403011920984</v>
      </c>
      <c r="Y83" s="21">
        <f t="shared" si="99"/>
        <v>112.0238552617128</v>
      </c>
      <c r="Z83" s="21">
        <f t="shared" si="99"/>
        <v>115.2343638658369</v>
      </c>
      <c r="AA83" s="21">
        <f t="shared" si="15"/>
        <v>161.49738408150449</v>
      </c>
      <c r="AB83" s="21">
        <f t="shared" si="3"/>
        <v>89.7008503716104</v>
      </c>
      <c r="AC83" s="21">
        <f t="shared" si="70"/>
        <v>104.00861348512662</v>
      </c>
      <c r="AD83" s="21">
        <f t="shared" si="70"/>
        <v>114.87768080793271</v>
      </c>
      <c r="AE83" s="21">
        <f t="shared" si="5"/>
        <v>98.211254878661194</v>
      </c>
      <c r="AF83" s="21">
        <f t="shared" si="71"/>
        <v>116.90814082343201</v>
      </c>
      <c r="AG83" s="21">
        <f t="shared" si="71"/>
        <v>113.1712936551138</v>
      </c>
      <c r="AH83" s="21">
        <f t="shared" si="71"/>
        <v>92.205535980763855</v>
      </c>
      <c r="AI83" s="21">
        <f t="shared" si="72"/>
        <v>39.998842347678398</v>
      </c>
      <c r="AJ83" s="26">
        <f t="shared" si="72"/>
        <v>-0.353660350138921</v>
      </c>
      <c r="AK83" s="21">
        <f t="shared" ref="AK83:AU83" si="100">100+AK33</f>
        <v>107.87849219394501</v>
      </c>
      <c r="AL83" s="21">
        <f t="shared" si="100"/>
        <v>107.7340839340393</v>
      </c>
      <c r="AM83" s="21">
        <f t="shared" si="100"/>
        <v>105.58358697968107</v>
      </c>
      <c r="AN83" s="21">
        <f t="shared" si="100"/>
        <v>109.80908143505945</v>
      </c>
      <c r="AO83" s="21">
        <f t="shared" si="100"/>
        <v>106.28382104342921</v>
      </c>
      <c r="AP83" s="21">
        <f t="shared" si="100"/>
        <v>201.82992020794001</v>
      </c>
      <c r="AQ83" s="21">
        <f t="shared" si="100"/>
        <v>115.8967073687985</v>
      </c>
      <c r="AR83" s="21">
        <f t="shared" si="100"/>
        <v>117.72858758552721</v>
      </c>
      <c r="AS83" s="21">
        <f t="shared" si="100"/>
        <v>112.43941413452229</v>
      </c>
      <c r="AT83" s="21">
        <f t="shared" si="100"/>
        <v>109.80532913484168</v>
      </c>
      <c r="AU83" s="21">
        <f t="shared" si="100"/>
        <v>99.981878798383491</v>
      </c>
    </row>
    <row r="84" spans="1:47" s="15" customFormat="1" ht="11.25" x14ac:dyDescent="0.15">
      <c r="A84" s="20">
        <v>41364</v>
      </c>
      <c r="B84" s="18">
        <f t="shared" ref="B84:M84" si="101">100+B34</f>
        <v>118.5101271793481</v>
      </c>
      <c r="C84" s="21">
        <f t="shared" si="101"/>
        <v>163.88221326887759</v>
      </c>
      <c r="D84" s="21">
        <f t="shared" si="101"/>
        <v>139.20607695328829</v>
      </c>
      <c r="E84" s="21">
        <f t="shared" si="101"/>
        <v>108.45720980030967</v>
      </c>
      <c r="F84" s="21">
        <f t="shared" si="101"/>
        <v>94.923901866043877</v>
      </c>
      <c r="G84" s="21">
        <f t="shared" si="101"/>
        <v>76.820157910474393</v>
      </c>
      <c r="H84" s="21">
        <f t="shared" si="101"/>
        <v>118.1486137423306</v>
      </c>
      <c r="I84" s="21">
        <f t="shared" si="101"/>
        <v>110.0619677350203</v>
      </c>
      <c r="J84" s="21">
        <f t="shared" si="101"/>
        <v>111.0737940210106</v>
      </c>
      <c r="K84" s="21">
        <f t="shared" si="101"/>
        <v>109.74403011920984</v>
      </c>
      <c r="L84" s="21">
        <f t="shared" si="101"/>
        <v>112.0238552617128</v>
      </c>
      <c r="M84" s="21">
        <f t="shared" si="101"/>
        <v>115.2343638658369</v>
      </c>
      <c r="N84" s="21">
        <f t="shared" si="10"/>
        <v>161.49738408150449</v>
      </c>
      <c r="O84" s="21">
        <f t="shared" si="1"/>
        <v>89.7008503716104</v>
      </c>
      <c r="P84" s="21">
        <f t="shared" ref="P84:Z84" si="102">100+P34</f>
        <v>142.87425719615499</v>
      </c>
      <c r="Q84" s="21">
        <f t="shared" si="102"/>
        <v>128.37909646972759</v>
      </c>
      <c r="R84" s="21">
        <f t="shared" si="102"/>
        <v>121.2630256302218</v>
      </c>
      <c r="S84" s="21">
        <f t="shared" si="102"/>
        <v>111.65909957598539</v>
      </c>
      <c r="T84" s="21">
        <f t="shared" si="102"/>
        <v>89.275959260566694</v>
      </c>
      <c r="U84" s="21">
        <f t="shared" si="102"/>
        <v>117.5360584522321</v>
      </c>
      <c r="V84" s="21">
        <f t="shared" si="102"/>
        <v>108.85036714100792</v>
      </c>
      <c r="W84" s="21">
        <f t="shared" si="102"/>
        <v>110.33010377023589</v>
      </c>
      <c r="X84" s="21">
        <f t="shared" si="102"/>
        <v>109.91320235327098</v>
      </c>
      <c r="Y84" s="21">
        <f t="shared" si="102"/>
        <v>109.53577125018208</v>
      </c>
      <c r="Z84" s="21">
        <f t="shared" si="102"/>
        <v>114.6115124105243</v>
      </c>
      <c r="AA84" s="21">
        <f t="shared" si="15"/>
        <v>131.06999266105839</v>
      </c>
      <c r="AB84" s="21">
        <f t="shared" si="3"/>
        <v>82.4987996394795</v>
      </c>
      <c r="AC84" s="21">
        <f t="shared" si="70"/>
        <v>103.54470596674133</v>
      </c>
      <c r="AD84" s="21">
        <f t="shared" si="70"/>
        <v>114.99234186661221</v>
      </c>
      <c r="AE84" s="21">
        <f t="shared" si="5"/>
        <v>97.419528479572605</v>
      </c>
      <c r="AF84" s="21">
        <f t="shared" si="71"/>
        <v>119.1746471439554</v>
      </c>
      <c r="AG84" s="21">
        <f t="shared" si="71"/>
        <v>129.35971522304919</v>
      </c>
      <c r="AH84" s="21">
        <f t="shared" si="71"/>
        <v>100.35647744717221</v>
      </c>
      <c r="AI84" s="21">
        <f t="shared" si="72"/>
        <v>84.303417186940294</v>
      </c>
      <c r="AJ84" s="26">
        <f t="shared" si="72"/>
        <v>1.8394984851685401</v>
      </c>
      <c r="AK84" s="21">
        <f t="shared" ref="AK84:AU84" si="103">100+AK34</f>
        <v>107.7505396431465</v>
      </c>
      <c r="AL84" s="21">
        <f t="shared" si="103"/>
        <v>108.07898527605577</v>
      </c>
      <c r="AM84" s="21">
        <f t="shared" si="103"/>
        <v>106.89901051715503</v>
      </c>
      <c r="AN84" s="21">
        <f t="shared" si="103"/>
        <v>110.5428678564476</v>
      </c>
      <c r="AO84" s="21">
        <f t="shared" si="103"/>
        <v>103.46283028181813</v>
      </c>
      <c r="AP84" s="21">
        <f t="shared" si="103"/>
        <v>202.63815882077699</v>
      </c>
      <c r="AQ84" s="21">
        <f t="shared" si="103"/>
        <v>113.96175016838851</v>
      </c>
      <c r="AR84" s="21">
        <f t="shared" si="103"/>
        <v>113.26004919189749</v>
      </c>
      <c r="AS84" s="21">
        <f t="shared" si="103"/>
        <v>109.4686830632244</v>
      </c>
      <c r="AT84" s="21">
        <f t="shared" si="103"/>
        <v>107.26152738028472</v>
      </c>
      <c r="AU84" s="21">
        <f t="shared" si="103"/>
        <v>103.16642690577682</v>
      </c>
    </row>
    <row r="85" spans="1:47" s="15" customFormat="1" ht="11.25" x14ac:dyDescent="0.15">
      <c r="A85" s="20">
        <v>41455</v>
      </c>
      <c r="B85" s="18">
        <f t="shared" ref="B85:M85" si="104">100+B35</f>
        <v>111.2222860018899</v>
      </c>
      <c r="C85" s="21">
        <f t="shared" si="104"/>
        <v>142.87425719615499</v>
      </c>
      <c r="D85" s="21">
        <f t="shared" si="104"/>
        <v>128.37909646972759</v>
      </c>
      <c r="E85" s="21">
        <f t="shared" si="104"/>
        <v>121.2630256302218</v>
      </c>
      <c r="F85" s="21">
        <f t="shared" si="104"/>
        <v>111.65909957598539</v>
      </c>
      <c r="G85" s="21">
        <f t="shared" si="104"/>
        <v>89.275959260566694</v>
      </c>
      <c r="H85" s="21">
        <f t="shared" si="104"/>
        <v>117.5360584522321</v>
      </c>
      <c r="I85" s="21">
        <f t="shared" si="104"/>
        <v>108.85036714100792</v>
      </c>
      <c r="J85" s="21">
        <f t="shared" si="104"/>
        <v>110.33010377023589</v>
      </c>
      <c r="K85" s="21">
        <f t="shared" si="104"/>
        <v>109.91320235327098</v>
      </c>
      <c r="L85" s="21">
        <f t="shared" si="104"/>
        <v>109.53577125018208</v>
      </c>
      <c r="M85" s="21">
        <f t="shared" si="104"/>
        <v>114.6115124105243</v>
      </c>
      <c r="N85" s="21">
        <f t="shared" si="10"/>
        <v>131.06999266105839</v>
      </c>
      <c r="O85" s="21">
        <f t="shared" si="1"/>
        <v>82.4987996394795</v>
      </c>
      <c r="P85" s="21">
        <f t="shared" ref="P85:Z85" si="105">100+P35</f>
        <v>133.5151307963753</v>
      </c>
      <c r="Q85" s="21">
        <f t="shared" si="105"/>
        <v>123.33934509528589</v>
      </c>
      <c r="R85" s="21">
        <f t="shared" si="105"/>
        <v>120.587472388809</v>
      </c>
      <c r="S85" s="21">
        <f t="shared" si="105"/>
        <v>113.3522848722524</v>
      </c>
      <c r="T85" s="21">
        <f t="shared" si="105"/>
        <v>96.594136919047983</v>
      </c>
      <c r="U85" s="21">
        <f t="shared" si="105"/>
        <v>117.30517760326271</v>
      </c>
      <c r="V85" s="21">
        <f t="shared" si="105"/>
        <v>107.85624665041308</v>
      </c>
      <c r="W85" s="21">
        <f t="shared" si="105"/>
        <v>110.38973176273061</v>
      </c>
      <c r="X85" s="21">
        <f t="shared" si="105"/>
        <v>110.0334858391931</v>
      </c>
      <c r="Y85" s="21">
        <f t="shared" si="105"/>
        <v>108.74412553873815</v>
      </c>
      <c r="Z85" s="21">
        <f t="shared" si="105"/>
        <v>114.63603632299071</v>
      </c>
      <c r="AA85" s="21">
        <f t="shared" si="15"/>
        <v>119.5631258786695</v>
      </c>
      <c r="AB85" s="21">
        <f t="shared" si="3"/>
        <v>91.847724046630304</v>
      </c>
      <c r="AC85" s="21">
        <f t="shared" si="70"/>
        <v>103.22981197715733</v>
      </c>
      <c r="AD85" s="21">
        <f t="shared" si="70"/>
        <v>114.25128783255551</v>
      </c>
      <c r="AE85" s="21">
        <f t="shared" si="5"/>
        <v>97.846013919076597</v>
      </c>
      <c r="AF85" s="21">
        <f t="shared" si="71"/>
        <v>120.4658405016369</v>
      </c>
      <c r="AG85" s="21">
        <f t="shared" si="71"/>
        <v>131.80095299960669</v>
      </c>
      <c r="AH85" s="21">
        <f t="shared" si="71"/>
        <v>103.79243957160485</v>
      </c>
      <c r="AI85" s="21">
        <f t="shared" si="72"/>
        <v>100.66245657776</v>
      </c>
      <c r="AJ85" s="26">
        <f t="shared" si="72"/>
        <v>3.17233743436908</v>
      </c>
      <c r="AK85" s="21">
        <f t="shared" ref="AK85:AU85" si="106">100+AK35</f>
        <v>107.4889927065561</v>
      </c>
      <c r="AL85" s="21">
        <f t="shared" si="106"/>
        <v>107.72453175444507</v>
      </c>
      <c r="AM85" s="21">
        <f t="shared" si="106"/>
        <v>106.47897082624368</v>
      </c>
      <c r="AN85" s="21">
        <f t="shared" si="106"/>
        <v>110.4576789832719</v>
      </c>
      <c r="AO85" s="21">
        <f t="shared" si="106"/>
        <v>103.70080008961597</v>
      </c>
      <c r="AP85" s="21">
        <f t="shared" si="106"/>
        <v>202.206376358911</v>
      </c>
      <c r="AQ85" s="21">
        <f t="shared" si="106"/>
        <v>113.4857808524612</v>
      </c>
      <c r="AR85" s="21">
        <f t="shared" si="106"/>
        <v>109.83620849690867</v>
      </c>
      <c r="AS85" s="21">
        <f t="shared" si="106"/>
        <v>109.19174846294256</v>
      </c>
      <c r="AT85" s="21">
        <f t="shared" si="106"/>
        <v>107.19285366430022</v>
      </c>
      <c r="AU85" s="21">
        <f t="shared" si="106"/>
        <v>106.05845752671731</v>
      </c>
    </row>
    <row r="86" spans="1:47" s="15" customFormat="1" ht="11.25" x14ac:dyDescent="0.15">
      <c r="A86" s="20">
        <v>41547</v>
      </c>
      <c r="B86" s="18">
        <f t="shared" ref="B86:M86" si="107">100+B36</f>
        <v>108.42419066950517</v>
      </c>
      <c r="C86" s="21">
        <f t="shared" si="107"/>
        <v>133.5151307963753</v>
      </c>
      <c r="D86" s="21">
        <f t="shared" si="107"/>
        <v>123.33934509528589</v>
      </c>
      <c r="E86" s="21">
        <f t="shared" si="107"/>
        <v>120.587472388809</v>
      </c>
      <c r="F86" s="21">
        <f t="shared" si="107"/>
        <v>113.3522848722524</v>
      </c>
      <c r="G86" s="21">
        <f t="shared" si="107"/>
        <v>96.594136919047983</v>
      </c>
      <c r="H86" s="21">
        <f t="shared" si="107"/>
        <v>117.30517760326271</v>
      </c>
      <c r="I86" s="21">
        <f t="shared" si="107"/>
        <v>107.85624665041308</v>
      </c>
      <c r="J86" s="21">
        <f t="shared" si="107"/>
        <v>110.38973176273061</v>
      </c>
      <c r="K86" s="21">
        <f t="shared" si="107"/>
        <v>110.0334858391931</v>
      </c>
      <c r="L86" s="21">
        <f t="shared" si="107"/>
        <v>108.74412553873815</v>
      </c>
      <c r="M86" s="21">
        <f t="shared" si="107"/>
        <v>114.63603632299071</v>
      </c>
      <c r="N86" s="21">
        <f t="shared" si="10"/>
        <v>119.5631258786695</v>
      </c>
      <c r="O86" s="21">
        <f t="shared" si="1"/>
        <v>91.847724046630304</v>
      </c>
      <c r="P86" s="21">
        <f t="shared" ref="P86:Z86" si="108">100+P36</f>
        <v>124.4097463384512</v>
      </c>
      <c r="Q86" s="21">
        <f t="shared" si="108"/>
        <v>115.5425357249872</v>
      </c>
      <c r="R86" s="21">
        <f t="shared" si="108"/>
        <v>120.5774320477249</v>
      </c>
      <c r="S86" s="21">
        <f t="shared" si="108"/>
        <v>114.4285395188582</v>
      </c>
      <c r="T86" s="21">
        <f t="shared" si="108"/>
        <v>110.1217343383608</v>
      </c>
      <c r="U86" s="21">
        <f t="shared" si="108"/>
        <v>119.7433799766463</v>
      </c>
      <c r="V86" s="21">
        <f t="shared" si="108"/>
        <v>107.0050486063714</v>
      </c>
      <c r="W86" s="21">
        <f t="shared" si="108"/>
        <v>110.6889225581955</v>
      </c>
      <c r="X86" s="21">
        <f t="shared" si="108"/>
        <v>109.62972917433449</v>
      </c>
      <c r="Y86" s="21">
        <f t="shared" si="108"/>
        <v>109.02899654847062</v>
      </c>
      <c r="Z86" s="21">
        <f t="shared" si="108"/>
        <v>113.86321854653841</v>
      </c>
      <c r="AA86" s="21">
        <f t="shared" si="15"/>
        <v>105.74815724076851</v>
      </c>
      <c r="AB86" s="21">
        <f t="shared" si="3"/>
        <v>93.865418806113695</v>
      </c>
      <c r="AC86" s="21">
        <f t="shared" si="70"/>
        <v>103.32497520202543</v>
      </c>
      <c r="AD86" s="21">
        <f t="shared" si="70"/>
        <v>114.28488665427329</v>
      </c>
      <c r="AE86" s="21">
        <f t="shared" si="5"/>
        <v>97.470358828293996</v>
      </c>
      <c r="AF86" s="21">
        <f t="shared" si="71"/>
        <v>120.0189968692404</v>
      </c>
      <c r="AG86" s="21">
        <f t="shared" si="71"/>
        <v>128.45766513481431</v>
      </c>
      <c r="AH86" s="21">
        <f t="shared" si="71"/>
        <v>105.08233304213508</v>
      </c>
      <c r="AI86" s="21">
        <f t="shared" si="72"/>
        <v>106.70096184128199</v>
      </c>
      <c r="AJ86" s="26">
        <f t="shared" si="72"/>
        <v>4.2277174109458304</v>
      </c>
      <c r="AK86" s="21">
        <f t="shared" ref="AK86:AU86" si="109">100+AK36</f>
        <v>107.65780462308869</v>
      </c>
      <c r="AL86" s="21">
        <f t="shared" si="109"/>
        <v>107.7597255158944</v>
      </c>
      <c r="AM86" s="21">
        <f t="shared" si="109"/>
        <v>106.33417216135732</v>
      </c>
      <c r="AN86" s="21">
        <f t="shared" si="109"/>
        <v>110.26057523577001</v>
      </c>
      <c r="AO86" s="21">
        <f t="shared" si="109"/>
        <v>103.64102483944895</v>
      </c>
      <c r="AP86" s="21">
        <f t="shared" si="109"/>
        <v>202.593718601202</v>
      </c>
      <c r="AQ86" s="21">
        <f t="shared" si="109"/>
        <v>112.8221867963528</v>
      </c>
      <c r="AR86" s="21">
        <f t="shared" si="109"/>
        <v>109.30631309963012</v>
      </c>
      <c r="AS86" s="21">
        <f t="shared" si="109"/>
        <v>109.39257096751859</v>
      </c>
      <c r="AT86" s="21">
        <f t="shared" si="109"/>
        <v>107.8274113524816</v>
      </c>
      <c r="AU86" s="21">
        <f t="shared" si="109"/>
        <v>108.10795110215996</v>
      </c>
    </row>
    <row r="87" spans="1:47" s="15" customFormat="1" ht="11.25" x14ac:dyDescent="0.15">
      <c r="A87" s="20">
        <v>41639</v>
      </c>
      <c r="B87" s="18">
        <f t="shared" ref="B87:M87" si="110">100+B37</f>
        <v>106.94303044548175</v>
      </c>
      <c r="C87" s="21">
        <f t="shared" si="110"/>
        <v>124.4097463384512</v>
      </c>
      <c r="D87" s="21">
        <f t="shared" si="110"/>
        <v>115.5425357249872</v>
      </c>
      <c r="E87" s="21">
        <f t="shared" si="110"/>
        <v>120.5774320477249</v>
      </c>
      <c r="F87" s="21">
        <f t="shared" si="110"/>
        <v>114.4285395188582</v>
      </c>
      <c r="G87" s="21">
        <f t="shared" si="110"/>
        <v>110.1217343383608</v>
      </c>
      <c r="H87" s="21">
        <f t="shared" si="110"/>
        <v>119.7433799766463</v>
      </c>
      <c r="I87" s="21">
        <f t="shared" si="110"/>
        <v>107.0050486063714</v>
      </c>
      <c r="J87" s="21">
        <f t="shared" si="110"/>
        <v>110.6889225581955</v>
      </c>
      <c r="K87" s="21">
        <f t="shared" si="110"/>
        <v>109.62972917433449</v>
      </c>
      <c r="L87" s="21">
        <f t="shared" si="110"/>
        <v>109.02899654847062</v>
      </c>
      <c r="M87" s="21">
        <f t="shared" si="110"/>
        <v>113.86321854653841</v>
      </c>
      <c r="N87" s="21">
        <f t="shared" si="10"/>
        <v>105.74815724076851</v>
      </c>
      <c r="O87" s="21">
        <f t="shared" si="1"/>
        <v>93.865418806113695</v>
      </c>
      <c r="P87" s="21">
        <f t="shared" ref="P87:Z87" si="111">100+P37</f>
        <v>97.475863916213896</v>
      </c>
      <c r="Q87" s="21">
        <f t="shared" si="111"/>
        <v>98.621259959249969</v>
      </c>
      <c r="R87" s="21">
        <f t="shared" si="111"/>
        <v>120.5119163694059</v>
      </c>
      <c r="S87" s="21">
        <f t="shared" si="111"/>
        <v>116.8456849349358</v>
      </c>
      <c r="T87" s="21">
        <f t="shared" si="111"/>
        <v>96.823749911207756</v>
      </c>
      <c r="U87" s="21">
        <f t="shared" si="111"/>
        <v>115.7782296251888</v>
      </c>
      <c r="V87" s="21">
        <f t="shared" si="111"/>
        <v>102.70255690361435</v>
      </c>
      <c r="W87" s="21">
        <f t="shared" si="111"/>
        <v>108.65835770396859</v>
      </c>
      <c r="X87" s="21">
        <f t="shared" si="111"/>
        <v>109.23135739135688</v>
      </c>
      <c r="Y87" s="21">
        <f t="shared" si="111"/>
        <v>105.40801371787045</v>
      </c>
      <c r="Z87" s="21">
        <f t="shared" si="111"/>
        <v>110.9422592841389</v>
      </c>
      <c r="AA87" s="21">
        <f t="shared" si="15"/>
        <v>94.058053086616155</v>
      </c>
      <c r="AB87" s="21">
        <f t="shared" si="3"/>
        <v>53.324084555211599</v>
      </c>
      <c r="AC87" s="21">
        <f t="shared" si="70"/>
        <v>103.57962234984825</v>
      </c>
      <c r="AD87" s="21">
        <f t="shared" si="70"/>
        <v>114.0635573243549</v>
      </c>
      <c r="AE87" s="21">
        <f t="shared" si="5"/>
        <v>97.043304733489094</v>
      </c>
      <c r="AF87" s="21">
        <f t="shared" si="71"/>
        <v>120.2767140996548</v>
      </c>
      <c r="AG87" s="21">
        <f t="shared" si="71"/>
        <v>127.0563428064264</v>
      </c>
      <c r="AH87" s="21">
        <f t="shared" si="71"/>
        <v>112.9005511584289</v>
      </c>
      <c r="AI87" s="21">
        <f t="shared" si="72"/>
        <v>114.91802283624899</v>
      </c>
      <c r="AJ87" s="26">
        <f t="shared" si="72"/>
        <v>5.2238203276681299</v>
      </c>
      <c r="AK87" s="21">
        <f t="shared" ref="AK87:AU87" si="112">100+AK37</f>
        <v>107.49625842231443</v>
      </c>
      <c r="AL87" s="21">
        <f t="shared" si="112"/>
        <v>107.6745730500959</v>
      </c>
      <c r="AM87" s="21">
        <f t="shared" si="112"/>
        <v>106.17746933607835</v>
      </c>
      <c r="AN87" s="21">
        <f t="shared" si="112"/>
        <v>110.108856308894</v>
      </c>
      <c r="AO87" s="21">
        <f t="shared" si="112"/>
        <v>103.73167105140037</v>
      </c>
      <c r="AP87" s="21">
        <f t="shared" si="112"/>
        <v>203.052624764196</v>
      </c>
      <c r="AQ87" s="21">
        <f t="shared" si="112"/>
        <v>112.4038674752173</v>
      </c>
      <c r="AR87" s="21">
        <f t="shared" si="112"/>
        <v>113.4064164010293</v>
      </c>
      <c r="AS87" s="21">
        <f t="shared" si="112"/>
        <v>109.59439880670362</v>
      </c>
      <c r="AT87" s="21">
        <f t="shared" si="112"/>
        <v>107.93766835465736</v>
      </c>
      <c r="AU87" s="21">
        <f t="shared" si="112"/>
        <v>109.19476980947022</v>
      </c>
    </row>
    <row r="88" spans="1:47" s="15" customFormat="1" ht="11.25" x14ac:dyDescent="0.15">
      <c r="A88" s="20">
        <v>41729</v>
      </c>
      <c r="B88" s="18">
        <f t="shared" ref="B88:M88" si="113">100+B38</f>
        <v>99.536274987274197</v>
      </c>
      <c r="C88" s="21">
        <f t="shared" si="113"/>
        <v>97.475863916213896</v>
      </c>
      <c r="D88" s="21">
        <f t="shared" si="113"/>
        <v>98.621259959249969</v>
      </c>
      <c r="E88" s="21">
        <f t="shared" si="113"/>
        <v>120.5119163694059</v>
      </c>
      <c r="F88" s="21">
        <f t="shared" si="113"/>
        <v>116.8456849349358</v>
      </c>
      <c r="G88" s="21">
        <f t="shared" si="113"/>
        <v>96.823749911207756</v>
      </c>
      <c r="H88" s="21">
        <f t="shared" si="113"/>
        <v>115.7782296251888</v>
      </c>
      <c r="I88" s="21">
        <f t="shared" si="113"/>
        <v>102.70255690361435</v>
      </c>
      <c r="J88" s="21">
        <f t="shared" si="113"/>
        <v>108.65835770396859</v>
      </c>
      <c r="K88" s="21">
        <f t="shared" si="113"/>
        <v>109.23135739135688</v>
      </c>
      <c r="L88" s="21">
        <f t="shared" si="113"/>
        <v>105.40801371787045</v>
      </c>
      <c r="M88" s="21">
        <f t="shared" si="113"/>
        <v>110.9422592841389</v>
      </c>
      <c r="N88" s="21">
        <f t="shared" si="10"/>
        <v>94.058053086616155</v>
      </c>
      <c r="O88" s="21">
        <f t="shared" si="1"/>
        <v>53.324084555211599</v>
      </c>
      <c r="P88" s="21">
        <f t="shared" ref="P88:Z88" si="114">100+P38</f>
        <v>92.854932867255116</v>
      </c>
      <c r="Q88" s="21">
        <f t="shared" si="114"/>
        <v>93.057419448939157</v>
      </c>
      <c r="R88" s="21">
        <f t="shared" si="114"/>
        <v>118.9667948144354</v>
      </c>
      <c r="S88" s="21">
        <f t="shared" si="114"/>
        <v>121.4068521795117</v>
      </c>
      <c r="T88" s="21">
        <f t="shared" si="114"/>
        <v>93.996449013025099</v>
      </c>
      <c r="U88" s="21">
        <f t="shared" si="114"/>
        <v>114.5234943520073</v>
      </c>
      <c r="V88" s="21">
        <f t="shared" si="114"/>
        <v>102.55529302002304</v>
      </c>
      <c r="W88" s="21">
        <f t="shared" si="114"/>
        <v>108.23991883584807</v>
      </c>
      <c r="X88" s="21">
        <f t="shared" si="114"/>
        <v>109.60717518341549</v>
      </c>
      <c r="Y88" s="21">
        <f t="shared" si="114"/>
        <v>109.38816632523022</v>
      </c>
      <c r="Z88" s="21">
        <f t="shared" si="114"/>
        <v>112.9859833612615</v>
      </c>
      <c r="AA88" s="21">
        <f t="shared" si="15"/>
        <v>104.62356129058416</v>
      </c>
      <c r="AB88" s="21">
        <f t="shared" si="3"/>
        <v>14.4194029611527</v>
      </c>
      <c r="AC88" s="21">
        <f t="shared" si="70"/>
        <v>103.80737266646182</v>
      </c>
      <c r="AD88" s="21">
        <f t="shared" si="70"/>
        <v>113.8935654270262</v>
      </c>
      <c r="AE88" s="21">
        <f t="shared" si="5"/>
        <v>97.684508604031194</v>
      </c>
      <c r="AF88" s="21">
        <f t="shared" si="71"/>
        <v>115.8020556007047</v>
      </c>
      <c r="AG88" s="21">
        <f t="shared" si="71"/>
        <v>106.60164093842096</v>
      </c>
      <c r="AH88" s="21">
        <f t="shared" si="71"/>
        <v>77.298909682737005</v>
      </c>
      <c r="AI88" s="21">
        <f t="shared" si="72"/>
        <v>102.371789712281</v>
      </c>
      <c r="AJ88" s="26">
        <f t="shared" si="72"/>
        <v>4.2666721602753901</v>
      </c>
      <c r="AK88" s="21">
        <f t="shared" ref="AK88:AU88" si="115">100+AK38</f>
        <v>107.47717753966218</v>
      </c>
      <c r="AL88" s="21">
        <f t="shared" si="115"/>
        <v>107.52537991983149</v>
      </c>
      <c r="AM88" s="21">
        <f t="shared" si="115"/>
        <v>106.40530577813514</v>
      </c>
      <c r="AN88" s="21">
        <f t="shared" si="115"/>
        <v>110.55372004594921</v>
      </c>
      <c r="AO88" s="21">
        <f t="shared" si="115"/>
        <v>105.64971502480779</v>
      </c>
      <c r="AP88" s="21">
        <f t="shared" si="115"/>
        <v>202.36254493658998</v>
      </c>
      <c r="AQ88" s="21">
        <f t="shared" si="115"/>
        <v>112.244355087261</v>
      </c>
      <c r="AR88" s="21">
        <f t="shared" si="115"/>
        <v>113.35069719831139</v>
      </c>
      <c r="AS88" s="21">
        <f t="shared" si="115"/>
        <v>109.89794002781252</v>
      </c>
      <c r="AT88" s="21">
        <f t="shared" si="115"/>
        <v>109.83784533701252</v>
      </c>
      <c r="AU88" s="21">
        <f t="shared" si="115"/>
        <v>107.42683151568781</v>
      </c>
    </row>
    <row r="89" spans="1:47" s="15" customFormat="1" ht="11.25" x14ac:dyDescent="0.15">
      <c r="A89" s="20">
        <v>41820</v>
      </c>
      <c r="B89" s="18">
        <f t="shared" ref="B89:M89" si="116">100+B39</f>
        <v>99.156309247082646</v>
      </c>
      <c r="C89" s="21">
        <f t="shared" si="116"/>
        <v>92.854932867255116</v>
      </c>
      <c r="D89" s="21">
        <f t="shared" si="116"/>
        <v>93.057419448939157</v>
      </c>
      <c r="E89" s="21">
        <f t="shared" si="116"/>
        <v>118.9667948144354</v>
      </c>
      <c r="F89" s="21">
        <f t="shared" si="116"/>
        <v>121.4068521795117</v>
      </c>
      <c r="G89" s="21">
        <f t="shared" si="116"/>
        <v>93.996449013025099</v>
      </c>
      <c r="H89" s="21">
        <f t="shared" si="116"/>
        <v>114.5234943520073</v>
      </c>
      <c r="I89" s="21">
        <f t="shared" si="116"/>
        <v>102.55529302002304</v>
      </c>
      <c r="J89" s="21">
        <f t="shared" si="116"/>
        <v>108.23991883584807</v>
      </c>
      <c r="K89" s="21">
        <f t="shared" si="116"/>
        <v>109.60717518341549</v>
      </c>
      <c r="L89" s="21">
        <f t="shared" si="116"/>
        <v>109.38816632523022</v>
      </c>
      <c r="M89" s="21">
        <f t="shared" si="116"/>
        <v>112.9859833612615</v>
      </c>
      <c r="N89" s="21">
        <f t="shared" si="10"/>
        <v>104.62356129058416</v>
      </c>
      <c r="O89" s="21">
        <f t="shared" si="1"/>
        <v>14.4194029611527</v>
      </c>
      <c r="P89" s="21">
        <f t="shared" ref="P89:Z89" si="117">100+P39</f>
        <v>90.771014926372487</v>
      </c>
      <c r="Q89" s="21">
        <f t="shared" si="117"/>
        <v>91.432850028695896</v>
      </c>
      <c r="R89" s="21">
        <f t="shared" si="117"/>
        <v>117.24942009314219</v>
      </c>
      <c r="S89" s="21">
        <f t="shared" si="117"/>
        <v>120.323559935115</v>
      </c>
      <c r="T89" s="21">
        <f t="shared" si="117"/>
        <v>95.328666323423079</v>
      </c>
      <c r="U89" s="21">
        <f t="shared" si="117"/>
        <v>116.2872987205259</v>
      </c>
      <c r="V89" s="21">
        <f t="shared" si="117"/>
        <v>102.02741935703344</v>
      </c>
      <c r="W89" s="21">
        <f t="shared" si="117"/>
        <v>108.29954601108683</v>
      </c>
      <c r="X89" s="21">
        <f t="shared" si="117"/>
        <v>109.43871727042276</v>
      </c>
      <c r="Y89" s="21">
        <f t="shared" si="117"/>
        <v>104.38669633316132</v>
      </c>
      <c r="Z89" s="21">
        <f t="shared" si="117"/>
        <v>109.30387662984909</v>
      </c>
      <c r="AA89" s="21">
        <f t="shared" si="15"/>
        <v>92.504918021019918</v>
      </c>
      <c r="AB89" s="21">
        <f t="shared" si="3"/>
        <v>0.97146177441849701</v>
      </c>
      <c r="AC89" s="21">
        <f t="shared" si="70"/>
        <v>104.04840079983217</v>
      </c>
      <c r="AD89" s="21">
        <f t="shared" si="70"/>
        <v>113.9745656136561</v>
      </c>
      <c r="AE89" s="21">
        <f t="shared" si="5"/>
        <v>97.789816388208706</v>
      </c>
      <c r="AF89" s="21">
        <f t="shared" si="71"/>
        <v>114.2624135918863</v>
      </c>
      <c r="AG89" s="21">
        <f t="shared" si="71"/>
        <v>102.66017083781112</v>
      </c>
      <c r="AH89" s="21">
        <f t="shared" si="71"/>
        <v>83.445798707317408</v>
      </c>
      <c r="AI89" s="21">
        <f t="shared" si="72"/>
        <v>91.424198461774097</v>
      </c>
      <c r="AJ89" s="26">
        <f t="shared" si="72"/>
        <v>2.3310007078484598</v>
      </c>
      <c r="AK89" s="21">
        <f t="shared" ref="AK89:AU89" si="118">100+AK39</f>
        <v>107.46869038303952</v>
      </c>
      <c r="AL89" s="21">
        <f t="shared" si="118"/>
        <v>107.42422814815157</v>
      </c>
      <c r="AM89" s="21">
        <f t="shared" si="118"/>
        <v>106.50683966900594</v>
      </c>
      <c r="AN89" s="21">
        <f t="shared" si="118"/>
        <v>110.2528374611751</v>
      </c>
      <c r="AO89" s="21">
        <f t="shared" si="118"/>
        <v>105.92296474699015</v>
      </c>
      <c r="AP89" s="21">
        <f t="shared" si="118"/>
        <v>202.26411276788301</v>
      </c>
      <c r="AQ89" s="21">
        <f t="shared" si="118"/>
        <v>111.0165406506934</v>
      </c>
      <c r="AR89" s="21">
        <f t="shared" si="118"/>
        <v>114.9684837888628</v>
      </c>
      <c r="AS89" s="21">
        <f t="shared" si="118"/>
        <v>109.70226458967375</v>
      </c>
      <c r="AT89" s="21">
        <f t="shared" si="118"/>
        <v>109.18229815691269</v>
      </c>
      <c r="AU89" s="21">
        <f t="shared" si="118"/>
        <v>104.02831577021938</v>
      </c>
    </row>
    <row r="90" spans="1:47" s="15" customFormat="1" ht="11.25" x14ac:dyDescent="0.15">
      <c r="A90" s="20">
        <v>41912</v>
      </c>
      <c r="B90" s="18">
        <f t="shared" ref="B90:M90" si="119">100+B40</f>
        <v>99.39610415309393</v>
      </c>
      <c r="C90" s="21">
        <f t="shared" si="119"/>
        <v>90.771014926372487</v>
      </c>
      <c r="D90" s="21">
        <f t="shared" si="119"/>
        <v>91.432850028695896</v>
      </c>
      <c r="E90" s="21">
        <f t="shared" si="119"/>
        <v>117.24942009314219</v>
      </c>
      <c r="F90" s="21">
        <f t="shared" si="119"/>
        <v>120.323559935115</v>
      </c>
      <c r="G90" s="21">
        <f t="shared" si="119"/>
        <v>95.328666323423079</v>
      </c>
      <c r="H90" s="21">
        <f t="shared" si="119"/>
        <v>116.2872987205259</v>
      </c>
      <c r="I90" s="21">
        <f t="shared" si="119"/>
        <v>102.02741935703344</v>
      </c>
      <c r="J90" s="21">
        <f t="shared" si="119"/>
        <v>108.29954601108683</v>
      </c>
      <c r="K90" s="21">
        <f t="shared" si="119"/>
        <v>109.43871727042276</v>
      </c>
      <c r="L90" s="21">
        <f t="shared" si="119"/>
        <v>104.38669633316132</v>
      </c>
      <c r="M90" s="21">
        <f t="shared" si="119"/>
        <v>109.30387662984909</v>
      </c>
      <c r="N90" s="21">
        <f t="shared" si="10"/>
        <v>92.504918021019918</v>
      </c>
      <c r="O90" s="21">
        <f t="shared" si="1"/>
        <v>0.97146177441849701</v>
      </c>
      <c r="P90" s="21">
        <f t="shared" ref="P90:Z90" si="120">100+P40</f>
        <v>91.511679990783264</v>
      </c>
      <c r="Q90" s="21">
        <f t="shared" si="120"/>
        <v>91.066785832284978</v>
      </c>
      <c r="R90" s="21">
        <f t="shared" si="120"/>
        <v>117.15221357659109</v>
      </c>
      <c r="S90" s="21">
        <f t="shared" si="120"/>
        <v>124.8596672704661</v>
      </c>
      <c r="T90" s="21">
        <f t="shared" si="120"/>
        <v>86.780487276292206</v>
      </c>
      <c r="U90" s="21">
        <f t="shared" si="120"/>
        <v>114.3578024512852</v>
      </c>
      <c r="V90" s="21">
        <f t="shared" si="120"/>
        <v>101.94207487835497</v>
      </c>
      <c r="W90" s="21">
        <f t="shared" si="120"/>
        <v>110.0492455669408</v>
      </c>
      <c r="X90" s="21">
        <f t="shared" si="120"/>
        <v>109.0505035103874</v>
      </c>
      <c r="Y90" s="21">
        <f t="shared" si="120"/>
        <v>103.20366085241643</v>
      </c>
      <c r="Z90" s="21">
        <f t="shared" si="120"/>
        <v>109.16310180388331</v>
      </c>
      <c r="AA90" s="21">
        <f t="shared" si="15"/>
        <v>90.855600362474405</v>
      </c>
      <c r="AB90" s="21">
        <f t="shared" si="3"/>
        <v>13.605503815909</v>
      </c>
      <c r="AC90" s="21">
        <f t="shared" si="70"/>
        <v>104.0638071738454</v>
      </c>
      <c r="AD90" s="21">
        <f t="shared" si="70"/>
        <v>113.2799202467376</v>
      </c>
      <c r="AE90" s="21">
        <f t="shared" si="5"/>
        <v>97.915924274572305</v>
      </c>
      <c r="AF90" s="21">
        <f t="shared" si="71"/>
        <v>112.93480712084801</v>
      </c>
      <c r="AG90" s="21">
        <f t="shared" si="71"/>
        <v>102.01378334571287</v>
      </c>
      <c r="AH90" s="21">
        <f t="shared" si="71"/>
        <v>89.394923210732102</v>
      </c>
      <c r="AI90" s="21">
        <f t="shared" si="72"/>
        <v>28.1467429791869</v>
      </c>
      <c r="AJ90" s="26">
        <f t="shared" si="72"/>
        <v>-1.3216081011518701</v>
      </c>
      <c r="AK90" s="21">
        <f t="shared" ref="AK90:AU90" si="121">100+AK40</f>
        <v>107.14362389753774</v>
      </c>
      <c r="AL90" s="21">
        <f t="shared" si="121"/>
        <v>107.27781163342217</v>
      </c>
      <c r="AM90" s="21">
        <f t="shared" si="121"/>
        <v>106.22216385867658</v>
      </c>
      <c r="AN90" s="21">
        <f t="shared" si="121"/>
        <v>109.7694272367477</v>
      </c>
      <c r="AO90" s="21">
        <f t="shared" si="121"/>
        <v>105.79113910621319</v>
      </c>
      <c r="AP90" s="21">
        <f t="shared" si="121"/>
        <v>202.12852660802599</v>
      </c>
      <c r="AQ90" s="21">
        <f t="shared" si="121"/>
        <v>110.23617059216529</v>
      </c>
      <c r="AR90" s="21">
        <f t="shared" si="121"/>
        <v>112.94465861696131</v>
      </c>
      <c r="AS90" s="21">
        <f t="shared" si="121"/>
        <v>109.20700480996855</v>
      </c>
      <c r="AT90" s="21">
        <f t="shared" si="121"/>
        <v>108.55062659371849</v>
      </c>
      <c r="AU90" s="21">
        <f t="shared" si="121"/>
        <v>98.786185932717814</v>
      </c>
    </row>
    <row r="91" spans="1:47" s="15" customFormat="1" ht="11.25" x14ac:dyDescent="0.15">
      <c r="A91" s="20">
        <v>42004</v>
      </c>
      <c r="B91" s="18">
        <f t="shared" ref="B91:M91" si="122">100+B41</f>
        <v>100.53472435225522</v>
      </c>
      <c r="C91" s="21">
        <f t="shared" si="122"/>
        <v>91.511679990783264</v>
      </c>
      <c r="D91" s="21">
        <f t="shared" si="122"/>
        <v>91.066785832284978</v>
      </c>
      <c r="E91" s="21">
        <f t="shared" si="122"/>
        <v>117.15221357659109</v>
      </c>
      <c r="F91" s="21">
        <f t="shared" si="122"/>
        <v>124.8596672704661</v>
      </c>
      <c r="G91" s="21">
        <f t="shared" si="122"/>
        <v>86.780487276292206</v>
      </c>
      <c r="H91" s="21">
        <f t="shared" si="122"/>
        <v>114.3578024512852</v>
      </c>
      <c r="I91" s="21">
        <f t="shared" si="122"/>
        <v>101.94207487835497</v>
      </c>
      <c r="J91" s="21">
        <f t="shared" si="122"/>
        <v>110.0492455669408</v>
      </c>
      <c r="K91" s="21">
        <f t="shared" si="122"/>
        <v>109.0505035103874</v>
      </c>
      <c r="L91" s="21">
        <f t="shared" si="122"/>
        <v>103.20366085241643</v>
      </c>
      <c r="M91" s="21">
        <f t="shared" si="122"/>
        <v>109.16310180388331</v>
      </c>
      <c r="N91" s="21">
        <f t="shared" si="10"/>
        <v>90.855600362474405</v>
      </c>
      <c r="O91" s="21">
        <f t="shared" si="1"/>
        <v>13.605503815909</v>
      </c>
      <c r="P91" s="21">
        <f t="shared" ref="P91:Z91" si="123">100+P41</f>
        <v>93.992123437655522</v>
      </c>
      <c r="Q91" s="21">
        <f t="shared" si="123"/>
        <v>93.246017174968301</v>
      </c>
      <c r="R91" s="21">
        <f t="shared" si="123"/>
        <v>118.2476322877823</v>
      </c>
      <c r="S91" s="21">
        <f t="shared" si="123"/>
        <v>126.6761156874269</v>
      </c>
      <c r="T91" s="21">
        <f t="shared" si="123"/>
        <v>67.126227684823107</v>
      </c>
      <c r="U91" s="21">
        <f t="shared" si="123"/>
        <v>108.69182455630359</v>
      </c>
      <c r="V91" s="21">
        <f t="shared" si="123"/>
        <v>100.73985691405512</v>
      </c>
      <c r="W91" s="21">
        <f t="shared" si="123"/>
        <v>115.28860077804229</v>
      </c>
      <c r="X91" s="21">
        <f t="shared" si="123"/>
        <v>108.51947042940567</v>
      </c>
      <c r="Y91" s="21">
        <f t="shared" si="123"/>
        <v>102.87069884559752</v>
      </c>
      <c r="Z91" s="21">
        <f t="shared" si="123"/>
        <v>109.61755488049164</v>
      </c>
      <c r="AA91" s="21">
        <f t="shared" si="15"/>
        <v>85.105706105076806</v>
      </c>
      <c r="AB91" s="21">
        <f t="shared" si="3"/>
        <v>9.4891447832106302</v>
      </c>
      <c r="AC91" s="21">
        <f t="shared" si="70"/>
        <v>103.78703188549609</v>
      </c>
      <c r="AD91" s="21">
        <f t="shared" si="70"/>
        <v>113.6012782584295</v>
      </c>
      <c r="AE91" s="21">
        <f t="shared" si="5"/>
        <v>98.489533840318003</v>
      </c>
      <c r="AF91" s="21">
        <f t="shared" si="71"/>
        <v>110.91780261618339</v>
      </c>
      <c r="AG91" s="21">
        <f t="shared" si="71"/>
        <v>100.61000863749214</v>
      </c>
      <c r="AH91" s="21">
        <f t="shared" si="71"/>
        <v>88.734072030369703</v>
      </c>
      <c r="AI91" s="21">
        <f t="shared" si="72"/>
        <v>6.4463266106518899</v>
      </c>
      <c r="AJ91" s="26">
        <f t="shared" si="72"/>
        <v>-3.9044642040913899</v>
      </c>
      <c r="AK91" s="21">
        <f t="shared" ref="AK91:AU91" si="124">100+AK41</f>
        <v>106.82996176517517</v>
      </c>
      <c r="AL91" s="21">
        <f t="shared" si="124"/>
        <v>107.19170588383555</v>
      </c>
      <c r="AM91" s="21">
        <f t="shared" si="124"/>
        <v>106.11089246388435</v>
      </c>
      <c r="AN91" s="21">
        <f t="shared" si="124"/>
        <v>109.3774047150785</v>
      </c>
      <c r="AO91" s="21">
        <f t="shared" si="124"/>
        <v>105.68749033734338</v>
      </c>
      <c r="AP91" s="21">
        <f t="shared" si="124"/>
        <v>201.535573388725</v>
      </c>
      <c r="AQ91" s="21">
        <f t="shared" si="124"/>
        <v>109.44402879040925</v>
      </c>
      <c r="AR91" s="21">
        <f t="shared" si="124"/>
        <v>109.5512273153103</v>
      </c>
      <c r="AS91" s="21">
        <f t="shared" si="124"/>
        <v>108.91174542325582</v>
      </c>
      <c r="AT91" s="21">
        <f t="shared" si="124"/>
        <v>110.6275420224122</v>
      </c>
      <c r="AU91" s="21">
        <f t="shared" si="124"/>
        <v>95.594032628582596</v>
      </c>
    </row>
    <row r="92" spans="1:47" s="15" customFormat="1" ht="11.25" x14ac:dyDescent="0.15">
      <c r="A92" s="20">
        <v>42094</v>
      </c>
      <c r="B92" s="18">
        <f t="shared" ref="B92:M92" si="125">100+B42</f>
        <v>101.19427805700182</v>
      </c>
      <c r="C92" s="21">
        <f t="shared" si="125"/>
        <v>93.992123437655522</v>
      </c>
      <c r="D92" s="21">
        <f t="shared" si="125"/>
        <v>93.246017174968301</v>
      </c>
      <c r="E92" s="21">
        <f t="shared" si="125"/>
        <v>118.2476322877823</v>
      </c>
      <c r="F92" s="21">
        <f t="shared" si="125"/>
        <v>126.6761156874269</v>
      </c>
      <c r="G92" s="21">
        <f t="shared" si="125"/>
        <v>67.126227684823107</v>
      </c>
      <c r="H92" s="21">
        <f t="shared" si="125"/>
        <v>108.69182455630359</v>
      </c>
      <c r="I92" s="21">
        <f t="shared" si="125"/>
        <v>100.73985691405512</v>
      </c>
      <c r="J92" s="21">
        <f t="shared" si="125"/>
        <v>115.28860077804229</v>
      </c>
      <c r="K92" s="21">
        <f t="shared" si="125"/>
        <v>108.51947042940567</v>
      </c>
      <c r="L92" s="21">
        <f t="shared" si="125"/>
        <v>102.87069884559752</v>
      </c>
      <c r="M92" s="21">
        <f t="shared" si="125"/>
        <v>109.61755488049164</v>
      </c>
      <c r="N92" s="21">
        <f t="shared" si="10"/>
        <v>85.105706105076806</v>
      </c>
      <c r="O92" s="21">
        <f t="shared" si="1"/>
        <v>9.4891447832106302</v>
      </c>
      <c r="P92" s="21">
        <f t="shared" ref="P92:Z92" si="126">100+P42</f>
        <v>109.06341859758695</v>
      </c>
      <c r="Q92" s="21">
        <f t="shared" si="126"/>
        <v>102.5898871415456</v>
      </c>
      <c r="R92" s="21">
        <f t="shared" si="126"/>
        <v>118.5674068425345</v>
      </c>
      <c r="S92" s="21">
        <f t="shared" si="126"/>
        <v>124.6634169023077</v>
      </c>
      <c r="T92" s="21">
        <f t="shared" si="126"/>
        <v>66.17118568816241</v>
      </c>
      <c r="U92" s="21">
        <f t="shared" si="126"/>
        <v>107.37502923467024</v>
      </c>
      <c r="V92" s="21">
        <f t="shared" si="126"/>
        <v>102.52569340648373</v>
      </c>
      <c r="W92" s="21">
        <f t="shared" si="126"/>
        <v>117.0625139096245</v>
      </c>
      <c r="X92" s="21">
        <f t="shared" si="126"/>
        <v>107.06699258513389</v>
      </c>
      <c r="Y92" s="21">
        <f t="shared" si="126"/>
        <v>104.7668301487013</v>
      </c>
      <c r="Z92" s="21">
        <f t="shared" si="126"/>
        <v>111.1583196039072</v>
      </c>
      <c r="AA92" s="21">
        <f t="shared" si="15"/>
        <v>83.9934277322821</v>
      </c>
      <c r="AB92" s="21">
        <f t="shared" si="3"/>
        <v>65.384713140609094</v>
      </c>
      <c r="AC92" s="21">
        <f t="shared" si="70"/>
        <v>103.71933451898673</v>
      </c>
      <c r="AD92" s="21">
        <f t="shared" si="70"/>
        <v>113.951226937811</v>
      </c>
      <c r="AE92" s="21">
        <f t="shared" si="5"/>
        <v>98.724208136018703</v>
      </c>
      <c r="AF92" s="21">
        <f t="shared" si="71"/>
        <v>107.47514109248371</v>
      </c>
      <c r="AG92" s="21">
        <f t="shared" si="71"/>
        <v>97.013550386590836</v>
      </c>
      <c r="AH92" s="21">
        <f t="shared" si="71"/>
        <v>83.341643806272003</v>
      </c>
      <c r="AI92" s="21">
        <f t="shared" si="72"/>
        <v>-1.7621467670759701</v>
      </c>
      <c r="AJ92" s="26">
        <f t="shared" si="72"/>
        <v>-5.1090043294160097</v>
      </c>
      <c r="AK92" s="21">
        <f t="shared" ref="AK92:AU92" si="127">100+AK42</f>
        <v>106.26257944541835</v>
      </c>
      <c r="AL92" s="21">
        <f t="shared" si="127"/>
        <v>107.09935079208628</v>
      </c>
      <c r="AM92" s="21">
        <f t="shared" si="127"/>
        <v>105.16783865168024</v>
      </c>
      <c r="AN92" s="21">
        <f t="shared" si="127"/>
        <v>106.38451864839308</v>
      </c>
      <c r="AO92" s="21">
        <f t="shared" si="127"/>
        <v>105.69366872847871</v>
      </c>
      <c r="AP92" s="21">
        <f t="shared" si="127"/>
        <v>201.28708114922301</v>
      </c>
      <c r="AQ92" s="21">
        <f t="shared" si="127"/>
        <v>107.92009274374576</v>
      </c>
      <c r="AR92" s="21">
        <f t="shared" si="127"/>
        <v>107.6293159239878</v>
      </c>
      <c r="AS92" s="21">
        <f t="shared" si="127"/>
        <v>108.3668401075474</v>
      </c>
      <c r="AT92" s="21">
        <f t="shared" si="127"/>
        <v>108.55370605500039</v>
      </c>
      <c r="AU92" s="21">
        <f t="shared" si="127"/>
        <v>94.083349848529863</v>
      </c>
    </row>
    <row r="93" spans="1:47" s="15" customFormat="1" ht="11.25" x14ac:dyDescent="0.15">
      <c r="A93" s="20">
        <v>42185</v>
      </c>
      <c r="B93" s="18">
        <f t="shared" ref="B93:M93" si="128">100+B43</f>
        <v>105.70704383143602</v>
      </c>
      <c r="C93" s="21">
        <f t="shared" si="128"/>
        <v>109.06341859758695</v>
      </c>
      <c r="D93" s="21">
        <f t="shared" si="128"/>
        <v>102.5898871415456</v>
      </c>
      <c r="E93" s="21">
        <f t="shared" si="128"/>
        <v>118.5674068425345</v>
      </c>
      <c r="F93" s="21">
        <f t="shared" si="128"/>
        <v>124.6634169023077</v>
      </c>
      <c r="G93" s="21">
        <f t="shared" si="128"/>
        <v>66.17118568816241</v>
      </c>
      <c r="H93" s="21">
        <f t="shared" si="128"/>
        <v>107.37502923467024</v>
      </c>
      <c r="I93" s="21">
        <f t="shared" si="128"/>
        <v>102.52569340648373</v>
      </c>
      <c r="J93" s="21">
        <f t="shared" si="128"/>
        <v>117.0625139096245</v>
      </c>
      <c r="K93" s="21">
        <f t="shared" si="128"/>
        <v>107.06699258513389</v>
      </c>
      <c r="L93" s="21">
        <f t="shared" si="128"/>
        <v>104.7668301487013</v>
      </c>
      <c r="M93" s="21">
        <f t="shared" si="128"/>
        <v>111.1583196039072</v>
      </c>
      <c r="N93" s="21">
        <f t="shared" si="10"/>
        <v>83.9934277322821</v>
      </c>
      <c r="O93" s="21">
        <f t="shared" si="1"/>
        <v>65.384713140609094</v>
      </c>
      <c r="P93" s="21">
        <f t="shared" ref="P93:Z93" si="129">100+P43</f>
        <v>114.9297474173529</v>
      </c>
      <c r="Q93" s="21">
        <f t="shared" si="129"/>
        <v>107.4480138764884</v>
      </c>
      <c r="R93" s="21">
        <f t="shared" si="129"/>
        <v>121.4087783262875</v>
      </c>
      <c r="S93" s="21">
        <f t="shared" si="129"/>
        <v>122.6359501151688</v>
      </c>
      <c r="T93" s="21">
        <f t="shared" si="129"/>
        <v>66.03992121939649</v>
      </c>
      <c r="U93" s="21">
        <f t="shared" si="129"/>
        <v>105.40957606831165</v>
      </c>
      <c r="V93" s="21">
        <f t="shared" si="129"/>
        <v>102.97414925785111</v>
      </c>
      <c r="W93" s="21">
        <f t="shared" si="129"/>
        <v>116.4869040934306</v>
      </c>
      <c r="X93" s="21">
        <f t="shared" si="129"/>
        <v>106.61753011737365</v>
      </c>
      <c r="Y93" s="21">
        <f t="shared" si="129"/>
        <v>110.8349741873029</v>
      </c>
      <c r="Z93" s="21">
        <f t="shared" si="129"/>
        <v>112.56480695474851</v>
      </c>
      <c r="AA93" s="21">
        <f t="shared" si="15"/>
        <v>93.613538228980815</v>
      </c>
      <c r="AB93" s="21">
        <f t="shared" si="3"/>
        <v>56.5580005782124</v>
      </c>
      <c r="AC93" s="21">
        <f t="shared" si="70"/>
        <v>103.795869539606</v>
      </c>
      <c r="AD93" s="21">
        <f t="shared" si="70"/>
        <v>113.30074439755739</v>
      </c>
      <c r="AE93" s="21">
        <f t="shared" si="5"/>
        <v>98.611752838273901</v>
      </c>
      <c r="AF93" s="21">
        <f t="shared" si="71"/>
        <v>104.6911336443648</v>
      </c>
      <c r="AG93" s="21">
        <f t="shared" si="71"/>
        <v>99.720861520779707</v>
      </c>
      <c r="AH93" s="21">
        <f t="shared" si="71"/>
        <v>83.699754111130702</v>
      </c>
      <c r="AI93" s="21">
        <f t="shared" si="72"/>
        <v>4.9081225186054702</v>
      </c>
      <c r="AJ93" s="26">
        <f t="shared" si="72"/>
        <v>-4.2453653275290204</v>
      </c>
      <c r="AK93" s="21">
        <f t="shared" ref="AK93:AU93" si="130">100+AK43</f>
        <v>106.13294629535974</v>
      </c>
      <c r="AL93" s="21">
        <f t="shared" si="130"/>
        <v>107.02208223972404</v>
      </c>
      <c r="AM93" s="21">
        <f t="shared" si="130"/>
        <v>104.15214589014445</v>
      </c>
      <c r="AN93" s="21">
        <f t="shared" si="130"/>
        <v>106.14585222512986</v>
      </c>
      <c r="AO93" s="21">
        <f t="shared" si="130"/>
        <v>105.7871713908328</v>
      </c>
      <c r="AP93" s="21">
        <f t="shared" si="130"/>
        <v>201.411976709062</v>
      </c>
      <c r="AQ93" s="21">
        <f t="shared" si="130"/>
        <v>108.09997910075808</v>
      </c>
      <c r="AR93" s="21">
        <f t="shared" si="130"/>
        <v>110.3109029162181</v>
      </c>
      <c r="AS93" s="21">
        <f t="shared" si="130"/>
        <v>108.21296685308283</v>
      </c>
      <c r="AT93" s="21">
        <f t="shared" si="130"/>
        <v>108.4051487307152</v>
      </c>
      <c r="AU93" s="21">
        <f t="shared" si="130"/>
        <v>94.659523052260482</v>
      </c>
    </row>
    <row r="94" spans="1:47" s="15" customFormat="1" ht="11.25" x14ac:dyDescent="0.15">
      <c r="A94" s="20">
        <v>42277</v>
      </c>
      <c r="B94" s="18">
        <f t="shared" ref="B94:M94" si="131">100+B44</f>
        <v>106.87607108404767</v>
      </c>
      <c r="C94" s="21">
        <f t="shared" si="131"/>
        <v>114.9297474173529</v>
      </c>
      <c r="D94" s="21">
        <f t="shared" si="131"/>
        <v>107.4480138764884</v>
      </c>
      <c r="E94" s="21">
        <f t="shared" si="131"/>
        <v>121.4087783262875</v>
      </c>
      <c r="F94" s="21">
        <f t="shared" si="131"/>
        <v>122.6359501151688</v>
      </c>
      <c r="G94" s="21">
        <f t="shared" si="131"/>
        <v>66.03992121939649</v>
      </c>
      <c r="H94" s="21">
        <f t="shared" si="131"/>
        <v>105.40957606831165</v>
      </c>
      <c r="I94" s="21">
        <f t="shared" si="131"/>
        <v>102.97414925785111</v>
      </c>
      <c r="J94" s="21">
        <f t="shared" si="131"/>
        <v>116.4869040934306</v>
      </c>
      <c r="K94" s="21">
        <f t="shared" si="131"/>
        <v>106.61753011737365</v>
      </c>
      <c r="L94" s="21">
        <f t="shared" si="131"/>
        <v>110.8349741873029</v>
      </c>
      <c r="M94" s="21">
        <f t="shared" si="131"/>
        <v>112.56480695474851</v>
      </c>
      <c r="N94" s="21">
        <f t="shared" si="10"/>
        <v>93.613538228980815</v>
      </c>
      <c r="O94" s="21">
        <f t="shared" si="1"/>
        <v>56.5580005782124</v>
      </c>
      <c r="P94" s="21">
        <f t="shared" ref="P94:Z94" si="132">100+P44</f>
        <v>112.36805487896319</v>
      </c>
      <c r="Q94" s="21">
        <f t="shared" si="132"/>
        <v>105.74284054378447</v>
      </c>
      <c r="R94" s="21">
        <f t="shared" si="132"/>
        <v>123.3955860053679</v>
      </c>
      <c r="S94" s="21">
        <f t="shared" si="132"/>
        <v>117.1378632207477</v>
      </c>
      <c r="T94" s="21">
        <f t="shared" si="132"/>
        <v>68.518913716788902</v>
      </c>
      <c r="U94" s="21">
        <f t="shared" si="132"/>
        <v>102.93776779146627</v>
      </c>
      <c r="V94" s="21">
        <f t="shared" si="132"/>
        <v>103.14455879784911</v>
      </c>
      <c r="W94" s="21">
        <f t="shared" si="132"/>
        <v>116.1858518441083</v>
      </c>
      <c r="X94" s="21">
        <f t="shared" si="132"/>
        <v>106.78143792783737</v>
      </c>
      <c r="Y94" s="21">
        <f t="shared" si="132"/>
        <v>115.3692650142919</v>
      </c>
      <c r="Z94" s="21">
        <f t="shared" si="132"/>
        <v>112.42591075466881</v>
      </c>
      <c r="AA94" s="21">
        <f t="shared" si="15"/>
        <v>89.754846929349398</v>
      </c>
      <c r="AB94" s="21">
        <f t="shared" si="3"/>
        <v>55.833205765565197</v>
      </c>
      <c r="AC94" s="21">
        <f t="shared" ref="AC94:AD101" si="133">100+AC44</f>
        <v>103.6750540370803</v>
      </c>
      <c r="AD94" s="21">
        <f t="shared" si="133"/>
        <v>115.5879314871878</v>
      </c>
      <c r="AE94" s="21">
        <f t="shared" si="5"/>
        <v>98.446197835470898</v>
      </c>
      <c r="AF94" s="21">
        <f t="shared" ref="AF94:AH101" si="134">100+AF44</f>
        <v>103.16117268083624</v>
      </c>
      <c r="AG94" s="21">
        <f t="shared" si="134"/>
        <v>100.62058429495774</v>
      </c>
      <c r="AH94" s="21">
        <f t="shared" si="134"/>
        <v>87.054105731228304</v>
      </c>
      <c r="AI94" s="21">
        <f t="shared" ref="AI94:AJ101" si="135">AI44</f>
        <v>26.549209931723201</v>
      </c>
      <c r="AJ94" s="26">
        <f t="shared" si="135"/>
        <v>-0.93731009842550905</v>
      </c>
      <c r="AK94" s="21">
        <f t="shared" ref="AK94:AU94" si="136">100+AK44</f>
        <v>106.0552934131921</v>
      </c>
      <c r="AL94" s="21">
        <f t="shared" si="136"/>
        <v>106.88717402523316</v>
      </c>
      <c r="AM94" s="21">
        <f t="shared" si="136"/>
        <v>104.07776333980237</v>
      </c>
      <c r="AN94" s="21">
        <f t="shared" si="136"/>
        <v>105.89170695245002</v>
      </c>
      <c r="AO94" s="21">
        <f t="shared" si="136"/>
        <v>106.03152764483586</v>
      </c>
      <c r="AP94" s="21">
        <f t="shared" si="136"/>
        <v>201.57883303759598</v>
      </c>
      <c r="AQ94" s="21">
        <f t="shared" si="136"/>
        <v>109.2077369729998</v>
      </c>
      <c r="AR94" s="21">
        <f t="shared" si="136"/>
        <v>116.09344032191589</v>
      </c>
      <c r="AS94" s="21">
        <f t="shared" si="136"/>
        <v>108.31395972851976</v>
      </c>
      <c r="AT94" s="21">
        <f t="shared" si="136"/>
        <v>107.30289323556521</v>
      </c>
      <c r="AU94" s="21">
        <f t="shared" si="136"/>
        <v>97.89050194138261</v>
      </c>
    </row>
    <row r="95" spans="1:47" s="15" customFormat="1" ht="11.25" x14ac:dyDescent="0.15">
      <c r="A95" s="20">
        <v>42369</v>
      </c>
      <c r="B95" s="18">
        <f t="shared" ref="B95:M95" si="137">100+B45</f>
        <v>106.60056920336787</v>
      </c>
      <c r="C95" s="21">
        <f t="shared" si="137"/>
        <v>112.36805487896319</v>
      </c>
      <c r="D95" s="21">
        <f t="shared" si="137"/>
        <v>105.74284054378447</v>
      </c>
      <c r="E95" s="21">
        <f t="shared" si="137"/>
        <v>123.3955860053679</v>
      </c>
      <c r="F95" s="21">
        <f t="shared" si="137"/>
        <v>117.1378632207477</v>
      </c>
      <c r="G95" s="21">
        <f t="shared" si="137"/>
        <v>68.518913716788902</v>
      </c>
      <c r="H95" s="21">
        <f t="shared" si="137"/>
        <v>102.93776779146627</v>
      </c>
      <c r="I95" s="21">
        <f t="shared" si="137"/>
        <v>103.14455879784911</v>
      </c>
      <c r="J95" s="21">
        <f t="shared" si="137"/>
        <v>116.1858518441083</v>
      </c>
      <c r="K95" s="21">
        <f t="shared" si="137"/>
        <v>106.78143792783737</v>
      </c>
      <c r="L95" s="21">
        <f t="shared" si="137"/>
        <v>115.3692650142919</v>
      </c>
      <c r="M95" s="21">
        <f t="shared" si="137"/>
        <v>112.42591075466881</v>
      </c>
      <c r="N95" s="21">
        <f t="shared" si="10"/>
        <v>89.754846929349398</v>
      </c>
      <c r="O95" s="21">
        <f t="shared" si="1"/>
        <v>55.833205765565197</v>
      </c>
      <c r="P95" s="21">
        <f t="shared" ref="P95:Z95" si="138">100+P45</f>
        <v>157.74570914451812</v>
      </c>
      <c r="Q95" s="21">
        <f t="shared" si="138"/>
        <v>135.25845073289909</v>
      </c>
      <c r="R95" s="21">
        <f t="shared" si="138"/>
        <v>126.7983664520205</v>
      </c>
      <c r="S95" s="21">
        <f t="shared" si="138"/>
        <v>116.22066441732321</v>
      </c>
      <c r="T95" s="21">
        <f t="shared" si="138"/>
        <v>88.533778213132507</v>
      </c>
      <c r="U95" s="21">
        <f t="shared" si="138"/>
        <v>105.22484088615421</v>
      </c>
      <c r="V95" s="21">
        <f t="shared" si="138"/>
        <v>109.6721839579731</v>
      </c>
      <c r="W95" s="21">
        <f t="shared" si="138"/>
        <v>108.041685533055</v>
      </c>
      <c r="X95" s="21">
        <f t="shared" si="138"/>
        <v>107.60492044693923</v>
      </c>
      <c r="Y95" s="21">
        <f t="shared" si="138"/>
        <v>122.0649595827137</v>
      </c>
      <c r="Z95" s="21">
        <f t="shared" si="138"/>
        <v>112.55384909822919</v>
      </c>
      <c r="AA95" s="21">
        <f t="shared" si="15"/>
        <v>145.34526190007909</v>
      </c>
      <c r="AB95" s="21">
        <f t="shared" si="3"/>
        <v>70.658777803536097</v>
      </c>
      <c r="AC95" s="21">
        <f t="shared" si="133"/>
        <v>103.63292812755257</v>
      </c>
      <c r="AD95" s="21">
        <f t="shared" si="133"/>
        <v>114.2611734387937</v>
      </c>
      <c r="AE95" s="21">
        <f t="shared" si="5"/>
        <v>98.589745420267306</v>
      </c>
      <c r="AF95" s="21">
        <f t="shared" si="134"/>
        <v>101.40521111375836</v>
      </c>
      <c r="AG95" s="21">
        <f t="shared" si="134"/>
        <v>103.44673313432121</v>
      </c>
      <c r="AH95" s="21">
        <f t="shared" si="134"/>
        <v>85.600288463516392</v>
      </c>
      <c r="AI95" s="21">
        <f t="shared" si="135"/>
        <v>54.177969897571799</v>
      </c>
      <c r="AJ95" s="26">
        <f t="shared" si="135"/>
        <v>1.06533359833285</v>
      </c>
      <c r="AK95" s="21">
        <f t="shared" ref="AK95:AU95" si="139">100+AK45</f>
        <v>105.86161059710187</v>
      </c>
      <c r="AL95" s="21">
        <f t="shared" si="139"/>
        <v>106.80142041321363</v>
      </c>
      <c r="AM95" s="21">
        <f t="shared" si="139"/>
        <v>103.7197091048527</v>
      </c>
      <c r="AN95" s="21">
        <f t="shared" si="139"/>
        <v>105.80529172601675</v>
      </c>
      <c r="AO95" s="21">
        <f t="shared" si="139"/>
        <v>106.13110162450991</v>
      </c>
      <c r="AP95" s="21">
        <f t="shared" si="139"/>
        <v>201.43097132221499</v>
      </c>
      <c r="AQ95" s="21">
        <f t="shared" si="139"/>
        <v>109.12844868159323</v>
      </c>
      <c r="AR95" s="21">
        <f t="shared" si="139"/>
        <v>117.8768549608798</v>
      </c>
      <c r="AS95" s="21">
        <f t="shared" si="139"/>
        <v>108.09944133735186</v>
      </c>
      <c r="AT95" s="21">
        <f t="shared" si="139"/>
        <v>106.92980636038126</v>
      </c>
      <c r="AU95" s="21">
        <f t="shared" si="139"/>
        <v>100.02048747622258</v>
      </c>
    </row>
    <row r="96" spans="1:47" s="15" customFormat="1" ht="11.25" x14ac:dyDescent="0.15">
      <c r="A96" s="20">
        <v>42460</v>
      </c>
      <c r="B96" s="18">
        <f t="shared" ref="B96:M96" si="140">100+B46</f>
        <v>117.1862760043586</v>
      </c>
      <c r="C96" s="21">
        <f t="shared" si="140"/>
        <v>157.74570914451812</v>
      </c>
      <c r="D96" s="21">
        <f t="shared" si="140"/>
        <v>135.25845073289909</v>
      </c>
      <c r="E96" s="21">
        <f t="shared" si="140"/>
        <v>126.7983664520205</v>
      </c>
      <c r="F96" s="21">
        <f t="shared" si="140"/>
        <v>116.22066441732321</v>
      </c>
      <c r="G96" s="21">
        <f t="shared" si="140"/>
        <v>88.533778213132507</v>
      </c>
      <c r="H96" s="21">
        <f t="shared" si="140"/>
        <v>105.22484088615421</v>
      </c>
      <c r="I96" s="21">
        <f t="shared" si="140"/>
        <v>109.6721839579731</v>
      </c>
      <c r="J96" s="21">
        <f t="shared" si="140"/>
        <v>108.041685533055</v>
      </c>
      <c r="K96" s="21">
        <f t="shared" si="140"/>
        <v>107.60492044693923</v>
      </c>
      <c r="L96" s="21">
        <f t="shared" si="140"/>
        <v>122.0649595827137</v>
      </c>
      <c r="M96" s="21">
        <f t="shared" si="140"/>
        <v>112.55384909822919</v>
      </c>
      <c r="N96" s="21">
        <f t="shared" si="10"/>
        <v>145.34526190007909</v>
      </c>
      <c r="O96" s="21">
        <f t="shared" si="1"/>
        <v>70.658777803536097</v>
      </c>
      <c r="P96" s="21">
        <f t="shared" ref="P96:Z96" si="141">100+P46</f>
        <v>140.6536703702775</v>
      </c>
      <c r="Q96" s="21">
        <f t="shared" si="141"/>
        <v>126.4551862690933</v>
      </c>
      <c r="R96" s="21">
        <f t="shared" si="141"/>
        <v>132.53525108688569</v>
      </c>
      <c r="S96" s="21">
        <f t="shared" si="141"/>
        <v>110.3491098927523</v>
      </c>
      <c r="T96" s="21">
        <f t="shared" si="141"/>
        <v>96.731539950536586</v>
      </c>
      <c r="U96" s="21">
        <f t="shared" si="141"/>
        <v>104.1619318346483</v>
      </c>
      <c r="V96" s="21">
        <f t="shared" si="141"/>
        <v>108.82015752423577</v>
      </c>
      <c r="W96" s="21">
        <f t="shared" si="141"/>
        <v>106.80836866700987</v>
      </c>
      <c r="X96" s="21">
        <f t="shared" si="141"/>
        <v>107.56092546683929</v>
      </c>
      <c r="Y96" s="21">
        <f t="shared" si="141"/>
        <v>125.06380579292809</v>
      </c>
      <c r="Z96" s="21">
        <f t="shared" si="141"/>
        <v>111.376025372443</v>
      </c>
      <c r="AA96" s="21">
        <f t="shared" si="15"/>
        <v>111.3953727610356</v>
      </c>
      <c r="AB96" s="21">
        <f t="shared" si="3"/>
        <v>73.648540202359598</v>
      </c>
      <c r="AC96" s="21">
        <f t="shared" si="133"/>
        <v>103.50290441815751</v>
      </c>
      <c r="AD96" s="21">
        <f t="shared" si="133"/>
        <v>114.6588314850363</v>
      </c>
      <c r="AE96" s="21">
        <f t="shared" si="5"/>
        <v>98.063631219522605</v>
      </c>
      <c r="AF96" s="21">
        <f t="shared" si="134"/>
        <v>105.15262921936078</v>
      </c>
      <c r="AG96" s="21">
        <f t="shared" si="134"/>
        <v>114.4784185644141</v>
      </c>
      <c r="AH96" s="21">
        <f t="shared" si="134"/>
        <v>120.28486808779979</v>
      </c>
      <c r="AI96" s="21">
        <f t="shared" si="135"/>
        <v>68.237384471039604</v>
      </c>
      <c r="AJ96" s="26">
        <f t="shared" si="135"/>
        <v>3.8261902230671199</v>
      </c>
      <c r="AK96" s="21">
        <f t="shared" ref="AK96:AU96" si="142">100+AK46</f>
        <v>105.86005414869156</v>
      </c>
      <c r="AL96" s="21">
        <f t="shared" si="142"/>
        <v>106.78544775441293</v>
      </c>
      <c r="AM96" s="21">
        <f t="shared" si="142"/>
        <v>103.65478892383744</v>
      </c>
      <c r="AN96" s="21">
        <f t="shared" si="142"/>
        <v>106.0483107645202</v>
      </c>
      <c r="AO96" s="21">
        <f t="shared" si="142"/>
        <v>106.9429590010802</v>
      </c>
      <c r="AP96" s="21">
        <f t="shared" si="142"/>
        <v>201.969337654302</v>
      </c>
      <c r="AQ96" s="21">
        <f t="shared" si="142"/>
        <v>110.6529287512554</v>
      </c>
      <c r="AR96" s="21">
        <f t="shared" si="142"/>
        <v>117.7301530878493</v>
      </c>
      <c r="AS96" s="21">
        <f t="shared" si="142"/>
        <v>108.04727149463527</v>
      </c>
      <c r="AT96" s="21">
        <f t="shared" si="142"/>
        <v>107.81410384441419</v>
      </c>
      <c r="AU96" s="21">
        <f t="shared" si="142"/>
        <v>103.1316420882406</v>
      </c>
    </row>
    <row r="97" spans="1:47" s="15" customFormat="1" ht="11.25" x14ac:dyDescent="0.15">
      <c r="A97" s="20">
        <v>42551</v>
      </c>
      <c r="B97" s="18">
        <f t="shared" ref="B97:M97" si="143">100+B47</f>
        <v>110.8218962700707</v>
      </c>
      <c r="C97" s="21">
        <f t="shared" si="143"/>
        <v>140.6536703702775</v>
      </c>
      <c r="D97" s="21">
        <f t="shared" si="143"/>
        <v>126.4551862690933</v>
      </c>
      <c r="E97" s="21">
        <f t="shared" si="143"/>
        <v>132.53525108688569</v>
      </c>
      <c r="F97" s="21">
        <f t="shared" si="143"/>
        <v>110.3491098927523</v>
      </c>
      <c r="G97" s="21">
        <f t="shared" si="143"/>
        <v>96.731539950536586</v>
      </c>
      <c r="H97" s="21">
        <f t="shared" si="143"/>
        <v>104.1619318346483</v>
      </c>
      <c r="I97" s="21">
        <f t="shared" si="143"/>
        <v>108.82015752423577</v>
      </c>
      <c r="J97" s="21">
        <f t="shared" si="143"/>
        <v>106.80836866700987</v>
      </c>
      <c r="K97" s="21">
        <f t="shared" si="143"/>
        <v>107.56092546683929</v>
      </c>
      <c r="L97" s="21">
        <f t="shared" si="143"/>
        <v>125.06380579292809</v>
      </c>
      <c r="M97" s="21">
        <f t="shared" si="143"/>
        <v>111.376025372443</v>
      </c>
      <c r="N97" s="21">
        <f t="shared" si="10"/>
        <v>111.3953727610356</v>
      </c>
      <c r="O97" s="21">
        <f t="shared" si="1"/>
        <v>73.648540202359598</v>
      </c>
      <c r="P97" s="21">
        <f t="shared" ref="P97:Z97" si="144">100+P47</f>
        <v>140.95597947256471</v>
      </c>
      <c r="Q97" s="21">
        <f t="shared" si="144"/>
        <v>126.7927467790566</v>
      </c>
      <c r="R97" s="21">
        <f t="shared" si="144"/>
        <v>134.83543243403579</v>
      </c>
      <c r="S97" s="21">
        <f t="shared" si="144"/>
        <v>106.85523235656159</v>
      </c>
      <c r="T97" s="21">
        <f t="shared" si="144"/>
        <v>93.650080604278003</v>
      </c>
      <c r="U97" s="21">
        <f t="shared" si="144"/>
        <v>101.14146610411775</v>
      </c>
      <c r="V97" s="21">
        <f t="shared" si="144"/>
        <v>108.58542098304125</v>
      </c>
      <c r="W97" s="21">
        <f t="shared" si="144"/>
        <v>106.05578680619485</v>
      </c>
      <c r="X97" s="21">
        <f t="shared" si="144"/>
        <v>107.04946032575114</v>
      </c>
      <c r="Y97" s="21">
        <f t="shared" si="144"/>
        <v>124.03637869885389</v>
      </c>
      <c r="Z97" s="21">
        <f t="shared" si="144"/>
        <v>111.0547480187543</v>
      </c>
      <c r="AA97" s="21">
        <f t="shared" si="15"/>
        <v>113.8655844257397</v>
      </c>
      <c r="AB97" s="21">
        <f t="shared" si="3"/>
        <v>87.448071124075895</v>
      </c>
      <c r="AC97" s="21">
        <f t="shared" si="133"/>
        <v>103.3484655002386</v>
      </c>
      <c r="AD97" s="21">
        <f t="shared" si="133"/>
        <v>114.157468204556</v>
      </c>
      <c r="AE97" s="21">
        <f t="shared" si="5"/>
        <v>97.787807348641394</v>
      </c>
      <c r="AF97" s="21">
        <f t="shared" si="134"/>
        <v>106.11774507972916</v>
      </c>
      <c r="AG97" s="21">
        <f t="shared" si="134"/>
        <v>115.189430797713</v>
      </c>
      <c r="AH97" s="21">
        <f t="shared" si="134"/>
        <v>114.012001697378</v>
      </c>
      <c r="AI97" s="21">
        <f t="shared" si="135"/>
        <v>79.247937656972297</v>
      </c>
      <c r="AJ97" s="26">
        <f t="shared" si="135"/>
        <v>4.6643983536742102</v>
      </c>
      <c r="AK97" s="21">
        <f t="shared" ref="AK97:AU97" si="145">100+AK47</f>
        <v>105.91438929372129</v>
      </c>
      <c r="AL97" s="21">
        <f t="shared" si="145"/>
        <v>106.72277350384677</v>
      </c>
      <c r="AM97" s="21">
        <f t="shared" si="145"/>
        <v>104.62814886329468</v>
      </c>
      <c r="AN97" s="21">
        <f t="shared" si="145"/>
        <v>106.33764031731999</v>
      </c>
      <c r="AO97" s="21">
        <f t="shared" si="145"/>
        <v>106.96124705615345</v>
      </c>
      <c r="AP97" s="21">
        <f t="shared" si="145"/>
        <v>202.26499157756101</v>
      </c>
      <c r="AQ97" s="21">
        <f t="shared" si="145"/>
        <v>109.8037158779098</v>
      </c>
      <c r="AR97" s="21">
        <f t="shared" si="145"/>
        <v>115.1906485782276</v>
      </c>
      <c r="AS97" s="21">
        <f t="shared" si="145"/>
        <v>108.11999264711777</v>
      </c>
      <c r="AT97" s="21">
        <f t="shared" si="145"/>
        <v>107.49094449860463</v>
      </c>
      <c r="AU97" s="21">
        <f t="shared" si="145"/>
        <v>105.57944373160647</v>
      </c>
    </row>
    <row r="98" spans="1:47" s="15" customFormat="1" ht="11.25" x14ac:dyDescent="0.15">
      <c r="A98" s="20">
        <v>42643</v>
      </c>
      <c r="B98" s="18">
        <f t="shared" ref="B98:M98" si="146">100+B48</f>
        <v>110.9941871269199</v>
      </c>
      <c r="C98" s="21">
        <f t="shared" si="146"/>
        <v>140.95597947256471</v>
      </c>
      <c r="D98" s="21">
        <f t="shared" si="146"/>
        <v>126.7927467790566</v>
      </c>
      <c r="E98" s="21">
        <f t="shared" si="146"/>
        <v>134.83543243403579</v>
      </c>
      <c r="F98" s="21">
        <f t="shared" si="146"/>
        <v>106.85523235656159</v>
      </c>
      <c r="G98" s="21">
        <f t="shared" si="146"/>
        <v>93.650080604278003</v>
      </c>
      <c r="H98" s="21">
        <f t="shared" si="146"/>
        <v>101.14146610411775</v>
      </c>
      <c r="I98" s="21">
        <f t="shared" si="146"/>
        <v>108.58542098304125</v>
      </c>
      <c r="J98" s="21">
        <f t="shared" si="146"/>
        <v>106.05578680619485</v>
      </c>
      <c r="K98" s="21">
        <f t="shared" si="146"/>
        <v>107.04946032575114</v>
      </c>
      <c r="L98" s="21">
        <f t="shared" si="146"/>
        <v>124.03637869885389</v>
      </c>
      <c r="M98" s="21">
        <f t="shared" si="146"/>
        <v>111.0547480187543</v>
      </c>
      <c r="N98" s="21">
        <f t="shared" si="10"/>
        <v>113.8655844257397</v>
      </c>
      <c r="O98" s="21">
        <f t="shared" si="1"/>
        <v>87.448071124075895</v>
      </c>
      <c r="P98" s="21">
        <f t="shared" ref="P98:Z98" si="147">100+P48</f>
        <v>133.029428856511</v>
      </c>
      <c r="Q98" s="21">
        <f t="shared" si="147"/>
        <v>122.0030060807436</v>
      </c>
      <c r="R98" s="21">
        <f t="shared" si="147"/>
        <v>137.54637581896839</v>
      </c>
      <c r="S98" s="21">
        <f t="shared" si="147"/>
        <v>108.52342769346531</v>
      </c>
      <c r="T98" s="21">
        <f t="shared" si="147"/>
        <v>96.872653866270454</v>
      </c>
      <c r="U98" s="21">
        <f t="shared" si="147"/>
        <v>99.013089742538995</v>
      </c>
      <c r="V98" s="21">
        <f t="shared" si="147"/>
        <v>108.5376241134212</v>
      </c>
      <c r="W98" s="21">
        <f t="shared" si="147"/>
        <v>104.68452885212108</v>
      </c>
      <c r="X98" s="21">
        <f t="shared" si="147"/>
        <v>107.19073516003932</v>
      </c>
      <c r="Y98" s="21">
        <f t="shared" si="147"/>
        <v>121.6209713760299</v>
      </c>
      <c r="Z98" s="21">
        <f t="shared" si="147"/>
        <v>110.98080165924421</v>
      </c>
      <c r="AA98" s="21">
        <f t="shared" si="15"/>
        <v>111.2930990025624</v>
      </c>
      <c r="AB98" s="21">
        <f t="shared" si="3"/>
        <v>67.927995019935807</v>
      </c>
      <c r="AC98" s="21">
        <f t="shared" si="133"/>
        <v>103.4872781179122</v>
      </c>
      <c r="AD98" s="21">
        <f t="shared" si="133"/>
        <v>113.2498240069043</v>
      </c>
      <c r="AE98" s="21">
        <f t="shared" si="5"/>
        <v>98.454284348392207</v>
      </c>
      <c r="AF98" s="21">
        <f t="shared" si="134"/>
        <v>106.44704706810543</v>
      </c>
      <c r="AG98" s="21">
        <f t="shared" si="134"/>
        <v>115.34660105069639</v>
      </c>
      <c r="AH98" s="21">
        <f t="shared" si="134"/>
        <v>107.24675317234519</v>
      </c>
      <c r="AI98" s="21">
        <f t="shared" si="135"/>
        <v>93.3614855593801</v>
      </c>
      <c r="AJ98" s="26">
        <f t="shared" si="135"/>
        <v>7.1366341352353304</v>
      </c>
      <c r="AK98" s="21">
        <f t="shared" ref="AK98:AU98" si="148">100+AK48</f>
        <v>105.96105808642967</v>
      </c>
      <c r="AL98" s="21">
        <f t="shared" si="148"/>
        <v>106.68717899236677</v>
      </c>
      <c r="AM98" s="21">
        <f t="shared" si="148"/>
        <v>105.19536608004947</v>
      </c>
      <c r="AN98" s="21">
        <f t="shared" si="148"/>
        <v>106.41940931248504</v>
      </c>
      <c r="AO98" s="21">
        <f t="shared" si="148"/>
        <v>106.86086792450359</v>
      </c>
      <c r="AP98" s="21">
        <f t="shared" si="148"/>
        <v>201.57119819647801</v>
      </c>
      <c r="AQ98" s="21">
        <f t="shared" si="148"/>
        <v>107.51454822810805</v>
      </c>
      <c r="AR98" s="21">
        <f t="shared" si="148"/>
        <v>113.32513728598489</v>
      </c>
      <c r="AS98" s="21">
        <f t="shared" si="148"/>
        <v>107.6709846721254</v>
      </c>
      <c r="AT98" s="21">
        <f t="shared" si="148"/>
        <v>107.76124902776272</v>
      </c>
      <c r="AU98" s="21">
        <f t="shared" si="148"/>
        <v>108.87823751051417</v>
      </c>
    </row>
    <row r="99" spans="1:47" s="15" customFormat="1" ht="11.25" x14ac:dyDescent="0.15">
      <c r="A99" s="20">
        <v>42735</v>
      </c>
      <c r="B99" s="18">
        <f t="shared" ref="B99:M99" si="149">100+B49</f>
        <v>109.27896083438225</v>
      </c>
      <c r="C99" s="21">
        <f t="shared" si="149"/>
        <v>133.029428856511</v>
      </c>
      <c r="D99" s="21">
        <f t="shared" si="149"/>
        <v>122.0030060807436</v>
      </c>
      <c r="E99" s="21">
        <f t="shared" si="149"/>
        <v>137.54637581896839</v>
      </c>
      <c r="F99" s="21">
        <f t="shared" si="149"/>
        <v>108.52342769346531</v>
      </c>
      <c r="G99" s="21">
        <f t="shared" si="149"/>
        <v>96.872653866270454</v>
      </c>
      <c r="H99" s="21">
        <f t="shared" si="149"/>
        <v>99.013089742538995</v>
      </c>
      <c r="I99" s="21">
        <f t="shared" si="149"/>
        <v>108.5376241134212</v>
      </c>
      <c r="J99" s="21">
        <f t="shared" si="149"/>
        <v>104.68452885212108</v>
      </c>
      <c r="K99" s="21">
        <f t="shared" si="149"/>
        <v>107.19073516003932</v>
      </c>
      <c r="L99" s="21">
        <f t="shared" si="149"/>
        <v>121.6209713760299</v>
      </c>
      <c r="M99" s="21">
        <f t="shared" si="149"/>
        <v>110.98080165924421</v>
      </c>
      <c r="N99" s="21">
        <f t="shared" si="10"/>
        <v>111.2930990025624</v>
      </c>
      <c r="O99" s="21">
        <f t="shared" si="1"/>
        <v>67.927995019935807</v>
      </c>
      <c r="P99" s="21">
        <f t="shared" ref="P99:Z99" si="150">100+P49</f>
        <v>128.8895012478238</v>
      </c>
      <c r="Q99" s="21">
        <f t="shared" si="150"/>
        <v>121.60954238207179</v>
      </c>
      <c r="R99" s="21">
        <f t="shared" si="150"/>
        <v>135.8579120133017</v>
      </c>
      <c r="S99" s="21">
        <f t="shared" si="150"/>
        <v>106.97161435970636</v>
      </c>
      <c r="T99" s="21">
        <f t="shared" si="150"/>
        <v>106.091289427449</v>
      </c>
      <c r="U99" s="21">
        <f t="shared" si="150"/>
        <v>100.76827914389298</v>
      </c>
      <c r="V99" s="21">
        <f t="shared" si="150"/>
        <v>108.30917188182254</v>
      </c>
      <c r="W99" s="21">
        <f t="shared" si="150"/>
        <v>104.34788097325224</v>
      </c>
      <c r="X99" s="21">
        <f t="shared" si="150"/>
        <v>105.15167922290665</v>
      </c>
      <c r="Y99" s="21">
        <f t="shared" si="150"/>
        <v>118.8120658546442</v>
      </c>
      <c r="Z99" s="21">
        <f t="shared" si="150"/>
        <v>109.89670552394853</v>
      </c>
      <c r="AA99" s="21">
        <f t="shared" si="15"/>
        <v>107.69539336212462</v>
      </c>
      <c r="AB99" s="21">
        <f t="shared" si="3"/>
        <v>85.198319998404202</v>
      </c>
      <c r="AC99" s="21">
        <f t="shared" si="133"/>
        <v>103.19065509226643</v>
      </c>
      <c r="AD99" s="21">
        <f t="shared" si="133"/>
        <v>113.4302210129075</v>
      </c>
      <c r="AE99" s="21">
        <f t="shared" si="5"/>
        <v>97.967480236674703</v>
      </c>
      <c r="AF99" s="21">
        <f t="shared" si="134"/>
        <v>107.30224670589726</v>
      </c>
      <c r="AG99" s="21">
        <f t="shared" si="134"/>
        <v>116.00163598241019</v>
      </c>
      <c r="AH99" s="21">
        <f t="shared" si="134"/>
        <v>107.72623727413978</v>
      </c>
      <c r="AI99" s="21">
        <f t="shared" si="135"/>
        <v>97.370148510972697</v>
      </c>
      <c r="AJ99" s="26">
        <f t="shared" si="135"/>
        <v>7.8564422648629204</v>
      </c>
      <c r="AK99" s="21">
        <f t="shared" ref="AK99:AU99" si="151">100+AK49</f>
        <v>105.86497051452164</v>
      </c>
      <c r="AL99" s="21">
        <f t="shared" si="151"/>
        <v>106.61439753954606</v>
      </c>
      <c r="AM99" s="21">
        <f t="shared" si="151"/>
        <v>106.24338117209818</v>
      </c>
      <c r="AN99" s="21">
        <f t="shared" si="151"/>
        <v>106.79645323215215</v>
      </c>
      <c r="AO99" s="21">
        <f t="shared" si="151"/>
        <v>107.37976214104052</v>
      </c>
      <c r="AP99" s="21">
        <f t="shared" si="151"/>
        <v>202.074986820833</v>
      </c>
      <c r="AQ99" s="21">
        <f t="shared" si="151"/>
        <v>103.9994609185099</v>
      </c>
      <c r="AR99" s="21">
        <f t="shared" si="151"/>
        <v>108.20420647441546</v>
      </c>
      <c r="AS99" s="21">
        <f t="shared" si="151"/>
        <v>107.7019832248745</v>
      </c>
      <c r="AT99" s="21">
        <f t="shared" si="151"/>
        <v>107.68251578193326</v>
      </c>
      <c r="AU99" s="21">
        <f t="shared" si="151"/>
        <v>110.2827406025586</v>
      </c>
    </row>
    <row r="100" spans="1:47" s="15" customFormat="1" ht="11.25" x14ac:dyDescent="0.15">
      <c r="A100" s="20">
        <v>42825</v>
      </c>
      <c r="B100" s="18">
        <f t="shared" ref="B100:M100" si="152">100+B50</f>
        <v>106.21994918463139</v>
      </c>
      <c r="C100" s="21">
        <f t="shared" si="152"/>
        <v>128.8895012478238</v>
      </c>
      <c r="D100" s="21">
        <f t="shared" si="152"/>
        <v>121.60954238207179</v>
      </c>
      <c r="E100" s="21">
        <f t="shared" si="152"/>
        <v>135.8579120133017</v>
      </c>
      <c r="F100" s="21">
        <f t="shared" si="152"/>
        <v>106.97161435970636</v>
      </c>
      <c r="G100" s="21">
        <f t="shared" si="152"/>
        <v>106.091289427449</v>
      </c>
      <c r="H100" s="21">
        <f t="shared" si="152"/>
        <v>100.76827914389298</v>
      </c>
      <c r="I100" s="21">
        <f t="shared" si="152"/>
        <v>108.30917188182254</v>
      </c>
      <c r="J100" s="21">
        <f t="shared" si="152"/>
        <v>104.34788097325224</v>
      </c>
      <c r="K100" s="21">
        <f t="shared" si="152"/>
        <v>105.15167922290665</v>
      </c>
      <c r="L100" s="21">
        <f t="shared" si="152"/>
        <v>118.8120658546442</v>
      </c>
      <c r="M100" s="21">
        <f t="shared" si="152"/>
        <v>109.89670552394853</v>
      </c>
      <c r="N100" s="21">
        <f t="shared" si="10"/>
        <v>107.69539336212462</v>
      </c>
      <c r="O100" s="21">
        <f t="shared" si="1"/>
        <v>85.198319998404202</v>
      </c>
      <c r="P100" s="21">
        <f t="shared" ref="P100:Z100" si="153">100+P50</f>
        <v>119.8706098078414</v>
      </c>
      <c r="Q100" s="21">
        <f t="shared" si="153"/>
        <v>114.54878068645461</v>
      </c>
      <c r="R100" s="21">
        <f t="shared" si="153"/>
        <v>131.13630485162889</v>
      </c>
      <c r="S100" s="21">
        <f t="shared" si="153"/>
        <v>109.10355359365076</v>
      </c>
      <c r="T100" s="21">
        <f t="shared" si="153"/>
        <v>108.28155988549607</v>
      </c>
      <c r="U100" s="21">
        <f t="shared" si="153"/>
        <v>101.5632859687238</v>
      </c>
      <c r="V100" s="21">
        <f t="shared" si="153"/>
        <v>106.71331906507046</v>
      </c>
      <c r="W100" s="21">
        <f t="shared" si="153"/>
        <v>103.93522435972184</v>
      </c>
      <c r="X100" s="21">
        <f t="shared" si="153"/>
        <v>105.3382957528822</v>
      </c>
      <c r="Y100" s="21">
        <f t="shared" si="153"/>
        <v>115.4554696841016</v>
      </c>
      <c r="Z100" s="21">
        <f t="shared" si="153"/>
        <v>109.68132252401503</v>
      </c>
      <c r="AA100" s="21">
        <f t="shared" si="15"/>
        <v>115.0320905831711</v>
      </c>
      <c r="AB100" s="21">
        <f t="shared" si="3"/>
        <v>90.679998446095794</v>
      </c>
      <c r="AC100" s="21">
        <f t="shared" si="133"/>
        <v>103.61923526041366</v>
      </c>
      <c r="AD100" s="21">
        <f t="shared" si="133"/>
        <v>112.3646968747984</v>
      </c>
      <c r="AE100" s="21">
        <f t="shared" si="5"/>
        <v>98.161666955026703</v>
      </c>
      <c r="AF100" s="21">
        <f t="shared" si="134"/>
        <v>108.03287555956761</v>
      </c>
      <c r="AG100" s="21">
        <f t="shared" si="134"/>
        <v>111.2481621531626</v>
      </c>
      <c r="AH100" s="21">
        <f t="shared" si="134"/>
        <v>112.3829611795167</v>
      </c>
      <c r="AI100" s="21">
        <f t="shared" si="135"/>
        <v>95.052251788188897</v>
      </c>
      <c r="AJ100" s="26">
        <f t="shared" si="135"/>
        <v>7.9448975414390297</v>
      </c>
      <c r="AK100" s="21">
        <f t="shared" ref="AK100:AU100" si="154">100+AK50</f>
        <v>106.6867888056897</v>
      </c>
      <c r="AL100" s="21">
        <f t="shared" si="154"/>
        <v>106.97416613795727</v>
      </c>
      <c r="AM100" s="21">
        <f t="shared" si="154"/>
        <v>109.03106122921253</v>
      </c>
      <c r="AN100" s="21">
        <f t="shared" si="154"/>
        <v>107.64701309377929</v>
      </c>
      <c r="AO100" s="21">
        <f t="shared" si="154"/>
        <v>107.28449687328828</v>
      </c>
      <c r="AP100" s="21">
        <f t="shared" si="154"/>
        <v>201.86836812813499</v>
      </c>
      <c r="AQ100" s="21">
        <f t="shared" si="154"/>
        <v>111.88963286619079</v>
      </c>
      <c r="AR100" s="21">
        <f t="shared" si="154"/>
        <v>122.3305770985103</v>
      </c>
      <c r="AS100" s="21">
        <f t="shared" si="154"/>
        <v>107.98427581009429</v>
      </c>
      <c r="AT100" s="21">
        <f t="shared" si="154"/>
        <v>106.88058870920632</v>
      </c>
      <c r="AU100" s="21">
        <f t="shared" si="154"/>
        <v>110.25670722286461</v>
      </c>
    </row>
    <row r="101" spans="1:47" s="15" customFormat="1" ht="11.25" x14ac:dyDescent="0.15">
      <c r="A101" s="20">
        <v>42916</v>
      </c>
      <c r="B101" s="18">
        <f t="shared" ref="B101:M101" si="155">100+B51</f>
        <v>104.37583959414232</v>
      </c>
      <c r="C101" s="21">
        <f t="shared" si="155"/>
        <v>119.8706098078414</v>
      </c>
      <c r="D101" s="21">
        <f t="shared" si="155"/>
        <v>114.54878068645461</v>
      </c>
      <c r="E101" s="21">
        <f t="shared" si="155"/>
        <v>131.13630485162889</v>
      </c>
      <c r="F101" s="21">
        <f t="shared" si="155"/>
        <v>109.10355359365076</v>
      </c>
      <c r="G101" s="21">
        <f t="shared" si="155"/>
        <v>108.28155988549607</v>
      </c>
      <c r="H101" s="21">
        <f t="shared" si="155"/>
        <v>101.5632859687238</v>
      </c>
      <c r="I101" s="21">
        <f t="shared" si="155"/>
        <v>106.71331906507046</v>
      </c>
      <c r="J101" s="21">
        <f t="shared" si="155"/>
        <v>103.93522435972184</v>
      </c>
      <c r="K101" s="21">
        <f t="shared" si="155"/>
        <v>105.3382957528822</v>
      </c>
      <c r="L101" s="21">
        <f t="shared" si="155"/>
        <v>115.4554696841016</v>
      </c>
      <c r="M101" s="21">
        <f t="shared" si="155"/>
        <v>109.68132252401503</v>
      </c>
      <c r="N101" s="21">
        <f t="shared" si="10"/>
        <v>115.0320905831711</v>
      </c>
      <c r="O101" s="21">
        <f t="shared" si="1"/>
        <v>90.679998446095794</v>
      </c>
      <c r="P101" s="21">
        <f t="shared" ref="P101:Z101" si="156">100+P51</f>
        <v>114.0843945195834</v>
      </c>
      <c r="Q101" s="21">
        <f t="shared" si="156"/>
        <v>110.2025832493598</v>
      </c>
      <c r="R101" s="21">
        <f t="shared" si="156"/>
        <v>126.2016492699945</v>
      </c>
      <c r="S101" s="21">
        <f t="shared" si="156"/>
        <v>115.1995924800073</v>
      </c>
      <c r="T101" s="21">
        <f t="shared" si="156"/>
        <v>112.0470843371248</v>
      </c>
      <c r="U101" s="21">
        <f t="shared" si="156"/>
        <v>101.2975902997852</v>
      </c>
      <c r="V101" s="21">
        <f t="shared" si="156"/>
        <v>105.76323573444195</v>
      </c>
      <c r="W101" s="21">
        <f t="shared" si="156"/>
        <v>104.10631647611643</v>
      </c>
      <c r="X101" s="21">
        <f t="shared" si="156"/>
        <v>104.92239596694075</v>
      </c>
      <c r="Y101" s="21">
        <f t="shared" si="156"/>
        <v>113.249313765157</v>
      </c>
      <c r="Z101" s="21">
        <f t="shared" si="156"/>
        <v>109.23108901749391</v>
      </c>
      <c r="AA101" s="21">
        <f t="shared" si="15"/>
        <v>117.723127895986</v>
      </c>
      <c r="AB101" s="21">
        <f t="shared" si="3"/>
        <v>70.217769214368701</v>
      </c>
      <c r="AC101" s="21">
        <f t="shared" si="133"/>
        <v>103.75234572216176</v>
      </c>
      <c r="AD101" s="21">
        <f t="shared" si="133"/>
        <v>112.74549508628679</v>
      </c>
      <c r="AE101" s="21">
        <f t="shared" si="5"/>
        <v>98.769516753256696</v>
      </c>
      <c r="AF101" s="21">
        <f t="shared" si="134"/>
        <v>108.49601978015184</v>
      </c>
      <c r="AG101" s="21">
        <f t="shared" si="134"/>
        <v>110.7410350835389</v>
      </c>
      <c r="AH101" s="21">
        <f t="shared" si="134"/>
        <v>109.46702043240896</v>
      </c>
      <c r="AI101" s="21">
        <f t="shared" si="135"/>
        <v>101.640820717742</v>
      </c>
      <c r="AJ101" s="26">
        <f t="shared" si="135"/>
        <v>7.8810578947753802</v>
      </c>
      <c r="AK101" s="21">
        <f t="shared" ref="AK101:AU101" si="157">100+AK51</f>
        <v>106.50658883200754</v>
      </c>
      <c r="AL101" s="21">
        <f t="shared" si="157"/>
        <v>106.92019750489453</v>
      </c>
      <c r="AM101" s="21">
        <f t="shared" si="157"/>
        <v>109.21552446316996</v>
      </c>
      <c r="AN101" s="21">
        <f t="shared" si="157"/>
        <v>107.43223830340946</v>
      </c>
      <c r="AO101" s="21">
        <f t="shared" si="157"/>
        <v>107.25698180175286</v>
      </c>
      <c r="AP101" s="21">
        <f t="shared" si="157"/>
        <v>201.24858887710099</v>
      </c>
      <c r="AQ101" s="21">
        <f t="shared" si="157"/>
        <v>109.65368298582413</v>
      </c>
      <c r="AR101" s="21">
        <f t="shared" si="157"/>
        <v>115.5158668544595</v>
      </c>
      <c r="AS101" s="21">
        <f t="shared" si="157"/>
        <v>108.19577278088641</v>
      </c>
      <c r="AT101" s="21">
        <f t="shared" si="157"/>
        <v>106.65052245473521</v>
      </c>
      <c r="AU101" s="21">
        <f t="shared" si="157"/>
        <v>109.50520058482662</v>
      </c>
    </row>
    <row r="102" spans="1:47" s="15" customFormat="1" ht="11.25" x14ac:dyDescent="0.15">
      <c r="A102" s="20"/>
      <c r="B102" s="94"/>
      <c r="K102" s="22"/>
      <c r="M102" s="22"/>
      <c r="N102" s="22"/>
    </row>
    <row r="103" spans="1:47" s="15" customFormat="1" ht="11.25" x14ac:dyDescent="0.15">
      <c r="A103" s="20" t="s">
        <v>67</v>
      </c>
      <c r="B103" s="94"/>
      <c r="K103" s="22"/>
      <c r="M103" s="22"/>
      <c r="N103" s="22"/>
    </row>
    <row r="104" spans="1:47" s="15" customFormat="1" ht="11.25" x14ac:dyDescent="0.15">
      <c r="A104" s="20">
        <v>38717</v>
      </c>
      <c r="B104" s="18">
        <f t="shared" ref="B104:AU104" si="158">(B55-B54)/(B55+B54)*200</f>
        <v>-1.5536443859481073</v>
      </c>
      <c r="C104" s="21">
        <f t="shared" si="158"/>
        <v>-24.727742794205383</v>
      </c>
      <c r="D104" s="21">
        <f t="shared" si="158"/>
        <v>-24.488729286462423</v>
      </c>
      <c r="E104" s="21">
        <f t="shared" si="158"/>
        <v>-2.9832128080499931</v>
      </c>
      <c r="F104" s="21">
        <f t="shared" si="158"/>
        <v>1.6685689859192301</v>
      </c>
      <c r="G104" s="21">
        <f t="shared" si="158"/>
        <v>-1.9998582439691035</v>
      </c>
      <c r="H104" s="21">
        <f t="shared" si="158"/>
        <v>4.1030680800804431</v>
      </c>
      <c r="I104" s="21">
        <f t="shared" si="158"/>
        <v>-0.39982778899704841</v>
      </c>
      <c r="J104" s="21">
        <f t="shared" si="158"/>
        <v>1.9589052786827477</v>
      </c>
      <c r="K104" s="21">
        <f t="shared" si="158"/>
        <v>1.6717723972092227</v>
      </c>
      <c r="L104" s="21">
        <f t="shared" si="158"/>
        <v>0.10202169213057605</v>
      </c>
      <c r="M104" s="21">
        <f t="shared" si="158"/>
        <v>0.18792722219372887</v>
      </c>
      <c r="N104" s="21">
        <f t="shared" si="158"/>
        <v>-7.2077686867668787</v>
      </c>
      <c r="O104" s="21">
        <f t="shared" si="158"/>
        <v>16.443133208851233</v>
      </c>
      <c r="P104" s="21">
        <f t="shared" si="158"/>
        <v>16.635147990165976</v>
      </c>
      <c r="Q104" s="21">
        <f t="shared" si="158"/>
        <v>-22.552623834095129</v>
      </c>
      <c r="R104" s="21">
        <f t="shared" si="158"/>
        <v>2.9932150557682204</v>
      </c>
      <c r="S104" s="21">
        <f t="shared" si="158"/>
        <v>13.631281619083785</v>
      </c>
      <c r="T104" s="21">
        <f t="shared" si="158"/>
        <v>-8.2920837387836777</v>
      </c>
      <c r="U104" s="21">
        <f t="shared" si="158"/>
        <v>-1.6685485302625072</v>
      </c>
      <c r="V104" s="21">
        <f t="shared" si="158"/>
        <v>1.9590369331009452</v>
      </c>
      <c r="W104" s="21">
        <f t="shared" si="158"/>
        <v>7.5295358859984907</v>
      </c>
      <c r="X104" s="21">
        <f t="shared" si="158"/>
        <v>2.2209297187455941</v>
      </c>
      <c r="Y104" s="21">
        <f t="shared" si="158"/>
        <v>0.41901838242847966</v>
      </c>
      <c r="Z104" s="21">
        <f t="shared" si="158"/>
        <v>8.1847717229461603E-2</v>
      </c>
      <c r="AA104" s="21">
        <f t="shared" si="158"/>
        <v>48.201757828405064</v>
      </c>
      <c r="AB104" s="21">
        <f t="shared" si="158"/>
        <v>-4.3221175969066934</v>
      </c>
      <c r="AC104" s="21">
        <f t="shared" si="158"/>
        <v>5.4168580836779584E-2</v>
      </c>
      <c r="AD104" s="21">
        <f t="shared" si="158"/>
        <v>-0.22198841876696174</v>
      </c>
      <c r="AE104" s="21">
        <f t="shared" si="158"/>
        <v>0.33312369958975474</v>
      </c>
      <c r="AF104" s="21">
        <f t="shared" si="158"/>
        <v>0.68644963010459237</v>
      </c>
      <c r="AG104" s="21">
        <f t="shared" si="158"/>
        <v>2.5254113919333543</v>
      </c>
      <c r="AH104" s="21">
        <f t="shared" si="158"/>
        <v>0.40071857688567653</v>
      </c>
      <c r="AI104" s="21">
        <f t="shared" si="158"/>
        <v>0.87244054857597531</v>
      </c>
      <c r="AJ104" s="21">
        <f t="shared" si="158"/>
        <v>-24.609282628918077</v>
      </c>
      <c r="AK104" s="21">
        <f t="shared" si="158"/>
        <v>0.54187830884160371</v>
      </c>
      <c r="AL104" s="21">
        <f t="shared" si="158"/>
        <v>0.36419923855602621</v>
      </c>
      <c r="AM104" s="21">
        <f t="shared" si="158"/>
        <v>-2.8188877992736519</v>
      </c>
      <c r="AN104" s="21">
        <f t="shared" si="158"/>
        <v>-0.24494468150668475</v>
      </c>
      <c r="AO104" s="21">
        <f t="shared" si="158"/>
        <v>-1.6823080901000722</v>
      </c>
      <c r="AP104" s="21">
        <f t="shared" si="158"/>
        <v>-0.15783027278969078</v>
      </c>
      <c r="AQ104" s="21">
        <f t="shared" si="158"/>
        <v>-0.87597705308543361</v>
      </c>
      <c r="AR104" s="21">
        <f t="shared" si="158"/>
        <v>0.16777313159024404</v>
      </c>
      <c r="AS104" s="21">
        <f t="shared" si="158"/>
        <v>-0.58997212650450215</v>
      </c>
      <c r="AT104" s="21">
        <f t="shared" si="158"/>
        <v>-0.455253592464124</v>
      </c>
      <c r="AU104" s="21">
        <f t="shared" si="158"/>
        <v>0.81666031859744526</v>
      </c>
    </row>
    <row r="105" spans="1:47" s="15" customFormat="1" ht="11.25" x14ac:dyDescent="0.15">
      <c r="A105" s="20">
        <v>38807</v>
      </c>
      <c r="B105" s="18">
        <f t="shared" ref="B105:M105" si="159">(B56-B55)/(B56+B55)*200</f>
        <v>-4.2444440952518061</v>
      </c>
      <c r="C105" s="21">
        <f t="shared" si="159"/>
        <v>16.635147990165976</v>
      </c>
      <c r="D105" s="21">
        <f t="shared" si="159"/>
        <v>-22.552623834095129</v>
      </c>
      <c r="E105" s="21">
        <f t="shared" si="159"/>
        <v>2.9932150557682204</v>
      </c>
      <c r="F105" s="21">
        <f t="shared" si="159"/>
        <v>13.631281619083785</v>
      </c>
      <c r="G105" s="21">
        <f t="shared" si="159"/>
        <v>-8.2920837387836777</v>
      </c>
      <c r="H105" s="21">
        <f t="shared" si="159"/>
        <v>-1.6685485302625072</v>
      </c>
      <c r="I105" s="21">
        <f t="shared" si="159"/>
        <v>1.9590369331009452</v>
      </c>
      <c r="J105" s="21">
        <f t="shared" si="159"/>
        <v>7.5295358859984907</v>
      </c>
      <c r="K105" s="21">
        <f t="shared" si="159"/>
        <v>2.2209297187455941</v>
      </c>
      <c r="L105" s="21">
        <f t="shared" si="159"/>
        <v>0.41901838242847966</v>
      </c>
      <c r="M105" s="21">
        <f t="shared" si="159"/>
        <v>8.1847717229461603E-2</v>
      </c>
      <c r="N105" s="21">
        <f t="shared" ref="N105:N150" si="160">(N56-N55)/(N56+N55)*200</f>
        <v>48.201757828405064</v>
      </c>
      <c r="O105" s="21">
        <f t="shared" ref="O105:Z105" si="161">(O56-O55)/(O56+O55)*200</f>
        <v>-4.3221175969066934</v>
      </c>
      <c r="P105" s="21">
        <f t="shared" si="161"/>
        <v>3.7850123684029651</v>
      </c>
      <c r="Q105" s="21">
        <f t="shared" si="161"/>
        <v>-0.67083142246033123</v>
      </c>
      <c r="R105" s="21">
        <f t="shared" si="161"/>
        <v>-2.2367983643778611</v>
      </c>
      <c r="S105" s="21">
        <f t="shared" si="161"/>
        <v>-4.8542833169791297</v>
      </c>
      <c r="T105" s="21">
        <f t="shared" si="161"/>
        <v>2.801165931411111</v>
      </c>
      <c r="U105" s="21">
        <f t="shared" si="161"/>
        <v>-1.5607393599752213</v>
      </c>
      <c r="V105" s="21">
        <f t="shared" si="161"/>
        <v>1.2172550294824467</v>
      </c>
      <c r="W105" s="21">
        <f t="shared" si="161"/>
        <v>0.92999789911811637</v>
      </c>
      <c r="X105" s="21">
        <f t="shared" si="161"/>
        <v>-0.99731796026445341</v>
      </c>
      <c r="Y105" s="21">
        <f t="shared" si="161"/>
        <v>1.1950585411488257</v>
      </c>
      <c r="Z105" s="21">
        <f t="shared" si="161"/>
        <v>-1.2353689499693925</v>
      </c>
      <c r="AA105" s="21">
        <f t="shared" ref="AA105:AA150" si="162">(AA56-AA55)/(AA56+AA55)*200</f>
        <v>-13.512918512111904</v>
      </c>
      <c r="AB105" s="21">
        <f t="shared" ref="AB105:AU105" si="163">(AB56-AB55)/(AB56+AB55)*200</f>
        <v>-9.593126009241514</v>
      </c>
      <c r="AC105" s="21">
        <f t="shared" si="163"/>
        <v>0.18607011768025725</v>
      </c>
      <c r="AD105" s="21">
        <f t="shared" si="163"/>
        <v>0.81091273937601194</v>
      </c>
      <c r="AE105" s="21">
        <f t="shared" si="163"/>
        <v>-0.33215330891406958</v>
      </c>
      <c r="AF105" s="21">
        <f t="shared" si="163"/>
        <v>-1.4810898987304029</v>
      </c>
      <c r="AG105" s="21">
        <f t="shared" si="163"/>
        <v>1.5952182944495248</v>
      </c>
      <c r="AH105" s="21">
        <f t="shared" si="163"/>
        <v>8.0524549563597887</v>
      </c>
      <c r="AI105" s="21">
        <f t="shared" si="163"/>
        <v>-0.86628150879113219</v>
      </c>
      <c r="AJ105" s="21">
        <f t="shared" si="163"/>
        <v>19.304800957967728</v>
      </c>
      <c r="AK105" s="21">
        <f t="shared" si="163"/>
        <v>1.0913320194844633</v>
      </c>
      <c r="AL105" s="21">
        <f t="shared" si="163"/>
        <v>1.3747677281332062</v>
      </c>
      <c r="AM105" s="21">
        <f t="shared" si="163"/>
        <v>-1.8223220864626501E-2</v>
      </c>
      <c r="AN105" s="21">
        <f t="shared" si="163"/>
        <v>6.3029964178019533</v>
      </c>
      <c r="AO105" s="21">
        <f t="shared" si="163"/>
        <v>-1.2673456482439649</v>
      </c>
      <c r="AP105" s="21">
        <f t="shared" si="163"/>
        <v>0.15663741465238643</v>
      </c>
      <c r="AQ105" s="21">
        <f t="shared" si="163"/>
        <v>-0.32056218272552883</v>
      </c>
      <c r="AR105" s="21">
        <f t="shared" si="163"/>
        <v>-0.98329208746498886</v>
      </c>
      <c r="AS105" s="21">
        <f t="shared" si="163"/>
        <v>1.1900935378580271</v>
      </c>
      <c r="AT105" s="21">
        <f t="shared" si="163"/>
        <v>0.43008552174523862</v>
      </c>
      <c r="AU105" s="21">
        <f t="shared" si="163"/>
        <v>-0.99731899661167078</v>
      </c>
    </row>
    <row r="106" spans="1:47" s="15" customFormat="1" ht="11.25" x14ac:dyDescent="0.15">
      <c r="A106" s="20">
        <v>38898</v>
      </c>
      <c r="B106" s="18">
        <f t="shared" ref="B106:M106" si="164">(B57-B56)/(B57+B56)*200</f>
        <v>3.3749246387922738</v>
      </c>
      <c r="C106" s="21">
        <f t="shared" si="164"/>
        <v>3.7850123684029651</v>
      </c>
      <c r="D106" s="21">
        <f t="shared" si="164"/>
        <v>-0.67083142246033123</v>
      </c>
      <c r="E106" s="21">
        <f t="shared" si="164"/>
        <v>-2.2367983643778611</v>
      </c>
      <c r="F106" s="21">
        <f t="shared" si="164"/>
        <v>-4.8542833169791297</v>
      </c>
      <c r="G106" s="21">
        <f t="shared" si="164"/>
        <v>2.801165931411111</v>
      </c>
      <c r="H106" s="21">
        <f t="shared" si="164"/>
        <v>-1.5607393599752213</v>
      </c>
      <c r="I106" s="21">
        <f t="shared" si="164"/>
        <v>1.2172550294824467</v>
      </c>
      <c r="J106" s="21">
        <f t="shared" si="164"/>
        <v>0.92999789911811637</v>
      </c>
      <c r="K106" s="21">
        <f t="shared" si="164"/>
        <v>-0.99731796026445341</v>
      </c>
      <c r="L106" s="21">
        <f t="shared" si="164"/>
        <v>1.1950585411488257</v>
      </c>
      <c r="M106" s="21">
        <f t="shared" si="164"/>
        <v>-1.2353689499693925</v>
      </c>
      <c r="N106" s="21">
        <f t="shared" si="160"/>
        <v>-13.512918512111904</v>
      </c>
      <c r="O106" s="21">
        <f t="shared" ref="O106:Z106" si="165">(O57-O56)/(O57+O56)*200</f>
        <v>-9.593126009241514</v>
      </c>
      <c r="P106" s="21">
        <f t="shared" si="165"/>
        <v>-65.089778406781491</v>
      </c>
      <c r="Q106" s="21">
        <f t="shared" si="165"/>
        <v>-8.2391972054350013</v>
      </c>
      <c r="R106" s="21">
        <f t="shared" si="165"/>
        <v>0.56133189573022502</v>
      </c>
      <c r="S106" s="21">
        <f t="shared" si="165"/>
        <v>-0.78859661425892269</v>
      </c>
      <c r="T106" s="21">
        <f t="shared" si="165"/>
        <v>1.557016023672152</v>
      </c>
      <c r="U106" s="21">
        <f t="shared" si="165"/>
        <v>0.12819994590670403</v>
      </c>
      <c r="V106" s="21">
        <f t="shared" si="165"/>
        <v>-0.76914805981049905</v>
      </c>
      <c r="W106" s="21">
        <f t="shared" si="165"/>
        <v>-1.0873204368031864</v>
      </c>
      <c r="X106" s="21">
        <f t="shared" si="165"/>
        <v>0.16471820375355592</v>
      </c>
      <c r="Y106" s="21">
        <f t="shared" si="165"/>
        <v>1.903733270873863</v>
      </c>
      <c r="Z106" s="21">
        <f t="shared" si="165"/>
        <v>-0.65885465572154867</v>
      </c>
      <c r="AA106" s="21">
        <f t="shared" si="162"/>
        <v>-12.786987658200728</v>
      </c>
      <c r="AB106" s="21">
        <f t="shared" ref="AB106:AU106" si="166">(AB57-AB56)/(AB57+AB56)*200</f>
        <v>7.530572188411508</v>
      </c>
      <c r="AC106" s="21">
        <f t="shared" si="166"/>
        <v>0.18171525115801504</v>
      </c>
      <c r="AD106" s="21">
        <f t="shared" si="166"/>
        <v>0.43780297802813761</v>
      </c>
      <c r="AE106" s="21">
        <f t="shared" si="166"/>
        <v>0.26745304345938603</v>
      </c>
      <c r="AF106" s="21">
        <f t="shared" si="166"/>
        <v>1.8183883678446855</v>
      </c>
      <c r="AG106" s="21">
        <f t="shared" si="166"/>
        <v>2.487729572936153</v>
      </c>
      <c r="AH106" s="21">
        <f t="shared" si="166"/>
        <v>-1.3925541276770359</v>
      </c>
      <c r="AI106" s="21">
        <f t="shared" si="166"/>
        <v>-0.29947706979297029</v>
      </c>
      <c r="AJ106" s="21">
        <f t="shared" si="166"/>
        <v>-28.900551539478457</v>
      </c>
      <c r="AK106" s="21">
        <f t="shared" si="166"/>
        <v>0.70183690363237883</v>
      </c>
      <c r="AL106" s="21">
        <f t="shared" si="166"/>
        <v>0.26877145492851101</v>
      </c>
      <c r="AM106" s="21">
        <f t="shared" si="166"/>
        <v>-1.7998832310268984</v>
      </c>
      <c r="AN106" s="21">
        <f t="shared" si="166"/>
        <v>0.58626879090189044</v>
      </c>
      <c r="AO106" s="21">
        <f t="shared" si="166"/>
        <v>0.75324810326199287</v>
      </c>
      <c r="AP106" s="21">
        <f t="shared" si="166"/>
        <v>-0.13062468980322575</v>
      </c>
      <c r="AQ106" s="21">
        <f t="shared" si="166"/>
        <v>-1.115216672998236</v>
      </c>
      <c r="AR106" s="21">
        <f t="shared" si="166"/>
        <v>4.5274807856511418E-2</v>
      </c>
      <c r="AS106" s="21">
        <f t="shared" si="166"/>
        <v>-0.6344922172121259</v>
      </c>
      <c r="AT106" s="21">
        <f t="shared" si="166"/>
        <v>-1.419322924107604</v>
      </c>
      <c r="AU106" s="21">
        <f t="shared" si="166"/>
        <v>0.39449228539803394</v>
      </c>
    </row>
    <row r="107" spans="1:47" s="15" customFormat="1" ht="11.25" x14ac:dyDescent="0.15">
      <c r="A107" s="20">
        <v>38990</v>
      </c>
      <c r="B107" s="18">
        <f t="shared" ref="B107:M107" si="167">(B58-B57)/(B58+B57)*200</f>
        <v>-7.5280917084310746</v>
      </c>
      <c r="C107" s="21">
        <f t="shared" si="167"/>
        <v>-65.089778406781491</v>
      </c>
      <c r="D107" s="21">
        <f t="shared" si="167"/>
        <v>-8.2391972054350013</v>
      </c>
      <c r="E107" s="21">
        <f t="shared" si="167"/>
        <v>0.56133189573022502</v>
      </c>
      <c r="F107" s="21">
        <f t="shared" si="167"/>
        <v>-0.78859661425892269</v>
      </c>
      <c r="G107" s="21">
        <f t="shared" si="167"/>
        <v>1.557016023672152</v>
      </c>
      <c r="H107" s="21">
        <f t="shared" si="167"/>
        <v>0.12819994590670403</v>
      </c>
      <c r="I107" s="21">
        <f t="shared" si="167"/>
        <v>-0.76914805981049905</v>
      </c>
      <c r="J107" s="21">
        <f t="shared" si="167"/>
        <v>-1.0873204368031864</v>
      </c>
      <c r="K107" s="21">
        <f t="shared" si="167"/>
        <v>0.16471820375355592</v>
      </c>
      <c r="L107" s="21">
        <f t="shared" si="167"/>
        <v>1.903733270873863</v>
      </c>
      <c r="M107" s="21">
        <f t="shared" si="167"/>
        <v>-0.65885465572154867</v>
      </c>
      <c r="N107" s="21">
        <f t="shared" si="160"/>
        <v>-12.786987658200728</v>
      </c>
      <c r="O107" s="21">
        <f t="shared" ref="O107:Z107" si="168">(O58-O57)/(O58+O57)*200</f>
        <v>7.530572188411508</v>
      </c>
      <c r="P107" s="21">
        <f t="shared" si="168"/>
        <v>11.647581970630897</v>
      </c>
      <c r="Q107" s="21">
        <f t="shared" si="168"/>
        <v>6.0974673355278366</v>
      </c>
      <c r="R107" s="21">
        <f t="shared" si="168"/>
        <v>1.2830593758740805</v>
      </c>
      <c r="S107" s="21">
        <f t="shared" si="168"/>
        <v>-1.5393319308482203</v>
      </c>
      <c r="T107" s="21">
        <f t="shared" si="168"/>
        <v>4.560232901956776</v>
      </c>
      <c r="U107" s="21">
        <f t="shared" si="168"/>
        <v>-3.4374290528712659</v>
      </c>
      <c r="V107" s="21">
        <f t="shared" si="168"/>
        <v>0.40240249465054195</v>
      </c>
      <c r="W107" s="21">
        <f t="shared" si="168"/>
        <v>0.64871161386658593</v>
      </c>
      <c r="X107" s="21">
        <f t="shared" si="168"/>
        <v>-0.39403194884398784</v>
      </c>
      <c r="Y107" s="21">
        <f t="shared" si="168"/>
        <v>1.4031794204853782</v>
      </c>
      <c r="Z107" s="21">
        <f t="shared" si="168"/>
        <v>-2.8249514057762468E-2</v>
      </c>
      <c r="AA107" s="21">
        <f t="shared" si="162"/>
        <v>6.0392567644167023</v>
      </c>
      <c r="AB107" s="21">
        <f t="shared" ref="AB107:AU107" si="169">(AB58-AB57)/(AB58+AB57)*200</f>
        <v>25.304420191114168</v>
      </c>
      <c r="AC107" s="21">
        <f t="shared" si="169"/>
        <v>-0.5032395919614322</v>
      </c>
      <c r="AD107" s="21">
        <f t="shared" si="169"/>
        <v>0.23351403873274348</v>
      </c>
      <c r="AE107" s="21">
        <f t="shared" si="169"/>
        <v>8.1088269031212648E-3</v>
      </c>
      <c r="AF107" s="21">
        <f t="shared" si="169"/>
        <v>0.66597514209586473</v>
      </c>
      <c r="AG107" s="21">
        <f t="shared" si="169"/>
        <v>-0.97753563586926229</v>
      </c>
      <c r="AH107" s="21">
        <f t="shared" si="169"/>
        <v>-2.7564953147307856</v>
      </c>
      <c r="AI107" s="21">
        <f t="shared" si="169"/>
        <v>2.8739562183769825</v>
      </c>
      <c r="AJ107" s="21">
        <f t="shared" si="169"/>
        <v>9.4869675700364251</v>
      </c>
      <c r="AK107" s="21">
        <f t="shared" si="169"/>
        <v>-0.47021890251006593</v>
      </c>
      <c r="AL107" s="21">
        <f t="shared" si="169"/>
        <v>-0.38863620672209609</v>
      </c>
      <c r="AM107" s="21">
        <f t="shared" si="169"/>
        <v>-0.51990924982185704</v>
      </c>
      <c r="AN107" s="21">
        <f t="shared" si="169"/>
        <v>-0.51480210346500188</v>
      </c>
      <c r="AO107" s="21">
        <f t="shared" si="169"/>
        <v>0.47728357281669359</v>
      </c>
      <c r="AP107" s="21">
        <f t="shared" si="169"/>
        <v>-7.9136167925694511E-3</v>
      </c>
      <c r="AQ107" s="21">
        <f t="shared" si="169"/>
        <v>-2.4044304468139028</v>
      </c>
      <c r="AR107" s="21">
        <f t="shared" si="169"/>
        <v>-0.32433786774902684</v>
      </c>
      <c r="AS107" s="21">
        <f t="shared" si="169"/>
        <v>-0.25477339020311546</v>
      </c>
      <c r="AT107" s="21">
        <f t="shared" si="169"/>
        <v>-0.22956631422489213</v>
      </c>
      <c r="AU107" s="21">
        <f t="shared" si="169"/>
        <v>-0.1026574016681697</v>
      </c>
    </row>
    <row r="108" spans="1:47" s="15" customFormat="1" ht="11.25" x14ac:dyDescent="0.15">
      <c r="A108" s="20">
        <v>39082</v>
      </c>
      <c r="B108" s="18">
        <f t="shared" ref="B108:M108" si="170">(B59-B58)/(B59+B58)*200</f>
        <v>-1.0494069850033756</v>
      </c>
      <c r="C108" s="21">
        <f t="shared" si="170"/>
        <v>11.647581970630897</v>
      </c>
      <c r="D108" s="21">
        <f t="shared" si="170"/>
        <v>6.0974673355278366</v>
      </c>
      <c r="E108" s="21">
        <f t="shared" si="170"/>
        <v>1.2830593758740805</v>
      </c>
      <c r="F108" s="21">
        <f t="shared" si="170"/>
        <v>-1.5393319308482203</v>
      </c>
      <c r="G108" s="21">
        <f t="shared" si="170"/>
        <v>4.560232901956776</v>
      </c>
      <c r="H108" s="21">
        <f t="shared" si="170"/>
        <v>-3.4374290528712659</v>
      </c>
      <c r="I108" s="21">
        <f t="shared" si="170"/>
        <v>0.40240249465054195</v>
      </c>
      <c r="J108" s="21">
        <f t="shared" si="170"/>
        <v>0.64871161386658593</v>
      </c>
      <c r="K108" s="21">
        <f t="shared" si="170"/>
        <v>-0.39403194884398784</v>
      </c>
      <c r="L108" s="21">
        <f t="shared" si="170"/>
        <v>1.4031794204853782</v>
      </c>
      <c r="M108" s="21">
        <f t="shared" si="170"/>
        <v>-2.8249514057762468E-2</v>
      </c>
      <c r="N108" s="21">
        <f t="shared" si="160"/>
        <v>6.0392567644167023</v>
      </c>
      <c r="O108" s="21">
        <f t="shared" ref="O108:Z108" si="171">(O59-O58)/(O59+O58)*200</f>
        <v>25.304420191114168</v>
      </c>
      <c r="P108" s="21">
        <f t="shared" si="171"/>
        <v>4.2115214379116752</v>
      </c>
      <c r="Q108" s="21">
        <f t="shared" si="171"/>
        <v>4.2959705960416521</v>
      </c>
      <c r="R108" s="21">
        <f t="shared" si="171"/>
        <v>1.1480619080306309</v>
      </c>
      <c r="S108" s="21">
        <f t="shared" si="171"/>
        <v>-0.32900518920084804</v>
      </c>
      <c r="T108" s="21">
        <f t="shared" si="171"/>
        <v>-9.1167018476531005</v>
      </c>
      <c r="U108" s="21">
        <f t="shared" si="171"/>
        <v>1.6881083694273391</v>
      </c>
      <c r="V108" s="21">
        <f t="shared" si="171"/>
        <v>0.59151448810450169</v>
      </c>
      <c r="W108" s="21">
        <f t="shared" si="171"/>
        <v>2.7834905768674321</v>
      </c>
      <c r="X108" s="21">
        <f t="shared" si="171"/>
        <v>0.12113290077474013</v>
      </c>
      <c r="Y108" s="21">
        <f t="shared" si="171"/>
        <v>1.6035873188534007</v>
      </c>
      <c r="Z108" s="21">
        <f t="shared" si="171"/>
        <v>-1.1833218002318915</v>
      </c>
      <c r="AA108" s="21">
        <f t="shared" si="162"/>
        <v>-33.349921455746831</v>
      </c>
      <c r="AB108" s="21">
        <f t="shared" ref="AB108:AU108" si="172">(AB59-AB58)/(AB59+AB58)*200</f>
        <v>-9.3904690944184761</v>
      </c>
      <c r="AC108" s="21">
        <f t="shared" si="172"/>
        <v>-5.8188178870055646E-2</v>
      </c>
      <c r="AD108" s="21">
        <f t="shared" si="172"/>
        <v>0.28700565901314684</v>
      </c>
      <c r="AE108" s="21">
        <f t="shared" si="172"/>
        <v>-0.39675519146494659</v>
      </c>
      <c r="AF108" s="21">
        <f t="shared" si="172"/>
        <v>3.168493957065515E-2</v>
      </c>
      <c r="AG108" s="21">
        <f t="shared" si="172"/>
        <v>-1.3225269976482479</v>
      </c>
      <c r="AH108" s="21">
        <f t="shared" si="172"/>
        <v>-0.18005429427585878</v>
      </c>
      <c r="AI108" s="21">
        <f t="shared" si="172"/>
        <v>5.0702647648915349</v>
      </c>
      <c r="AJ108" s="21">
        <f t="shared" si="172"/>
        <v>-12.680884896375128</v>
      </c>
      <c r="AK108" s="21">
        <f t="shared" si="172"/>
        <v>-0.19751677516709168</v>
      </c>
      <c r="AL108" s="21">
        <f t="shared" si="172"/>
        <v>-9.8244470765837769E-2</v>
      </c>
      <c r="AM108" s="21">
        <f t="shared" si="172"/>
        <v>1.285682252528944</v>
      </c>
      <c r="AN108" s="21">
        <f t="shared" si="172"/>
        <v>-0.76973707108145728</v>
      </c>
      <c r="AO108" s="21">
        <f t="shared" si="172"/>
        <v>0.36469335284609927</v>
      </c>
      <c r="AP108" s="21">
        <f t="shared" si="172"/>
        <v>0.21035388071837424</v>
      </c>
      <c r="AQ108" s="21">
        <f t="shared" si="172"/>
        <v>1.9907327083939812</v>
      </c>
      <c r="AR108" s="21">
        <f t="shared" si="172"/>
        <v>1.7351494719731693</v>
      </c>
      <c r="AS108" s="21">
        <f t="shared" si="172"/>
        <v>0.35717526410618156</v>
      </c>
      <c r="AT108" s="21">
        <f t="shared" si="172"/>
        <v>0.23520349265440996</v>
      </c>
      <c r="AU108" s="21">
        <f t="shared" si="172"/>
        <v>-8.5356609756842023E-3</v>
      </c>
    </row>
    <row r="109" spans="1:47" s="15" customFormat="1" ht="11.25" x14ac:dyDescent="0.15">
      <c r="A109" s="20">
        <v>39172</v>
      </c>
      <c r="B109" s="18">
        <f t="shared" ref="B109:M109" si="173">(B60-B59)/(B60+B59)*200</f>
        <v>6.3286363277488569</v>
      </c>
      <c r="C109" s="21">
        <f t="shared" si="173"/>
        <v>4.2115214379116752</v>
      </c>
      <c r="D109" s="21">
        <f t="shared" si="173"/>
        <v>4.2959705960416521</v>
      </c>
      <c r="E109" s="21">
        <f t="shared" si="173"/>
        <v>1.1480619080306309</v>
      </c>
      <c r="F109" s="21">
        <f t="shared" si="173"/>
        <v>-0.32900518920084804</v>
      </c>
      <c r="G109" s="21">
        <f t="shared" si="173"/>
        <v>-9.1167018476531005</v>
      </c>
      <c r="H109" s="21">
        <f t="shared" si="173"/>
        <v>1.6881083694273391</v>
      </c>
      <c r="I109" s="21">
        <f t="shared" si="173"/>
        <v>0.59151448810450169</v>
      </c>
      <c r="J109" s="21">
        <f t="shared" si="173"/>
        <v>2.7834905768674321</v>
      </c>
      <c r="K109" s="21">
        <f t="shared" si="173"/>
        <v>0.12113290077474013</v>
      </c>
      <c r="L109" s="21">
        <f t="shared" si="173"/>
        <v>1.6035873188534007</v>
      </c>
      <c r="M109" s="21">
        <f t="shared" si="173"/>
        <v>-1.1833218002318915</v>
      </c>
      <c r="N109" s="21">
        <f t="shared" si="160"/>
        <v>-33.349921455746831</v>
      </c>
      <c r="O109" s="21">
        <f t="shared" ref="O109:Z109" si="174">(O60-O59)/(O60+O59)*200</f>
        <v>-9.3904690944184761</v>
      </c>
      <c r="P109" s="21">
        <f t="shared" si="174"/>
        <v>4.9553299560021271</v>
      </c>
      <c r="Q109" s="21">
        <f t="shared" si="174"/>
        <v>2.2352925045604546</v>
      </c>
      <c r="R109" s="21">
        <f t="shared" si="174"/>
        <v>3.5246400520277859</v>
      </c>
      <c r="S109" s="21">
        <f t="shared" si="174"/>
        <v>-1.2519323693163042</v>
      </c>
      <c r="T109" s="21">
        <f t="shared" si="174"/>
        <v>17.005752857754182</v>
      </c>
      <c r="U109" s="21">
        <f t="shared" si="174"/>
        <v>0.89066452116561279</v>
      </c>
      <c r="V109" s="21">
        <f t="shared" si="174"/>
        <v>4.6843626072185316</v>
      </c>
      <c r="W109" s="21">
        <f t="shared" si="174"/>
        <v>1.3542401377976572</v>
      </c>
      <c r="X109" s="21">
        <f t="shared" si="174"/>
        <v>0.71900499761285641</v>
      </c>
      <c r="Y109" s="21">
        <f t="shared" si="174"/>
        <v>1.1062152539869534</v>
      </c>
      <c r="Z109" s="21">
        <f t="shared" si="174"/>
        <v>-0.1099078366509722</v>
      </c>
      <c r="AA109" s="21">
        <f t="shared" si="162"/>
        <v>20.749385951493458</v>
      </c>
      <c r="AB109" s="21">
        <f t="shared" ref="AB109:AU109" si="175">(AB60-AB59)/(AB60+AB59)*200</f>
        <v>9.0549343651358125</v>
      </c>
      <c r="AC109" s="21">
        <f t="shared" si="175"/>
        <v>6.2290379135621458E-2</v>
      </c>
      <c r="AD109" s="21">
        <f t="shared" si="175"/>
        <v>0.43096013251753645</v>
      </c>
      <c r="AE109" s="21">
        <f t="shared" si="175"/>
        <v>-0.96104389927846445</v>
      </c>
      <c r="AF109" s="21">
        <f t="shared" si="175"/>
        <v>2.7645449598521421</v>
      </c>
      <c r="AG109" s="21">
        <f t="shared" si="175"/>
        <v>0.94275437941769669</v>
      </c>
      <c r="AH109" s="21">
        <f t="shared" si="175"/>
        <v>-5.3147730823830948</v>
      </c>
      <c r="AI109" s="21">
        <f t="shared" si="175"/>
        <v>0.24852273663080554</v>
      </c>
      <c r="AJ109" s="21">
        <f t="shared" si="175"/>
        <v>19.169635831060596</v>
      </c>
      <c r="AK109" s="21">
        <f t="shared" si="175"/>
        <v>1.7521105534004802</v>
      </c>
      <c r="AL109" s="21">
        <f t="shared" si="175"/>
        <v>1.3574736106276912</v>
      </c>
      <c r="AM109" s="21">
        <f t="shared" si="175"/>
        <v>1.5488582704087828</v>
      </c>
      <c r="AN109" s="21">
        <f t="shared" si="175"/>
        <v>1.8830521247615768</v>
      </c>
      <c r="AO109" s="21">
        <f t="shared" si="175"/>
        <v>-2.1627150340657835</v>
      </c>
      <c r="AP109" s="21">
        <f t="shared" si="175"/>
        <v>0.47412835670436343</v>
      </c>
      <c r="AQ109" s="21">
        <f t="shared" si="175"/>
        <v>2.1864071929415188</v>
      </c>
      <c r="AR109" s="21">
        <f t="shared" si="175"/>
        <v>5.6084384948593753E-2</v>
      </c>
      <c r="AS109" s="21">
        <f t="shared" si="175"/>
        <v>6.890589726750683</v>
      </c>
      <c r="AT109" s="21">
        <f t="shared" si="175"/>
        <v>6.3377580270644858</v>
      </c>
      <c r="AU109" s="21">
        <f t="shared" si="175"/>
        <v>-0.2318644708216305</v>
      </c>
    </row>
    <row r="110" spans="1:47" s="15" customFormat="1" ht="11.25" x14ac:dyDescent="0.15">
      <c r="A110" s="20">
        <v>39263</v>
      </c>
      <c r="B110" s="18">
        <f t="shared" ref="B110:M110" si="176">(B61-B60)/(B61+B60)*200</f>
        <v>-3.2173866735315477</v>
      </c>
      <c r="C110" s="21">
        <f t="shared" si="176"/>
        <v>4.9553299560021271</v>
      </c>
      <c r="D110" s="21">
        <f t="shared" si="176"/>
        <v>2.2352925045604546</v>
      </c>
      <c r="E110" s="21">
        <f t="shared" si="176"/>
        <v>3.5246400520277859</v>
      </c>
      <c r="F110" s="21">
        <f t="shared" si="176"/>
        <v>-1.2519323693163042</v>
      </c>
      <c r="G110" s="21">
        <f t="shared" si="176"/>
        <v>17.005752857754182</v>
      </c>
      <c r="H110" s="21">
        <f t="shared" si="176"/>
        <v>0.89066452116561279</v>
      </c>
      <c r="I110" s="21">
        <f t="shared" si="176"/>
        <v>4.6843626072185316</v>
      </c>
      <c r="J110" s="21">
        <f t="shared" si="176"/>
        <v>1.3542401377976572</v>
      </c>
      <c r="K110" s="21">
        <f t="shared" si="176"/>
        <v>0.71900499761285641</v>
      </c>
      <c r="L110" s="21">
        <f t="shared" si="176"/>
        <v>1.1062152539869534</v>
      </c>
      <c r="M110" s="21">
        <f t="shared" si="176"/>
        <v>-0.1099078366509722</v>
      </c>
      <c r="N110" s="21">
        <f t="shared" si="160"/>
        <v>20.749385951493458</v>
      </c>
      <c r="O110" s="21">
        <f t="shared" ref="O110:Z110" si="177">(O61-O60)/(O61+O60)*200</f>
        <v>9.0549343651358125</v>
      </c>
      <c r="P110" s="21">
        <f t="shared" si="177"/>
        <v>11.311969187666882</v>
      </c>
      <c r="Q110" s="21">
        <f t="shared" si="177"/>
        <v>6.620918483045231</v>
      </c>
      <c r="R110" s="21">
        <f t="shared" si="177"/>
        <v>5.1889379718436102</v>
      </c>
      <c r="S110" s="21">
        <f t="shared" si="177"/>
        <v>1.604400368433555</v>
      </c>
      <c r="T110" s="21">
        <f t="shared" si="177"/>
        <v>7.5295155021053688</v>
      </c>
      <c r="U110" s="21">
        <f t="shared" si="177"/>
        <v>-1.0851263540372866</v>
      </c>
      <c r="V110" s="21">
        <f t="shared" si="177"/>
        <v>1.5105778013293576</v>
      </c>
      <c r="W110" s="21">
        <f t="shared" si="177"/>
        <v>0.41167418914163334</v>
      </c>
      <c r="X110" s="21">
        <f t="shared" si="177"/>
        <v>-0.93257808163780054</v>
      </c>
      <c r="Y110" s="21">
        <f t="shared" si="177"/>
        <v>1.3294592542445056</v>
      </c>
      <c r="Z110" s="21">
        <f t="shared" si="177"/>
        <v>1.0545308308508459</v>
      </c>
      <c r="AA110" s="21">
        <f t="shared" si="162"/>
        <v>9.0746509028473827</v>
      </c>
      <c r="AB110" s="21">
        <f t="shared" ref="AB110:AU110" si="178">(AB61-AB60)/(AB61+AB60)*200</f>
        <v>0.61506736759703251</v>
      </c>
      <c r="AC110" s="21">
        <f t="shared" si="178"/>
        <v>-0.47244151117383454</v>
      </c>
      <c r="AD110" s="21">
        <f t="shared" si="178"/>
        <v>0.15144911293942107</v>
      </c>
      <c r="AE110" s="21">
        <f t="shared" si="178"/>
        <v>-0.69928431067335817</v>
      </c>
      <c r="AF110" s="21">
        <f t="shared" si="178"/>
        <v>6.6886005903303972E-2</v>
      </c>
      <c r="AG110" s="21">
        <f t="shared" si="178"/>
        <v>0.31437708053353219</v>
      </c>
      <c r="AH110" s="21">
        <f t="shared" si="178"/>
        <v>5.4431115155818732</v>
      </c>
      <c r="AI110" s="21">
        <f t="shared" si="178"/>
        <v>-2.8349111998762977</v>
      </c>
      <c r="AJ110" s="21">
        <f t="shared" si="178"/>
        <v>31.27993183987633</v>
      </c>
      <c r="AK110" s="21">
        <f t="shared" si="178"/>
        <v>0.33990409699329582</v>
      </c>
      <c r="AL110" s="21">
        <f t="shared" si="178"/>
        <v>0.27461882950870792</v>
      </c>
      <c r="AM110" s="21">
        <f t="shared" si="178"/>
        <v>1.1847049801071983</v>
      </c>
      <c r="AN110" s="21">
        <f t="shared" si="178"/>
        <v>-0.36140793617741762</v>
      </c>
      <c r="AO110" s="21">
        <f t="shared" si="178"/>
        <v>-0.81128940020687101</v>
      </c>
      <c r="AP110" s="21">
        <f t="shared" si="178"/>
        <v>0.35857268189275093</v>
      </c>
      <c r="AQ110" s="21">
        <f t="shared" si="178"/>
        <v>1.5220603427604293</v>
      </c>
      <c r="AR110" s="21">
        <f t="shared" si="178"/>
        <v>1.3420401830382436</v>
      </c>
      <c r="AS110" s="21">
        <f t="shared" si="178"/>
        <v>-1.7619209004931655</v>
      </c>
      <c r="AT110" s="21">
        <f t="shared" si="178"/>
        <v>-2.0359236795183593</v>
      </c>
      <c r="AU110" s="21">
        <f t="shared" si="178"/>
        <v>1.0730347560563933</v>
      </c>
    </row>
    <row r="111" spans="1:47" s="15" customFormat="1" ht="11.25" x14ac:dyDescent="0.15">
      <c r="A111" s="20">
        <v>39355</v>
      </c>
      <c r="B111" s="18">
        <f t="shared" ref="B111:M111" si="179">(B62-B61)/(B62+B61)*200</f>
        <v>4.8175524846851205</v>
      </c>
      <c r="C111" s="21">
        <f t="shared" si="179"/>
        <v>11.311969187666882</v>
      </c>
      <c r="D111" s="21">
        <f t="shared" si="179"/>
        <v>6.620918483045231</v>
      </c>
      <c r="E111" s="21">
        <f t="shared" si="179"/>
        <v>5.1889379718436102</v>
      </c>
      <c r="F111" s="21">
        <f t="shared" si="179"/>
        <v>1.604400368433555</v>
      </c>
      <c r="G111" s="21">
        <f t="shared" si="179"/>
        <v>7.5295155021053688</v>
      </c>
      <c r="H111" s="21">
        <f t="shared" si="179"/>
        <v>-1.0851263540372866</v>
      </c>
      <c r="I111" s="21">
        <f t="shared" si="179"/>
        <v>1.5105778013293576</v>
      </c>
      <c r="J111" s="21">
        <f t="shared" si="179"/>
        <v>0.41167418914163334</v>
      </c>
      <c r="K111" s="21">
        <f t="shared" si="179"/>
        <v>-0.93257808163780054</v>
      </c>
      <c r="L111" s="21">
        <f t="shared" si="179"/>
        <v>1.3294592542445056</v>
      </c>
      <c r="M111" s="21">
        <f t="shared" si="179"/>
        <v>1.0545308308508459</v>
      </c>
      <c r="N111" s="21">
        <f t="shared" si="160"/>
        <v>9.0746509028473827</v>
      </c>
      <c r="O111" s="21">
        <f t="shared" ref="O111:Z111" si="180">(O62-O61)/(O62+O61)*200</f>
        <v>0.61506736759703251</v>
      </c>
      <c r="P111" s="21">
        <f t="shared" si="180"/>
        <v>-2.3739757317758921</v>
      </c>
      <c r="Q111" s="21">
        <f t="shared" si="180"/>
        <v>-3.8397196135274996</v>
      </c>
      <c r="R111" s="21">
        <f t="shared" si="180"/>
        <v>1.6979171652503615</v>
      </c>
      <c r="S111" s="21">
        <f t="shared" si="180"/>
        <v>-1.1775620303691507</v>
      </c>
      <c r="T111" s="21">
        <f t="shared" si="180"/>
        <v>-1.8455192411866359</v>
      </c>
      <c r="U111" s="21">
        <f t="shared" si="180"/>
        <v>-1.1051222597504071</v>
      </c>
      <c r="V111" s="21">
        <f t="shared" si="180"/>
        <v>0.44836782660062202</v>
      </c>
      <c r="W111" s="21">
        <f t="shared" si="180"/>
        <v>-2.8717722646998496</v>
      </c>
      <c r="X111" s="21">
        <f t="shared" si="180"/>
        <v>-0.75899629141091252</v>
      </c>
      <c r="Y111" s="21">
        <f t="shared" si="180"/>
        <v>-1.2494725517664138</v>
      </c>
      <c r="Z111" s="21">
        <f t="shared" si="180"/>
        <v>-0.48272141617106429</v>
      </c>
      <c r="AA111" s="21">
        <f t="shared" si="162"/>
        <v>1.4976162595961169</v>
      </c>
      <c r="AB111" s="21">
        <f t="shared" ref="AB111:AU111" si="181">(AB62-AB61)/(AB62+AB61)*200</f>
        <v>-24.479195669667149</v>
      </c>
      <c r="AC111" s="21">
        <f t="shared" si="181"/>
        <v>-0.24589430618919059</v>
      </c>
      <c r="AD111" s="21">
        <f t="shared" si="181"/>
        <v>0.78125070320665557</v>
      </c>
      <c r="AE111" s="21">
        <f t="shared" si="181"/>
        <v>-2.0422626655577156</v>
      </c>
      <c r="AF111" s="21">
        <f t="shared" si="181"/>
        <v>1.8717282391954571</v>
      </c>
      <c r="AG111" s="21">
        <f t="shared" si="181"/>
        <v>7.1478193414097406</v>
      </c>
      <c r="AH111" s="21">
        <f t="shared" si="181"/>
        <v>3.1290155015558976</v>
      </c>
      <c r="AI111" s="21">
        <f t="shared" si="181"/>
        <v>1.4419055414815067</v>
      </c>
      <c r="AJ111" s="21">
        <f t="shared" si="181"/>
        <v>4.7135750745622884</v>
      </c>
      <c r="AK111" s="21">
        <f t="shared" si="181"/>
        <v>-0.21099967863867736</v>
      </c>
      <c r="AL111" s="21">
        <f t="shared" si="181"/>
        <v>-0.10900385292692348</v>
      </c>
      <c r="AM111" s="21">
        <f t="shared" si="181"/>
        <v>-1.4173270607156718</v>
      </c>
      <c r="AN111" s="21">
        <f t="shared" si="181"/>
        <v>-0.63122724115421402</v>
      </c>
      <c r="AO111" s="21">
        <f t="shared" si="181"/>
        <v>-1.2393526163750759</v>
      </c>
      <c r="AP111" s="21">
        <f t="shared" si="181"/>
        <v>1.0426419476011664</v>
      </c>
      <c r="AQ111" s="21">
        <f t="shared" si="181"/>
        <v>0.42625944348628442</v>
      </c>
      <c r="AR111" s="21">
        <f t="shared" si="181"/>
        <v>0.70722863322670604</v>
      </c>
      <c r="AS111" s="21">
        <f t="shared" si="181"/>
        <v>-7.8959050672356049E-2</v>
      </c>
      <c r="AT111" s="21">
        <f t="shared" si="181"/>
        <v>8.8696255086289311E-2</v>
      </c>
      <c r="AU111" s="21">
        <f t="shared" si="181"/>
        <v>2.5973273962039469</v>
      </c>
    </row>
    <row r="112" spans="1:47" s="15" customFormat="1" ht="11.25" x14ac:dyDescent="0.15">
      <c r="A112" s="20">
        <v>39447</v>
      </c>
      <c r="B112" s="18">
        <f t="shared" ref="B112:M112" si="182">(B63-B62)/(B63+B62)*200</f>
        <v>-0.33221583411838135</v>
      </c>
      <c r="C112" s="21">
        <f t="shared" si="182"/>
        <v>-2.3739757317758921</v>
      </c>
      <c r="D112" s="21">
        <f t="shared" si="182"/>
        <v>-3.8397196135274996</v>
      </c>
      <c r="E112" s="21">
        <f t="shared" si="182"/>
        <v>1.6979171652503615</v>
      </c>
      <c r="F112" s="21">
        <f t="shared" si="182"/>
        <v>-1.1775620303691507</v>
      </c>
      <c r="G112" s="21">
        <f t="shared" si="182"/>
        <v>-1.8455192411866359</v>
      </c>
      <c r="H112" s="21">
        <f t="shared" si="182"/>
        <v>-1.1051222597504071</v>
      </c>
      <c r="I112" s="21">
        <f t="shared" si="182"/>
        <v>0.44836782660062202</v>
      </c>
      <c r="J112" s="21">
        <f t="shared" si="182"/>
        <v>-2.8717722646998496</v>
      </c>
      <c r="K112" s="21">
        <f t="shared" si="182"/>
        <v>-0.75899629141091252</v>
      </c>
      <c r="L112" s="21">
        <f t="shared" si="182"/>
        <v>-1.2494725517664138</v>
      </c>
      <c r="M112" s="21">
        <f t="shared" si="182"/>
        <v>-0.48272141617106429</v>
      </c>
      <c r="N112" s="21">
        <f t="shared" si="160"/>
        <v>1.4976162595961169</v>
      </c>
      <c r="O112" s="21">
        <f t="shared" ref="O112:Z112" si="183">(O63-O62)/(O63+O62)*200</f>
        <v>-24.479195669667149</v>
      </c>
      <c r="P112" s="21">
        <f t="shared" si="183"/>
        <v>-35.532538282583516</v>
      </c>
      <c r="Q112" s="21">
        <f t="shared" si="183"/>
        <v>-19.272189223550388</v>
      </c>
      <c r="R112" s="21">
        <f t="shared" si="183"/>
        <v>-2.5752947909873019</v>
      </c>
      <c r="S112" s="21">
        <f t="shared" si="183"/>
        <v>-6.179275161076661</v>
      </c>
      <c r="T112" s="21">
        <f t="shared" si="183"/>
        <v>12.017280293351302</v>
      </c>
      <c r="U112" s="21">
        <f t="shared" si="183"/>
        <v>6.7440911518819577</v>
      </c>
      <c r="V112" s="21">
        <f t="shared" si="183"/>
        <v>-13.468267634850006</v>
      </c>
      <c r="W112" s="21">
        <f t="shared" si="183"/>
        <v>-10.676326930721089</v>
      </c>
      <c r="X112" s="21">
        <f t="shared" si="183"/>
        <v>-4.871967508264138</v>
      </c>
      <c r="Y112" s="21">
        <f t="shared" si="183"/>
        <v>-2.4297586796869486</v>
      </c>
      <c r="Z112" s="21">
        <f t="shared" si="183"/>
        <v>0.79126358874675418</v>
      </c>
      <c r="AA112" s="21">
        <f t="shared" si="162"/>
        <v>-5.2611003588881236</v>
      </c>
      <c r="AB112" s="21">
        <f t="shared" ref="AB112:AU112" si="184">(AB63-AB62)/(AB63+AB62)*200</f>
        <v>0.89459393285816935</v>
      </c>
      <c r="AC112" s="21">
        <f t="shared" si="184"/>
        <v>-0.54678674924944537</v>
      </c>
      <c r="AD112" s="21">
        <f t="shared" si="184"/>
        <v>-0.62293860113911581</v>
      </c>
      <c r="AE112" s="21">
        <f t="shared" si="184"/>
        <v>-1.0261254240721411</v>
      </c>
      <c r="AF112" s="21">
        <f t="shared" si="184"/>
        <v>1.713334751548079</v>
      </c>
      <c r="AG112" s="21">
        <f t="shared" si="184"/>
        <v>0.28970485750845409</v>
      </c>
      <c r="AH112" s="21">
        <f t="shared" si="184"/>
        <v>-1.0871246465657158E-2</v>
      </c>
      <c r="AI112" s="21">
        <f t="shared" si="184"/>
        <v>3.2467447773805023</v>
      </c>
      <c r="AJ112" s="21">
        <f t="shared" si="184"/>
        <v>38.308491399934361</v>
      </c>
      <c r="AK112" s="21">
        <f t="shared" si="184"/>
        <v>-0.21688237286402512</v>
      </c>
      <c r="AL112" s="21">
        <f t="shared" si="184"/>
        <v>-0.20854407354570689</v>
      </c>
      <c r="AM112" s="21">
        <f t="shared" si="184"/>
        <v>0.34013850663873074</v>
      </c>
      <c r="AN112" s="21">
        <f t="shared" si="184"/>
        <v>-0.37157150217485857</v>
      </c>
      <c r="AO112" s="21">
        <f t="shared" si="184"/>
        <v>1.54582495214842</v>
      </c>
      <c r="AP112" s="21">
        <f t="shared" si="184"/>
        <v>0.53558787066590618</v>
      </c>
      <c r="AQ112" s="21">
        <f t="shared" si="184"/>
        <v>-0.79219068938449277</v>
      </c>
      <c r="AR112" s="21">
        <f t="shared" si="184"/>
        <v>1.752829045598902</v>
      </c>
      <c r="AS112" s="21">
        <f t="shared" si="184"/>
        <v>-0.56919952863580792</v>
      </c>
      <c r="AT112" s="21">
        <f t="shared" si="184"/>
        <v>0.50125737220211986</v>
      </c>
      <c r="AU112" s="21">
        <f t="shared" si="184"/>
        <v>1.3167265783380588</v>
      </c>
    </row>
    <row r="113" spans="1:47" s="15" customFormat="1" ht="11.25" x14ac:dyDescent="0.15">
      <c r="A113" s="20">
        <v>39538</v>
      </c>
      <c r="B113" s="18">
        <f t="shared" ref="B113:M113" si="185">(B64-B63)/(B64+B63)*200</f>
        <v>-10.652706587553093</v>
      </c>
      <c r="C113" s="21">
        <f t="shared" si="185"/>
        <v>-35.532538282583516</v>
      </c>
      <c r="D113" s="21">
        <f t="shared" si="185"/>
        <v>-19.272189223550388</v>
      </c>
      <c r="E113" s="21">
        <f t="shared" si="185"/>
        <v>-2.5752947909873019</v>
      </c>
      <c r="F113" s="21">
        <f t="shared" si="185"/>
        <v>-6.179275161076661</v>
      </c>
      <c r="G113" s="21">
        <f t="shared" si="185"/>
        <v>12.017280293351302</v>
      </c>
      <c r="H113" s="21">
        <f t="shared" si="185"/>
        <v>6.7440911518819577</v>
      </c>
      <c r="I113" s="21">
        <f t="shared" si="185"/>
        <v>-13.468267634850006</v>
      </c>
      <c r="J113" s="21">
        <f t="shared" si="185"/>
        <v>-10.676326930721089</v>
      </c>
      <c r="K113" s="21">
        <f t="shared" si="185"/>
        <v>-4.871967508264138</v>
      </c>
      <c r="L113" s="21">
        <f t="shared" si="185"/>
        <v>-2.4297586796869486</v>
      </c>
      <c r="M113" s="21">
        <f t="shared" si="185"/>
        <v>0.79126358874675418</v>
      </c>
      <c r="N113" s="21">
        <f t="shared" si="160"/>
        <v>-5.2611003588881236</v>
      </c>
      <c r="O113" s="21">
        <f t="shared" ref="O113:Z113" si="186">(O64-O63)/(O64+O63)*200</f>
        <v>0.89459393285816935</v>
      </c>
      <c r="P113" s="21">
        <f t="shared" si="186"/>
        <v>-5.1014064421981553</v>
      </c>
      <c r="Q113" s="21">
        <f t="shared" si="186"/>
        <v>-9.9441263910771855</v>
      </c>
      <c r="R113" s="21">
        <f t="shared" si="186"/>
        <v>-3.0918251755428119</v>
      </c>
      <c r="S113" s="21">
        <f t="shared" si="186"/>
        <v>0.60993626703261095</v>
      </c>
      <c r="T113" s="21">
        <f t="shared" si="186"/>
        <v>-19.442293397706205</v>
      </c>
      <c r="U113" s="21">
        <f t="shared" si="186"/>
        <v>0.90241211971902724</v>
      </c>
      <c r="V113" s="21">
        <f t="shared" si="186"/>
        <v>-0.94688969601670991</v>
      </c>
      <c r="W113" s="21">
        <f t="shared" si="186"/>
        <v>-0.89463252204164956</v>
      </c>
      <c r="X113" s="21">
        <f t="shared" si="186"/>
        <v>-0.54810347579125163</v>
      </c>
      <c r="Y113" s="21">
        <f t="shared" si="186"/>
        <v>-3.3576543192740087</v>
      </c>
      <c r="Z113" s="21">
        <f t="shared" si="186"/>
        <v>1.1171843295699027</v>
      </c>
      <c r="AA113" s="21">
        <f t="shared" si="162"/>
        <v>-7.8659145599904612</v>
      </c>
      <c r="AB113" s="21">
        <f t="shared" ref="AB113:AU113" si="187">(AB64-AB63)/(AB64+AB63)*200</f>
        <v>-23.743909582589332</v>
      </c>
      <c r="AC113" s="21">
        <f t="shared" si="187"/>
        <v>-9.6548280942132941E-2</v>
      </c>
      <c r="AD113" s="21">
        <f t="shared" si="187"/>
        <v>-1.4751908301116998</v>
      </c>
      <c r="AE113" s="21">
        <f t="shared" si="187"/>
        <v>-0.87284528785506998</v>
      </c>
      <c r="AF113" s="21">
        <f t="shared" si="187"/>
        <v>0.27055549106679161</v>
      </c>
      <c r="AG113" s="21">
        <f t="shared" si="187"/>
        <v>-5.3632826653632035</v>
      </c>
      <c r="AH113" s="21">
        <f t="shared" si="187"/>
        <v>4.9242418320157686</v>
      </c>
      <c r="AI113" s="21">
        <f t="shared" si="187"/>
        <v>1.0198878271828364</v>
      </c>
      <c r="AJ113" s="21">
        <f t="shared" si="187"/>
        <v>-7.7485126729606435</v>
      </c>
      <c r="AK113" s="21">
        <f t="shared" si="187"/>
        <v>-1.3514900676568065</v>
      </c>
      <c r="AL113" s="21">
        <f t="shared" si="187"/>
        <v>-2.0026829272097997</v>
      </c>
      <c r="AM113" s="21">
        <f t="shared" si="187"/>
        <v>-1.1173691581502836</v>
      </c>
      <c r="AN113" s="21">
        <f t="shared" si="187"/>
        <v>-4.1930947242517158</v>
      </c>
      <c r="AO113" s="21">
        <f t="shared" si="187"/>
        <v>2.0424149509897771</v>
      </c>
      <c r="AP113" s="21">
        <f t="shared" si="187"/>
        <v>0.4391100517754758</v>
      </c>
      <c r="AQ113" s="21">
        <f t="shared" si="187"/>
        <v>-1.2379845781673704</v>
      </c>
      <c r="AR113" s="21">
        <f t="shared" si="187"/>
        <v>-0.89068516892806626</v>
      </c>
      <c r="AS113" s="21">
        <f t="shared" si="187"/>
        <v>-4.5230914854948709</v>
      </c>
      <c r="AT113" s="21">
        <f t="shared" si="187"/>
        <v>-4.4354484975238915</v>
      </c>
      <c r="AU113" s="21">
        <f t="shared" si="187"/>
        <v>-8.3295098739398804E-2</v>
      </c>
    </row>
    <row r="114" spans="1:47" s="15" customFormat="1" ht="11.25" x14ac:dyDescent="0.15">
      <c r="A114" s="20">
        <v>39629</v>
      </c>
      <c r="B114" s="18">
        <f t="shared" ref="B114:M114" si="188">(B65-B64)/(B65+B64)*200</f>
        <v>1.0609039798183526</v>
      </c>
      <c r="C114" s="21">
        <f t="shared" si="188"/>
        <v>-5.1014064421981553</v>
      </c>
      <c r="D114" s="21">
        <f t="shared" si="188"/>
        <v>-9.9441263910771855</v>
      </c>
      <c r="E114" s="21">
        <f t="shared" si="188"/>
        <v>-3.0918251755428119</v>
      </c>
      <c r="F114" s="21">
        <f t="shared" si="188"/>
        <v>0.60993626703261095</v>
      </c>
      <c r="G114" s="21">
        <f t="shared" si="188"/>
        <v>-19.442293397706205</v>
      </c>
      <c r="H114" s="21">
        <f t="shared" si="188"/>
        <v>0.90241211971902724</v>
      </c>
      <c r="I114" s="21">
        <f t="shared" si="188"/>
        <v>-0.94688969601670991</v>
      </c>
      <c r="J114" s="21">
        <f t="shared" si="188"/>
        <v>-0.89463252204164956</v>
      </c>
      <c r="K114" s="21">
        <f t="shared" si="188"/>
        <v>-0.54810347579125163</v>
      </c>
      <c r="L114" s="21">
        <f t="shared" si="188"/>
        <v>-3.3576543192740087</v>
      </c>
      <c r="M114" s="21">
        <f t="shared" si="188"/>
        <v>1.1171843295699027</v>
      </c>
      <c r="N114" s="21">
        <f t="shared" si="160"/>
        <v>-7.8659145599904612</v>
      </c>
      <c r="O114" s="21">
        <f t="shared" ref="O114:Z114" si="189">(O65-O64)/(O65+O64)*200</f>
        <v>-23.743909582589332</v>
      </c>
      <c r="P114" s="21">
        <f t="shared" si="189"/>
        <v>-14.177674617601207</v>
      </c>
      <c r="Q114" s="21">
        <f t="shared" si="189"/>
        <v>-11.287509266682513</v>
      </c>
      <c r="R114" s="21">
        <f t="shared" si="189"/>
        <v>-8.4193822171952135</v>
      </c>
      <c r="S114" s="21">
        <f t="shared" si="189"/>
        <v>-5.6934479259100259</v>
      </c>
      <c r="T114" s="21">
        <f t="shared" si="189"/>
        <v>-10.012414263664743</v>
      </c>
      <c r="U114" s="21">
        <f t="shared" si="189"/>
        <v>1.5675741660304447</v>
      </c>
      <c r="V114" s="21">
        <f t="shared" si="189"/>
        <v>-3.7582716951693795</v>
      </c>
      <c r="W114" s="21">
        <f t="shared" si="189"/>
        <v>-0.87944148210992779</v>
      </c>
      <c r="X114" s="21">
        <f t="shared" si="189"/>
        <v>-0.71565509329447408</v>
      </c>
      <c r="Y114" s="21">
        <f t="shared" si="189"/>
        <v>-3.7330394824695641</v>
      </c>
      <c r="Z114" s="21">
        <f t="shared" si="189"/>
        <v>0.24215106973016326</v>
      </c>
      <c r="AA114" s="21">
        <f t="shared" si="162"/>
        <v>-7.0374939816902709</v>
      </c>
      <c r="AB114" s="21">
        <f t="shared" ref="AB114:AU114" si="190">(AB65-AB64)/(AB65+AB64)*200</f>
        <v>-18.367848373704827</v>
      </c>
      <c r="AC114" s="21">
        <f t="shared" si="190"/>
        <v>0.53171788799133468</v>
      </c>
      <c r="AD114" s="21">
        <f t="shared" si="190"/>
        <v>-0.67927938201622995</v>
      </c>
      <c r="AE114" s="21">
        <f t="shared" si="190"/>
        <v>-0.72590876918668246</v>
      </c>
      <c r="AF114" s="21">
        <f t="shared" si="190"/>
        <v>0.18509768739567309</v>
      </c>
      <c r="AG114" s="21">
        <f t="shared" si="190"/>
        <v>-6.0855309722604085</v>
      </c>
      <c r="AH114" s="21">
        <f t="shared" si="190"/>
        <v>-7.6097189871372848</v>
      </c>
      <c r="AI114" s="21">
        <f t="shared" si="190"/>
        <v>-2.8900645089658763</v>
      </c>
      <c r="AJ114" s="21">
        <f t="shared" si="190"/>
        <v>-40.136774412026675</v>
      </c>
      <c r="AK114" s="21">
        <f t="shared" si="190"/>
        <v>-0.68566256179930007</v>
      </c>
      <c r="AL114" s="21">
        <f t="shared" si="190"/>
        <v>-0.5112834973234226</v>
      </c>
      <c r="AM114" s="21">
        <f t="shared" si="190"/>
        <v>0.1664927355286579</v>
      </c>
      <c r="AN114" s="21">
        <f t="shared" si="190"/>
        <v>0.32247583337909674</v>
      </c>
      <c r="AO114" s="21">
        <f t="shared" si="190"/>
        <v>-1.2102944444111319</v>
      </c>
      <c r="AP114" s="21">
        <f t="shared" si="190"/>
        <v>0.37921795980054962</v>
      </c>
      <c r="AQ114" s="21">
        <f t="shared" si="190"/>
        <v>-1.3081947382480574</v>
      </c>
      <c r="AR114" s="21">
        <f t="shared" si="190"/>
        <v>0.77541121718123462</v>
      </c>
      <c r="AS114" s="21">
        <f t="shared" si="190"/>
        <v>2.4262810073020917</v>
      </c>
      <c r="AT114" s="21">
        <f t="shared" si="190"/>
        <v>3.4064459289259275</v>
      </c>
      <c r="AU114" s="21">
        <f t="shared" si="190"/>
        <v>-2.1742992500198977</v>
      </c>
    </row>
    <row r="115" spans="1:47" s="15" customFormat="1" ht="11.25" x14ac:dyDescent="0.15">
      <c r="A115" s="20">
        <v>39721</v>
      </c>
      <c r="B115" s="18">
        <f t="shared" ref="B115:M115" si="191">(B66-B65)/(B66+B65)*200</f>
        <v>-3.3434791563740114</v>
      </c>
      <c r="C115" s="21">
        <f t="shared" si="191"/>
        <v>-14.177674617601207</v>
      </c>
      <c r="D115" s="21">
        <f t="shared" si="191"/>
        <v>-11.287509266682513</v>
      </c>
      <c r="E115" s="21">
        <f t="shared" si="191"/>
        <v>-8.4193822171952135</v>
      </c>
      <c r="F115" s="21">
        <f t="shared" si="191"/>
        <v>-5.6934479259100259</v>
      </c>
      <c r="G115" s="21">
        <f t="shared" si="191"/>
        <v>-10.012414263664743</v>
      </c>
      <c r="H115" s="21">
        <f t="shared" si="191"/>
        <v>1.5675741660304447</v>
      </c>
      <c r="I115" s="21">
        <f t="shared" si="191"/>
        <v>-3.7582716951693795</v>
      </c>
      <c r="J115" s="21">
        <f t="shared" si="191"/>
        <v>-0.87944148210992779</v>
      </c>
      <c r="K115" s="21">
        <f t="shared" si="191"/>
        <v>-0.71565509329447408</v>
      </c>
      <c r="L115" s="21">
        <f t="shared" si="191"/>
        <v>-3.7330394824695641</v>
      </c>
      <c r="M115" s="21">
        <f t="shared" si="191"/>
        <v>0.24215106973016326</v>
      </c>
      <c r="N115" s="21">
        <f t="shared" si="160"/>
        <v>-7.0374939816902709</v>
      </c>
      <c r="O115" s="21">
        <f t="shared" ref="O115:Z115" si="192">(O66-O65)/(O66+O65)*200</f>
        <v>-18.367848373704827</v>
      </c>
      <c r="P115" s="21">
        <f t="shared" si="192"/>
        <v>1.3040602441585143</v>
      </c>
      <c r="Q115" s="21">
        <f t="shared" si="192"/>
        <v>-2.3808800989464909</v>
      </c>
      <c r="R115" s="21">
        <f t="shared" si="192"/>
        <v>-4.9785766311129116</v>
      </c>
      <c r="S115" s="21">
        <f t="shared" si="192"/>
        <v>-2.1442822160294353</v>
      </c>
      <c r="T115" s="21">
        <f t="shared" si="192"/>
        <v>-1.8969145663110927</v>
      </c>
      <c r="U115" s="21">
        <f t="shared" si="192"/>
        <v>8.8066132416287104</v>
      </c>
      <c r="V115" s="21">
        <f t="shared" si="192"/>
        <v>-2.65272071780341</v>
      </c>
      <c r="W115" s="21">
        <f t="shared" si="192"/>
        <v>0.91649330751670899</v>
      </c>
      <c r="X115" s="21">
        <f t="shared" si="192"/>
        <v>0.28886292051686502</v>
      </c>
      <c r="Y115" s="21">
        <f t="shared" si="192"/>
        <v>-1.1583669059548358</v>
      </c>
      <c r="Z115" s="21">
        <f t="shared" si="192"/>
        <v>0.8388883437414677</v>
      </c>
      <c r="AA115" s="21">
        <f t="shared" si="162"/>
        <v>2.0180290686687594</v>
      </c>
      <c r="AB115" s="21">
        <f t="shared" ref="AB115:AU115" si="193">(AB66-AB65)/(AB66+AB65)*200</f>
        <v>-66.48883473504479</v>
      </c>
      <c r="AC115" s="21">
        <f t="shared" si="193"/>
        <v>0.58013193842388344</v>
      </c>
      <c r="AD115" s="21">
        <f t="shared" si="193"/>
        <v>0.48308438285470612</v>
      </c>
      <c r="AE115" s="21">
        <f t="shared" si="193"/>
        <v>2.0494401414127945</v>
      </c>
      <c r="AF115" s="21">
        <f t="shared" si="193"/>
        <v>-5.1111417019335112</v>
      </c>
      <c r="AG115" s="21">
        <f t="shared" si="193"/>
        <v>-10.953017883274239</v>
      </c>
      <c r="AH115" s="21">
        <f t="shared" si="193"/>
        <v>-7.3964647344969379</v>
      </c>
      <c r="AI115" s="21">
        <f t="shared" si="193"/>
        <v>-16.832721642495088</v>
      </c>
      <c r="AJ115" s="21">
        <f t="shared" si="193"/>
        <v>-83.204314955806908</v>
      </c>
      <c r="AK115" s="21">
        <f t="shared" si="193"/>
        <v>-0.94037049320369359</v>
      </c>
      <c r="AL115" s="21">
        <f t="shared" si="193"/>
        <v>-0.64761792830933396</v>
      </c>
      <c r="AM115" s="21">
        <f t="shared" si="193"/>
        <v>-0.53579107917625168</v>
      </c>
      <c r="AN115" s="21">
        <f t="shared" si="193"/>
        <v>0.46673965686900665</v>
      </c>
      <c r="AO115" s="21">
        <f t="shared" si="193"/>
        <v>-0.16620178959492415</v>
      </c>
      <c r="AP115" s="21">
        <f t="shared" si="193"/>
        <v>-1.0580767205524599</v>
      </c>
      <c r="AQ115" s="21">
        <f t="shared" si="193"/>
        <v>1.3106432925243288</v>
      </c>
      <c r="AR115" s="21">
        <f t="shared" si="193"/>
        <v>1.1240339108200392</v>
      </c>
      <c r="AS115" s="21">
        <f t="shared" si="193"/>
        <v>0.15571270374182539</v>
      </c>
      <c r="AT115" s="21">
        <f t="shared" si="193"/>
        <v>-0.55112937418930974</v>
      </c>
      <c r="AU115" s="21">
        <f t="shared" si="193"/>
        <v>-4.7662486791435432</v>
      </c>
    </row>
    <row r="116" spans="1:47" s="15" customFormat="1" ht="11.25" x14ac:dyDescent="0.15">
      <c r="A116" s="20">
        <v>39813</v>
      </c>
      <c r="B116" s="18">
        <f t="shared" ref="B116:M116" si="194">(B67-B66)/(B67+B66)*200</f>
        <v>-2.6990947927469127</v>
      </c>
      <c r="C116" s="21">
        <f t="shared" si="194"/>
        <v>1.3040602441585143</v>
      </c>
      <c r="D116" s="21">
        <f t="shared" si="194"/>
        <v>-2.3808800989464909</v>
      </c>
      <c r="E116" s="21">
        <f t="shared" si="194"/>
        <v>-4.9785766311129116</v>
      </c>
      <c r="F116" s="21">
        <f t="shared" si="194"/>
        <v>-2.1442822160294353</v>
      </c>
      <c r="G116" s="21">
        <f t="shared" si="194"/>
        <v>-1.8969145663110927</v>
      </c>
      <c r="H116" s="21">
        <f t="shared" si="194"/>
        <v>8.8066132416287104</v>
      </c>
      <c r="I116" s="21">
        <f t="shared" si="194"/>
        <v>-2.65272071780341</v>
      </c>
      <c r="J116" s="21">
        <f t="shared" si="194"/>
        <v>0.91649330751670899</v>
      </c>
      <c r="K116" s="21">
        <f t="shared" si="194"/>
        <v>0.28886292051686502</v>
      </c>
      <c r="L116" s="21">
        <f t="shared" si="194"/>
        <v>-1.1583669059548358</v>
      </c>
      <c r="M116" s="21">
        <f t="shared" si="194"/>
        <v>0.8388883437414677</v>
      </c>
      <c r="N116" s="21">
        <f t="shared" si="160"/>
        <v>2.0180290686687594</v>
      </c>
      <c r="O116" s="21">
        <f t="shared" ref="O116:Z116" si="195">(O67-O66)/(O67+O66)*200</f>
        <v>-66.48883473504479</v>
      </c>
      <c r="P116" s="21">
        <f t="shared" si="195"/>
        <v>37.305854094717802</v>
      </c>
      <c r="Q116" s="21">
        <f t="shared" si="195"/>
        <v>31.288210140908241</v>
      </c>
      <c r="R116" s="21">
        <f t="shared" si="195"/>
        <v>0.40782690116357401</v>
      </c>
      <c r="S116" s="21">
        <f t="shared" si="195"/>
        <v>5.2777890314114444</v>
      </c>
      <c r="T116" s="21">
        <f t="shared" si="195"/>
        <v>-45.589722442254235</v>
      </c>
      <c r="U116" s="21">
        <f t="shared" si="195"/>
        <v>-20.966368816025589</v>
      </c>
      <c r="V116" s="21">
        <f t="shared" si="195"/>
        <v>6.2066303671494616</v>
      </c>
      <c r="W116" s="21">
        <f t="shared" si="195"/>
        <v>1.4282570652472941</v>
      </c>
      <c r="X116" s="21">
        <f t="shared" si="195"/>
        <v>8.0501349513720388</v>
      </c>
      <c r="Y116" s="21">
        <f t="shared" si="195"/>
        <v>7.3287089784394102</v>
      </c>
      <c r="Z116" s="21">
        <f t="shared" si="195"/>
        <v>4.7368350493210301</v>
      </c>
      <c r="AA116" s="21">
        <f t="shared" si="162"/>
        <v>58.304897026351966</v>
      </c>
      <c r="AB116" s="21">
        <f t="shared" ref="AB116:AU116" si="196">(AB67-AB66)/(AB67+AB66)*200</f>
        <v>83.99750196770168</v>
      </c>
      <c r="AC116" s="21">
        <f t="shared" si="196"/>
        <v>0.44895919567438869</v>
      </c>
      <c r="AD116" s="21">
        <f t="shared" si="196"/>
        <v>3.7406203531213413</v>
      </c>
      <c r="AE116" s="21">
        <f t="shared" si="196"/>
        <v>2.2812778536845419</v>
      </c>
      <c r="AF116" s="21">
        <f t="shared" si="196"/>
        <v>-0.63594634705070685</v>
      </c>
      <c r="AG116" s="21">
        <f t="shared" si="196"/>
        <v>-4.1909793118270189</v>
      </c>
      <c r="AH116" s="21">
        <f t="shared" si="196"/>
        <v>-5.4441986321565814</v>
      </c>
      <c r="AI116" s="21">
        <f t="shared" si="196"/>
        <v>-35.125668836667813</v>
      </c>
      <c r="AJ116" s="21">
        <f t="shared" si="196"/>
        <v>-188.70017843830996</v>
      </c>
      <c r="AK116" s="21">
        <f t="shared" si="196"/>
        <v>-1.4402761989446886</v>
      </c>
      <c r="AL116" s="21">
        <f t="shared" si="196"/>
        <v>-0.87059355479375877</v>
      </c>
      <c r="AM116" s="21">
        <f t="shared" si="196"/>
        <v>-2.6197071700735477</v>
      </c>
      <c r="AN116" s="21">
        <f t="shared" si="196"/>
        <v>-0.34686802572569264</v>
      </c>
      <c r="AO116" s="21">
        <f t="shared" si="196"/>
        <v>-0.58250750982354349</v>
      </c>
      <c r="AP116" s="21">
        <f t="shared" si="196"/>
        <v>-1.1604910660716132</v>
      </c>
      <c r="AQ116" s="21">
        <f t="shared" si="196"/>
        <v>-2.9577968044411604</v>
      </c>
      <c r="AR116" s="21">
        <f t="shared" si="196"/>
        <v>0.47432569959433074</v>
      </c>
      <c r="AS116" s="21">
        <f t="shared" si="196"/>
        <v>-0.3762272478551974</v>
      </c>
      <c r="AT116" s="21">
        <f t="shared" si="196"/>
        <v>-0.62704434532760311</v>
      </c>
      <c r="AU116" s="21">
        <f t="shared" si="196"/>
        <v>-4.4869800213628475</v>
      </c>
    </row>
    <row r="117" spans="1:47" s="15" customFormat="1" ht="11.25" x14ac:dyDescent="0.15">
      <c r="A117" s="20">
        <v>39903</v>
      </c>
      <c r="B117" s="18">
        <f t="shared" ref="B117:M117" si="197">(B68-B67)/(B68+B67)*200</f>
        <v>15.087218505755743</v>
      </c>
      <c r="C117" s="21">
        <f t="shared" si="197"/>
        <v>37.305854094717802</v>
      </c>
      <c r="D117" s="21">
        <f t="shared" si="197"/>
        <v>31.288210140908241</v>
      </c>
      <c r="E117" s="21">
        <f t="shared" si="197"/>
        <v>0.40782690116357401</v>
      </c>
      <c r="F117" s="21">
        <f t="shared" si="197"/>
        <v>5.2777890314114444</v>
      </c>
      <c r="G117" s="21">
        <f t="shared" si="197"/>
        <v>-45.589722442254235</v>
      </c>
      <c r="H117" s="21">
        <f t="shared" si="197"/>
        <v>-20.966368816025589</v>
      </c>
      <c r="I117" s="21">
        <f t="shared" si="197"/>
        <v>6.2066303671494616</v>
      </c>
      <c r="J117" s="21">
        <f t="shared" si="197"/>
        <v>1.4282570652472941</v>
      </c>
      <c r="K117" s="21">
        <f t="shared" si="197"/>
        <v>8.0501349513720388</v>
      </c>
      <c r="L117" s="21">
        <f t="shared" si="197"/>
        <v>7.3287089784394102</v>
      </c>
      <c r="M117" s="21">
        <f t="shared" si="197"/>
        <v>4.7368350493210301</v>
      </c>
      <c r="N117" s="21">
        <f t="shared" si="160"/>
        <v>58.304897026351966</v>
      </c>
      <c r="O117" s="21">
        <f t="shared" ref="O117:Z117" si="198">(O68-O67)/(O68+O67)*200</f>
        <v>83.99750196770168</v>
      </c>
      <c r="P117" s="21">
        <f t="shared" si="198"/>
        <v>20.853170118102486</v>
      </c>
      <c r="Q117" s="21">
        <f t="shared" si="198"/>
        <v>17.635337222665058</v>
      </c>
      <c r="R117" s="21">
        <f t="shared" si="198"/>
        <v>6.4655321867480922</v>
      </c>
      <c r="S117" s="21">
        <f t="shared" si="198"/>
        <v>4.7738749502626652</v>
      </c>
      <c r="T117" s="21">
        <f t="shared" si="198"/>
        <v>20.132619914860882</v>
      </c>
      <c r="U117" s="21">
        <f t="shared" si="198"/>
        <v>-1.5427113621343529</v>
      </c>
      <c r="V117" s="21">
        <f t="shared" si="198"/>
        <v>2.8607907971563864</v>
      </c>
      <c r="W117" s="21">
        <f t="shared" si="198"/>
        <v>1.1773154793245824</v>
      </c>
      <c r="X117" s="21">
        <f t="shared" si="198"/>
        <v>1.1967841108948518</v>
      </c>
      <c r="Y117" s="21">
        <f t="shared" si="198"/>
        <v>6.4870450463915761</v>
      </c>
      <c r="Z117" s="21">
        <f t="shared" si="198"/>
        <v>2.4684181762268054</v>
      </c>
      <c r="AA117" s="21">
        <f t="shared" si="162"/>
        <v>2.1966410691606915</v>
      </c>
      <c r="AB117" s="21">
        <f t="shared" ref="AB117:AU117" si="199">(AB68-AB67)/(AB68+AB67)*200</f>
        <v>35.906350845714428</v>
      </c>
      <c r="AC117" s="21">
        <f t="shared" si="199"/>
        <v>-0.62879553678497557</v>
      </c>
      <c r="AD117" s="21">
        <f t="shared" si="199"/>
        <v>8.8604549751841795</v>
      </c>
      <c r="AE117" s="21">
        <f t="shared" si="199"/>
        <v>3.3516442028151516</v>
      </c>
      <c r="AF117" s="21">
        <f t="shared" si="199"/>
        <v>-18.675237606958397</v>
      </c>
      <c r="AG117" s="21">
        <f t="shared" si="199"/>
        <v>4.149183794587163</v>
      </c>
      <c r="AH117" s="21">
        <f t="shared" si="199"/>
        <v>-19.098155548991826</v>
      </c>
      <c r="AI117" s="21">
        <f t="shared" si="199"/>
        <v>-23.519905403985621</v>
      </c>
      <c r="AJ117" s="21">
        <f t="shared" si="199"/>
        <v>266.52914587100423</v>
      </c>
      <c r="AK117" s="21">
        <f t="shared" si="199"/>
        <v>-4.8030094346891978</v>
      </c>
      <c r="AL117" s="21">
        <f t="shared" si="199"/>
        <v>-2.6533855279378136</v>
      </c>
      <c r="AM117" s="21">
        <f t="shared" si="199"/>
        <v>-10.143891806396788</v>
      </c>
      <c r="AN117" s="21">
        <f t="shared" si="199"/>
        <v>-2.2349885590060623</v>
      </c>
      <c r="AO117" s="21">
        <f t="shared" si="199"/>
        <v>-6.5294471815892541</v>
      </c>
      <c r="AP117" s="21">
        <f t="shared" si="199"/>
        <v>-1.702529515021229</v>
      </c>
      <c r="AQ117" s="21">
        <f t="shared" si="199"/>
        <v>-16.703381669994606</v>
      </c>
      <c r="AR117" s="21">
        <f t="shared" si="199"/>
        <v>3.9613695748286895</v>
      </c>
      <c r="AS117" s="21">
        <f t="shared" si="199"/>
        <v>-3.3946114986725817</v>
      </c>
      <c r="AT117" s="21">
        <f t="shared" si="199"/>
        <v>-3.4814239465924581</v>
      </c>
      <c r="AU117" s="21">
        <f t="shared" si="199"/>
        <v>-1.3323668380099267</v>
      </c>
    </row>
    <row r="118" spans="1:47" s="15" customFormat="1" ht="11.25" x14ac:dyDescent="0.15">
      <c r="A118" s="20">
        <v>39994</v>
      </c>
      <c r="B118" s="18">
        <f t="shared" ref="B118:M118" si="200">(B69-B68)/(B69+B68)*200</f>
        <v>1.5729943631291627</v>
      </c>
      <c r="C118" s="21">
        <f t="shared" si="200"/>
        <v>20.853170118102486</v>
      </c>
      <c r="D118" s="21">
        <f t="shared" si="200"/>
        <v>17.635337222665058</v>
      </c>
      <c r="E118" s="21">
        <f t="shared" si="200"/>
        <v>6.4655321867480922</v>
      </c>
      <c r="F118" s="21">
        <f t="shared" si="200"/>
        <v>4.7738749502626652</v>
      </c>
      <c r="G118" s="21">
        <f t="shared" si="200"/>
        <v>20.132619914860882</v>
      </c>
      <c r="H118" s="21">
        <f t="shared" si="200"/>
        <v>-1.5427113621343529</v>
      </c>
      <c r="I118" s="21">
        <f t="shared" si="200"/>
        <v>2.8607907971563864</v>
      </c>
      <c r="J118" s="21">
        <f t="shared" si="200"/>
        <v>1.1773154793245824</v>
      </c>
      <c r="K118" s="21">
        <f t="shared" si="200"/>
        <v>1.1967841108948518</v>
      </c>
      <c r="L118" s="21">
        <f t="shared" si="200"/>
        <v>6.4870450463915761</v>
      </c>
      <c r="M118" s="21">
        <f t="shared" si="200"/>
        <v>2.4684181762268054</v>
      </c>
      <c r="N118" s="21">
        <f t="shared" si="160"/>
        <v>2.1966410691606915</v>
      </c>
      <c r="O118" s="21">
        <f t="shared" ref="O118:Z118" si="201">(O69-O68)/(O69+O68)*200</f>
        <v>35.906350845714428</v>
      </c>
      <c r="P118" s="21">
        <f t="shared" si="201"/>
        <v>12.268898204408963</v>
      </c>
      <c r="Q118" s="21">
        <f t="shared" si="201"/>
        <v>8.3654337595248958</v>
      </c>
      <c r="R118" s="21">
        <f t="shared" si="201"/>
        <v>9.9408094017243123</v>
      </c>
      <c r="S118" s="21">
        <f t="shared" si="201"/>
        <v>3.1755841897983048</v>
      </c>
      <c r="T118" s="21">
        <f t="shared" si="201"/>
        <v>5.883527857567973</v>
      </c>
      <c r="U118" s="21">
        <f t="shared" si="201"/>
        <v>-0.20481599952985466</v>
      </c>
      <c r="V118" s="21">
        <f t="shared" si="201"/>
        <v>0.91361905836627155</v>
      </c>
      <c r="W118" s="21">
        <f t="shared" si="201"/>
        <v>0.43272305690133389</v>
      </c>
      <c r="X118" s="21">
        <f t="shared" si="201"/>
        <v>1.1093444434793358</v>
      </c>
      <c r="Y118" s="21">
        <f t="shared" si="201"/>
        <v>4.1618300270080342</v>
      </c>
      <c r="Z118" s="21">
        <f t="shared" si="201"/>
        <v>-0.30436743788265191</v>
      </c>
      <c r="AA118" s="21">
        <f t="shared" si="162"/>
        <v>-5.2116535688722951</v>
      </c>
      <c r="AB118" s="21">
        <f t="shared" ref="AB118:AU118" si="202">(AB69-AB68)/(AB69+AB68)*200</f>
        <v>5.8481614696213882</v>
      </c>
      <c r="AC118" s="21">
        <f t="shared" si="202"/>
        <v>-4.9613346621396548E-2</v>
      </c>
      <c r="AD118" s="21">
        <f t="shared" si="202"/>
        <v>3.3853222231139077</v>
      </c>
      <c r="AE118" s="21">
        <f t="shared" si="202"/>
        <v>1.5651891847915889</v>
      </c>
      <c r="AF118" s="21">
        <f t="shared" si="202"/>
        <v>3.6227062413108668</v>
      </c>
      <c r="AG118" s="21">
        <f t="shared" si="202"/>
        <v>9.2838952893544331</v>
      </c>
      <c r="AH118" s="21">
        <f t="shared" si="202"/>
        <v>3.1910389177228558</v>
      </c>
      <c r="AI118" s="21">
        <f t="shared" si="202"/>
        <v>13.608643195176597</v>
      </c>
      <c r="AJ118" s="21">
        <f t="shared" si="202"/>
        <v>391.83836699811269</v>
      </c>
      <c r="AK118" s="21">
        <f t="shared" si="202"/>
        <v>0.99017556419874442</v>
      </c>
      <c r="AL118" s="21">
        <f t="shared" si="202"/>
        <v>0.60842721251646248</v>
      </c>
      <c r="AM118" s="21">
        <f t="shared" si="202"/>
        <v>0.77483186825967731</v>
      </c>
      <c r="AN118" s="21">
        <f t="shared" si="202"/>
        <v>-0.67280898109037168</v>
      </c>
      <c r="AO118" s="21">
        <f t="shared" si="202"/>
        <v>1.1196362504331308</v>
      </c>
      <c r="AP118" s="21">
        <f t="shared" si="202"/>
        <v>-0.77344815341511508</v>
      </c>
      <c r="AQ118" s="21">
        <f t="shared" si="202"/>
        <v>3.7462414555575814</v>
      </c>
      <c r="AR118" s="21">
        <f t="shared" si="202"/>
        <v>-6.1953423230010936</v>
      </c>
      <c r="AS118" s="21">
        <f t="shared" si="202"/>
        <v>-0.46982067810633421</v>
      </c>
      <c r="AT118" s="21">
        <f t="shared" si="202"/>
        <v>0.34313689415748871</v>
      </c>
      <c r="AU118" s="21">
        <f t="shared" si="202"/>
        <v>1.143977555169253</v>
      </c>
    </row>
    <row r="119" spans="1:47" s="15" customFormat="1" ht="11.25" x14ac:dyDescent="0.15">
      <c r="A119" s="20">
        <v>40086</v>
      </c>
      <c r="B119" s="18">
        <f t="shared" ref="B119:M119" si="203">(B70-B69)/(B70+B69)*200</f>
        <v>3.9703040874171709</v>
      </c>
      <c r="C119" s="21">
        <f t="shared" si="203"/>
        <v>12.268898204408963</v>
      </c>
      <c r="D119" s="21">
        <f t="shared" si="203"/>
        <v>8.3654337595248958</v>
      </c>
      <c r="E119" s="21">
        <f t="shared" si="203"/>
        <v>9.9408094017243123</v>
      </c>
      <c r="F119" s="21">
        <f t="shared" si="203"/>
        <v>3.1755841897983048</v>
      </c>
      <c r="G119" s="21">
        <f t="shared" si="203"/>
        <v>5.883527857567973</v>
      </c>
      <c r="H119" s="21">
        <f t="shared" si="203"/>
        <v>-0.20481599952985466</v>
      </c>
      <c r="I119" s="21">
        <f t="shared" si="203"/>
        <v>0.91361905836627155</v>
      </c>
      <c r="J119" s="21">
        <f t="shared" si="203"/>
        <v>0.43272305690133389</v>
      </c>
      <c r="K119" s="21">
        <f t="shared" si="203"/>
        <v>1.1093444434793358</v>
      </c>
      <c r="L119" s="21">
        <f t="shared" si="203"/>
        <v>4.1618300270080342</v>
      </c>
      <c r="M119" s="21">
        <f t="shared" si="203"/>
        <v>-0.30436743788265191</v>
      </c>
      <c r="N119" s="21">
        <f t="shared" si="160"/>
        <v>-5.2116535688722951</v>
      </c>
      <c r="O119" s="21">
        <f t="shared" ref="O119:Z119" si="204">(O70-O69)/(O70+O69)*200</f>
        <v>5.8481614696213882</v>
      </c>
      <c r="P119" s="21">
        <f t="shared" si="204"/>
        <v>2.445377415739578</v>
      </c>
      <c r="Q119" s="21">
        <f t="shared" si="204"/>
        <v>0.19643756422487829</v>
      </c>
      <c r="R119" s="21">
        <f t="shared" si="204"/>
        <v>9.0593412949687995</v>
      </c>
      <c r="S119" s="21">
        <f t="shared" si="204"/>
        <v>3.6434183390417916</v>
      </c>
      <c r="T119" s="21">
        <f t="shared" si="204"/>
        <v>8.082448045211736</v>
      </c>
      <c r="U119" s="21">
        <f t="shared" si="204"/>
        <v>-10.616912354880872</v>
      </c>
      <c r="V119" s="21">
        <f t="shared" si="204"/>
        <v>-0.11257016897577383</v>
      </c>
      <c r="W119" s="21">
        <f t="shared" si="204"/>
        <v>0.68678930667913618</v>
      </c>
      <c r="X119" s="21">
        <f t="shared" si="204"/>
        <v>-2.2216337865230487</v>
      </c>
      <c r="Y119" s="21">
        <f t="shared" si="204"/>
        <v>1.2719167956457438</v>
      </c>
      <c r="Z119" s="21">
        <f t="shared" si="204"/>
        <v>-0.13092386595813735</v>
      </c>
      <c r="AA119" s="21">
        <f t="shared" si="162"/>
        <v>-4.5480819152267307</v>
      </c>
      <c r="AB119" s="21">
        <f t="shared" ref="AB119:AU119" si="205">(AB70-AB69)/(AB70+AB69)*200</f>
        <v>9.4526457653657658</v>
      </c>
      <c r="AC119" s="21">
        <f t="shared" si="205"/>
        <v>-0.30622659464567076</v>
      </c>
      <c r="AD119" s="21">
        <f t="shared" si="205"/>
        <v>-0.15128522579696377</v>
      </c>
      <c r="AE119" s="21">
        <f t="shared" si="205"/>
        <v>0.28783223455220147</v>
      </c>
      <c r="AF119" s="21">
        <f t="shared" si="205"/>
        <v>6.6571998802886885</v>
      </c>
      <c r="AG119" s="21">
        <f t="shared" si="205"/>
        <v>11.215153517601882</v>
      </c>
      <c r="AH119" s="21">
        <f t="shared" si="205"/>
        <v>10.822801366673735</v>
      </c>
      <c r="AI119" s="21">
        <f t="shared" si="205"/>
        <v>25.516160280490556</v>
      </c>
      <c r="AJ119" s="21">
        <f t="shared" si="205"/>
        <v>75.950950545275148</v>
      </c>
      <c r="AK119" s="21">
        <f t="shared" si="205"/>
        <v>1.362810351430126</v>
      </c>
      <c r="AL119" s="21">
        <f t="shared" si="205"/>
        <v>1.010735619677577</v>
      </c>
      <c r="AM119" s="21">
        <f t="shared" si="205"/>
        <v>3.8588074050657695</v>
      </c>
      <c r="AN119" s="21">
        <f t="shared" si="205"/>
        <v>-6.0837860084475712E-2</v>
      </c>
      <c r="AO119" s="21">
        <f t="shared" si="205"/>
        <v>-1.2344802372692209E-2</v>
      </c>
      <c r="AP119" s="21">
        <f t="shared" si="205"/>
        <v>-0.14999960074261293</v>
      </c>
      <c r="AQ119" s="21">
        <f t="shared" si="205"/>
        <v>2.1989805462002097</v>
      </c>
      <c r="AR119" s="21">
        <f t="shared" si="205"/>
        <v>-2.6435878315142056</v>
      </c>
      <c r="AS119" s="21">
        <f t="shared" si="205"/>
        <v>-0.59513330729838387</v>
      </c>
      <c r="AT119" s="21">
        <f t="shared" si="205"/>
        <v>0.21421186025565819</v>
      </c>
      <c r="AU119" s="21">
        <f t="shared" si="205"/>
        <v>3.4967041774449918</v>
      </c>
    </row>
    <row r="120" spans="1:47" s="15" customFormat="1" ht="11.25" x14ac:dyDescent="0.15">
      <c r="A120" s="20">
        <v>40178</v>
      </c>
      <c r="B120" s="18">
        <f t="shared" ref="B120:M120" si="206">(B71-B70)/(B71+B70)*200</f>
        <v>1.8440064445002915</v>
      </c>
      <c r="C120" s="21">
        <f t="shared" si="206"/>
        <v>2.445377415739578</v>
      </c>
      <c r="D120" s="21">
        <f t="shared" si="206"/>
        <v>0.19643756422487829</v>
      </c>
      <c r="E120" s="21">
        <f t="shared" si="206"/>
        <v>9.0593412949687995</v>
      </c>
      <c r="F120" s="21">
        <f t="shared" si="206"/>
        <v>3.6434183390417916</v>
      </c>
      <c r="G120" s="21">
        <f t="shared" si="206"/>
        <v>8.082448045211736</v>
      </c>
      <c r="H120" s="21">
        <f t="shared" si="206"/>
        <v>-10.616912354880872</v>
      </c>
      <c r="I120" s="21">
        <f t="shared" si="206"/>
        <v>-0.11257016897577383</v>
      </c>
      <c r="J120" s="21">
        <f t="shared" si="206"/>
        <v>0.68678930667913618</v>
      </c>
      <c r="K120" s="21">
        <f t="shared" si="206"/>
        <v>-2.2216337865230487</v>
      </c>
      <c r="L120" s="21">
        <f t="shared" si="206"/>
        <v>1.2719167956457438</v>
      </c>
      <c r="M120" s="21">
        <f t="shared" si="206"/>
        <v>-0.13092386595813735</v>
      </c>
      <c r="N120" s="21">
        <f t="shared" si="160"/>
        <v>-4.5480819152267307</v>
      </c>
      <c r="O120" s="21">
        <f t="shared" ref="O120:Z120" si="207">(O71-O70)/(O71+O70)*200</f>
        <v>9.4526457653657658</v>
      </c>
      <c r="P120" s="21">
        <f t="shared" si="207"/>
        <v>-10.520397993713313</v>
      </c>
      <c r="Q120" s="21">
        <f t="shared" si="207"/>
        <v>-4.7199967287324682</v>
      </c>
      <c r="R120" s="21">
        <f t="shared" si="207"/>
        <v>6.6850210165536357</v>
      </c>
      <c r="S120" s="21">
        <f t="shared" si="207"/>
        <v>0.97511922116414951</v>
      </c>
      <c r="T120" s="21">
        <f t="shared" si="207"/>
        <v>43.29848883744237</v>
      </c>
      <c r="U120" s="21">
        <f t="shared" si="207"/>
        <v>28.572785609852254</v>
      </c>
      <c r="V120" s="21">
        <f t="shared" si="207"/>
        <v>-0.21973841870317162</v>
      </c>
      <c r="W120" s="21">
        <f t="shared" si="207"/>
        <v>-5.1952702486119549</v>
      </c>
      <c r="X120" s="21">
        <f t="shared" si="207"/>
        <v>-2.3223391247773488</v>
      </c>
      <c r="Y120" s="21">
        <f t="shared" si="207"/>
        <v>-1.4063110002195618</v>
      </c>
      <c r="Z120" s="21">
        <f t="shared" si="207"/>
        <v>-4.9830931597694716</v>
      </c>
      <c r="AA120" s="21">
        <f t="shared" si="162"/>
        <v>-68.938845458715932</v>
      </c>
      <c r="AB120" s="21">
        <f t="shared" ref="AB120:AU120" si="208">(AB71-AB70)/(AB71+AB70)*200</f>
        <v>-15.713495236502034</v>
      </c>
      <c r="AC120" s="21">
        <f t="shared" si="208"/>
        <v>-0.12982953591366625</v>
      </c>
      <c r="AD120" s="21">
        <f t="shared" si="208"/>
        <v>-1.8606440701004905</v>
      </c>
      <c r="AE120" s="21">
        <f t="shared" si="208"/>
        <v>-1.3535029178889806</v>
      </c>
      <c r="AF120" s="21">
        <f t="shared" si="208"/>
        <v>2.2913781248173395</v>
      </c>
      <c r="AG120" s="21">
        <f t="shared" si="208"/>
        <v>7.725995377099518</v>
      </c>
      <c r="AH120" s="21">
        <f t="shared" si="208"/>
        <v>14.049296406382181</v>
      </c>
      <c r="AI120" s="21">
        <f t="shared" si="208"/>
        <v>36.995289465449574</v>
      </c>
      <c r="AJ120" s="21">
        <f t="shared" si="208"/>
        <v>50.202110411673118</v>
      </c>
      <c r="AK120" s="21">
        <f t="shared" si="208"/>
        <v>1.5706658406222991</v>
      </c>
      <c r="AL120" s="21">
        <f t="shared" si="208"/>
        <v>0.74972348102886222</v>
      </c>
      <c r="AM120" s="21">
        <f t="shared" si="208"/>
        <v>1.8127109604814375</v>
      </c>
      <c r="AN120" s="21">
        <f t="shared" si="208"/>
        <v>-0.56264604116548378</v>
      </c>
      <c r="AO120" s="21">
        <f t="shared" si="208"/>
        <v>4.2076781925273248E-2</v>
      </c>
      <c r="AP120" s="21">
        <f t="shared" si="208"/>
        <v>0.68291504204964948</v>
      </c>
      <c r="AQ120" s="21">
        <f t="shared" si="208"/>
        <v>4.208260575065224</v>
      </c>
      <c r="AR120" s="21">
        <f t="shared" si="208"/>
        <v>1.5617853207853349</v>
      </c>
      <c r="AS120" s="21">
        <f t="shared" si="208"/>
        <v>-0.65835847847731777</v>
      </c>
      <c r="AT120" s="21">
        <f t="shared" si="208"/>
        <v>-0.18684243767806705</v>
      </c>
      <c r="AU120" s="21">
        <f t="shared" si="208"/>
        <v>6.2538681551443442</v>
      </c>
    </row>
    <row r="121" spans="1:47" s="15" customFormat="1" ht="11.25" x14ac:dyDescent="0.15">
      <c r="A121" s="20">
        <v>40268</v>
      </c>
      <c r="B121" s="18">
        <f t="shared" ref="B121:M121" si="209">(B72-B71)/(B72+B71)*200</f>
        <v>-5.2137727356278241</v>
      </c>
      <c r="C121" s="21">
        <f t="shared" si="209"/>
        <v>-10.520397993713313</v>
      </c>
      <c r="D121" s="21">
        <f t="shared" si="209"/>
        <v>-4.7199967287324682</v>
      </c>
      <c r="E121" s="21">
        <f t="shared" si="209"/>
        <v>6.6850210165536357</v>
      </c>
      <c r="F121" s="21">
        <f t="shared" si="209"/>
        <v>0.97511922116414951</v>
      </c>
      <c r="G121" s="21">
        <f t="shared" si="209"/>
        <v>43.29848883744237</v>
      </c>
      <c r="H121" s="21">
        <f t="shared" si="209"/>
        <v>28.572785609852254</v>
      </c>
      <c r="I121" s="21">
        <f t="shared" si="209"/>
        <v>-0.21973841870317162</v>
      </c>
      <c r="J121" s="21">
        <f t="shared" si="209"/>
        <v>-5.1952702486119549</v>
      </c>
      <c r="K121" s="21">
        <f t="shared" si="209"/>
        <v>-2.3223391247773488</v>
      </c>
      <c r="L121" s="21">
        <f t="shared" si="209"/>
        <v>-1.4063110002195618</v>
      </c>
      <c r="M121" s="21">
        <f t="shared" si="209"/>
        <v>-4.9830931597694716</v>
      </c>
      <c r="N121" s="21">
        <f t="shared" si="160"/>
        <v>-68.938845458715932</v>
      </c>
      <c r="O121" s="21">
        <f t="shared" ref="O121:Z121" si="210">(O72-O71)/(O72+O71)*200</f>
        <v>-15.713495236502034</v>
      </c>
      <c r="P121" s="21">
        <f t="shared" si="210"/>
        <v>-23.935220555454151</v>
      </c>
      <c r="Q121" s="21">
        <f t="shared" si="210"/>
        <v>-16.579740406632247</v>
      </c>
      <c r="R121" s="21">
        <f t="shared" si="210"/>
        <v>-2.3760518853669454</v>
      </c>
      <c r="S121" s="21">
        <f t="shared" si="210"/>
        <v>-3.4383482909597869</v>
      </c>
      <c r="T121" s="21">
        <f t="shared" si="210"/>
        <v>4.0810485280335724</v>
      </c>
      <c r="U121" s="21">
        <f t="shared" si="210"/>
        <v>-4.0120746540526824</v>
      </c>
      <c r="V121" s="21">
        <f t="shared" si="210"/>
        <v>-3.1913030438130701</v>
      </c>
      <c r="W121" s="21">
        <f t="shared" si="210"/>
        <v>-1.1542314746142686</v>
      </c>
      <c r="X121" s="21">
        <f t="shared" si="210"/>
        <v>-0.99089324747693786</v>
      </c>
      <c r="Y121" s="21">
        <f t="shared" si="210"/>
        <v>-4.1104490903601274</v>
      </c>
      <c r="Z121" s="21">
        <f t="shared" si="210"/>
        <v>-2.5923510066870947</v>
      </c>
      <c r="AA121" s="21">
        <f t="shared" si="162"/>
        <v>-4.700757236185785</v>
      </c>
      <c r="AB121" s="21">
        <f t="shared" ref="AB121:AU121" si="211">(AB72-AB71)/(AB72+AB71)*200</f>
        <v>-59.652080761214613</v>
      </c>
      <c r="AC121" s="21">
        <f t="shared" si="211"/>
        <v>0.28699615404218143</v>
      </c>
      <c r="AD121" s="21">
        <f t="shared" si="211"/>
        <v>-7.624693575942243</v>
      </c>
      <c r="AE121" s="21">
        <f t="shared" si="211"/>
        <v>-2.325315660112802</v>
      </c>
      <c r="AF121" s="21">
        <f t="shared" si="211"/>
        <v>13.321629485413602</v>
      </c>
      <c r="AG121" s="21">
        <f t="shared" si="211"/>
        <v>10.465364383388925</v>
      </c>
      <c r="AH121" s="21">
        <f t="shared" si="211"/>
        <v>36.289832617517284</v>
      </c>
      <c r="AI121" s="21">
        <f t="shared" si="211"/>
        <v>0.9443270289370016</v>
      </c>
      <c r="AJ121" s="21">
        <f t="shared" si="211"/>
        <v>30.301019833228786</v>
      </c>
      <c r="AK121" s="21">
        <f t="shared" si="211"/>
        <v>6.070444150905959</v>
      </c>
      <c r="AL121" s="21">
        <f t="shared" si="211"/>
        <v>2.9161632924921124</v>
      </c>
      <c r="AM121" s="21">
        <f t="shared" si="211"/>
        <v>8.9058204296752077</v>
      </c>
      <c r="AN121" s="21">
        <f t="shared" si="211"/>
        <v>5.4641498992850446</v>
      </c>
      <c r="AO121" s="21">
        <f t="shared" si="211"/>
        <v>3.1190180436286488</v>
      </c>
      <c r="AP121" s="21">
        <f t="shared" si="211"/>
        <v>1.15758129795642</v>
      </c>
      <c r="AQ121" s="21">
        <f t="shared" si="211"/>
        <v>13.527780886891705</v>
      </c>
      <c r="AR121" s="21">
        <f t="shared" si="211"/>
        <v>-12.877484144041706</v>
      </c>
      <c r="AS121" s="21">
        <f t="shared" si="211"/>
        <v>1.3676182455749688</v>
      </c>
      <c r="AT121" s="21">
        <f t="shared" si="211"/>
        <v>1.8715591362056287</v>
      </c>
      <c r="AU121" s="21">
        <f t="shared" si="211"/>
        <v>4.2709797025263336</v>
      </c>
    </row>
    <row r="122" spans="1:47" s="15" customFormat="1" ht="11.25" x14ac:dyDescent="0.15">
      <c r="A122" s="20">
        <v>40359</v>
      </c>
      <c r="B122" s="18">
        <f t="shared" ref="B122:M122" si="212">(B73-B72)/(B73+B72)*200</f>
        <v>-7.0442310871004485</v>
      </c>
      <c r="C122" s="21">
        <f t="shared" si="212"/>
        <v>-23.935220555454151</v>
      </c>
      <c r="D122" s="21">
        <f t="shared" si="212"/>
        <v>-16.579740406632247</v>
      </c>
      <c r="E122" s="21">
        <f t="shared" si="212"/>
        <v>-2.3760518853669454</v>
      </c>
      <c r="F122" s="21">
        <f t="shared" si="212"/>
        <v>-3.4383482909597869</v>
      </c>
      <c r="G122" s="21">
        <f t="shared" si="212"/>
        <v>4.0810485280335724</v>
      </c>
      <c r="H122" s="21">
        <f t="shared" si="212"/>
        <v>-4.0120746540526824</v>
      </c>
      <c r="I122" s="21">
        <f t="shared" si="212"/>
        <v>-3.1913030438130701</v>
      </c>
      <c r="J122" s="21">
        <f t="shared" si="212"/>
        <v>-1.1542314746142686</v>
      </c>
      <c r="K122" s="21">
        <f t="shared" si="212"/>
        <v>-0.99089324747693786</v>
      </c>
      <c r="L122" s="21">
        <f t="shared" si="212"/>
        <v>-4.1104490903601274</v>
      </c>
      <c r="M122" s="21">
        <f t="shared" si="212"/>
        <v>-2.5923510066870947</v>
      </c>
      <c r="N122" s="21">
        <f t="shared" si="160"/>
        <v>-4.700757236185785</v>
      </c>
      <c r="O122" s="21">
        <f t="shared" ref="O122:Z122" si="213">(O73-O72)/(O73+O72)*200</f>
        <v>-59.652080761214613</v>
      </c>
      <c r="P122" s="21">
        <f t="shared" si="213"/>
        <v>-8.2043053015813658</v>
      </c>
      <c r="Q122" s="21">
        <f t="shared" si="213"/>
        <v>-7.7053158383125844</v>
      </c>
      <c r="R122" s="21">
        <f t="shared" si="213"/>
        <v>-8.0119687562080575</v>
      </c>
      <c r="S122" s="21">
        <f t="shared" si="213"/>
        <v>-1.6147821477502278</v>
      </c>
      <c r="T122" s="21">
        <f t="shared" si="213"/>
        <v>-0.13863398870165472</v>
      </c>
      <c r="U122" s="21">
        <f t="shared" si="213"/>
        <v>2.318450611157628</v>
      </c>
      <c r="V122" s="21">
        <f t="shared" si="213"/>
        <v>-1.1401675454705689</v>
      </c>
      <c r="W122" s="21">
        <f t="shared" si="213"/>
        <v>-0.42811061887993718</v>
      </c>
      <c r="X122" s="21">
        <f t="shared" si="213"/>
        <v>-0.50689401352726704</v>
      </c>
      <c r="Y122" s="21">
        <f t="shared" si="213"/>
        <v>-2.6588017826532284</v>
      </c>
      <c r="Z122" s="21">
        <f t="shared" si="213"/>
        <v>1.0060337541273876</v>
      </c>
      <c r="AA122" s="21">
        <f t="shared" si="162"/>
        <v>4.4694149260239087</v>
      </c>
      <c r="AB122" s="21">
        <f t="shared" ref="AB122:AU122" si="214">(AB73-AB72)/(AB73+AB72)*200</f>
        <v>56.90529446580873</v>
      </c>
      <c r="AC122" s="21">
        <f t="shared" si="214"/>
        <v>-0.11346948230336537</v>
      </c>
      <c r="AD122" s="21">
        <f t="shared" si="214"/>
        <v>-3.169870145636426</v>
      </c>
      <c r="AE122" s="21">
        <f t="shared" si="214"/>
        <v>-0.71965009568085103</v>
      </c>
      <c r="AF122" s="21">
        <f t="shared" si="214"/>
        <v>2.4305529944290969</v>
      </c>
      <c r="AG122" s="21">
        <f t="shared" si="214"/>
        <v>-10.676468346838618</v>
      </c>
      <c r="AH122" s="21">
        <f t="shared" si="214"/>
        <v>2.0745685123839404</v>
      </c>
      <c r="AI122" s="21">
        <f t="shared" si="214"/>
        <v>-4.3695928120068697</v>
      </c>
      <c r="AJ122" s="21">
        <f t="shared" si="214"/>
        <v>-24.407862028545345</v>
      </c>
      <c r="AK122" s="21">
        <f t="shared" si="214"/>
        <v>-1.3369111672312308</v>
      </c>
      <c r="AL122" s="21">
        <f t="shared" si="214"/>
        <v>-0.91858214349373657</v>
      </c>
      <c r="AM122" s="21">
        <f t="shared" si="214"/>
        <v>-0.70067918768937509</v>
      </c>
      <c r="AN122" s="21">
        <f t="shared" si="214"/>
        <v>-1.542707838341868</v>
      </c>
      <c r="AO122" s="21">
        <f t="shared" si="214"/>
        <v>0.68578682665187829</v>
      </c>
      <c r="AP122" s="21">
        <f t="shared" si="214"/>
        <v>0.37103071179798625</v>
      </c>
      <c r="AQ122" s="21">
        <f t="shared" si="214"/>
        <v>-3.0005511493650334</v>
      </c>
      <c r="AR122" s="21">
        <f t="shared" si="214"/>
        <v>5.3284335312917603</v>
      </c>
      <c r="AS122" s="21">
        <f t="shared" si="214"/>
        <v>0.25878197022183352</v>
      </c>
      <c r="AT122" s="21">
        <f t="shared" si="214"/>
        <v>-1.0109687026137923</v>
      </c>
      <c r="AU122" s="21">
        <f t="shared" si="214"/>
        <v>-0.19065126450923703</v>
      </c>
    </row>
    <row r="123" spans="1:47" s="15" customFormat="1" ht="11.25" x14ac:dyDescent="0.15">
      <c r="A123" s="20">
        <v>40451</v>
      </c>
      <c r="B123" s="18">
        <f t="shared" ref="B123:M123" si="215">(B74-B73)/(B74+B73)*200</f>
        <v>-0.8769876434992484</v>
      </c>
      <c r="C123" s="21">
        <f t="shared" si="215"/>
        <v>-8.2043053015813658</v>
      </c>
      <c r="D123" s="21">
        <f t="shared" si="215"/>
        <v>-7.7053158383125844</v>
      </c>
      <c r="E123" s="21">
        <f t="shared" si="215"/>
        <v>-8.0119687562080575</v>
      </c>
      <c r="F123" s="21">
        <f t="shared" si="215"/>
        <v>-1.6147821477502278</v>
      </c>
      <c r="G123" s="21">
        <f t="shared" si="215"/>
        <v>-0.13863398870165472</v>
      </c>
      <c r="H123" s="21">
        <f t="shared" si="215"/>
        <v>2.318450611157628</v>
      </c>
      <c r="I123" s="21">
        <f t="shared" si="215"/>
        <v>-1.1401675454705689</v>
      </c>
      <c r="J123" s="21">
        <f t="shared" si="215"/>
        <v>-0.42811061887993718</v>
      </c>
      <c r="K123" s="21">
        <f t="shared" si="215"/>
        <v>-0.50689401352726704</v>
      </c>
      <c r="L123" s="21">
        <f t="shared" si="215"/>
        <v>-2.6588017826532284</v>
      </c>
      <c r="M123" s="21">
        <f t="shared" si="215"/>
        <v>1.0060337541273876</v>
      </c>
      <c r="N123" s="21">
        <f t="shared" si="160"/>
        <v>4.4694149260239087</v>
      </c>
      <c r="O123" s="21">
        <f t="shared" ref="O123:Z123" si="216">(O74-O73)/(O74+O73)*200</f>
        <v>56.90529446580873</v>
      </c>
      <c r="P123" s="21">
        <f t="shared" si="216"/>
        <v>2.1083614942400373</v>
      </c>
      <c r="Q123" s="21">
        <f t="shared" si="216"/>
        <v>1.9040508402096787</v>
      </c>
      <c r="R123" s="21">
        <f t="shared" si="216"/>
        <v>-6.1314961671856345</v>
      </c>
      <c r="S123" s="21">
        <f t="shared" si="216"/>
        <v>-1.8379336073714545</v>
      </c>
      <c r="T123" s="21">
        <f t="shared" si="216"/>
        <v>-3.1771448051018267</v>
      </c>
      <c r="U123" s="21">
        <f t="shared" si="216"/>
        <v>1.5373720738518928</v>
      </c>
      <c r="V123" s="21">
        <f t="shared" si="216"/>
        <v>0.67476557765180967</v>
      </c>
      <c r="W123" s="21">
        <f t="shared" si="216"/>
        <v>5.9997152422933096E-2</v>
      </c>
      <c r="X123" s="21">
        <f t="shared" si="216"/>
        <v>-0.49754518041167262</v>
      </c>
      <c r="Y123" s="21">
        <f t="shared" si="216"/>
        <v>-0.80161049319695232</v>
      </c>
      <c r="Z123" s="21">
        <f t="shared" si="216"/>
        <v>6.3981460811477431E-2</v>
      </c>
      <c r="AA123" s="21">
        <f t="shared" si="162"/>
        <v>2.3479283272299765</v>
      </c>
      <c r="AB123" s="21">
        <f t="shared" ref="AB123:AU123" si="217">(AB74-AB73)/(AB74+AB73)*200</f>
        <v>12.080422519301424</v>
      </c>
      <c r="AC123" s="21">
        <f t="shared" si="217"/>
        <v>-0.13339339264194106</v>
      </c>
      <c r="AD123" s="21">
        <f t="shared" si="217"/>
        <v>0.202196262233343</v>
      </c>
      <c r="AE123" s="21">
        <f t="shared" si="217"/>
        <v>-0.35922716013812572</v>
      </c>
      <c r="AF123" s="21">
        <f t="shared" si="217"/>
        <v>-1.1767419154018812</v>
      </c>
      <c r="AG123" s="21">
        <f t="shared" si="217"/>
        <v>-9.8702037774129483</v>
      </c>
      <c r="AH123" s="21">
        <f t="shared" si="217"/>
        <v>-3.3152210533397919</v>
      </c>
      <c r="AI123" s="21">
        <f t="shared" si="217"/>
        <v>-3.416721574241782</v>
      </c>
      <c r="AJ123" s="21">
        <f t="shared" si="217"/>
        <v>-12.50889605926529</v>
      </c>
      <c r="AK123" s="21">
        <f t="shared" si="217"/>
        <v>-0.94590563412181372</v>
      </c>
      <c r="AL123" s="21">
        <f t="shared" si="217"/>
        <v>-0.54262349110281238</v>
      </c>
      <c r="AM123" s="21">
        <f t="shared" si="217"/>
        <v>-1.3429727132760294</v>
      </c>
      <c r="AN123" s="21">
        <f t="shared" si="217"/>
        <v>-0.68803310310158339</v>
      </c>
      <c r="AO123" s="21">
        <f t="shared" si="217"/>
        <v>0.61576222959087867</v>
      </c>
      <c r="AP123" s="21">
        <f t="shared" si="217"/>
        <v>0.17870237241084927</v>
      </c>
      <c r="AQ123" s="21">
        <f t="shared" si="217"/>
        <v>-2.2046022615978553</v>
      </c>
      <c r="AR123" s="21">
        <f t="shared" si="217"/>
        <v>3.8384090655705521</v>
      </c>
      <c r="AS123" s="21">
        <f t="shared" si="217"/>
        <v>0.10149833879714064</v>
      </c>
      <c r="AT123" s="21">
        <f t="shared" si="217"/>
        <v>-0.33900340723322486</v>
      </c>
      <c r="AU123" s="21">
        <f t="shared" si="217"/>
        <v>-2.3108808178738909</v>
      </c>
    </row>
    <row r="124" spans="1:47" s="15" customFormat="1" ht="11.25" x14ac:dyDescent="0.15">
      <c r="A124" s="20">
        <v>40543</v>
      </c>
      <c r="B124" s="18">
        <f t="shared" ref="B124:M124" si="218">(B75-B74)/(B75+B74)*200</f>
        <v>-0.65834048502928888</v>
      </c>
      <c r="C124" s="21">
        <f t="shared" si="218"/>
        <v>2.1083614942400373</v>
      </c>
      <c r="D124" s="21">
        <f t="shared" si="218"/>
        <v>1.9040508402096787</v>
      </c>
      <c r="E124" s="21">
        <f t="shared" si="218"/>
        <v>-6.1314961671856345</v>
      </c>
      <c r="F124" s="21">
        <f t="shared" si="218"/>
        <v>-1.8379336073714545</v>
      </c>
      <c r="G124" s="21">
        <f t="shared" si="218"/>
        <v>-3.1771448051018267</v>
      </c>
      <c r="H124" s="21">
        <f t="shared" si="218"/>
        <v>1.5373720738518928</v>
      </c>
      <c r="I124" s="21">
        <f t="shared" si="218"/>
        <v>0.67476557765180967</v>
      </c>
      <c r="J124" s="21">
        <f t="shared" si="218"/>
        <v>5.9997152422933096E-2</v>
      </c>
      <c r="K124" s="21">
        <f t="shared" si="218"/>
        <v>-0.49754518041167262</v>
      </c>
      <c r="L124" s="21">
        <f t="shared" si="218"/>
        <v>-0.80161049319695232</v>
      </c>
      <c r="M124" s="21">
        <f t="shared" si="218"/>
        <v>6.3981460811477431E-2</v>
      </c>
      <c r="N124" s="21">
        <f t="shared" si="160"/>
        <v>2.3479283272299765</v>
      </c>
      <c r="O124" s="21">
        <f t="shared" ref="O124:Z124" si="219">(O75-O74)/(O75+O74)*200</f>
        <v>12.080422519301424</v>
      </c>
      <c r="P124" s="21">
        <f t="shared" si="219"/>
        <v>9.5849278962347633</v>
      </c>
      <c r="Q124" s="21">
        <f t="shared" si="219"/>
        <v>5.7314359295356647</v>
      </c>
      <c r="R124" s="21">
        <f t="shared" si="219"/>
        <v>-5.2097087230059378</v>
      </c>
      <c r="S124" s="21">
        <f t="shared" si="219"/>
        <v>-3.9455455053326545</v>
      </c>
      <c r="T124" s="21">
        <f t="shared" si="219"/>
        <v>1.1216659047111788</v>
      </c>
      <c r="U124" s="21">
        <f t="shared" si="219"/>
        <v>0.39047069666323941</v>
      </c>
      <c r="V124" s="21">
        <f t="shared" si="219"/>
        <v>1.6264081411775839</v>
      </c>
      <c r="W124" s="21">
        <f t="shared" si="219"/>
        <v>2.7600888511078825</v>
      </c>
      <c r="X124" s="21">
        <f t="shared" si="219"/>
        <v>-3.0728903143903676</v>
      </c>
      <c r="Y124" s="21">
        <f t="shared" si="219"/>
        <v>-4.5787514983145501</v>
      </c>
      <c r="Z124" s="21">
        <f t="shared" si="219"/>
        <v>-1.1361950200731663</v>
      </c>
      <c r="AA124" s="21">
        <f t="shared" si="162"/>
        <v>-4.0394591334817651</v>
      </c>
      <c r="AB124" s="21">
        <f t="shared" ref="AB124:AU124" si="220">(AB75-AB74)/(AB75+AB74)*200</f>
        <v>-36.531732297392693</v>
      </c>
      <c r="AC124" s="21">
        <f t="shared" si="220"/>
        <v>5.7140356168399135E-3</v>
      </c>
      <c r="AD124" s="21">
        <f t="shared" si="220"/>
        <v>1.096210410635805</v>
      </c>
      <c r="AE124" s="21">
        <f t="shared" si="220"/>
        <v>-1.0886285848095307</v>
      </c>
      <c r="AF124" s="21">
        <f t="shared" si="220"/>
        <v>-1.2115801623378863</v>
      </c>
      <c r="AG124" s="21">
        <f t="shared" si="220"/>
        <v>-4.290620528760547</v>
      </c>
      <c r="AH124" s="21">
        <f t="shared" si="220"/>
        <v>-13.425791815409676</v>
      </c>
      <c r="AI124" s="21">
        <f t="shared" si="220"/>
        <v>-0.12089781125534983</v>
      </c>
      <c r="AJ124" s="21">
        <f t="shared" si="220"/>
        <v>-24.103657436018199</v>
      </c>
      <c r="AK124" s="21">
        <f t="shared" si="220"/>
        <v>-0.74530217643065799</v>
      </c>
      <c r="AL124" s="21">
        <f t="shared" si="220"/>
        <v>-0.38258757062428284</v>
      </c>
      <c r="AM124" s="21">
        <f t="shared" si="220"/>
        <v>-1.0821202940460866</v>
      </c>
      <c r="AN124" s="21">
        <f t="shared" si="220"/>
        <v>-0.69829159246879968</v>
      </c>
      <c r="AO124" s="21">
        <f t="shared" si="220"/>
        <v>-0.11171665793787683</v>
      </c>
      <c r="AP124" s="21">
        <f t="shared" si="220"/>
        <v>0.56294739802314475</v>
      </c>
      <c r="AQ124" s="21">
        <f t="shared" si="220"/>
        <v>0.71276521510230573</v>
      </c>
      <c r="AR124" s="21">
        <f t="shared" si="220"/>
        <v>2.0348937252784016</v>
      </c>
      <c r="AS124" s="21">
        <f t="shared" si="220"/>
        <v>0.55171093901655721</v>
      </c>
      <c r="AT124" s="21">
        <f t="shared" si="220"/>
        <v>0.13337876101236032</v>
      </c>
      <c r="AU124" s="21">
        <f t="shared" si="220"/>
        <v>-3.1638198340437662</v>
      </c>
    </row>
    <row r="125" spans="1:47" s="15" customFormat="1" ht="11.25" x14ac:dyDescent="0.15">
      <c r="A125" s="20">
        <v>40633</v>
      </c>
      <c r="B125" s="18">
        <f t="shared" ref="B125:M125" si="221">(B76-B75)/(B76+B75)*200</f>
        <v>4.1461931981098097</v>
      </c>
      <c r="C125" s="21">
        <f t="shared" si="221"/>
        <v>9.5849278962347633</v>
      </c>
      <c r="D125" s="21">
        <f t="shared" si="221"/>
        <v>5.7314359295356647</v>
      </c>
      <c r="E125" s="21">
        <f t="shared" si="221"/>
        <v>-5.2097087230059378</v>
      </c>
      <c r="F125" s="21">
        <f t="shared" si="221"/>
        <v>-3.9455455053326545</v>
      </c>
      <c r="G125" s="21">
        <f t="shared" si="221"/>
        <v>1.1216659047111788</v>
      </c>
      <c r="H125" s="21">
        <f t="shared" si="221"/>
        <v>0.39047069666323941</v>
      </c>
      <c r="I125" s="21">
        <f t="shared" si="221"/>
        <v>1.6264081411775839</v>
      </c>
      <c r="J125" s="21">
        <f t="shared" si="221"/>
        <v>2.7600888511078825</v>
      </c>
      <c r="K125" s="21">
        <f t="shared" si="221"/>
        <v>-3.0728903143903676</v>
      </c>
      <c r="L125" s="21">
        <f t="shared" si="221"/>
        <v>-4.5787514983145501</v>
      </c>
      <c r="M125" s="21">
        <f t="shared" si="221"/>
        <v>-1.1361950200731663</v>
      </c>
      <c r="N125" s="21">
        <f t="shared" si="160"/>
        <v>-4.0394591334817651</v>
      </c>
      <c r="O125" s="21">
        <f t="shared" ref="O125:Z125" si="222">(O76-O75)/(O76+O75)*200</f>
        <v>-36.531732297392693</v>
      </c>
      <c r="P125" s="21">
        <f t="shared" si="222"/>
        <v>-4.695891087544795</v>
      </c>
      <c r="Q125" s="21">
        <f t="shared" si="222"/>
        <v>-2.0973195507239657</v>
      </c>
      <c r="R125" s="21">
        <f t="shared" si="222"/>
        <v>-4.1751809132181661</v>
      </c>
      <c r="S125" s="21">
        <f t="shared" si="222"/>
        <v>-3.1439493898332143</v>
      </c>
      <c r="T125" s="21">
        <f t="shared" si="222"/>
        <v>-11.228837203699973</v>
      </c>
      <c r="U125" s="21">
        <f t="shared" si="222"/>
        <v>-0.18786426444593435</v>
      </c>
      <c r="V125" s="21">
        <f t="shared" si="222"/>
        <v>1.6368044358882519E-2</v>
      </c>
      <c r="W125" s="21">
        <f t="shared" si="222"/>
        <v>-0.82715685062478705</v>
      </c>
      <c r="X125" s="21">
        <f t="shared" si="222"/>
        <v>-7.4034784900001677E-2</v>
      </c>
      <c r="Y125" s="21">
        <f t="shared" si="222"/>
        <v>-1.4778741620167437</v>
      </c>
      <c r="Z125" s="21">
        <f t="shared" si="222"/>
        <v>-0.98396697763081864</v>
      </c>
      <c r="AA125" s="21">
        <f t="shared" si="162"/>
        <v>0.62880118245535244</v>
      </c>
      <c r="AB125" s="21">
        <f t="shared" ref="AB125:AU125" si="223">(AB76-AB75)/(AB76+AB75)*200</f>
        <v>-7.1011060726565711</v>
      </c>
      <c r="AC125" s="21">
        <f t="shared" si="223"/>
        <v>-0.26121657737384191</v>
      </c>
      <c r="AD125" s="21">
        <f t="shared" si="223"/>
        <v>-1.3529810326369245</v>
      </c>
      <c r="AE125" s="21">
        <f t="shared" si="223"/>
        <v>-0.54802620350214981</v>
      </c>
      <c r="AF125" s="21">
        <f t="shared" si="223"/>
        <v>-0.94582376473335616</v>
      </c>
      <c r="AG125" s="21">
        <f t="shared" si="223"/>
        <v>-5.9698522424083222</v>
      </c>
      <c r="AH125" s="21">
        <f t="shared" si="223"/>
        <v>-11.00557873433025</v>
      </c>
      <c r="AI125" s="21">
        <f t="shared" si="223"/>
        <v>-3.6624975687266588</v>
      </c>
      <c r="AJ125" s="21">
        <f t="shared" si="223"/>
        <v>-32.632253747032358</v>
      </c>
      <c r="AK125" s="21">
        <f t="shared" si="223"/>
        <v>-0.48245435780055868</v>
      </c>
      <c r="AL125" s="21">
        <f t="shared" si="223"/>
        <v>4.9684416842844976E-2</v>
      </c>
      <c r="AM125" s="21">
        <f t="shared" si="223"/>
        <v>1.0486993261932804</v>
      </c>
      <c r="AN125" s="21">
        <f t="shared" si="223"/>
        <v>-0.57994274032994819</v>
      </c>
      <c r="AO125" s="21">
        <f t="shared" si="223"/>
        <v>-2.7016167779999649</v>
      </c>
      <c r="AP125" s="21">
        <f t="shared" si="223"/>
        <v>0.26618879365404502</v>
      </c>
      <c r="AQ125" s="21">
        <f t="shared" si="223"/>
        <v>7.5996687901658202</v>
      </c>
      <c r="AR125" s="21">
        <f t="shared" si="223"/>
        <v>4.3838320090712024</v>
      </c>
      <c r="AS125" s="21">
        <f t="shared" si="223"/>
        <v>1.3540765756219686</v>
      </c>
      <c r="AT125" s="21">
        <f t="shared" si="223"/>
        <v>0.96615736976218025</v>
      </c>
      <c r="AU125" s="21">
        <f t="shared" si="223"/>
        <v>-2.3388779944308387</v>
      </c>
    </row>
    <row r="126" spans="1:47" s="15" customFormat="1" ht="11.25" x14ac:dyDescent="0.15">
      <c r="A126" s="20">
        <v>40724</v>
      </c>
      <c r="B126" s="18">
        <f t="shared" ref="B126:M126" si="224">(B77-B76)/(B77+B76)*200</f>
        <v>-1.4458135894936701</v>
      </c>
      <c r="C126" s="21">
        <f t="shared" si="224"/>
        <v>-4.695891087544795</v>
      </c>
      <c r="D126" s="21">
        <f t="shared" si="224"/>
        <v>-2.0973195507239657</v>
      </c>
      <c r="E126" s="21">
        <f t="shared" si="224"/>
        <v>-4.1751809132181661</v>
      </c>
      <c r="F126" s="21">
        <f t="shared" si="224"/>
        <v>-3.1439493898332143</v>
      </c>
      <c r="G126" s="21">
        <f t="shared" si="224"/>
        <v>-11.228837203699973</v>
      </c>
      <c r="H126" s="21">
        <f t="shared" si="224"/>
        <v>-0.18786426444593435</v>
      </c>
      <c r="I126" s="21">
        <f t="shared" si="224"/>
        <v>1.6368044358882519E-2</v>
      </c>
      <c r="J126" s="21">
        <f t="shared" si="224"/>
        <v>-0.82715685062478705</v>
      </c>
      <c r="K126" s="21">
        <f t="shared" si="224"/>
        <v>-7.4034784900001677E-2</v>
      </c>
      <c r="L126" s="21">
        <f t="shared" si="224"/>
        <v>-1.4778741620167437</v>
      </c>
      <c r="M126" s="21">
        <f t="shared" si="224"/>
        <v>-0.98396697763081864</v>
      </c>
      <c r="N126" s="21">
        <f t="shared" si="160"/>
        <v>0.62880118245535244</v>
      </c>
      <c r="O126" s="21">
        <f t="shared" ref="O126:Z126" si="225">(O77-O76)/(O77+O76)*200</f>
        <v>-7.1011060726565711</v>
      </c>
      <c r="P126" s="21">
        <f t="shared" si="225"/>
        <v>-0.81864433197142739</v>
      </c>
      <c r="Q126" s="21">
        <f t="shared" si="225"/>
        <v>-0.69546290284652246</v>
      </c>
      <c r="R126" s="21">
        <f t="shared" si="225"/>
        <v>-1.2395575985234133</v>
      </c>
      <c r="S126" s="21">
        <f t="shared" si="225"/>
        <v>-4.5247002059992756</v>
      </c>
      <c r="T126" s="21">
        <f t="shared" si="225"/>
        <v>-10.153048910255524</v>
      </c>
      <c r="U126" s="21">
        <f t="shared" si="225"/>
        <v>-1.158865570530869</v>
      </c>
      <c r="V126" s="21">
        <f t="shared" si="225"/>
        <v>-0.43248730542446112</v>
      </c>
      <c r="W126" s="21">
        <f t="shared" si="225"/>
        <v>-2.042875545952533</v>
      </c>
      <c r="X126" s="21">
        <f t="shared" si="225"/>
        <v>-0.15612898120216021</v>
      </c>
      <c r="Y126" s="21">
        <f t="shared" si="225"/>
        <v>-3.6512098217832718</v>
      </c>
      <c r="Z126" s="21">
        <f t="shared" si="225"/>
        <v>-2.904127135073622</v>
      </c>
      <c r="AA126" s="21">
        <f t="shared" si="162"/>
        <v>-6.4842140989684562</v>
      </c>
      <c r="AB126" s="21">
        <f t="shared" ref="AB126:AU126" si="226">(AB77-AB76)/(AB77+AB76)*200</f>
        <v>-45.996455633495202</v>
      </c>
      <c r="AC126" s="21">
        <f t="shared" si="226"/>
        <v>-0.32506505542948028</v>
      </c>
      <c r="AD126" s="21">
        <f t="shared" si="226"/>
        <v>-0.98875309605634654</v>
      </c>
      <c r="AE126" s="21">
        <f t="shared" si="226"/>
        <v>-0.52034347584273133</v>
      </c>
      <c r="AF126" s="21">
        <f t="shared" si="226"/>
        <v>-0.32306546347744297</v>
      </c>
      <c r="AG126" s="21">
        <f t="shared" si="226"/>
        <v>2.0533521355380664</v>
      </c>
      <c r="AH126" s="21">
        <f t="shared" si="226"/>
        <v>-2.6679037189236285</v>
      </c>
      <c r="AI126" s="21">
        <f t="shared" si="226"/>
        <v>-3.0581241661596277</v>
      </c>
      <c r="AJ126" s="21">
        <f t="shared" si="226"/>
        <v>-16.58947508052076</v>
      </c>
      <c r="AK126" s="21">
        <f t="shared" si="226"/>
        <v>-0.13423184199834465</v>
      </c>
      <c r="AL126" s="21">
        <f t="shared" si="226"/>
        <v>-0.29635282975313776</v>
      </c>
      <c r="AM126" s="21">
        <f t="shared" si="226"/>
        <v>-0.29970637124512389</v>
      </c>
      <c r="AN126" s="21">
        <f t="shared" si="226"/>
        <v>-0.53471712830622875</v>
      </c>
      <c r="AO126" s="21">
        <f t="shared" si="226"/>
        <v>0.26329798585715675</v>
      </c>
      <c r="AP126" s="21">
        <f t="shared" si="226"/>
        <v>0.27564769796542354</v>
      </c>
      <c r="AQ126" s="21">
        <f t="shared" si="226"/>
        <v>0.95555318504248998</v>
      </c>
      <c r="AR126" s="21">
        <f t="shared" si="226"/>
        <v>3.6640553371986293</v>
      </c>
      <c r="AS126" s="21">
        <f t="shared" si="226"/>
        <v>0.66837510541905021</v>
      </c>
      <c r="AT126" s="21">
        <f t="shared" si="226"/>
        <v>0.55985442585144285</v>
      </c>
      <c r="AU126" s="21">
        <f t="shared" si="226"/>
        <v>-1.2724215739327516</v>
      </c>
    </row>
    <row r="127" spans="1:47" s="15" customFormat="1" ht="11.25" x14ac:dyDescent="0.15">
      <c r="A127" s="20">
        <v>40816</v>
      </c>
      <c r="B127" s="18">
        <f t="shared" ref="B127:M127" si="227">(B78-B77)/(B78+B77)*200</f>
        <v>-0.45360032520840876</v>
      </c>
      <c r="C127" s="21">
        <f t="shared" si="227"/>
        <v>-0.81864433197142739</v>
      </c>
      <c r="D127" s="21">
        <f t="shared" si="227"/>
        <v>-0.69546290284652246</v>
      </c>
      <c r="E127" s="21">
        <f t="shared" si="227"/>
        <v>-1.2395575985234133</v>
      </c>
      <c r="F127" s="21">
        <f t="shared" si="227"/>
        <v>-4.5247002059992756</v>
      </c>
      <c r="G127" s="21">
        <f t="shared" si="227"/>
        <v>-10.153048910255524</v>
      </c>
      <c r="H127" s="21">
        <f t="shared" si="227"/>
        <v>-1.158865570530869</v>
      </c>
      <c r="I127" s="21">
        <f t="shared" si="227"/>
        <v>-0.43248730542446112</v>
      </c>
      <c r="J127" s="21">
        <f t="shared" si="227"/>
        <v>-2.042875545952533</v>
      </c>
      <c r="K127" s="21">
        <f t="shared" si="227"/>
        <v>-0.15612898120216021</v>
      </c>
      <c r="L127" s="21">
        <f t="shared" si="227"/>
        <v>-3.6512098217832718</v>
      </c>
      <c r="M127" s="21">
        <f t="shared" si="227"/>
        <v>-2.904127135073622</v>
      </c>
      <c r="N127" s="21">
        <f t="shared" si="160"/>
        <v>-6.4842140989684562</v>
      </c>
      <c r="O127" s="21">
        <f t="shared" ref="O127:Z127" si="228">(O78-O77)/(O78+O77)*200</f>
        <v>-45.996455633495202</v>
      </c>
      <c r="P127" s="21">
        <f t="shared" si="228"/>
        <v>-11.240902629276837</v>
      </c>
      <c r="Q127" s="21">
        <f t="shared" si="228"/>
        <v>-8.4195473338593789</v>
      </c>
      <c r="R127" s="21">
        <f t="shared" si="228"/>
        <v>-1.0015551553116047</v>
      </c>
      <c r="S127" s="21">
        <f t="shared" si="228"/>
        <v>0.49350167278514107</v>
      </c>
      <c r="T127" s="21">
        <f t="shared" si="228"/>
        <v>-1.9506206177981136</v>
      </c>
      <c r="U127" s="21">
        <f t="shared" si="228"/>
        <v>-1.118581978321511</v>
      </c>
      <c r="V127" s="21">
        <f t="shared" si="228"/>
        <v>-1.2706244876272272</v>
      </c>
      <c r="W127" s="21">
        <f t="shared" si="228"/>
        <v>-1.0082749555851882</v>
      </c>
      <c r="X127" s="21">
        <f t="shared" si="228"/>
        <v>-0.3035623757843699</v>
      </c>
      <c r="Y127" s="21">
        <f t="shared" si="228"/>
        <v>-1.9972962887006296</v>
      </c>
      <c r="Z127" s="21">
        <f t="shared" si="228"/>
        <v>-0.72873615811906967</v>
      </c>
      <c r="AA127" s="21">
        <f t="shared" si="162"/>
        <v>-1.075374904474605</v>
      </c>
      <c r="AB127" s="21">
        <f t="shared" ref="AB127:AU127" si="229">(AB78-AB77)/(AB78+AB77)*200</f>
        <v>-133.84731100387458</v>
      </c>
      <c r="AC127" s="21">
        <f t="shared" si="229"/>
        <v>0.20697618561033954</v>
      </c>
      <c r="AD127" s="21">
        <f t="shared" si="229"/>
        <v>-0.99313615079261575</v>
      </c>
      <c r="AE127" s="21">
        <f t="shared" si="229"/>
        <v>-0.79964339355628766</v>
      </c>
      <c r="AF127" s="21">
        <f t="shared" si="229"/>
        <v>-0.63867915244203632</v>
      </c>
      <c r="AG127" s="21">
        <f t="shared" si="229"/>
        <v>0.59669535939179941</v>
      </c>
      <c r="AH127" s="21">
        <f t="shared" si="229"/>
        <v>-1.3164879365283402</v>
      </c>
      <c r="AI127" s="21">
        <f t="shared" si="229"/>
        <v>-2.489885124491594</v>
      </c>
      <c r="AJ127" s="21">
        <f t="shared" si="229"/>
        <v>-17.389441921736577</v>
      </c>
      <c r="AK127" s="21">
        <f t="shared" si="229"/>
        <v>-0.23727336341851255</v>
      </c>
      <c r="AL127" s="21">
        <f t="shared" si="229"/>
        <v>-0.357207198693619</v>
      </c>
      <c r="AM127" s="21">
        <f t="shared" si="229"/>
        <v>-0.18344580225896207</v>
      </c>
      <c r="AN127" s="21">
        <f t="shared" si="229"/>
        <v>-0.38835953191084988</v>
      </c>
      <c r="AO127" s="21">
        <f t="shared" si="229"/>
        <v>-0.35594164378010912</v>
      </c>
      <c r="AP127" s="21">
        <f t="shared" si="229"/>
        <v>0.40863328385534686</v>
      </c>
      <c r="AQ127" s="21">
        <f t="shared" si="229"/>
        <v>-2.0097358224934676</v>
      </c>
      <c r="AR127" s="21">
        <f t="shared" si="229"/>
        <v>-1.8557815461265055</v>
      </c>
      <c r="AS127" s="21">
        <f t="shared" si="229"/>
        <v>0.26480033024848376</v>
      </c>
      <c r="AT127" s="21">
        <f t="shared" si="229"/>
        <v>1.3109421549906801</v>
      </c>
      <c r="AU127" s="21">
        <f t="shared" si="229"/>
        <v>-0.30004386663555582</v>
      </c>
    </row>
    <row r="128" spans="1:47" s="15" customFormat="1" ht="11.25" x14ac:dyDescent="0.15">
      <c r="A128" s="20">
        <v>40908</v>
      </c>
      <c r="B128" s="18">
        <f t="shared" ref="B128:M128" si="230">(B79-B78)/(B79+B78)*200</f>
        <v>-3.2224679243486114</v>
      </c>
      <c r="C128" s="21">
        <f t="shared" si="230"/>
        <v>-11.240902629276837</v>
      </c>
      <c r="D128" s="21">
        <f t="shared" si="230"/>
        <v>-8.4195473338593789</v>
      </c>
      <c r="E128" s="21">
        <f t="shared" si="230"/>
        <v>-1.0015551553116047</v>
      </c>
      <c r="F128" s="21">
        <f t="shared" si="230"/>
        <v>0.49350167278514107</v>
      </c>
      <c r="G128" s="21">
        <f t="shared" si="230"/>
        <v>-1.9506206177981136</v>
      </c>
      <c r="H128" s="21">
        <f t="shared" si="230"/>
        <v>-1.118581978321511</v>
      </c>
      <c r="I128" s="21">
        <f t="shared" si="230"/>
        <v>-1.2706244876272272</v>
      </c>
      <c r="J128" s="21">
        <f t="shared" si="230"/>
        <v>-1.0082749555851882</v>
      </c>
      <c r="K128" s="21">
        <f t="shared" si="230"/>
        <v>-0.3035623757843699</v>
      </c>
      <c r="L128" s="21">
        <f t="shared" si="230"/>
        <v>-1.9972962887006296</v>
      </c>
      <c r="M128" s="21">
        <f t="shared" si="230"/>
        <v>-0.72873615811906967</v>
      </c>
      <c r="N128" s="21">
        <f t="shared" si="160"/>
        <v>-1.075374904474605</v>
      </c>
      <c r="O128" s="21">
        <f t="shared" ref="O128:Z128" si="231">(O79-O78)/(O79+O78)*200</f>
        <v>-133.84731100387458</v>
      </c>
      <c r="P128" s="21">
        <f t="shared" si="231"/>
        <v>-21.921783673015909</v>
      </c>
      <c r="Q128" s="21">
        <f t="shared" si="231"/>
        <v>-16.631061072087121</v>
      </c>
      <c r="R128" s="21">
        <f t="shared" si="231"/>
        <v>-2.6435059232115639</v>
      </c>
      <c r="S128" s="21">
        <f t="shared" si="231"/>
        <v>-1.9244905312722023</v>
      </c>
      <c r="T128" s="21">
        <f t="shared" si="231"/>
        <v>-9.2469148564919195</v>
      </c>
      <c r="U128" s="21">
        <f t="shared" si="231"/>
        <v>-3.6237578969091953</v>
      </c>
      <c r="V128" s="21">
        <f t="shared" si="231"/>
        <v>-6.2988887476229767</v>
      </c>
      <c r="W128" s="21">
        <f t="shared" si="231"/>
        <v>-0.56572969708136944</v>
      </c>
      <c r="X128" s="21">
        <f t="shared" si="231"/>
        <v>0.42419490556534001</v>
      </c>
      <c r="Y128" s="21">
        <f t="shared" si="231"/>
        <v>-2.4950475194141339</v>
      </c>
      <c r="Z128" s="21">
        <f t="shared" si="231"/>
        <v>-1.1035765480831716</v>
      </c>
      <c r="AA128" s="21">
        <f t="shared" si="162"/>
        <v>7.821429805016213</v>
      </c>
      <c r="AB128" s="21">
        <f t="shared" ref="AB128:AU128" si="232">(AB79-AB78)/(AB79+AB78)*200</f>
        <v>90.908172565525248</v>
      </c>
      <c r="AC128" s="21">
        <f t="shared" si="232"/>
        <v>0.35437456773619708</v>
      </c>
      <c r="AD128" s="21">
        <f t="shared" si="232"/>
        <v>-0.16137791836644436</v>
      </c>
      <c r="AE128" s="21">
        <f t="shared" si="232"/>
        <v>1.0246553360438546</v>
      </c>
      <c r="AF128" s="21">
        <f t="shared" si="232"/>
        <v>-2.3484947748944958</v>
      </c>
      <c r="AG128" s="21">
        <f t="shared" si="232"/>
        <v>-6.6064439035429992</v>
      </c>
      <c r="AH128" s="21">
        <f t="shared" si="232"/>
        <v>-4.5115106177992086</v>
      </c>
      <c r="AI128" s="21">
        <f t="shared" si="232"/>
        <v>-46.037115741624241</v>
      </c>
      <c r="AJ128" s="21">
        <f t="shared" si="232"/>
        <v>-175.27846942974955</v>
      </c>
      <c r="AK128" s="21">
        <f t="shared" si="232"/>
        <v>-0.63012012612039048</v>
      </c>
      <c r="AL128" s="21">
        <f t="shared" si="232"/>
        <v>-0.39522837284058593</v>
      </c>
      <c r="AM128" s="21">
        <f t="shared" si="232"/>
        <v>-0.33659322469552017</v>
      </c>
      <c r="AN128" s="21">
        <f t="shared" si="232"/>
        <v>-0.16056515566742263</v>
      </c>
      <c r="AO128" s="21">
        <f t="shared" si="232"/>
        <v>-1.0088154323454411E-2</v>
      </c>
      <c r="AP128" s="21">
        <f t="shared" si="232"/>
        <v>-0.51873663470688092</v>
      </c>
      <c r="AQ128" s="21">
        <f t="shared" si="232"/>
        <v>-3.1703581954928497</v>
      </c>
      <c r="AR128" s="21">
        <f t="shared" si="232"/>
        <v>-2.6240788130770389</v>
      </c>
      <c r="AS128" s="21">
        <f t="shared" si="232"/>
        <v>0.22719725402110319</v>
      </c>
      <c r="AT128" s="21">
        <f t="shared" si="232"/>
        <v>-0.42383635231853112</v>
      </c>
      <c r="AU128" s="21">
        <f t="shared" si="232"/>
        <v>-1.872610570515201</v>
      </c>
    </row>
    <row r="129" spans="1:47" s="15" customFormat="1" ht="11.25" x14ac:dyDescent="0.15">
      <c r="A129" s="20">
        <v>40999</v>
      </c>
      <c r="B129" s="18">
        <f t="shared" ref="B129:M129" si="233">(B80-B79)/(B80+B79)*200</f>
        <v>-6.1165636490734938</v>
      </c>
      <c r="C129" s="21">
        <f t="shared" si="233"/>
        <v>-21.921783673015909</v>
      </c>
      <c r="D129" s="21">
        <f t="shared" si="233"/>
        <v>-16.631061072087121</v>
      </c>
      <c r="E129" s="21">
        <f t="shared" si="233"/>
        <v>-2.6435059232115639</v>
      </c>
      <c r="F129" s="21">
        <f t="shared" si="233"/>
        <v>-1.9244905312722023</v>
      </c>
      <c r="G129" s="21">
        <f t="shared" si="233"/>
        <v>-9.2469148564919195</v>
      </c>
      <c r="H129" s="21">
        <f t="shared" si="233"/>
        <v>-3.6237578969091953</v>
      </c>
      <c r="I129" s="21">
        <f t="shared" si="233"/>
        <v>-6.2988887476229767</v>
      </c>
      <c r="J129" s="21">
        <f t="shared" si="233"/>
        <v>-0.56572969708136944</v>
      </c>
      <c r="K129" s="21">
        <f t="shared" si="233"/>
        <v>0.42419490556534001</v>
      </c>
      <c r="L129" s="21">
        <f t="shared" si="233"/>
        <v>-2.4950475194141339</v>
      </c>
      <c r="M129" s="21">
        <f t="shared" si="233"/>
        <v>-1.1035765480831716</v>
      </c>
      <c r="N129" s="21">
        <f t="shared" si="160"/>
        <v>7.821429805016213</v>
      </c>
      <c r="O129" s="21">
        <f t="shared" ref="O129:Z129" si="234">(O80-O79)/(O80+O79)*200</f>
        <v>90.908172565525248</v>
      </c>
      <c r="P129" s="21">
        <f t="shared" si="234"/>
        <v>7.202353132270285</v>
      </c>
      <c r="Q129" s="21">
        <f t="shared" si="234"/>
        <v>3.0245046372931705</v>
      </c>
      <c r="R129" s="21">
        <f t="shared" si="234"/>
        <v>-1.3567689973754677</v>
      </c>
      <c r="S129" s="21">
        <f t="shared" si="234"/>
        <v>1.3820258843491184</v>
      </c>
      <c r="T129" s="21">
        <f t="shared" si="234"/>
        <v>-17.873624711136323</v>
      </c>
      <c r="U129" s="21">
        <f t="shared" si="234"/>
        <v>-4.50318584208937</v>
      </c>
      <c r="V129" s="21">
        <f t="shared" si="234"/>
        <v>0.61544138031322326</v>
      </c>
      <c r="W129" s="21">
        <f t="shared" si="234"/>
        <v>0.90603214745090199</v>
      </c>
      <c r="X129" s="21">
        <f t="shared" si="234"/>
        <v>-0.14322510103607122</v>
      </c>
      <c r="Y129" s="21">
        <f t="shared" si="234"/>
        <v>0.56904230379438203</v>
      </c>
      <c r="Z129" s="21">
        <f t="shared" si="234"/>
        <v>0.2379476035675982</v>
      </c>
      <c r="AA129" s="21">
        <f t="shared" si="162"/>
        <v>4.9066860923610562</v>
      </c>
      <c r="AB129" s="21">
        <f t="shared" ref="AB129:AU129" si="235">(AB80-AB79)/(AB80+AB79)*200</f>
        <v>85.726279119208883</v>
      </c>
      <c r="AC129" s="21">
        <f t="shared" si="235"/>
        <v>0.31878158390728861</v>
      </c>
      <c r="AD129" s="21">
        <f t="shared" si="235"/>
        <v>0.2249299952213428</v>
      </c>
      <c r="AE129" s="21">
        <f t="shared" si="235"/>
        <v>1.141834883933452</v>
      </c>
      <c r="AF129" s="21">
        <f t="shared" si="235"/>
        <v>-5.0785414965038855</v>
      </c>
      <c r="AG129" s="21">
        <f t="shared" si="235"/>
        <v>-5.3581640532604657</v>
      </c>
      <c r="AH129" s="21">
        <f t="shared" si="235"/>
        <v>-11.312673074563614</v>
      </c>
      <c r="AI129" s="21">
        <f t="shared" si="235"/>
        <v>-70.025444223374336</v>
      </c>
      <c r="AJ129" s="21">
        <f t="shared" si="235"/>
        <v>248.78265070917615</v>
      </c>
      <c r="AK129" s="21">
        <f t="shared" si="235"/>
        <v>-0.93142176177836689</v>
      </c>
      <c r="AL129" s="21">
        <f t="shared" si="235"/>
        <v>-0.89123995230468311</v>
      </c>
      <c r="AM129" s="21">
        <f t="shared" si="235"/>
        <v>-2.5411703859029084</v>
      </c>
      <c r="AN129" s="21">
        <f t="shared" si="235"/>
        <v>-1.0644950028060194</v>
      </c>
      <c r="AO129" s="21">
        <f t="shared" si="235"/>
        <v>1.4684453226113938</v>
      </c>
      <c r="AP129" s="21">
        <f t="shared" si="235"/>
        <v>-0.59724428600070889</v>
      </c>
      <c r="AQ129" s="21">
        <f t="shared" si="235"/>
        <v>-9.508788579557141</v>
      </c>
      <c r="AR129" s="21">
        <f t="shared" si="235"/>
        <v>5.7809087688717824</v>
      </c>
      <c r="AS129" s="21">
        <f t="shared" si="235"/>
        <v>0.33337429469949542</v>
      </c>
      <c r="AT129" s="21">
        <f t="shared" si="235"/>
        <v>3.0119747703357968E-2</v>
      </c>
      <c r="AU129" s="21">
        <f t="shared" si="235"/>
        <v>-2.1676000631436376</v>
      </c>
    </row>
    <row r="130" spans="1:47" s="15" customFormat="1" ht="11.25" x14ac:dyDescent="0.15">
      <c r="A130" s="20">
        <v>41090</v>
      </c>
      <c r="B130" s="18">
        <f t="shared" ref="B130:M130" si="236">(B81-B80)/(B81+B80)*200</f>
        <v>5.7149976586274516</v>
      </c>
      <c r="C130" s="21">
        <f t="shared" si="236"/>
        <v>7.202353132270285</v>
      </c>
      <c r="D130" s="21">
        <f t="shared" si="236"/>
        <v>3.0245046372931705</v>
      </c>
      <c r="E130" s="21">
        <f t="shared" si="236"/>
        <v>-1.3567689973754677</v>
      </c>
      <c r="F130" s="21">
        <f t="shared" si="236"/>
        <v>1.3820258843491184</v>
      </c>
      <c r="G130" s="21">
        <f t="shared" si="236"/>
        <v>-17.873624711136323</v>
      </c>
      <c r="H130" s="21">
        <f t="shared" si="236"/>
        <v>-4.50318584208937</v>
      </c>
      <c r="I130" s="21">
        <f t="shared" si="236"/>
        <v>0.61544138031322326</v>
      </c>
      <c r="J130" s="21">
        <f t="shared" si="236"/>
        <v>0.90603214745090199</v>
      </c>
      <c r="K130" s="21">
        <f t="shared" si="236"/>
        <v>-0.14322510103607122</v>
      </c>
      <c r="L130" s="21">
        <f t="shared" si="236"/>
        <v>0.56904230379438203</v>
      </c>
      <c r="M130" s="21">
        <f t="shared" si="236"/>
        <v>0.2379476035675982</v>
      </c>
      <c r="N130" s="21">
        <f t="shared" si="160"/>
        <v>4.9066860923610562</v>
      </c>
      <c r="O130" s="21">
        <f t="shared" ref="O130:Z130" si="237">(O81-O80)/(O81+O80)*200</f>
        <v>85.726279119208883</v>
      </c>
      <c r="P130" s="21">
        <f t="shared" si="237"/>
        <v>7.8074373846745369</v>
      </c>
      <c r="Q130" s="21">
        <f t="shared" si="237"/>
        <v>6.0793792210609272</v>
      </c>
      <c r="R130" s="21">
        <f t="shared" si="237"/>
        <v>1.0850183523230592</v>
      </c>
      <c r="S130" s="21">
        <f t="shared" si="237"/>
        <v>1.0935981362204734</v>
      </c>
      <c r="T130" s="21">
        <f t="shared" si="237"/>
        <v>4.2655261042581056</v>
      </c>
      <c r="U130" s="21">
        <f t="shared" si="237"/>
        <v>-2.4337175378260363</v>
      </c>
      <c r="V130" s="21">
        <f t="shared" si="237"/>
        <v>1.7449024274822169</v>
      </c>
      <c r="W130" s="21">
        <f t="shared" si="237"/>
        <v>0.50359330890932308</v>
      </c>
      <c r="X130" s="21">
        <f t="shared" si="237"/>
        <v>1.8652408372939869E-2</v>
      </c>
      <c r="Y130" s="21">
        <f t="shared" si="237"/>
        <v>2.2093229986843843</v>
      </c>
      <c r="Z130" s="21">
        <f t="shared" si="237"/>
        <v>0.78396652947729639</v>
      </c>
      <c r="AA130" s="21">
        <f t="shared" si="162"/>
        <v>17.908481958569723</v>
      </c>
      <c r="AB130" s="21">
        <f t="shared" ref="AB130:AU130" si="238">(AB81-AB80)/(AB81+AB80)*200</f>
        <v>10.873345873984469</v>
      </c>
      <c r="AC130" s="21">
        <f t="shared" si="238"/>
        <v>0.47658781863666899</v>
      </c>
      <c r="AD130" s="21">
        <f t="shared" si="238"/>
        <v>0.18291497963621353</v>
      </c>
      <c r="AE130" s="21">
        <f t="shared" si="238"/>
        <v>0.63054744276912866</v>
      </c>
      <c r="AF130" s="21">
        <f t="shared" si="238"/>
        <v>-4.8418180898899257</v>
      </c>
      <c r="AG130" s="21">
        <f t="shared" si="238"/>
        <v>-2.7519546335301062</v>
      </c>
      <c r="AH130" s="21">
        <f t="shared" si="238"/>
        <v>-11.088715333014054</v>
      </c>
      <c r="AI130" s="21">
        <f t="shared" si="238"/>
        <v>-53.315404447063642</v>
      </c>
      <c r="AJ130" s="21">
        <f t="shared" si="238"/>
        <v>33.73784120396931</v>
      </c>
      <c r="AK130" s="21">
        <f t="shared" si="238"/>
        <v>-0.86863642041647093</v>
      </c>
      <c r="AL130" s="21">
        <f t="shared" si="238"/>
        <v>-0.37255267627291538</v>
      </c>
      <c r="AM130" s="21">
        <f t="shared" si="238"/>
        <v>-0.15272205236084585</v>
      </c>
      <c r="AN130" s="21">
        <f t="shared" si="238"/>
        <v>-0.46640606946178481</v>
      </c>
      <c r="AO130" s="21">
        <f t="shared" si="238"/>
        <v>5.2433596469380422E-2</v>
      </c>
      <c r="AP130" s="21">
        <f t="shared" si="238"/>
        <v>-0.31240482361368571</v>
      </c>
      <c r="AQ130" s="21">
        <f t="shared" si="238"/>
        <v>-2.5689887366679782</v>
      </c>
      <c r="AR130" s="21">
        <f t="shared" si="238"/>
        <v>-9.9310868192437862</v>
      </c>
      <c r="AS130" s="21">
        <f t="shared" si="238"/>
        <v>-0.74565650390322391</v>
      </c>
      <c r="AT130" s="21">
        <f t="shared" si="238"/>
        <v>-0.39710661384818152</v>
      </c>
      <c r="AU130" s="21">
        <f t="shared" si="238"/>
        <v>-1.0219377716725526</v>
      </c>
    </row>
    <row r="131" spans="1:47" s="15" customFormat="1" ht="11.25" x14ac:dyDescent="0.15">
      <c r="A131" s="20">
        <v>41182</v>
      </c>
      <c r="B131" s="18">
        <f t="shared" ref="B131:M131" si="239">(B82-B81)/(B82+B81)*200</f>
        <v>1.4226868670848374</v>
      </c>
      <c r="C131" s="21">
        <f t="shared" si="239"/>
        <v>7.8074373846745369</v>
      </c>
      <c r="D131" s="21">
        <f t="shared" si="239"/>
        <v>6.0793792210609272</v>
      </c>
      <c r="E131" s="21">
        <f t="shared" si="239"/>
        <v>1.0850183523230592</v>
      </c>
      <c r="F131" s="21">
        <f t="shared" si="239"/>
        <v>1.0935981362204734</v>
      </c>
      <c r="G131" s="21">
        <f t="shared" si="239"/>
        <v>4.2655261042581056</v>
      </c>
      <c r="H131" s="21">
        <f t="shared" si="239"/>
        <v>-2.4337175378260363</v>
      </c>
      <c r="I131" s="21">
        <f t="shared" si="239"/>
        <v>1.7449024274822169</v>
      </c>
      <c r="J131" s="21">
        <f t="shared" si="239"/>
        <v>0.50359330890932308</v>
      </c>
      <c r="K131" s="21">
        <f t="shared" si="239"/>
        <v>1.8652408372939869E-2</v>
      </c>
      <c r="L131" s="21">
        <f t="shared" si="239"/>
        <v>2.2093229986843843</v>
      </c>
      <c r="M131" s="21">
        <f t="shared" si="239"/>
        <v>0.78396652947729639</v>
      </c>
      <c r="N131" s="21">
        <f t="shared" si="160"/>
        <v>17.908481958569723</v>
      </c>
      <c r="O131" s="21">
        <f t="shared" ref="O131:Z131" si="240">(O82-O81)/(O82+O81)*200</f>
        <v>10.873345873984469</v>
      </c>
      <c r="P131" s="21">
        <f t="shared" si="240"/>
        <v>5.7305115399689663</v>
      </c>
      <c r="Q131" s="21">
        <f t="shared" si="240"/>
        <v>3.9303233956450816</v>
      </c>
      <c r="R131" s="21">
        <f t="shared" si="240"/>
        <v>0.61483913234553234</v>
      </c>
      <c r="S131" s="21">
        <f t="shared" si="240"/>
        <v>0.2100278712401917</v>
      </c>
      <c r="T131" s="21">
        <f t="shared" si="240"/>
        <v>-0.85497732746203525</v>
      </c>
      <c r="U131" s="21">
        <f t="shared" si="240"/>
        <v>-0.80358946122961827</v>
      </c>
      <c r="V131" s="21">
        <f t="shared" si="240"/>
        <v>1.5051463389721906</v>
      </c>
      <c r="W131" s="21">
        <f t="shared" si="240"/>
        <v>0.75339947084179226</v>
      </c>
      <c r="X131" s="21">
        <f t="shared" si="240"/>
        <v>-0.19193924138901952</v>
      </c>
      <c r="Y131" s="21">
        <f t="shared" si="240"/>
        <v>-1.462399210741548</v>
      </c>
      <c r="Z131" s="21">
        <f t="shared" si="240"/>
        <v>-7.818897594166635E-2</v>
      </c>
      <c r="AA131" s="21">
        <f t="shared" si="162"/>
        <v>-0.70526111577050277</v>
      </c>
      <c r="AB131" s="21">
        <f t="shared" ref="AB131:AU131" si="241">(AB82-AB81)/(AB82+AB81)*200</f>
        <v>26.797186966329772</v>
      </c>
      <c r="AC131" s="21">
        <f t="shared" si="241"/>
        <v>-0.61525255403812174</v>
      </c>
      <c r="AD131" s="21">
        <f t="shared" si="241"/>
        <v>0.10499142973770764</v>
      </c>
      <c r="AE131" s="21">
        <f t="shared" si="241"/>
        <v>1.3522492300197755</v>
      </c>
      <c r="AF131" s="21">
        <f t="shared" si="241"/>
        <v>-1.0276063981361212</v>
      </c>
      <c r="AG131" s="21">
        <f t="shared" si="241"/>
        <v>3.9578125499340886</v>
      </c>
      <c r="AH131" s="21">
        <f t="shared" si="241"/>
        <v>-4.2721127284254807</v>
      </c>
      <c r="AI131" s="21">
        <f t="shared" si="241"/>
        <v>24.863361910504288</v>
      </c>
      <c r="AJ131" s="21">
        <f t="shared" si="241"/>
        <v>-33.329135361054583</v>
      </c>
      <c r="AK131" s="21">
        <f t="shared" si="241"/>
        <v>-0.49803433686041421</v>
      </c>
      <c r="AL131" s="21">
        <f t="shared" si="241"/>
        <v>-0.17131272173428672</v>
      </c>
      <c r="AM131" s="21">
        <f t="shared" si="241"/>
        <v>-0.5675591426455644</v>
      </c>
      <c r="AN131" s="21">
        <f t="shared" si="241"/>
        <v>-0.18420161646045885</v>
      </c>
      <c r="AO131" s="21">
        <f t="shared" si="241"/>
        <v>-0.16662658039759137</v>
      </c>
      <c r="AP131" s="21">
        <f t="shared" si="241"/>
        <v>-0.68898712006238372</v>
      </c>
      <c r="AQ131" s="21">
        <f t="shared" si="241"/>
        <v>0.7865035080785282</v>
      </c>
      <c r="AR131" s="21">
        <f t="shared" si="241"/>
        <v>-0.84689499673963586</v>
      </c>
      <c r="AS131" s="21">
        <f t="shared" si="241"/>
        <v>-0.45230503014637563</v>
      </c>
      <c r="AT131" s="21">
        <f t="shared" si="241"/>
        <v>-1.0396841822353589</v>
      </c>
      <c r="AU131" s="21">
        <f t="shared" si="241"/>
        <v>0.17490684913681387</v>
      </c>
    </row>
    <row r="132" spans="1:47" s="15" customFormat="1" ht="11.25" x14ac:dyDescent="0.15">
      <c r="A132" s="20">
        <v>41274</v>
      </c>
      <c r="B132" s="18">
        <f t="shared" ref="B132:M132" si="242">(B83-B82)/(B83+B82)*200</f>
        <v>0.44154213279727383</v>
      </c>
      <c r="C132" s="21">
        <f t="shared" si="242"/>
        <v>5.7305115399689663</v>
      </c>
      <c r="D132" s="21">
        <f t="shared" si="242"/>
        <v>3.9303233956450816</v>
      </c>
      <c r="E132" s="21">
        <f t="shared" si="242"/>
        <v>0.61483913234553234</v>
      </c>
      <c r="F132" s="21">
        <f t="shared" si="242"/>
        <v>0.2100278712401917</v>
      </c>
      <c r="G132" s="21">
        <f t="shared" si="242"/>
        <v>-0.85497732746203525</v>
      </c>
      <c r="H132" s="21">
        <f t="shared" si="242"/>
        <v>-0.80358946122961827</v>
      </c>
      <c r="I132" s="21">
        <f t="shared" si="242"/>
        <v>1.5051463389721906</v>
      </c>
      <c r="J132" s="21">
        <f t="shared" si="242"/>
        <v>0.75339947084179226</v>
      </c>
      <c r="K132" s="21">
        <f t="shared" si="242"/>
        <v>-0.19193924138901952</v>
      </c>
      <c r="L132" s="21">
        <f t="shared" si="242"/>
        <v>-1.462399210741548</v>
      </c>
      <c r="M132" s="21">
        <f t="shared" si="242"/>
        <v>-7.818897594166635E-2</v>
      </c>
      <c r="N132" s="21">
        <f t="shared" si="160"/>
        <v>-0.70526111577050277</v>
      </c>
      <c r="O132" s="21">
        <f t="shared" ref="O132:Z132" si="243">(O83-O82)/(O83+O82)*200</f>
        <v>26.797186966329772</v>
      </c>
      <c r="P132" s="21">
        <f t="shared" si="243"/>
        <v>40.931437302715636</v>
      </c>
      <c r="Q132" s="21">
        <f t="shared" si="243"/>
        <v>32.940126208317196</v>
      </c>
      <c r="R132" s="21">
        <f t="shared" si="243"/>
        <v>-3.6740717686690751</v>
      </c>
      <c r="S132" s="21">
        <f t="shared" si="243"/>
        <v>-15.134259614509531</v>
      </c>
      <c r="T132" s="21">
        <f t="shared" si="243"/>
        <v>-6.9859695842714622</v>
      </c>
      <c r="U132" s="21">
        <f t="shared" si="243"/>
        <v>0.76914163231724886</v>
      </c>
      <c r="V132" s="21">
        <f t="shared" si="243"/>
        <v>5.1072015798307646</v>
      </c>
      <c r="W132" s="21">
        <f t="shared" si="243"/>
        <v>1.5241975580284848</v>
      </c>
      <c r="X132" s="21">
        <f t="shared" si="243"/>
        <v>2.5152384555913558E-2</v>
      </c>
      <c r="Y132" s="21">
        <f t="shared" si="243"/>
        <v>5.637770718146399</v>
      </c>
      <c r="Z132" s="21">
        <f t="shared" si="243"/>
        <v>1.6920073345671287</v>
      </c>
      <c r="AA132" s="21">
        <f t="shared" si="162"/>
        <v>30.124091876055608</v>
      </c>
      <c r="AB132" s="21">
        <f t="shared" ref="AB132:AU132" si="244">(AB83-AB82)/(AB83+AB82)*200</f>
        <v>28.248420658489827</v>
      </c>
      <c r="AC132" s="21">
        <f t="shared" si="244"/>
        <v>-9.155084117574399E-3</v>
      </c>
      <c r="AD132" s="21">
        <f t="shared" si="244"/>
        <v>-1.1555514358849268</v>
      </c>
      <c r="AE132" s="21">
        <f t="shared" si="244"/>
        <v>0.13609566531596304</v>
      </c>
      <c r="AF132" s="21">
        <f t="shared" si="244"/>
        <v>1.1993975116225668</v>
      </c>
      <c r="AG132" s="21">
        <f t="shared" si="244"/>
        <v>3.0652773632670502</v>
      </c>
      <c r="AH132" s="21">
        <f t="shared" si="244"/>
        <v>3.7781250786001661</v>
      </c>
      <c r="AI132" s="21">
        <f t="shared" si="244"/>
        <v>64.65481735922117</v>
      </c>
      <c r="AJ132" s="21">
        <f t="shared" si="244"/>
        <v>-127.10597499732611</v>
      </c>
      <c r="AK132" s="21">
        <f t="shared" si="244"/>
        <v>-0.18396739719951197</v>
      </c>
      <c r="AL132" s="21">
        <f t="shared" si="244"/>
        <v>-7.9124998184294248E-3</v>
      </c>
      <c r="AM132" s="21">
        <f t="shared" si="244"/>
        <v>2.8931377452545683E-2</v>
      </c>
      <c r="AN132" s="21">
        <f t="shared" si="244"/>
        <v>-0.13709048218398101</v>
      </c>
      <c r="AO132" s="21">
        <f t="shared" si="244"/>
        <v>8.129325009822172E-2</v>
      </c>
      <c r="AP132" s="21">
        <f t="shared" si="244"/>
        <v>-6.2466548016416261E-2</v>
      </c>
      <c r="AQ132" s="21">
        <f t="shared" si="244"/>
        <v>0.52442368021509267</v>
      </c>
      <c r="AR132" s="21">
        <f t="shared" si="244"/>
        <v>-3.2284472901889663</v>
      </c>
      <c r="AS132" s="21">
        <f t="shared" si="244"/>
        <v>-0.39135634861431967</v>
      </c>
      <c r="AT132" s="21">
        <f t="shared" si="244"/>
        <v>-0.86774073010935626</v>
      </c>
      <c r="AU132" s="21">
        <f t="shared" si="244"/>
        <v>1.2322129090125709</v>
      </c>
    </row>
    <row r="133" spans="1:47" s="15" customFormat="1" ht="11.25" x14ac:dyDescent="0.15">
      <c r="A133" s="20">
        <v>41364</v>
      </c>
      <c r="B133" s="18">
        <f t="shared" ref="B133:M133" si="245">(B84-B83)/(B84+B83)*200</f>
        <v>9.869124800219522</v>
      </c>
      <c r="C133" s="21">
        <f t="shared" si="245"/>
        <v>40.931437302715636</v>
      </c>
      <c r="D133" s="21">
        <f t="shared" si="245"/>
        <v>32.940126208317196</v>
      </c>
      <c r="E133" s="21">
        <f t="shared" si="245"/>
        <v>-3.6740717686690751</v>
      </c>
      <c r="F133" s="21">
        <f t="shared" si="245"/>
        <v>-15.134259614509531</v>
      </c>
      <c r="G133" s="21">
        <f t="shared" si="245"/>
        <v>-6.9859695842714622</v>
      </c>
      <c r="H133" s="21">
        <f t="shared" si="245"/>
        <v>0.76914163231724886</v>
      </c>
      <c r="I133" s="21">
        <f t="shared" si="245"/>
        <v>5.1072015798307646</v>
      </c>
      <c r="J133" s="21">
        <f t="shared" si="245"/>
        <v>1.5241975580284848</v>
      </c>
      <c r="K133" s="21">
        <f t="shared" si="245"/>
        <v>2.5152384555913558E-2</v>
      </c>
      <c r="L133" s="21">
        <f t="shared" si="245"/>
        <v>5.637770718146399</v>
      </c>
      <c r="M133" s="21">
        <f t="shared" si="245"/>
        <v>1.6920073345671287</v>
      </c>
      <c r="N133" s="21">
        <f t="shared" si="160"/>
        <v>30.124091876055608</v>
      </c>
      <c r="O133" s="21">
        <f t="shared" ref="O133:Z133" si="246">(O84-O83)/(O84+O83)*200</f>
        <v>28.248420658489827</v>
      </c>
      <c r="P133" s="21">
        <f t="shared" si="246"/>
        <v>-13.696829958224024</v>
      </c>
      <c r="Q133" s="21">
        <f t="shared" si="246"/>
        <v>-8.092362028179128</v>
      </c>
      <c r="R133" s="21">
        <f t="shared" si="246"/>
        <v>11.149053374346444</v>
      </c>
      <c r="S133" s="21">
        <f t="shared" si="246"/>
        <v>16.201911670489206</v>
      </c>
      <c r="T133" s="21">
        <f t="shared" si="246"/>
        <v>14.998305273163812</v>
      </c>
      <c r="U133" s="21">
        <f t="shared" si="246"/>
        <v>-0.51980918775474816</v>
      </c>
      <c r="V133" s="21">
        <f t="shared" si="246"/>
        <v>-1.106927660973074</v>
      </c>
      <c r="W133" s="21">
        <f t="shared" si="246"/>
        <v>-0.67179508418221512</v>
      </c>
      <c r="X133" s="21">
        <f t="shared" si="246"/>
        <v>0.15403292862877224</v>
      </c>
      <c r="Y133" s="21">
        <f t="shared" si="246"/>
        <v>-2.2459723828764795</v>
      </c>
      <c r="Z133" s="21">
        <f t="shared" si="246"/>
        <v>-0.54197313904705191</v>
      </c>
      <c r="AA133" s="21">
        <f t="shared" si="162"/>
        <v>-20.800262667166681</v>
      </c>
      <c r="AB133" s="21">
        <f t="shared" ref="AB133:AU133" si="247">(AB84-AB83)/(AB84+AB83)*200</f>
        <v>-8.3647681417088577</v>
      </c>
      <c r="AC133" s="21">
        <f t="shared" si="247"/>
        <v>-0.44702490869375378</v>
      </c>
      <c r="AD133" s="21">
        <f t="shared" si="247"/>
        <v>9.97616455990364E-2</v>
      </c>
      <c r="AE133" s="21">
        <f t="shared" si="247"/>
        <v>-0.80940881133088405</v>
      </c>
      <c r="AF133" s="21">
        <f t="shared" si="247"/>
        <v>1.9200945058616363</v>
      </c>
      <c r="AG133" s="21">
        <f t="shared" si="247"/>
        <v>13.349568488430071</v>
      </c>
      <c r="AH133" s="21">
        <f t="shared" si="247"/>
        <v>8.4657833819947506</v>
      </c>
      <c r="AI133" s="21">
        <f t="shared" si="247"/>
        <v>71.285228450610575</v>
      </c>
      <c r="AJ133" s="21">
        <f t="shared" si="247"/>
        <v>295.20831153842232</v>
      </c>
      <c r="AK133" s="21">
        <f t="shared" si="247"/>
        <v>-0.11867840773424232</v>
      </c>
      <c r="AL133" s="21">
        <f t="shared" si="247"/>
        <v>0.31962970850547262</v>
      </c>
      <c r="AM133" s="21">
        <f t="shared" si="247"/>
        <v>1.2381470793094462</v>
      </c>
      <c r="AN133" s="21">
        <f t="shared" si="247"/>
        <v>0.66601309745384496</v>
      </c>
      <c r="AO133" s="21">
        <f t="shared" si="247"/>
        <v>-2.6899030270921145</v>
      </c>
      <c r="AP133" s="21">
        <f t="shared" si="247"/>
        <v>0.39965508021195573</v>
      </c>
      <c r="AQ133" s="21">
        <f t="shared" si="247"/>
        <v>-1.6836075741062999</v>
      </c>
      <c r="AR133" s="21">
        <f t="shared" si="247"/>
        <v>-3.8690547344417592</v>
      </c>
      <c r="AS133" s="21">
        <f t="shared" si="247"/>
        <v>-2.6774426970554512</v>
      </c>
      <c r="AT133" s="21">
        <f t="shared" si="247"/>
        <v>-2.3437956354978593</v>
      </c>
      <c r="AU133" s="21">
        <f t="shared" si="247"/>
        <v>3.1351953405222113</v>
      </c>
    </row>
    <row r="134" spans="1:47" s="15" customFormat="1" ht="11.25" x14ac:dyDescent="0.15">
      <c r="A134" s="20">
        <v>41455</v>
      </c>
      <c r="B134" s="18">
        <f t="shared" ref="B134:M134" si="248">(B85-B84)/(B85+B84)*200</f>
        <v>-6.3446346787022696</v>
      </c>
      <c r="C134" s="21">
        <f t="shared" si="248"/>
        <v>-13.696829958224024</v>
      </c>
      <c r="D134" s="21">
        <f t="shared" si="248"/>
        <v>-8.092362028179128</v>
      </c>
      <c r="E134" s="21">
        <f t="shared" si="248"/>
        <v>11.149053374346444</v>
      </c>
      <c r="F134" s="21">
        <f t="shared" si="248"/>
        <v>16.201911670489206</v>
      </c>
      <c r="G134" s="21">
        <f t="shared" si="248"/>
        <v>14.998305273163812</v>
      </c>
      <c r="H134" s="21">
        <f t="shared" si="248"/>
        <v>-0.51980918775474816</v>
      </c>
      <c r="I134" s="21">
        <f t="shared" si="248"/>
        <v>-1.106927660973074</v>
      </c>
      <c r="J134" s="21">
        <f t="shared" si="248"/>
        <v>-0.67179508418221512</v>
      </c>
      <c r="K134" s="21">
        <f t="shared" si="248"/>
        <v>0.15403292862877224</v>
      </c>
      <c r="L134" s="21">
        <f t="shared" si="248"/>
        <v>-2.2459723828764795</v>
      </c>
      <c r="M134" s="21">
        <f t="shared" si="248"/>
        <v>-0.54197313904705191</v>
      </c>
      <c r="N134" s="21">
        <f t="shared" si="160"/>
        <v>-20.800262667166681</v>
      </c>
      <c r="O134" s="21">
        <f t="shared" ref="O134:Z134" si="249">(O85-O84)/(O85+O84)*200</f>
        <v>-8.3647681417088577</v>
      </c>
      <c r="P134" s="21">
        <f t="shared" si="249"/>
        <v>-6.772420944057826</v>
      </c>
      <c r="Q134" s="21">
        <f t="shared" si="249"/>
        <v>-4.0042766379038088</v>
      </c>
      <c r="R134" s="21">
        <f t="shared" si="249"/>
        <v>-0.55865358719223457</v>
      </c>
      <c r="S134" s="21">
        <f t="shared" si="249"/>
        <v>1.504977448513507</v>
      </c>
      <c r="T134" s="21">
        <f t="shared" si="249"/>
        <v>7.8745078513430196</v>
      </c>
      <c r="U134" s="21">
        <f t="shared" si="249"/>
        <v>-0.19662717915079675</v>
      </c>
      <c r="V134" s="21">
        <f t="shared" si="249"/>
        <v>-0.91748052650730272</v>
      </c>
      <c r="W134" s="21">
        <f t="shared" si="249"/>
        <v>5.4030479273173615E-2</v>
      </c>
      <c r="X134" s="21">
        <f t="shared" si="249"/>
        <v>0.10937512804637083</v>
      </c>
      <c r="Y134" s="21">
        <f t="shared" si="249"/>
        <v>-0.72534917149009526</v>
      </c>
      <c r="Z134" s="21">
        <f t="shared" si="249"/>
        <v>2.1395136045632611E-2</v>
      </c>
      <c r="AA134" s="21">
        <f t="shared" si="162"/>
        <v>-9.1822396412985956</v>
      </c>
      <c r="AB134" s="21">
        <f t="shared" ref="AB134:AU134" si="250">(AB85-AB84)/(AB85+AB84)*200</f>
        <v>10.724532052021218</v>
      </c>
      <c r="AC134" s="21">
        <f t="shared" si="250"/>
        <v>-0.30457717199896284</v>
      </c>
      <c r="AD134" s="21">
        <f t="shared" si="250"/>
        <v>-0.64652093934228339</v>
      </c>
      <c r="AE134" s="21">
        <f t="shared" si="250"/>
        <v>0.43682611306124869</v>
      </c>
      <c r="AF134" s="21">
        <f t="shared" si="250"/>
        <v>1.0776086882205576</v>
      </c>
      <c r="AG134" s="21">
        <f t="shared" si="250"/>
        <v>1.8695294304241796</v>
      </c>
      <c r="AH134" s="21">
        <f t="shared" si="250"/>
        <v>3.3661330901075552</v>
      </c>
      <c r="AI134" s="21">
        <f t="shared" si="250"/>
        <v>17.688710958250002</v>
      </c>
      <c r="AJ134" s="21">
        <f t="shared" si="250"/>
        <v>53.187653011733246</v>
      </c>
      <c r="AK134" s="21">
        <f t="shared" si="250"/>
        <v>-0.24302871664435055</v>
      </c>
      <c r="AL134" s="21">
        <f t="shared" si="250"/>
        <v>-0.3284965198788774</v>
      </c>
      <c r="AM134" s="21">
        <f t="shared" si="250"/>
        <v>-0.39370481271482599</v>
      </c>
      <c r="AN134" s="21">
        <f t="shared" si="250"/>
        <v>-7.7093812113939217E-2</v>
      </c>
      <c r="AO134" s="21">
        <f t="shared" si="250"/>
        <v>0.22974091289206597</v>
      </c>
      <c r="AP134" s="21">
        <f t="shared" si="250"/>
        <v>-0.21330778822263138</v>
      </c>
      <c r="AQ134" s="21">
        <f t="shared" si="250"/>
        <v>-0.41853109048140869</v>
      </c>
      <c r="AR134" s="21">
        <f t="shared" si="250"/>
        <v>-3.0693842473724442</v>
      </c>
      <c r="AS134" s="21">
        <f t="shared" si="250"/>
        <v>-0.25330106443945932</v>
      </c>
      <c r="AT134" s="21">
        <f t="shared" si="250"/>
        <v>-6.4045057648157919E-2</v>
      </c>
      <c r="AU134" s="21">
        <f t="shared" si="250"/>
        <v>2.7645187892299634</v>
      </c>
    </row>
    <row r="135" spans="1:47" s="15" customFormat="1" ht="11.25" x14ac:dyDescent="0.15">
      <c r="A135" s="20">
        <v>41547</v>
      </c>
      <c r="B135" s="18">
        <f t="shared" ref="B135:M135" si="251">(B86-B85)/(B86+B85)*200</f>
        <v>-2.5478171785754244</v>
      </c>
      <c r="C135" s="21">
        <f t="shared" si="251"/>
        <v>-6.772420944057826</v>
      </c>
      <c r="D135" s="21">
        <f t="shared" si="251"/>
        <v>-4.0042766379038088</v>
      </c>
      <c r="E135" s="21">
        <f t="shared" si="251"/>
        <v>-0.55865358719223457</v>
      </c>
      <c r="F135" s="21">
        <f t="shared" si="251"/>
        <v>1.504977448513507</v>
      </c>
      <c r="G135" s="21">
        <f t="shared" si="251"/>
        <v>7.8745078513430196</v>
      </c>
      <c r="H135" s="21">
        <f t="shared" si="251"/>
        <v>-0.19662717915079675</v>
      </c>
      <c r="I135" s="21">
        <f t="shared" si="251"/>
        <v>-0.91748052650730272</v>
      </c>
      <c r="J135" s="21">
        <f t="shared" si="251"/>
        <v>5.4030479273173615E-2</v>
      </c>
      <c r="K135" s="21">
        <f t="shared" si="251"/>
        <v>0.10937512804637083</v>
      </c>
      <c r="L135" s="21">
        <f t="shared" si="251"/>
        <v>-0.72534917149009526</v>
      </c>
      <c r="M135" s="21">
        <f t="shared" si="251"/>
        <v>2.1395136045632611E-2</v>
      </c>
      <c r="N135" s="21">
        <f t="shared" si="160"/>
        <v>-9.1822396412985956</v>
      </c>
      <c r="O135" s="21">
        <f t="shared" ref="O135:Z135" si="252">(O86-O85)/(O86+O85)*200</f>
        <v>10.724532052021218</v>
      </c>
      <c r="P135" s="21">
        <f t="shared" si="252"/>
        <v>-7.0604933956520952</v>
      </c>
      <c r="Q135" s="21">
        <f t="shared" si="252"/>
        <v>-6.5277528320908971</v>
      </c>
      <c r="R135" s="21">
        <f t="shared" si="252"/>
        <v>-8.3265358262350712E-3</v>
      </c>
      <c r="S135" s="21">
        <f t="shared" si="252"/>
        <v>0.94499144033109939</v>
      </c>
      <c r="T135" s="21">
        <f t="shared" si="252"/>
        <v>13.088107204374108</v>
      </c>
      <c r="U135" s="21">
        <f t="shared" si="252"/>
        <v>2.0571332711540942</v>
      </c>
      <c r="V135" s="21">
        <f t="shared" si="252"/>
        <v>-0.7923232921261123</v>
      </c>
      <c r="W135" s="21">
        <f t="shared" si="252"/>
        <v>0.27066457083692808</v>
      </c>
      <c r="X135" s="21">
        <f t="shared" si="252"/>
        <v>-0.36761427245226708</v>
      </c>
      <c r="Y135" s="21">
        <f t="shared" si="252"/>
        <v>0.26162182642391585</v>
      </c>
      <c r="Z135" s="21">
        <f t="shared" si="252"/>
        <v>-0.67642914362549778</v>
      </c>
      <c r="AA135" s="21">
        <f t="shared" si="162"/>
        <v>-12.263006491847676</v>
      </c>
      <c r="AB135" s="21">
        <f t="shared" ref="AB135:AU135" si="253">(AB86-AB85)/(AB86+AB85)*200</f>
        <v>2.1729154205130916</v>
      </c>
      <c r="AC135" s="21">
        <f t="shared" si="253"/>
        <v>9.2143325427311226E-2</v>
      </c>
      <c r="AD135" s="21">
        <f t="shared" si="253"/>
        <v>2.9403504100157143E-2</v>
      </c>
      <c r="AE135" s="21">
        <f t="shared" si="253"/>
        <v>-0.38466318568027802</v>
      </c>
      <c r="AF135" s="21">
        <f t="shared" si="253"/>
        <v>-0.37161896548794282</v>
      </c>
      <c r="AG135" s="21">
        <f t="shared" si="253"/>
        <v>-2.5692043466284851</v>
      </c>
      <c r="AH135" s="21">
        <f t="shared" si="253"/>
        <v>1.2350878513371804</v>
      </c>
      <c r="AI135" s="21">
        <f t="shared" si="253"/>
        <v>5.8240795889266535</v>
      </c>
      <c r="AJ135" s="21">
        <f t="shared" si="253"/>
        <v>28.523571747442599</v>
      </c>
      <c r="AK135" s="21">
        <f t="shared" si="253"/>
        <v>0.15692719448102119</v>
      </c>
      <c r="AL135" s="21">
        <f t="shared" si="253"/>
        <v>3.2664809852148258E-2</v>
      </c>
      <c r="AM135" s="21">
        <f t="shared" si="253"/>
        <v>-0.13608056612819491</v>
      </c>
      <c r="AN135" s="21">
        <f t="shared" si="253"/>
        <v>-0.17860212622585545</v>
      </c>
      <c r="AO135" s="21">
        <f t="shared" si="253"/>
        <v>-5.7658651540731416E-2</v>
      </c>
      <c r="AP135" s="21">
        <f t="shared" si="253"/>
        <v>0.19137458074418931</v>
      </c>
      <c r="AQ135" s="21">
        <f t="shared" si="253"/>
        <v>-0.58645222525985252</v>
      </c>
      <c r="AR135" s="21">
        <f t="shared" si="253"/>
        <v>-0.48360801310312251</v>
      </c>
      <c r="AS135" s="21">
        <f t="shared" si="253"/>
        <v>0.18374831744500003</v>
      </c>
      <c r="AT135" s="21">
        <f t="shared" si="253"/>
        <v>0.59023058885343915</v>
      </c>
      <c r="AU135" s="21">
        <f t="shared" si="253"/>
        <v>1.9139262674887185</v>
      </c>
    </row>
    <row r="136" spans="1:47" s="15" customFormat="1" ht="11.25" x14ac:dyDescent="0.15">
      <c r="A136" s="20">
        <v>41639</v>
      </c>
      <c r="B136" s="18">
        <f t="shared" ref="B136:M136" si="254">(B87-B86)/(B87+B86)*200</f>
        <v>-1.3754741472311653</v>
      </c>
      <c r="C136" s="21">
        <f t="shared" si="254"/>
        <v>-7.0604933956520952</v>
      </c>
      <c r="D136" s="21">
        <f t="shared" si="254"/>
        <v>-6.5277528320908971</v>
      </c>
      <c r="E136" s="21">
        <f t="shared" si="254"/>
        <v>-8.3265358262350712E-3</v>
      </c>
      <c r="F136" s="21">
        <f t="shared" si="254"/>
        <v>0.94499144033109939</v>
      </c>
      <c r="G136" s="21">
        <f t="shared" si="254"/>
        <v>13.088107204374108</v>
      </c>
      <c r="H136" s="21">
        <f t="shared" si="254"/>
        <v>2.0571332711540942</v>
      </c>
      <c r="I136" s="21">
        <f t="shared" si="254"/>
        <v>-0.7923232921261123</v>
      </c>
      <c r="J136" s="21">
        <f t="shared" si="254"/>
        <v>0.27066457083692808</v>
      </c>
      <c r="K136" s="21">
        <f t="shared" si="254"/>
        <v>-0.36761427245226708</v>
      </c>
      <c r="L136" s="21">
        <f t="shared" si="254"/>
        <v>0.26162182642391585</v>
      </c>
      <c r="M136" s="21">
        <f t="shared" si="254"/>
        <v>-0.67642914362549778</v>
      </c>
      <c r="N136" s="21">
        <f t="shared" si="160"/>
        <v>-12.263006491847676</v>
      </c>
      <c r="O136" s="21">
        <f t="shared" ref="O136:Z136" si="255">(O87-O86)/(O87+O86)*200</f>
        <v>2.1729154205130916</v>
      </c>
      <c r="P136" s="21">
        <f t="shared" si="255"/>
        <v>-24.277268265683784</v>
      </c>
      <c r="Q136" s="21">
        <f t="shared" si="255"/>
        <v>-15.802181420697215</v>
      </c>
      <c r="R136" s="21">
        <f t="shared" si="255"/>
        <v>-5.4349707898042519E-2</v>
      </c>
      <c r="S136" s="21">
        <f t="shared" si="255"/>
        <v>2.0902851770760305</v>
      </c>
      <c r="T136" s="21">
        <f t="shared" si="255"/>
        <v>-12.85167876494098</v>
      </c>
      <c r="U136" s="21">
        <f t="shared" si="255"/>
        <v>-3.3671223274678233</v>
      </c>
      <c r="V136" s="21">
        <f t="shared" si="255"/>
        <v>-4.1033244285955845</v>
      </c>
      <c r="W136" s="21">
        <f t="shared" si="255"/>
        <v>-1.851461164049973</v>
      </c>
      <c r="X136" s="21">
        <f t="shared" si="255"/>
        <v>-0.3640407614060106</v>
      </c>
      <c r="Y136" s="21">
        <f t="shared" si="255"/>
        <v>-3.3771995105721118</v>
      </c>
      <c r="Z136" s="21">
        <f t="shared" si="255"/>
        <v>-2.5986548820661413</v>
      </c>
      <c r="AA136" s="21">
        <f t="shared" si="162"/>
        <v>-11.701442247463667</v>
      </c>
      <c r="AB136" s="21">
        <f t="shared" ref="AB136:AU136" si="256">(AB87-AB86)/(AB87+AB86)*200</f>
        <v>-55.08726278038997</v>
      </c>
      <c r="AC136" s="21">
        <f t="shared" si="256"/>
        <v>0.24614933726543159</v>
      </c>
      <c r="AD136" s="21">
        <f t="shared" si="256"/>
        <v>-0.19385227774015848</v>
      </c>
      <c r="AE136" s="21">
        <f t="shared" si="256"/>
        <v>-0.43909932802150647</v>
      </c>
      <c r="AF136" s="21">
        <f t="shared" si="256"/>
        <v>0.21450006691776524</v>
      </c>
      <c r="AG136" s="21">
        <f t="shared" si="256"/>
        <v>-1.0968653653698397</v>
      </c>
      <c r="AH136" s="21">
        <f t="shared" si="256"/>
        <v>7.1732403623950152</v>
      </c>
      <c r="AI136" s="21">
        <f t="shared" si="256"/>
        <v>7.4154847401032171</v>
      </c>
      <c r="AJ136" s="21">
        <f t="shared" si="256"/>
        <v>21.078113303251218</v>
      </c>
      <c r="AK136" s="21">
        <f t="shared" si="256"/>
        <v>-0.15016792942476515</v>
      </c>
      <c r="AL136" s="21">
        <f t="shared" si="256"/>
        <v>-7.9051911757140839E-2</v>
      </c>
      <c r="AM136" s="21">
        <f t="shared" si="256"/>
        <v>-0.14747693272216394</v>
      </c>
      <c r="AN136" s="21">
        <f t="shared" si="256"/>
        <v>-0.13769507486817706</v>
      </c>
      <c r="AO136" s="21">
        <f t="shared" si="256"/>
        <v>8.7423478353326464E-2</v>
      </c>
      <c r="AP136" s="21">
        <f t="shared" si="256"/>
        <v>0.22625923812685489</v>
      </c>
      <c r="AQ136" s="21">
        <f t="shared" si="256"/>
        <v>-0.37146618981399321</v>
      </c>
      <c r="AR136" s="21">
        <f t="shared" si="256"/>
        <v>3.6819658315822021</v>
      </c>
      <c r="AS136" s="21">
        <f t="shared" si="256"/>
        <v>0.1843286286787888</v>
      </c>
      <c r="AT136" s="21">
        <f t="shared" si="256"/>
        <v>0.1022009699858852</v>
      </c>
      <c r="AU136" s="21">
        <f t="shared" si="256"/>
        <v>1.000280808957041</v>
      </c>
    </row>
    <row r="137" spans="1:47" s="15" customFormat="1" ht="11.25" x14ac:dyDescent="0.15">
      <c r="A137" s="20">
        <v>41729</v>
      </c>
      <c r="B137" s="18">
        <f t="shared" ref="B137:M137" si="257">(B88-B87)/(B88+B87)*200</f>
        <v>-7.1743320161639268</v>
      </c>
      <c r="C137" s="21">
        <f t="shared" si="257"/>
        <v>-24.277268265683784</v>
      </c>
      <c r="D137" s="21">
        <f t="shared" si="257"/>
        <v>-15.802181420697215</v>
      </c>
      <c r="E137" s="21">
        <f t="shared" si="257"/>
        <v>-5.4349707898042519E-2</v>
      </c>
      <c r="F137" s="21">
        <f t="shared" si="257"/>
        <v>2.0902851770760305</v>
      </c>
      <c r="G137" s="21">
        <f t="shared" si="257"/>
        <v>-12.85167876494098</v>
      </c>
      <c r="H137" s="21">
        <f t="shared" si="257"/>
        <v>-3.3671223274678233</v>
      </c>
      <c r="I137" s="21">
        <f t="shared" si="257"/>
        <v>-4.1033244285955845</v>
      </c>
      <c r="J137" s="21">
        <f t="shared" si="257"/>
        <v>-1.851461164049973</v>
      </c>
      <c r="K137" s="21">
        <f t="shared" si="257"/>
        <v>-0.3640407614060106</v>
      </c>
      <c r="L137" s="21">
        <f t="shared" si="257"/>
        <v>-3.3771995105721118</v>
      </c>
      <c r="M137" s="21">
        <f t="shared" si="257"/>
        <v>-2.5986548820661413</v>
      </c>
      <c r="N137" s="21">
        <f t="shared" si="160"/>
        <v>-11.701442247463667</v>
      </c>
      <c r="O137" s="21">
        <f t="shared" ref="O137:Z137" si="258">(O88-O87)/(O88+O87)*200</f>
        <v>-55.08726278038997</v>
      </c>
      <c r="P137" s="21">
        <f t="shared" si="258"/>
        <v>-4.855684027021451</v>
      </c>
      <c r="Q137" s="21">
        <f t="shared" si="258"/>
        <v>-5.805382766084632</v>
      </c>
      <c r="R137" s="21">
        <f t="shared" si="258"/>
        <v>-1.2904041009176341</v>
      </c>
      <c r="S137" s="21">
        <f t="shared" si="258"/>
        <v>3.8288509325589146</v>
      </c>
      <c r="T137" s="21">
        <f t="shared" si="258"/>
        <v>-2.9633140664582012</v>
      </c>
      <c r="U137" s="21">
        <f t="shared" si="258"/>
        <v>-1.089644707397619</v>
      </c>
      <c r="V137" s="21">
        <f t="shared" si="258"/>
        <v>-0.14349159717505991</v>
      </c>
      <c r="W137" s="21">
        <f t="shared" si="258"/>
        <v>-0.38583881328693148</v>
      </c>
      <c r="X137" s="21">
        <f t="shared" si="258"/>
        <v>0.34346583084512627</v>
      </c>
      <c r="Y137" s="21">
        <f t="shared" si="258"/>
        <v>3.7059808107957219</v>
      </c>
      <c r="Z137" s="21">
        <f t="shared" si="258"/>
        <v>1.8253383789189341</v>
      </c>
      <c r="AA137" s="21">
        <f t="shared" si="162"/>
        <v>10.635617429511335</v>
      </c>
      <c r="AB137" s="21">
        <f t="shared" ref="AB137:AU137" si="259">(AB88-AB87)/(AB88+AB87)*200</f>
        <v>-114.85880937163438</v>
      </c>
      <c r="AC137" s="21">
        <f t="shared" si="259"/>
        <v>0.21963799282173346</v>
      </c>
      <c r="AD137" s="21">
        <f t="shared" si="259"/>
        <v>-0.14914374710203684</v>
      </c>
      <c r="AE137" s="21">
        <f t="shared" si="259"/>
        <v>0.65856423851553847</v>
      </c>
      <c r="AF137" s="21">
        <f t="shared" si="259"/>
        <v>-3.7908182126071779</v>
      </c>
      <c r="AG137" s="21">
        <f t="shared" si="259"/>
        <v>-17.508241353603236</v>
      </c>
      <c r="AH137" s="21">
        <f t="shared" si="259"/>
        <v>-37.436111877754009</v>
      </c>
      <c r="AI137" s="21">
        <f t="shared" si="259"/>
        <v>-11.547925764965065</v>
      </c>
      <c r="AJ137" s="21">
        <f t="shared" si="259"/>
        <v>-20.170674358758021</v>
      </c>
      <c r="AK137" s="21">
        <f t="shared" si="259"/>
        <v>-1.7751851587488217E-2</v>
      </c>
      <c r="AL137" s="21">
        <f t="shared" si="259"/>
        <v>-0.13865535582645436</v>
      </c>
      <c r="AM137" s="21">
        <f t="shared" si="259"/>
        <v>0.21435080234923964</v>
      </c>
      <c r="AN137" s="21">
        <f t="shared" si="259"/>
        <v>0.4032072355937909</v>
      </c>
      <c r="AO137" s="21">
        <f t="shared" si="259"/>
        <v>1.8321055270016353</v>
      </c>
      <c r="AP137" s="21">
        <f t="shared" si="259"/>
        <v>-0.34043118224476987</v>
      </c>
      <c r="AQ137" s="21">
        <f t="shared" si="259"/>
        <v>-0.14201081685561492</v>
      </c>
      <c r="AR137" s="21">
        <f t="shared" si="259"/>
        <v>-4.9144392282537745E-2</v>
      </c>
      <c r="AS137" s="21">
        <f t="shared" si="259"/>
        <v>0.27658479810336578</v>
      </c>
      <c r="AT137" s="21">
        <f t="shared" si="259"/>
        <v>1.7450786363846802</v>
      </c>
      <c r="AU137" s="21">
        <f t="shared" si="259"/>
        <v>-1.6322825452007055</v>
      </c>
    </row>
    <row r="138" spans="1:47" s="15" customFormat="1" ht="11.25" x14ac:dyDescent="0.15">
      <c r="A138" s="20">
        <v>41820</v>
      </c>
      <c r="B138" s="18">
        <f t="shared" ref="B138:M138" si="260">(B89-B88)/(B89+B88)*200</f>
        <v>-0.38246595025749275</v>
      </c>
      <c r="C138" s="21">
        <f t="shared" si="260"/>
        <v>-4.855684027021451</v>
      </c>
      <c r="D138" s="21">
        <f t="shared" si="260"/>
        <v>-5.805382766084632</v>
      </c>
      <c r="E138" s="21">
        <f t="shared" si="260"/>
        <v>-1.2904041009176341</v>
      </c>
      <c r="F138" s="21">
        <f t="shared" si="260"/>
        <v>3.8288509325589146</v>
      </c>
      <c r="G138" s="21">
        <f t="shared" si="260"/>
        <v>-2.9633140664582012</v>
      </c>
      <c r="H138" s="21">
        <f t="shared" si="260"/>
        <v>-1.089644707397619</v>
      </c>
      <c r="I138" s="21">
        <f t="shared" si="260"/>
        <v>-0.14349159717505991</v>
      </c>
      <c r="J138" s="21">
        <f t="shared" si="260"/>
        <v>-0.38583881328693148</v>
      </c>
      <c r="K138" s="21">
        <f t="shared" si="260"/>
        <v>0.34346583084512627</v>
      </c>
      <c r="L138" s="21">
        <f t="shared" si="260"/>
        <v>3.7059808107957219</v>
      </c>
      <c r="M138" s="21">
        <f t="shared" si="260"/>
        <v>1.8253383789189341</v>
      </c>
      <c r="N138" s="21">
        <f t="shared" si="160"/>
        <v>10.635617429511335</v>
      </c>
      <c r="O138" s="21">
        <f t="shared" ref="O138:Z138" si="261">(O89-O88)/(O89+O88)*200</f>
        <v>-114.85880937163438</v>
      </c>
      <c r="P138" s="21">
        <f t="shared" si="261"/>
        <v>-2.2697423386205626</v>
      </c>
      <c r="Q138" s="21">
        <f t="shared" si="261"/>
        <v>-1.7611437447005311</v>
      </c>
      <c r="R138" s="21">
        <f t="shared" si="261"/>
        <v>-1.4540701382122772</v>
      </c>
      <c r="S138" s="21">
        <f t="shared" si="261"/>
        <v>-0.8962813035564704</v>
      </c>
      <c r="T138" s="21">
        <f t="shared" si="261"/>
        <v>1.4073328919203418</v>
      </c>
      <c r="U138" s="21">
        <f t="shared" si="261"/>
        <v>1.5283551908807917</v>
      </c>
      <c r="V138" s="21">
        <f t="shared" si="261"/>
        <v>-0.5160491391048796</v>
      </c>
      <c r="W138" s="21">
        <f t="shared" si="261"/>
        <v>5.50728018847816E-2</v>
      </c>
      <c r="X138" s="21">
        <f t="shared" si="261"/>
        <v>-0.15381061119713677</v>
      </c>
      <c r="Y138" s="21">
        <f t="shared" si="261"/>
        <v>-4.6791937366940584</v>
      </c>
      <c r="Z138" s="21">
        <f t="shared" si="261"/>
        <v>-3.3128877147699547</v>
      </c>
      <c r="AA138" s="21">
        <f t="shared" si="162"/>
        <v>-12.295172480286947</v>
      </c>
      <c r="AB138" s="21">
        <f t="shared" ref="AB138:AU138" si="262">(AB89-AB88)/(AB89+AB88)*200</f>
        <v>-174.75224969853019</v>
      </c>
      <c r="AC138" s="21">
        <f t="shared" si="262"/>
        <v>0.23191863218505665</v>
      </c>
      <c r="AD138" s="21">
        <f t="shared" si="262"/>
        <v>7.1093914063333374E-2</v>
      </c>
      <c r="AE138" s="21">
        <f t="shared" si="262"/>
        <v>0.10774589878409113</v>
      </c>
      <c r="AF138" s="21">
        <f t="shared" si="262"/>
        <v>-1.3384439711371017</v>
      </c>
      <c r="AG138" s="21">
        <f t="shared" si="262"/>
        <v>-3.767022819074632</v>
      </c>
      <c r="AH138" s="21">
        <f t="shared" si="262"/>
        <v>7.6480141538030537</v>
      </c>
      <c r="AI138" s="21">
        <f t="shared" si="262"/>
        <v>-11.298057667400711</v>
      </c>
      <c r="AJ138" s="21">
        <f t="shared" si="262"/>
        <v>-58.677400080836939</v>
      </c>
      <c r="AK138" s="21">
        <f t="shared" si="262"/>
        <v>-7.8970177046771527E-3</v>
      </c>
      <c r="AL138" s="21">
        <f t="shared" si="262"/>
        <v>-9.4116730511024302E-2</v>
      </c>
      <c r="AM138" s="21">
        <f t="shared" si="262"/>
        <v>9.5376325909040161E-2</v>
      </c>
      <c r="AN138" s="21">
        <f t="shared" si="262"/>
        <v>-0.27253047932183161</v>
      </c>
      <c r="AO138" s="21">
        <f t="shared" si="262"/>
        <v>0.25830340900071153</v>
      </c>
      <c r="AP138" s="21">
        <f t="shared" si="262"/>
        <v>-4.8653328609342329E-2</v>
      </c>
      <c r="AQ138" s="21">
        <f t="shared" si="262"/>
        <v>-1.0998920635064617</v>
      </c>
      <c r="AR138" s="21">
        <f t="shared" si="262"/>
        <v>1.417127184458745</v>
      </c>
      <c r="AS138" s="21">
        <f t="shared" si="262"/>
        <v>-0.17821061549520706</v>
      </c>
      <c r="AT138" s="21">
        <f t="shared" si="262"/>
        <v>-0.59861816328141793</v>
      </c>
      <c r="AU138" s="21">
        <f t="shared" si="262"/>
        <v>-3.2144081514112472</v>
      </c>
    </row>
    <row r="139" spans="1:47" s="15" customFormat="1" ht="11.25" x14ac:dyDescent="0.15">
      <c r="A139" s="20">
        <v>41912</v>
      </c>
      <c r="B139" s="18">
        <f t="shared" ref="B139:M139" si="263">(B90-B89)/(B90+B89)*200</f>
        <v>0.24154317935988415</v>
      </c>
      <c r="C139" s="21">
        <f t="shared" si="263"/>
        <v>-2.2697423386205626</v>
      </c>
      <c r="D139" s="21">
        <f t="shared" si="263"/>
        <v>-1.7611437447005311</v>
      </c>
      <c r="E139" s="21">
        <f t="shared" si="263"/>
        <v>-1.4540701382122772</v>
      </c>
      <c r="F139" s="21">
        <f t="shared" si="263"/>
        <v>-0.8962813035564704</v>
      </c>
      <c r="G139" s="21">
        <f t="shared" si="263"/>
        <v>1.4073328919203418</v>
      </c>
      <c r="H139" s="21">
        <f t="shared" si="263"/>
        <v>1.5283551908807917</v>
      </c>
      <c r="I139" s="21">
        <f t="shared" si="263"/>
        <v>-0.5160491391048796</v>
      </c>
      <c r="J139" s="21">
        <f t="shared" si="263"/>
        <v>5.50728018847816E-2</v>
      </c>
      <c r="K139" s="21">
        <f t="shared" si="263"/>
        <v>-0.15381061119713677</v>
      </c>
      <c r="L139" s="21">
        <f t="shared" si="263"/>
        <v>-4.6791937366940584</v>
      </c>
      <c r="M139" s="21">
        <f t="shared" si="263"/>
        <v>-3.3128877147699547</v>
      </c>
      <c r="N139" s="21">
        <f t="shared" si="160"/>
        <v>-12.295172480286947</v>
      </c>
      <c r="O139" s="21">
        <f t="shared" ref="O139:Z139" si="264">(O90-O89)/(O90+O89)*200</f>
        <v>-174.75224969853019</v>
      </c>
      <c r="P139" s="21">
        <f t="shared" si="264"/>
        <v>0.81265538097008727</v>
      </c>
      <c r="Q139" s="21">
        <f t="shared" si="264"/>
        <v>-0.40116704308360041</v>
      </c>
      <c r="R139" s="21">
        <f t="shared" si="264"/>
        <v>-8.2940135722824132E-2</v>
      </c>
      <c r="S139" s="21">
        <f t="shared" si="264"/>
        <v>3.7001775260488534</v>
      </c>
      <c r="T139" s="21">
        <f t="shared" si="264"/>
        <v>-9.38797295815254</v>
      </c>
      <c r="U139" s="21">
        <f t="shared" si="264"/>
        <v>-1.6731300681763797</v>
      </c>
      <c r="V139" s="21">
        <f t="shared" si="264"/>
        <v>-8.3683571406981308E-2</v>
      </c>
      <c r="W139" s="21">
        <f t="shared" si="264"/>
        <v>1.602664748642499</v>
      </c>
      <c r="X139" s="21">
        <f t="shared" si="264"/>
        <v>-0.35536193378145142</v>
      </c>
      <c r="Y139" s="21">
        <f t="shared" si="264"/>
        <v>-1.1397788382697402</v>
      </c>
      <c r="Z139" s="21">
        <f t="shared" si="264"/>
        <v>-0.12887515264324415</v>
      </c>
      <c r="AA139" s="21">
        <f t="shared" si="162"/>
        <v>-1.7989888696714993</v>
      </c>
      <c r="AB139" s="21">
        <f t="shared" ref="AB139:AU139" si="265">(AB90-AB89)/(AB90+AB89)*200</f>
        <v>173.34255148237142</v>
      </c>
      <c r="AC139" s="21">
        <f t="shared" si="265"/>
        <v>1.4805833990466585E-2</v>
      </c>
      <c r="AD139" s="21">
        <f t="shared" si="265"/>
        <v>-0.61133699014876719</v>
      </c>
      <c r="AE139" s="21">
        <f t="shared" si="265"/>
        <v>0.12887499971796351</v>
      </c>
      <c r="AF139" s="21">
        <f t="shared" si="265"/>
        <v>-1.1686819643950708</v>
      </c>
      <c r="AG139" s="21">
        <f t="shared" si="265"/>
        <v>-0.63162652490571725</v>
      </c>
      <c r="AH139" s="21">
        <f t="shared" si="265"/>
        <v>6.8839385040701293</v>
      </c>
      <c r="AI139" s="21">
        <f t="shared" si="265"/>
        <v>-105.84085852302316</v>
      </c>
      <c r="AJ139" s="21">
        <f t="shared" si="265"/>
        <v>-723.72410591635264</v>
      </c>
      <c r="AK139" s="21">
        <f t="shared" si="265"/>
        <v>-0.30293367516348324</v>
      </c>
      <c r="AL139" s="21">
        <f t="shared" si="265"/>
        <v>-0.13639042729016612</v>
      </c>
      <c r="AM139" s="21">
        <f t="shared" si="265"/>
        <v>-0.26764174664346224</v>
      </c>
      <c r="AN139" s="21">
        <f t="shared" si="265"/>
        <v>-0.43941936975432455</v>
      </c>
      <c r="AO139" s="21">
        <f t="shared" si="265"/>
        <v>-0.12453175143055815</v>
      </c>
      <c r="AP139" s="21">
        <f t="shared" si="265"/>
        <v>-6.7056690283117087E-2</v>
      </c>
      <c r="AQ139" s="21">
        <f t="shared" si="265"/>
        <v>-0.70541061769998459</v>
      </c>
      <c r="AR139" s="21">
        <f t="shared" si="265"/>
        <v>-1.775961798901313</v>
      </c>
      <c r="AS139" s="21">
        <f t="shared" si="265"/>
        <v>-0.45247949624375555</v>
      </c>
      <c r="AT139" s="21">
        <f t="shared" si="265"/>
        <v>-0.58022603969303632</v>
      </c>
      <c r="AU139" s="21">
        <f t="shared" si="265"/>
        <v>-5.1693836421812902</v>
      </c>
    </row>
    <row r="140" spans="1:47" s="15" customFormat="1" ht="11.25" x14ac:dyDescent="0.15">
      <c r="A140" s="20">
        <v>42004</v>
      </c>
      <c r="B140" s="18">
        <f t="shared" ref="B140:M140" si="266">(B91-B90)/(B91+B90)*200</f>
        <v>1.1390141357122732</v>
      </c>
      <c r="C140" s="21">
        <f t="shared" si="266"/>
        <v>0.81265538097008727</v>
      </c>
      <c r="D140" s="21">
        <f t="shared" si="266"/>
        <v>-0.40116704308360041</v>
      </c>
      <c r="E140" s="21">
        <f t="shared" si="266"/>
        <v>-8.2940135722824132E-2</v>
      </c>
      <c r="F140" s="21">
        <f t="shared" si="266"/>
        <v>3.7001775260488534</v>
      </c>
      <c r="G140" s="21">
        <f t="shared" si="266"/>
        <v>-9.38797295815254</v>
      </c>
      <c r="H140" s="21">
        <f t="shared" si="266"/>
        <v>-1.6731300681763797</v>
      </c>
      <c r="I140" s="21">
        <f t="shared" si="266"/>
        <v>-8.3683571406981308E-2</v>
      </c>
      <c r="J140" s="21">
        <f t="shared" si="266"/>
        <v>1.602664748642499</v>
      </c>
      <c r="K140" s="21">
        <f t="shared" si="266"/>
        <v>-0.35536193378145142</v>
      </c>
      <c r="L140" s="21">
        <f t="shared" si="266"/>
        <v>-1.1397788382697402</v>
      </c>
      <c r="M140" s="21">
        <f t="shared" si="266"/>
        <v>-0.12887515264324415</v>
      </c>
      <c r="N140" s="21">
        <f t="shared" si="160"/>
        <v>-1.7989888696714993</v>
      </c>
      <c r="O140" s="21">
        <f t="shared" ref="O140:Z140" si="267">(O91-O90)/(O91+O90)*200</f>
        <v>173.34255148237142</v>
      </c>
      <c r="P140" s="21">
        <f t="shared" si="267"/>
        <v>2.6742777248005378</v>
      </c>
      <c r="Q140" s="21">
        <f t="shared" si="267"/>
        <v>2.364709675211834</v>
      </c>
      <c r="R140" s="21">
        <f t="shared" si="267"/>
        <v>0.93068770471696116</v>
      </c>
      <c r="S140" s="21">
        <f t="shared" si="267"/>
        <v>1.4442862924714523</v>
      </c>
      <c r="T140" s="21">
        <f t="shared" si="267"/>
        <v>-25.540483527875658</v>
      </c>
      <c r="U140" s="21">
        <f t="shared" si="267"/>
        <v>-5.0804639048231497</v>
      </c>
      <c r="V140" s="21">
        <f t="shared" si="267"/>
        <v>-1.1863099524146807</v>
      </c>
      <c r="W140" s="21">
        <f t="shared" si="267"/>
        <v>4.6502221407408468</v>
      </c>
      <c r="X140" s="21">
        <f t="shared" si="267"/>
        <v>-0.4881492343503967</v>
      </c>
      <c r="Y140" s="21">
        <f t="shared" si="267"/>
        <v>-0.3231474379508904</v>
      </c>
      <c r="Z140" s="21">
        <f t="shared" si="267"/>
        <v>0.41544173373969739</v>
      </c>
      <c r="AA140" s="21">
        <f t="shared" si="162"/>
        <v>-6.5354075538850696</v>
      </c>
      <c r="AB140" s="21">
        <f t="shared" ref="AB140:AU140" si="268">(AB91-AB90)/(AB91+AB90)*200</f>
        <v>-35.647730382485967</v>
      </c>
      <c r="AC140" s="21">
        <f t="shared" si="268"/>
        <v>-0.26632106909156483</v>
      </c>
      <c r="AD140" s="21">
        <f t="shared" si="268"/>
        <v>0.28328306956169425</v>
      </c>
      <c r="AE140" s="21">
        <f t="shared" si="268"/>
        <v>0.58410756121671226</v>
      </c>
      <c r="AF140" s="21">
        <f t="shared" si="268"/>
        <v>-1.8020826355645958</v>
      </c>
      <c r="AG140" s="21">
        <f t="shared" si="268"/>
        <v>-1.3855971152065683</v>
      </c>
      <c r="AH140" s="21">
        <f t="shared" si="268"/>
        <v>-0.74199170041679308</v>
      </c>
      <c r="AI140" s="21">
        <f t="shared" si="268"/>
        <v>-125.46106272632822</v>
      </c>
      <c r="AJ140" s="21">
        <f t="shared" si="268"/>
        <v>98.845019819116118</v>
      </c>
      <c r="AK140" s="21">
        <f t="shared" si="268"/>
        <v>-0.29317836721864587</v>
      </c>
      <c r="AL140" s="21">
        <f t="shared" si="268"/>
        <v>-8.0296492092115895E-2</v>
      </c>
      <c r="AM140" s="21">
        <f t="shared" si="268"/>
        <v>-0.10480835788770498</v>
      </c>
      <c r="AN140" s="21">
        <f t="shared" si="268"/>
        <v>-0.35777156181329667</v>
      </c>
      <c r="AO140" s="21">
        <f t="shared" si="268"/>
        <v>-9.8022924720609736E-2</v>
      </c>
      <c r="AP140" s="21">
        <f t="shared" si="268"/>
        <v>-0.29378546138027495</v>
      </c>
      <c r="AQ140" s="21">
        <f t="shared" si="268"/>
        <v>-0.7211772421751359</v>
      </c>
      <c r="AR140" s="21">
        <f t="shared" si="268"/>
        <v>-3.0503317285461864</v>
      </c>
      <c r="AS140" s="21">
        <f t="shared" si="268"/>
        <v>-0.27073269620059875</v>
      </c>
      <c r="AT140" s="21">
        <f t="shared" si="268"/>
        <v>1.8951845813907</v>
      </c>
      <c r="AU140" s="21">
        <f t="shared" si="268"/>
        <v>-3.2844425505453674</v>
      </c>
    </row>
    <row r="141" spans="1:47" s="15" customFormat="1" ht="11.25" x14ac:dyDescent="0.15">
      <c r="A141" s="20">
        <v>42094</v>
      </c>
      <c r="B141" s="18">
        <f t="shared" ref="B141:M141" si="269">(B92-B91)/(B92+B91)*200</f>
        <v>0.65390072510102659</v>
      </c>
      <c r="C141" s="21">
        <f t="shared" si="269"/>
        <v>2.6742777248005378</v>
      </c>
      <c r="D141" s="21">
        <f t="shared" si="269"/>
        <v>2.364709675211834</v>
      </c>
      <c r="E141" s="21">
        <f t="shared" si="269"/>
        <v>0.93068770471696116</v>
      </c>
      <c r="F141" s="21">
        <f t="shared" si="269"/>
        <v>1.4442862924714523</v>
      </c>
      <c r="G141" s="21">
        <f t="shared" si="269"/>
        <v>-25.540483527875658</v>
      </c>
      <c r="H141" s="21">
        <f t="shared" si="269"/>
        <v>-5.0804639048231497</v>
      </c>
      <c r="I141" s="21">
        <f t="shared" si="269"/>
        <v>-1.1863099524146807</v>
      </c>
      <c r="J141" s="21">
        <f t="shared" si="269"/>
        <v>4.6502221407408468</v>
      </c>
      <c r="K141" s="21">
        <f t="shared" si="269"/>
        <v>-0.4881492343503967</v>
      </c>
      <c r="L141" s="21">
        <f t="shared" si="269"/>
        <v>-0.3231474379508904</v>
      </c>
      <c r="M141" s="21">
        <f t="shared" si="269"/>
        <v>0.41544173373969739</v>
      </c>
      <c r="N141" s="21">
        <f t="shared" si="160"/>
        <v>-6.5354075538850696</v>
      </c>
      <c r="O141" s="21">
        <f t="shared" ref="O141:Z141" si="270">(O92-O91)/(O92+O91)*200</f>
        <v>-35.647730382485967</v>
      </c>
      <c r="P141" s="21">
        <f t="shared" si="270"/>
        <v>14.844505113104118</v>
      </c>
      <c r="Q141" s="21">
        <f t="shared" si="270"/>
        <v>9.5425504318917458</v>
      </c>
      <c r="R141" s="21">
        <f t="shared" si="270"/>
        <v>0.27006270879294275</v>
      </c>
      <c r="S141" s="21">
        <f t="shared" si="270"/>
        <v>-1.6015775667129595</v>
      </c>
      <c r="T141" s="21">
        <f t="shared" si="270"/>
        <v>-1.4329490310338588</v>
      </c>
      <c r="U141" s="21">
        <f t="shared" si="270"/>
        <v>-1.2188776746915904</v>
      </c>
      <c r="V141" s="21">
        <f t="shared" si="270"/>
        <v>1.7571462450104631</v>
      </c>
      <c r="W141" s="21">
        <f t="shared" si="270"/>
        <v>1.5269245718633642</v>
      </c>
      <c r="X141" s="21">
        <f t="shared" si="270"/>
        <v>-1.3474666488441116</v>
      </c>
      <c r="Y141" s="21">
        <f t="shared" si="270"/>
        <v>1.8263859257888289</v>
      </c>
      <c r="Z141" s="21">
        <f t="shared" si="270"/>
        <v>1.3957727283507524</v>
      </c>
      <c r="AA141" s="21">
        <f t="shared" si="162"/>
        <v>-1.3155340864897682</v>
      </c>
      <c r="AB141" s="21">
        <f t="shared" ref="AB141:AU141" si="271">(AB92-AB91)/(AB92+AB91)*200</f>
        <v>149.30596581324633</v>
      </c>
      <c r="AC141" s="21">
        <f t="shared" si="271"/>
        <v>-6.5248471825105028E-2</v>
      </c>
      <c r="AD141" s="21">
        <f t="shared" si="271"/>
        <v>0.30757620451570378</v>
      </c>
      <c r="AE141" s="21">
        <f t="shared" si="271"/>
        <v>0.2379898006588787</v>
      </c>
      <c r="AF141" s="21">
        <f t="shared" si="271"/>
        <v>-3.152722304336117</v>
      </c>
      <c r="AG141" s="21">
        <f t="shared" si="271"/>
        <v>-3.6397059830938807</v>
      </c>
      <c r="AH141" s="21">
        <f t="shared" si="271"/>
        <v>-6.2675063682047325</v>
      </c>
      <c r="AI141" s="21">
        <f t="shared" si="271"/>
        <v>-350.47643992513667</v>
      </c>
      <c r="AJ141" s="21">
        <f t="shared" si="271"/>
        <v>26.727560446830527</v>
      </c>
      <c r="AK141" s="21">
        <f t="shared" si="271"/>
        <v>-0.5325219893042511</v>
      </c>
      <c r="AL141" s="21">
        <f t="shared" si="271"/>
        <v>-8.6195936668453821E-2</v>
      </c>
      <c r="AM141" s="21">
        <f t="shared" si="271"/>
        <v>-0.89271059819862708</v>
      </c>
      <c r="AN141" s="21">
        <f t="shared" si="271"/>
        <v>-2.7742485977413285</v>
      </c>
      <c r="AO141" s="21">
        <f t="shared" si="271"/>
        <v>5.8457349393301623E-3</v>
      </c>
      <c r="AP141" s="21">
        <f t="shared" si="271"/>
        <v>-0.12337550368760396</v>
      </c>
      <c r="AQ141" s="21">
        <f t="shared" si="271"/>
        <v>-1.4021964949022494</v>
      </c>
      <c r="AR141" s="21">
        <f t="shared" si="271"/>
        <v>-1.769874375168919</v>
      </c>
      <c r="AS141" s="21">
        <f t="shared" si="271"/>
        <v>-0.50157295932062207</v>
      </c>
      <c r="AT141" s="21">
        <f t="shared" si="271"/>
        <v>-1.8923479865205917</v>
      </c>
      <c r="AU141" s="21">
        <f t="shared" si="271"/>
        <v>-1.5928971185955925</v>
      </c>
    </row>
    <row r="142" spans="1:47" s="15" customFormat="1" ht="11.25" x14ac:dyDescent="0.15">
      <c r="A142" s="20">
        <v>42185</v>
      </c>
      <c r="B142" s="18">
        <f t="shared" ref="B142:M142" si="272">(B93-B92)/(B93+B92)*200</f>
        <v>4.362239673719924</v>
      </c>
      <c r="C142" s="21">
        <f t="shared" si="272"/>
        <v>14.844505113104118</v>
      </c>
      <c r="D142" s="21">
        <f t="shared" si="272"/>
        <v>9.5425504318917458</v>
      </c>
      <c r="E142" s="21">
        <f t="shared" si="272"/>
        <v>0.27006270879294275</v>
      </c>
      <c r="F142" s="21">
        <f t="shared" si="272"/>
        <v>-1.6015775667129595</v>
      </c>
      <c r="G142" s="21">
        <f t="shared" si="272"/>
        <v>-1.4329490310338588</v>
      </c>
      <c r="H142" s="21">
        <f t="shared" si="272"/>
        <v>-1.2188776746915904</v>
      </c>
      <c r="I142" s="21">
        <f t="shared" si="272"/>
        <v>1.7571462450104631</v>
      </c>
      <c r="J142" s="21">
        <f t="shared" si="272"/>
        <v>1.5269245718633642</v>
      </c>
      <c r="K142" s="21">
        <f t="shared" si="272"/>
        <v>-1.3474666488441116</v>
      </c>
      <c r="L142" s="21">
        <f t="shared" si="272"/>
        <v>1.8263859257888289</v>
      </c>
      <c r="M142" s="21">
        <f t="shared" si="272"/>
        <v>1.3957727283507524</v>
      </c>
      <c r="N142" s="21">
        <f t="shared" si="160"/>
        <v>-1.3155340864897682</v>
      </c>
      <c r="O142" s="21">
        <f t="shared" ref="O142:Z142" si="273">(O93-O92)/(O93+O92)*200</f>
        <v>149.30596581324633</v>
      </c>
      <c r="P142" s="21">
        <f t="shared" si="273"/>
        <v>5.2379533930733251</v>
      </c>
      <c r="Q142" s="21">
        <f t="shared" si="273"/>
        <v>4.6259524699074932</v>
      </c>
      <c r="R142" s="21">
        <f t="shared" si="273"/>
        <v>2.3680445472154812</v>
      </c>
      <c r="S142" s="21">
        <f t="shared" si="273"/>
        <v>-1.6396861921572372</v>
      </c>
      <c r="T142" s="21">
        <f t="shared" si="273"/>
        <v>-0.19856798999149042</v>
      </c>
      <c r="U142" s="21">
        <f t="shared" si="273"/>
        <v>-1.8473640642940277</v>
      </c>
      <c r="V142" s="21">
        <f t="shared" si="273"/>
        <v>0.43645371748522083</v>
      </c>
      <c r="W142" s="21">
        <f t="shared" si="273"/>
        <v>-0.49292335739100313</v>
      </c>
      <c r="X142" s="21">
        <f t="shared" si="273"/>
        <v>-0.42067854243798941</v>
      </c>
      <c r="Y142" s="21">
        <f t="shared" si="273"/>
        <v>5.6290289937877471</v>
      </c>
      <c r="Z142" s="21">
        <f t="shared" si="273"/>
        <v>1.257346410696214</v>
      </c>
      <c r="AA142" s="21">
        <f t="shared" si="162"/>
        <v>10.83303286516016</v>
      </c>
      <c r="AB142" s="21">
        <f t="shared" ref="AB142:AU142" si="274">(AB93-AB92)/(AB93+AB92)*200</f>
        <v>-14.476818324298643</v>
      </c>
      <c r="AC142" s="21">
        <f t="shared" si="274"/>
        <v>7.3763289746870797E-2</v>
      </c>
      <c r="AD142" s="21">
        <f t="shared" si="274"/>
        <v>-0.57247691752134666</v>
      </c>
      <c r="AE142" s="21">
        <f t="shared" si="274"/>
        <v>-0.11397344628884108</v>
      </c>
      <c r="AF142" s="21">
        <f t="shared" si="274"/>
        <v>-2.6243637935123667</v>
      </c>
      <c r="AG142" s="21">
        <f t="shared" si="274"/>
        <v>2.7522497034871232</v>
      </c>
      <c r="AH142" s="21">
        <f t="shared" si="274"/>
        <v>0.42876832847839758</v>
      </c>
      <c r="AI142" s="21">
        <f t="shared" si="274"/>
        <v>424.05090264529292</v>
      </c>
      <c r="AJ142" s="21">
        <f t="shared" si="274"/>
        <v>-18.464932081143314</v>
      </c>
      <c r="AK142" s="21">
        <f t="shared" si="274"/>
        <v>-0.12206768443589747</v>
      </c>
      <c r="AL142" s="21">
        <f t="shared" si="274"/>
        <v>-7.2172646398048546E-2</v>
      </c>
      <c r="AM142" s="21">
        <f t="shared" si="274"/>
        <v>-0.97046898198374454</v>
      </c>
      <c r="AN142" s="21">
        <f t="shared" si="274"/>
        <v>-0.22459512236512896</v>
      </c>
      <c r="AO142" s="21">
        <f t="shared" si="274"/>
        <v>8.842660384868152E-2</v>
      </c>
      <c r="AP142" s="21">
        <f t="shared" si="274"/>
        <v>6.2029228726401528E-2</v>
      </c>
      <c r="AQ142" s="21">
        <f t="shared" si="274"/>
        <v>0.16654596535993008</v>
      </c>
      <c r="AR142" s="21">
        <f t="shared" si="274"/>
        <v>2.4608463793426192</v>
      </c>
      <c r="AS142" s="21">
        <f t="shared" si="274"/>
        <v>-0.14209381439936561</v>
      </c>
      <c r="AT142" s="21">
        <f t="shared" si="274"/>
        <v>-0.13694515896289997</v>
      </c>
      <c r="AU142" s="21">
        <f t="shared" si="274"/>
        <v>0.61053770653737471</v>
      </c>
    </row>
    <row r="143" spans="1:47" s="15" customFormat="1" ht="11.25" x14ac:dyDescent="0.15">
      <c r="A143" s="20">
        <v>42277</v>
      </c>
      <c r="B143" s="18">
        <f t="shared" ref="B143:M143" si="275">(B94-B93)/(B94+B93)*200</f>
        <v>1.0998307679106214</v>
      </c>
      <c r="C143" s="21">
        <f t="shared" si="275"/>
        <v>5.2379533930733251</v>
      </c>
      <c r="D143" s="21">
        <f t="shared" si="275"/>
        <v>4.6259524699074932</v>
      </c>
      <c r="E143" s="21">
        <f t="shared" si="275"/>
        <v>2.3680445472154812</v>
      </c>
      <c r="F143" s="21">
        <f t="shared" si="275"/>
        <v>-1.6396861921572372</v>
      </c>
      <c r="G143" s="21">
        <f t="shared" si="275"/>
        <v>-0.19856798999149042</v>
      </c>
      <c r="H143" s="21">
        <f t="shared" si="275"/>
        <v>-1.8473640642940277</v>
      </c>
      <c r="I143" s="21">
        <f t="shared" si="275"/>
        <v>0.43645371748522083</v>
      </c>
      <c r="J143" s="21">
        <f t="shared" si="275"/>
        <v>-0.49292335739100313</v>
      </c>
      <c r="K143" s="21">
        <f t="shared" si="275"/>
        <v>-0.42067854243798941</v>
      </c>
      <c r="L143" s="21">
        <f t="shared" si="275"/>
        <v>5.6290289937877471</v>
      </c>
      <c r="M143" s="21">
        <f t="shared" si="275"/>
        <v>1.257346410696214</v>
      </c>
      <c r="N143" s="21">
        <f t="shared" si="160"/>
        <v>10.83303286516016</v>
      </c>
      <c r="O143" s="21">
        <f t="shared" ref="O143:Z143" si="276">(O94-O93)/(O94+O93)*200</f>
        <v>-14.476818324298643</v>
      </c>
      <c r="P143" s="21">
        <f t="shared" si="276"/>
        <v>-2.2540407452335716</v>
      </c>
      <c r="Q143" s="21">
        <f t="shared" si="276"/>
        <v>-1.5996683697720444</v>
      </c>
      <c r="R143" s="21">
        <f t="shared" si="276"/>
        <v>1.6231799498384085</v>
      </c>
      <c r="S143" s="21">
        <f t="shared" si="276"/>
        <v>-4.5860611865220031</v>
      </c>
      <c r="T143" s="21">
        <f t="shared" si="276"/>
        <v>3.6846224160131515</v>
      </c>
      <c r="U143" s="21">
        <f t="shared" si="276"/>
        <v>-2.3727763753100284</v>
      </c>
      <c r="V143" s="21">
        <f t="shared" si="276"/>
        <v>0.16535087145214825</v>
      </c>
      <c r="W143" s="21">
        <f t="shared" si="276"/>
        <v>-0.25877739584011639</v>
      </c>
      <c r="X143" s="21">
        <f t="shared" si="276"/>
        <v>0.15361631029912071</v>
      </c>
      <c r="Y143" s="21">
        <f t="shared" si="276"/>
        <v>4.0090237415471259</v>
      </c>
      <c r="Z143" s="21">
        <f t="shared" si="276"/>
        <v>-0.12346838260153316</v>
      </c>
      <c r="AA143" s="21">
        <f t="shared" si="162"/>
        <v>-4.2086767534104785</v>
      </c>
      <c r="AB143" s="21">
        <f t="shared" ref="AB143:AU143" si="277">(AB94-AB93)/(AB94+AB93)*200</f>
        <v>-1.2897713908866346</v>
      </c>
      <c r="AC143" s="21">
        <f t="shared" si="277"/>
        <v>-0.11646499706359581</v>
      </c>
      <c r="AD143" s="21">
        <f t="shared" si="277"/>
        <v>1.9985148507583657</v>
      </c>
      <c r="AE143" s="21">
        <f t="shared" si="277"/>
        <v>-0.16802671725446028</v>
      </c>
      <c r="AF143" s="21">
        <f t="shared" si="277"/>
        <v>-1.4721616426375463</v>
      </c>
      <c r="AG143" s="21">
        <f t="shared" si="277"/>
        <v>0.89818935918586118</v>
      </c>
      <c r="AH143" s="21">
        <f t="shared" si="277"/>
        <v>3.9288735530714916</v>
      </c>
      <c r="AI143" s="21">
        <f t="shared" si="277"/>
        <v>137.5900988889579</v>
      </c>
      <c r="AJ143" s="21">
        <f t="shared" si="277"/>
        <v>-127.65820574203694</v>
      </c>
      <c r="AK143" s="21">
        <f t="shared" si="277"/>
        <v>-7.3192446739083913E-2</v>
      </c>
      <c r="AL143" s="21">
        <f t="shared" si="277"/>
        <v>-0.12613592964277773</v>
      </c>
      <c r="AM143" s="21">
        <f t="shared" si="277"/>
        <v>-7.1442715042380672E-2</v>
      </c>
      <c r="AN143" s="21">
        <f t="shared" si="277"/>
        <v>-0.23971722148243618</v>
      </c>
      <c r="AO143" s="21">
        <f t="shared" si="277"/>
        <v>0.23072207988768523</v>
      </c>
      <c r="AP143" s="21">
        <f t="shared" si="277"/>
        <v>8.280899936099112E-2</v>
      </c>
      <c r="AQ143" s="21">
        <f t="shared" si="277"/>
        <v>1.0195292576410204</v>
      </c>
      <c r="AR143" s="21">
        <f t="shared" si="277"/>
        <v>5.1081505972839691</v>
      </c>
      <c r="AS143" s="21">
        <f t="shared" si="277"/>
        <v>9.3284356852373809E-2</v>
      </c>
      <c r="AT143" s="21">
        <f t="shared" si="277"/>
        <v>-1.0219883181938065</v>
      </c>
      <c r="AU143" s="21">
        <f t="shared" si="277"/>
        <v>3.3559890623008708</v>
      </c>
    </row>
    <row r="144" spans="1:47" s="15" customFormat="1" ht="11.25" x14ac:dyDescent="0.15">
      <c r="A144" s="20">
        <v>42369</v>
      </c>
      <c r="B144" s="18">
        <f t="shared" ref="B144:M144" si="278">(B95-B94)/(B95+B94)*200</f>
        <v>-0.25810962764719753</v>
      </c>
      <c r="C144" s="21">
        <f t="shared" si="278"/>
        <v>-2.2540407452335716</v>
      </c>
      <c r="D144" s="21">
        <f t="shared" si="278"/>
        <v>-1.5996683697720444</v>
      </c>
      <c r="E144" s="21">
        <f t="shared" si="278"/>
        <v>1.6231799498384085</v>
      </c>
      <c r="F144" s="21">
        <f t="shared" si="278"/>
        <v>-4.5860611865220031</v>
      </c>
      <c r="G144" s="21">
        <f t="shared" si="278"/>
        <v>3.6846224160131515</v>
      </c>
      <c r="H144" s="21">
        <f t="shared" si="278"/>
        <v>-2.3727763753100284</v>
      </c>
      <c r="I144" s="21">
        <f t="shared" si="278"/>
        <v>0.16535087145214825</v>
      </c>
      <c r="J144" s="21">
        <f t="shared" si="278"/>
        <v>-0.25877739584011639</v>
      </c>
      <c r="K144" s="21">
        <f t="shared" si="278"/>
        <v>0.15361631029912071</v>
      </c>
      <c r="L144" s="21">
        <f t="shared" si="278"/>
        <v>4.0090237415471259</v>
      </c>
      <c r="M144" s="21">
        <f t="shared" si="278"/>
        <v>-0.12346838260153316</v>
      </c>
      <c r="N144" s="21">
        <f t="shared" si="160"/>
        <v>-4.2086767534104785</v>
      </c>
      <c r="O144" s="21">
        <f t="shared" ref="O144:Z144" si="279">(O95-O94)/(O95+O94)*200</f>
        <v>-1.2897713908866346</v>
      </c>
      <c r="P144" s="21">
        <f t="shared" si="279"/>
        <v>33.598920387937135</v>
      </c>
      <c r="Q144" s="21">
        <f t="shared" si="279"/>
        <v>24.494151075090283</v>
      </c>
      <c r="R144" s="21">
        <f t="shared" si="279"/>
        <v>2.7201140660920982</v>
      </c>
      <c r="S144" s="21">
        <f t="shared" si="279"/>
        <v>-0.78608552488558181</v>
      </c>
      <c r="T144" s="21">
        <f t="shared" si="279"/>
        <v>25.488088424838274</v>
      </c>
      <c r="U144" s="21">
        <f t="shared" si="279"/>
        <v>2.1973908851516266</v>
      </c>
      <c r="V144" s="21">
        <f t="shared" si="279"/>
        <v>6.1345034000577074</v>
      </c>
      <c r="W144" s="21">
        <f t="shared" si="279"/>
        <v>-7.2641981500732022</v>
      </c>
      <c r="X144" s="21">
        <f t="shared" si="279"/>
        <v>0.76822287140331846</v>
      </c>
      <c r="Y144" s="21">
        <f t="shared" si="279"/>
        <v>5.6400416408260661</v>
      </c>
      <c r="Z144" s="21">
        <f t="shared" si="279"/>
        <v>0.11373320306150161</v>
      </c>
      <c r="AA144" s="21">
        <f t="shared" si="162"/>
        <v>47.290845799703177</v>
      </c>
      <c r="AB144" s="21">
        <f t="shared" ref="AB144:AU144" si="280">(AB95-AB94)/(AB95+AB94)*200</f>
        <v>23.441125073150332</v>
      </c>
      <c r="AC144" s="21">
        <f t="shared" si="280"/>
        <v>-4.0640894853988113E-2</v>
      </c>
      <c r="AD144" s="21">
        <f t="shared" si="280"/>
        <v>-1.1544600522341424</v>
      </c>
      <c r="AE144" s="21">
        <f t="shared" si="280"/>
        <v>0.14570700393490571</v>
      </c>
      <c r="AF144" s="21">
        <f t="shared" si="280"/>
        <v>-1.7167645382450063</v>
      </c>
      <c r="AG144" s="21">
        <f t="shared" si="280"/>
        <v>2.7698201504931257</v>
      </c>
      <c r="AH144" s="21">
        <f t="shared" si="280"/>
        <v>-1.6840779228266682</v>
      </c>
      <c r="AI144" s="21">
        <f t="shared" si="280"/>
        <v>68.449709315430411</v>
      </c>
      <c r="AJ144" s="21">
        <f t="shared" si="280"/>
        <v>3128.5563950490405</v>
      </c>
      <c r="AK144" s="21">
        <f t="shared" si="280"/>
        <v>-0.18279128509807091</v>
      </c>
      <c r="AL144" s="21">
        <f t="shared" si="280"/>
        <v>-8.0260354788595889E-2</v>
      </c>
      <c r="AM144" s="21">
        <f t="shared" si="280"/>
        <v>-0.34461846983729905</v>
      </c>
      <c r="AN144" s="21">
        <f t="shared" si="280"/>
        <v>-8.1640483306544304E-2</v>
      </c>
      <c r="AO144" s="21">
        <f t="shared" si="280"/>
        <v>9.3865710485362019E-2</v>
      </c>
      <c r="AP144" s="21">
        <f t="shared" si="280"/>
        <v>-7.3378718721684222E-2</v>
      </c>
      <c r="AQ144" s="21">
        <f t="shared" si="280"/>
        <v>-7.2629547107691789E-2</v>
      </c>
      <c r="AR144" s="21">
        <f t="shared" si="280"/>
        <v>1.5244795385741794</v>
      </c>
      <c r="AS144" s="21">
        <f t="shared" si="280"/>
        <v>-0.19824871298298666</v>
      </c>
      <c r="AT144" s="21">
        <f t="shared" si="280"/>
        <v>-0.34830058706033595</v>
      </c>
      <c r="AU144" s="21">
        <f t="shared" si="280"/>
        <v>2.1524681788595021</v>
      </c>
    </row>
    <row r="145" spans="1:47" s="15" customFormat="1" ht="11.25" x14ac:dyDescent="0.15">
      <c r="A145" s="20">
        <v>42460</v>
      </c>
      <c r="B145" s="18">
        <f t="shared" ref="B145:M145" si="281">(B96-B95)/(B96+B95)*200</f>
        <v>9.4605264140210998</v>
      </c>
      <c r="C145" s="21">
        <f t="shared" si="281"/>
        <v>33.598920387937135</v>
      </c>
      <c r="D145" s="21">
        <f t="shared" si="281"/>
        <v>24.494151075090283</v>
      </c>
      <c r="E145" s="21">
        <f t="shared" si="281"/>
        <v>2.7201140660920982</v>
      </c>
      <c r="F145" s="21">
        <f t="shared" si="281"/>
        <v>-0.78608552488558181</v>
      </c>
      <c r="G145" s="21">
        <f t="shared" si="281"/>
        <v>25.488088424838274</v>
      </c>
      <c r="H145" s="21">
        <f t="shared" si="281"/>
        <v>2.1973908851516266</v>
      </c>
      <c r="I145" s="21">
        <f t="shared" si="281"/>
        <v>6.1345034000577074</v>
      </c>
      <c r="J145" s="21">
        <f t="shared" si="281"/>
        <v>-7.2641981500732022</v>
      </c>
      <c r="K145" s="21">
        <f t="shared" si="281"/>
        <v>0.76822287140331846</v>
      </c>
      <c r="L145" s="21">
        <f t="shared" si="281"/>
        <v>5.6400416408260661</v>
      </c>
      <c r="M145" s="21">
        <f t="shared" si="281"/>
        <v>0.11373320306150161</v>
      </c>
      <c r="N145" s="21">
        <f t="shared" si="160"/>
        <v>47.290845799703177</v>
      </c>
      <c r="O145" s="21">
        <f t="shared" ref="O145:Z145" si="282">(O96-O95)/(O96+O95)*200</f>
        <v>23.441125073150332</v>
      </c>
      <c r="P145" s="21">
        <f t="shared" si="282"/>
        <v>-11.455813884085602</v>
      </c>
      <c r="Q145" s="21">
        <f t="shared" si="282"/>
        <v>-6.7274021825150587</v>
      </c>
      <c r="R145" s="21">
        <f t="shared" si="282"/>
        <v>4.4243277746314726</v>
      </c>
      <c r="S145" s="21">
        <f t="shared" si="282"/>
        <v>-5.1829989613136185</v>
      </c>
      <c r="T145" s="21">
        <f t="shared" si="282"/>
        <v>8.8497532281373061</v>
      </c>
      <c r="U145" s="21">
        <f t="shared" si="282"/>
        <v>-1.0152590229977905</v>
      </c>
      <c r="V145" s="21">
        <f t="shared" si="282"/>
        <v>-0.77991423219446243</v>
      </c>
      <c r="W145" s="21">
        <f t="shared" si="282"/>
        <v>-1.1480721944772558</v>
      </c>
      <c r="X145" s="21">
        <f t="shared" si="282"/>
        <v>-4.0894018205443576E-2</v>
      </c>
      <c r="Y145" s="21">
        <f t="shared" si="282"/>
        <v>2.4269503436041333</v>
      </c>
      <c r="Z145" s="21">
        <f t="shared" si="282"/>
        <v>-1.0519576528771337</v>
      </c>
      <c r="AA145" s="21">
        <f t="shared" si="162"/>
        <v>-26.446837434873299</v>
      </c>
      <c r="AB145" s="21">
        <f t="shared" ref="AB145:AU145" si="283">(AB96-AB95)/(AB96+AB95)*200</f>
        <v>4.1436046905138291</v>
      </c>
      <c r="AC145" s="21">
        <f t="shared" si="283"/>
        <v>-0.12554439065135495</v>
      </c>
      <c r="AD145" s="21">
        <f t="shared" si="283"/>
        <v>0.34742096600505706</v>
      </c>
      <c r="AE145" s="21">
        <f t="shared" si="283"/>
        <v>-0.53506754853071681</v>
      </c>
      <c r="AF145" s="21">
        <f t="shared" si="283"/>
        <v>3.6284443132818387</v>
      </c>
      <c r="AG145" s="21">
        <f t="shared" si="283"/>
        <v>10.124288402784591</v>
      </c>
      <c r="AH145" s="21">
        <f t="shared" si="283"/>
        <v>33.69313281760396</v>
      </c>
      <c r="AI145" s="21">
        <f t="shared" si="283"/>
        <v>22.970018174571063</v>
      </c>
      <c r="AJ145" s="21">
        <f t="shared" si="283"/>
        <v>112.88329467622236</v>
      </c>
      <c r="AK145" s="21">
        <f t="shared" si="283"/>
        <v>-1.4702778878874765E-3</v>
      </c>
      <c r="AL145" s="21">
        <f t="shared" si="283"/>
        <v>-1.4956592544978442E-2</v>
      </c>
      <c r="AM145" s="21">
        <f t="shared" si="283"/>
        <v>-6.2611537708239948E-2</v>
      </c>
      <c r="AN145" s="21">
        <f t="shared" si="283"/>
        <v>0.22942167199097122</v>
      </c>
      <c r="AO145" s="21">
        <f t="shared" si="283"/>
        <v>0.76204243180672171</v>
      </c>
      <c r="AP145" s="21">
        <f t="shared" si="283"/>
        <v>0.26691418925925919</v>
      </c>
      <c r="AQ145" s="21">
        <f t="shared" si="283"/>
        <v>1.3872695562006481</v>
      </c>
      <c r="AR145" s="21">
        <f t="shared" si="283"/>
        <v>-0.12453099272849549</v>
      </c>
      <c r="AS145" s="21">
        <f t="shared" si="283"/>
        <v>-4.8272621899317546E-2</v>
      </c>
      <c r="AT145" s="21">
        <f t="shared" si="283"/>
        <v>0.82358329341176395</v>
      </c>
      <c r="AU145" s="21">
        <f t="shared" si="283"/>
        <v>3.0628816135848549</v>
      </c>
    </row>
    <row r="146" spans="1:47" s="15" customFormat="1" ht="11.25" x14ac:dyDescent="0.15">
      <c r="A146" s="20">
        <v>42551</v>
      </c>
      <c r="B146" s="18">
        <f t="shared" ref="B146:M146" si="284">(B97-B96)/(B97+B96)*200</f>
        <v>-5.5825891421363423</v>
      </c>
      <c r="C146" s="21">
        <f t="shared" si="284"/>
        <v>-11.455813884085602</v>
      </c>
      <c r="D146" s="21">
        <f t="shared" si="284"/>
        <v>-6.7274021825150587</v>
      </c>
      <c r="E146" s="21">
        <f t="shared" si="284"/>
        <v>4.4243277746314726</v>
      </c>
      <c r="F146" s="21">
        <f t="shared" si="284"/>
        <v>-5.1829989613136185</v>
      </c>
      <c r="G146" s="21">
        <f t="shared" si="284"/>
        <v>8.8497532281373061</v>
      </c>
      <c r="H146" s="21">
        <f t="shared" si="284"/>
        <v>-1.0152590229977905</v>
      </c>
      <c r="I146" s="21">
        <f t="shared" si="284"/>
        <v>-0.77991423219446243</v>
      </c>
      <c r="J146" s="21">
        <f t="shared" si="284"/>
        <v>-1.1480721944772558</v>
      </c>
      <c r="K146" s="21">
        <f t="shared" si="284"/>
        <v>-4.0894018205443576E-2</v>
      </c>
      <c r="L146" s="21">
        <f t="shared" si="284"/>
        <v>2.4269503436041333</v>
      </c>
      <c r="M146" s="21">
        <f t="shared" si="284"/>
        <v>-1.0519576528771337</v>
      </c>
      <c r="N146" s="21">
        <f t="shared" si="160"/>
        <v>-26.446837434873299</v>
      </c>
      <c r="O146" s="21">
        <f t="shared" ref="O146:Z146" si="285">(O97-O96)/(O97+O96)*200</f>
        <v>4.1436046905138291</v>
      </c>
      <c r="P146" s="21">
        <f t="shared" si="285"/>
        <v>0.21470081189044507</v>
      </c>
      <c r="Q146" s="21">
        <f t="shared" si="285"/>
        <v>0.26658500695373188</v>
      </c>
      <c r="R146" s="21">
        <f t="shared" si="285"/>
        <v>1.7205935346835541</v>
      </c>
      <c r="S146" s="21">
        <f t="shared" si="285"/>
        <v>-3.217134151195125</v>
      </c>
      <c r="T146" s="21">
        <f t="shared" si="285"/>
        <v>-3.2371395277322699</v>
      </c>
      <c r="U146" s="21">
        <f t="shared" si="285"/>
        <v>-2.9424410514933923</v>
      </c>
      <c r="V146" s="21">
        <f t="shared" si="285"/>
        <v>-0.21594343880800168</v>
      </c>
      <c r="W146" s="21">
        <f t="shared" si="285"/>
        <v>-0.70710060051398571</v>
      </c>
      <c r="X146" s="21">
        <f t="shared" si="285"/>
        <v>-0.47664528368394632</v>
      </c>
      <c r="Y146" s="21">
        <f t="shared" si="285"/>
        <v>-0.82491074518501151</v>
      </c>
      <c r="Z146" s="21">
        <f t="shared" si="285"/>
        <v>-0.28887851153910021</v>
      </c>
      <c r="AA146" s="21">
        <f t="shared" si="162"/>
        <v>2.1932000072750446</v>
      </c>
      <c r="AB146" s="21">
        <f t="shared" ref="AB146:AU146" si="286">(AB97-AB96)/(AB97+AB96)*200</f>
        <v>17.131994035248628</v>
      </c>
      <c r="AC146" s="21">
        <f t="shared" si="286"/>
        <v>-0.14932356307800768</v>
      </c>
      <c r="AD146" s="21">
        <f t="shared" si="286"/>
        <v>-0.43822339681259137</v>
      </c>
      <c r="AE146" s="21">
        <f t="shared" si="286"/>
        <v>-0.28166642318045981</v>
      </c>
      <c r="AF146" s="21">
        <f t="shared" si="286"/>
        <v>0.91363104133293771</v>
      </c>
      <c r="AG146" s="21">
        <f t="shared" si="286"/>
        <v>0.61916566491448166</v>
      </c>
      <c r="AH146" s="21">
        <f t="shared" si="286"/>
        <v>-5.3546309826275227</v>
      </c>
      <c r="AI146" s="21">
        <f t="shared" si="286"/>
        <v>14.931049445552194</v>
      </c>
      <c r="AJ146" s="21">
        <f t="shared" si="286"/>
        <v>19.744405774252996</v>
      </c>
      <c r="AK146" s="21">
        <f t="shared" si="286"/>
        <v>5.1314166286075331E-2</v>
      </c>
      <c r="AL146" s="21">
        <f t="shared" si="286"/>
        <v>-5.8708981037643722E-2</v>
      </c>
      <c r="AM146" s="21">
        <f t="shared" si="286"/>
        <v>0.93465163282076025</v>
      </c>
      <c r="AN146" s="21">
        <f t="shared" si="286"/>
        <v>0.27245639490373808</v>
      </c>
      <c r="AO146" s="21">
        <f t="shared" si="286"/>
        <v>1.7099294502290419E-2</v>
      </c>
      <c r="AP146" s="21">
        <f t="shared" si="286"/>
        <v>0.14627848348299358</v>
      </c>
      <c r="AQ146" s="21">
        <f t="shared" si="286"/>
        <v>-0.7704125904429745</v>
      </c>
      <c r="AR146" s="21">
        <f t="shared" si="286"/>
        <v>-2.1805733892865669</v>
      </c>
      <c r="AS146" s="21">
        <f t="shared" si="286"/>
        <v>6.7282298983821653E-2</v>
      </c>
      <c r="AT146" s="21">
        <f t="shared" si="286"/>
        <v>-0.30018743015696292</v>
      </c>
      <c r="AU146" s="21">
        <f t="shared" si="286"/>
        <v>2.3456364416394671</v>
      </c>
    </row>
    <row r="147" spans="1:47" s="15" customFormat="1" ht="11.25" x14ac:dyDescent="0.15">
      <c r="A147" s="20">
        <v>42643</v>
      </c>
      <c r="B147" s="18">
        <f t="shared" ref="B147:M147" si="287">(B98-B97)/(B98+B97)*200</f>
        <v>0.15534568477692193</v>
      </c>
      <c r="C147" s="21">
        <f t="shared" si="287"/>
        <v>0.21470081189044507</v>
      </c>
      <c r="D147" s="21">
        <f t="shared" si="287"/>
        <v>0.26658500695373188</v>
      </c>
      <c r="E147" s="21">
        <f t="shared" si="287"/>
        <v>1.7205935346835541</v>
      </c>
      <c r="F147" s="21">
        <f t="shared" si="287"/>
        <v>-3.217134151195125</v>
      </c>
      <c r="G147" s="21">
        <f t="shared" si="287"/>
        <v>-3.2371395277322699</v>
      </c>
      <c r="H147" s="21">
        <f t="shared" si="287"/>
        <v>-2.9424410514933923</v>
      </c>
      <c r="I147" s="21">
        <f t="shared" si="287"/>
        <v>-0.21594343880800168</v>
      </c>
      <c r="J147" s="21">
        <f t="shared" si="287"/>
        <v>-0.70710060051398571</v>
      </c>
      <c r="K147" s="21">
        <f t="shared" si="287"/>
        <v>-0.47664528368394632</v>
      </c>
      <c r="L147" s="21">
        <f t="shared" si="287"/>
        <v>-0.82491074518501151</v>
      </c>
      <c r="M147" s="21">
        <f t="shared" si="287"/>
        <v>-0.28887851153910021</v>
      </c>
      <c r="N147" s="21">
        <f t="shared" si="160"/>
        <v>2.1932000072750446</v>
      </c>
      <c r="O147" s="21">
        <f t="shared" ref="O147:Z147" si="288">(O98-O97)/(O98+O97)*200</f>
        <v>17.131994035248628</v>
      </c>
      <c r="P147" s="21">
        <f t="shared" si="288"/>
        <v>-5.7861115045465192</v>
      </c>
      <c r="Q147" s="21">
        <f t="shared" si="288"/>
        <v>-3.8503396004610106</v>
      </c>
      <c r="R147" s="21">
        <f t="shared" si="288"/>
        <v>1.9905465804195763</v>
      </c>
      <c r="S147" s="21">
        <f t="shared" si="288"/>
        <v>1.5490813588646555</v>
      </c>
      <c r="T147" s="21">
        <f t="shared" si="288"/>
        <v>3.3828752993156366</v>
      </c>
      <c r="U147" s="21">
        <f t="shared" si="288"/>
        <v>-2.12673286658472</v>
      </c>
      <c r="V147" s="21">
        <f t="shared" si="288"/>
        <v>-4.4027449595512538E-2</v>
      </c>
      <c r="W147" s="21">
        <f t="shared" si="288"/>
        <v>-1.3013722123270046</v>
      </c>
      <c r="X147" s="21">
        <f t="shared" si="288"/>
        <v>0.13188452705417059</v>
      </c>
      <c r="Y147" s="21">
        <f t="shared" si="288"/>
        <v>-1.9664848799253967</v>
      </c>
      <c r="Z147" s="21">
        <f t="shared" si="288"/>
        <v>-6.6607675768432129E-2</v>
      </c>
      <c r="AA147" s="21">
        <f t="shared" si="162"/>
        <v>-2.285042161384339</v>
      </c>
      <c r="AB147" s="21">
        <f t="shared" ref="AB147:AU147" si="289">(AB98-AB97)/(AB98+AB97)*200</f>
        <v>-25.12623287301885</v>
      </c>
      <c r="AC147" s="21">
        <f t="shared" si="289"/>
        <v>0.13422497992403312</v>
      </c>
      <c r="AD147" s="21">
        <f t="shared" si="289"/>
        <v>-0.79825425897749702</v>
      </c>
      <c r="AE147" s="21">
        <f t="shared" si="289"/>
        <v>0.67923960042144982</v>
      </c>
      <c r="AF147" s="21">
        <f t="shared" si="289"/>
        <v>0.30983681262440627</v>
      </c>
      <c r="AG147" s="21">
        <f t="shared" si="289"/>
        <v>0.13635200686263205</v>
      </c>
      <c r="AH147" s="21">
        <f t="shared" si="289"/>
        <v>-6.1152369125607438</v>
      </c>
      <c r="AI147" s="21">
        <f t="shared" si="289"/>
        <v>16.353160377249594</v>
      </c>
      <c r="AJ147" s="21">
        <f t="shared" si="289"/>
        <v>41.898635291183133</v>
      </c>
      <c r="AK147" s="21">
        <f t="shared" si="289"/>
        <v>4.4053044640565794E-2</v>
      </c>
      <c r="AL147" s="21">
        <f t="shared" si="289"/>
        <v>-3.3357873954478215E-2</v>
      </c>
      <c r="AM147" s="21">
        <f t="shared" si="289"/>
        <v>0.5406612475326632</v>
      </c>
      <c r="AN147" s="21">
        <f t="shared" si="289"/>
        <v>7.6866073587057618E-2</v>
      </c>
      <c r="AO147" s="21">
        <f t="shared" si="289"/>
        <v>-9.3890317808277043E-2</v>
      </c>
      <c r="AP147" s="21">
        <f t="shared" si="289"/>
        <v>-0.34360139019298891</v>
      </c>
      <c r="AQ147" s="21">
        <f t="shared" si="289"/>
        <v>-2.106742071789216</v>
      </c>
      <c r="AR147" s="21">
        <f t="shared" si="289"/>
        <v>-1.6327198448786515</v>
      </c>
      <c r="AS147" s="21">
        <f t="shared" si="289"/>
        <v>-0.41615083315379114</v>
      </c>
      <c r="AT147" s="21">
        <f t="shared" si="289"/>
        <v>0.25115147467704768</v>
      </c>
      <c r="AU147" s="21">
        <f t="shared" si="289"/>
        <v>3.0764053400198681</v>
      </c>
    </row>
    <row r="148" spans="1:47" s="15" customFormat="1" ht="11.25" x14ac:dyDescent="0.15">
      <c r="A148" s="20">
        <v>42735</v>
      </c>
      <c r="B148" s="18">
        <f t="shared" ref="B148:M148" si="290">(B99-B98)/(B99+B98)*200</f>
        <v>-1.5573630362235378</v>
      </c>
      <c r="C148" s="21">
        <f t="shared" si="290"/>
        <v>-5.7861115045465192</v>
      </c>
      <c r="D148" s="21">
        <f t="shared" si="290"/>
        <v>-3.8503396004610106</v>
      </c>
      <c r="E148" s="21">
        <f t="shared" si="290"/>
        <v>1.9905465804195763</v>
      </c>
      <c r="F148" s="21">
        <f t="shared" si="290"/>
        <v>1.5490813588646555</v>
      </c>
      <c r="G148" s="21">
        <f t="shared" si="290"/>
        <v>3.3828752993156366</v>
      </c>
      <c r="H148" s="21">
        <f t="shared" si="290"/>
        <v>-2.12673286658472</v>
      </c>
      <c r="I148" s="21">
        <f t="shared" si="290"/>
        <v>-4.4027449595512538E-2</v>
      </c>
      <c r="J148" s="21">
        <f t="shared" si="290"/>
        <v>-1.3013722123270046</v>
      </c>
      <c r="K148" s="21">
        <f t="shared" si="290"/>
        <v>0.13188452705417059</v>
      </c>
      <c r="L148" s="21">
        <f t="shared" si="290"/>
        <v>-1.9664848799253967</v>
      </c>
      <c r="M148" s="21">
        <f t="shared" si="290"/>
        <v>-6.6607675768432129E-2</v>
      </c>
      <c r="N148" s="21">
        <f t="shared" si="160"/>
        <v>-2.285042161384339</v>
      </c>
      <c r="O148" s="21">
        <f t="shared" ref="O148:Z148" si="291">(O99-O98)/(O99+O98)*200</f>
        <v>-25.12623287301885</v>
      </c>
      <c r="P148" s="21">
        <f t="shared" si="291"/>
        <v>-3.1612282526032556</v>
      </c>
      <c r="Q148" s="21">
        <f t="shared" si="291"/>
        <v>-0.32302416370137571</v>
      </c>
      <c r="R148" s="21">
        <f t="shared" si="291"/>
        <v>-1.2351406915041041</v>
      </c>
      <c r="S148" s="21">
        <f t="shared" si="291"/>
        <v>-1.4402311245527826</v>
      </c>
      <c r="T148" s="21">
        <f t="shared" si="291"/>
        <v>9.0840130631851057</v>
      </c>
      <c r="U148" s="21">
        <f t="shared" si="291"/>
        <v>1.7571101961482161</v>
      </c>
      <c r="V148" s="21">
        <f t="shared" si="291"/>
        <v>-0.21070381100182561</v>
      </c>
      <c r="W148" s="21">
        <f t="shared" si="291"/>
        <v>-0.32210113173365645</v>
      </c>
      <c r="X148" s="21">
        <f t="shared" si="291"/>
        <v>-1.9205356999053105</v>
      </c>
      <c r="Y148" s="21">
        <f t="shared" si="291"/>
        <v>-2.3365387333944474</v>
      </c>
      <c r="Z148" s="21">
        <f t="shared" si="291"/>
        <v>-0.98162655774319907</v>
      </c>
      <c r="AA148" s="21">
        <f t="shared" si="162"/>
        <v>-3.2857485812052909</v>
      </c>
      <c r="AB148" s="21">
        <f t="shared" ref="AB148:AU148" si="292">(AB99-AB98)/(AB99+AB98)*200</f>
        <v>22.556965439153839</v>
      </c>
      <c r="AC148" s="21">
        <f t="shared" si="292"/>
        <v>-0.28703889286924966</v>
      </c>
      <c r="AD148" s="21">
        <f t="shared" si="292"/>
        <v>0.15916443459981086</v>
      </c>
      <c r="AE148" s="21">
        <f t="shared" si="292"/>
        <v>-0.49567227210880427</v>
      </c>
      <c r="AF148" s="21">
        <f t="shared" si="292"/>
        <v>0.80018943940561549</v>
      </c>
      <c r="AG148" s="21">
        <f t="shared" si="292"/>
        <v>0.56627613861614401</v>
      </c>
      <c r="AH148" s="21">
        <f t="shared" si="292"/>
        <v>0.44608776274519446</v>
      </c>
      <c r="AI148" s="21">
        <f t="shared" si="292"/>
        <v>4.2034589292240554</v>
      </c>
      <c r="AJ148" s="21">
        <f t="shared" si="292"/>
        <v>9.6018736971536143</v>
      </c>
      <c r="AK148" s="21">
        <f t="shared" si="292"/>
        <v>-9.0723101917794882E-2</v>
      </c>
      <c r="AL148" s="21">
        <f t="shared" si="292"/>
        <v>-6.8242770638703792E-2</v>
      </c>
      <c r="AM148" s="21">
        <f t="shared" si="292"/>
        <v>0.99131791657744006</v>
      </c>
      <c r="AN148" s="21">
        <f t="shared" si="292"/>
        <v>0.35367342295010262</v>
      </c>
      <c r="AO148" s="21">
        <f t="shared" si="292"/>
        <v>0.4844031838201488</v>
      </c>
      <c r="AP148" s="21">
        <f t="shared" si="292"/>
        <v>0.24961892025977672</v>
      </c>
      <c r="AQ148" s="21">
        <f t="shared" si="292"/>
        <v>-3.3237394759621419</v>
      </c>
      <c r="AR148" s="21">
        <f t="shared" si="292"/>
        <v>-4.6232528157606829</v>
      </c>
      <c r="AS148" s="21">
        <f t="shared" si="292"/>
        <v>2.8785927084332461E-2</v>
      </c>
      <c r="AT148" s="21">
        <f t="shared" si="292"/>
        <v>-7.3089370582620758E-2</v>
      </c>
      <c r="AU148" s="21">
        <f t="shared" si="292"/>
        <v>1.2817090926832826</v>
      </c>
    </row>
    <row r="149" spans="1:47" s="15" customFormat="1" ht="11.25" x14ac:dyDescent="0.15">
      <c r="A149" s="20">
        <v>42825</v>
      </c>
      <c r="B149" s="18">
        <f t="shared" ref="B149:M149" si="293">(B100-B99)/(B100+B99)*200</f>
        <v>-2.8390042896095933</v>
      </c>
      <c r="C149" s="21">
        <f t="shared" si="293"/>
        <v>-3.1612282526032556</v>
      </c>
      <c r="D149" s="21">
        <f t="shared" si="293"/>
        <v>-0.32302416370137571</v>
      </c>
      <c r="E149" s="21">
        <f t="shared" si="293"/>
        <v>-1.2351406915041041</v>
      </c>
      <c r="F149" s="21">
        <f t="shared" si="293"/>
        <v>-1.4402311245527826</v>
      </c>
      <c r="G149" s="21">
        <f t="shared" si="293"/>
        <v>9.0840130631851057</v>
      </c>
      <c r="H149" s="21">
        <f t="shared" si="293"/>
        <v>1.7571101961482161</v>
      </c>
      <c r="I149" s="21">
        <f t="shared" si="293"/>
        <v>-0.21070381100182561</v>
      </c>
      <c r="J149" s="21">
        <f t="shared" si="293"/>
        <v>-0.32210113173365645</v>
      </c>
      <c r="K149" s="21">
        <f t="shared" si="293"/>
        <v>-1.9205356999053105</v>
      </c>
      <c r="L149" s="21">
        <f t="shared" si="293"/>
        <v>-2.3365387333944474</v>
      </c>
      <c r="M149" s="21">
        <f t="shared" si="293"/>
        <v>-0.98162655774319907</v>
      </c>
      <c r="N149" s="21">
        <f t="shared" si="160"/>
        <v>-3.2857485812052909</v>
      </c>
      <c r="O149" s="21">
        <f t="shared" ref="O149:Z149" si="294">(O100-O99)/(O100+O99)*200</f>
        <v>22.556965439153839</v>
      </c>
      <c r="P149" s="21">
        <f t="shared" si="294"/>
        <v>-7.2510752642044238</v>
      </c>
      <c r="Q149" s="21">
        <f t="shared" si="294"/>
        <v>-5.9796848181110747</v>
      </c>
      <c r="R149" s="21">
        <f t="shared" si="294"/>
        <v>-3.5368609980503183</v>
      </c>
      <c r="S149" s="21">
        <f t="shared" si="294"/>
        <v>1.9733310904144274</v>
      </c>
      <c r="T149" s="21">
        <f t="shared" si="294"/>
        <v>2.0434215107620028</v>
      </c>
      <c r="U149" s="21">
        <f t="shared" si="294"/>
        <v>0.78584557420719237</v>
      </c>
      <c r="V149" s="21">
        <f t="shared" si="294"/>
        <v>-1.4843589707517808</v>
      </c>
      <c r="W149" s="21">
        <f t="shared" si="294"/>
        <v>-0.39624588165295854</v>
      </c>
      <c r="X149" s="21">
        <f t="shared" si="294"/>
        <v>0.17731631161723246</v>
      </c>
      <c r="Y149" s="21">
        <f t="shared" si="294"/>
        <v>-2.8656093238215252</v>
      </c>
      <c r="Z149" s="21">
        <f t="shared" si="294"/>
        <v>-0.19617900920983655</v>
      </c>
      <c r="AA149" s="21">
        <f t="shared" si="162"/>
        <v>6.588048399853923</v>
      </c>
      <c r="AB149" s="21">
        <f t="shared" ref="AB149:AU149" si="295">(AB100-AB99)/(AB100+AB99)*200</f>
        <v>6.2334897174052601</v>
      </c>
      <c r="AC149" s="21">
        <f t="shared" si="295"/>
        <v>0.41446776787740885</v>
      </c>
      <c r="AD149" s="21">
        <f t="shared" si="295"/>
        <v>-0.94379815814899093</v>
      </c>
      <c r="AE149" s="21">
        <f t="shared" si="295"/>
        <v>0.19801923490973777</v>
      </c>
      <c r="AF149" s="21">
        <f t="shared" si="295"/>
        <v>0.67859701286410223</v>
      </c>
      <c r="AG149" s="21">
        <f t="shared" si="295"/>
        <v>-4.1834790334218619</v>
      </c>
      <c r="AH149" s="21">
        <f t="shared" si="295"/>
        <v>4.2312851421858086</v>
      </c>
      <c r="AI149" s="21">
        <f t="shared" si="295"/>
        <v>-2.4091755629075786</v>
      </c>
      <c r="AJ149" s="21">
        <f t="shared" si="295"/>
        <v>1.1195921062444494</v>
      </c>
      <c r="AK149" s="21">
        <f t="shared" si="295"/>
        <v>0.7732876865347228</v>
      </c>
      <c r="AL149" s="21">
        <f t="shared" si="295"/>
        <v>0.33688002036890047</v>
      </c>
      <c r="AM149" s="21">
        <f t="shared" si="295"/>
        <v>2.5898848242445807</v>
      </c>
      <c r="AN149" s="21">
        <f t="shared" si="295"/>
        <v>0.79327188298139695</v>
      </c>
      <c r="AO149" s="21">
        <f t="shared" si="295"/>
        <v>-8.8757456122102271E-2</v>
      </c>
      <c r="AP149" s="21">
        <f t="shared" si="295"/>
        <v>-0.10230082518580765</v>
      </c>
      <c r="AQ149" s="21">
        <f t="shared" si="295"/>
        <v>7.3094678469951004</v>
      </c>
      <c r="AR149" s="21">
        <f t="shared" si="295"/>
        <v>12.255305169274996</v>
      </c>
      <c r="AS149" s="21">
        <f t="shared" si="295"/>
        <v>0.2617622341662712</v>
      </c>
      <c r="AT149" s="21">
        <f t="shared" si="295"/>
        <v>-0.74749764143168962</v>
      </c>
      <c r="AU149" s="21">
        <f t="shared" si="295"/>
        <v>-2.3608819148406176E-2</v>
      </c>
    </row>
    <row r="150" spans="1:47" s="15" customFormat="1" ht="11.25" x14ac:dyDescent="0.15">
      <c r="A150" s="20">
        <v>42916</v>
      </c>
      <c r="B150" s="18">
        <f t="shared" ref="B150:M150" si="296">(B101-B100)/(B101+B100)*200</f>
        <v>-1.751326179106331</v>
      </c>
      <c r="C150" s="21">
        <f t="shared" si="296"/>
        <v>-7.2510752642044238</v>
      </c>
      <c r="D150" s="21">
        <f t="shared" si="296"/>
        <v>-5.9796848181110747</v>
      </c>
      <c r="E150" s="21">
        <f t="shared" si="296"/>
        <v>-3.5368609980503183</v>
      </c>
      <c r="F150" s="21">
        <f t="shared" si="296"/>
        <v>1.9733310904144274</v>
      </c>
      <c r="G150" s="21">
        <f t="shared" si="296"/>
        <v>2.0434215107620028</v>
      </c>
      <c r="H150" s="21">
        <f t="shared" si="296"/>
        <v>0.78584557420719237</v>
      </c>
      <c r="I150" s="21">
        <f t="shared" si="296"/>
        <v>-1.4843589707517808</v>
      </c>
      <c r="J150" s="21">
        <f t="shared" si="296"/>
        <v>-0.39624588165295854</v>
      </c>
      <c r="K150" s="21">
        <f t="shared" si="296"/>
        <v>0.17731631161723246</v>
      </c>
      <c r="L150" s="21">
        <f t="shared" si="296"/>
        <v>-2.8656093238215252</v>
      </c>
      <c r="M150" s="21">
        <f t="shared" si="296"/>
        <v>-0.19617900920983655</v>
      </c>
      <c r="N150" s="21">
        <f t="shared" si="160"/>
        <v>6.588048399853923</v>
      </c>
      <c r="O150" s="21">
        <f t="shared" ref="O150:Z150" si="297">(O101-O100)/(O101+O100)*200</f>
        <v>6.2334897174052601</v>
      </c>
      <c r="P150" s="21">
        <f t="shared" si="297"/>
        <v>-4.9464342982465803</v>
      </c>
      <c r="Q150" s="21">
        <f t="shared" si="297"/>
        <v>-3.8675604552380021</v>
      </c>
      <c r="R150" s="21">
        <f t="shared" si="297"/>
        <v>-3.8351556796026789</v>
      </c>
      <c r="S150" s="21">
        <f t="shared" si="297"/>
        <v>5.4355357854451878</v>
      </c>
      <c r="T150" s="21">
        <f t="shared" si="297"/>
        <v>3.4180979644426399</v>
      </c>
      <c r="U150" s="21">
        <f t="shared" si="297"/>
        <v>-0.2619486554784739</v>
      </c>
      <c r="V150" s="21">
        <f t="shared" si="297"/>
        <v>-0.89429474374242446</v>
      </c>
      <c r="W150" s="21">
        <f t="shared" si="297"/>
        <v>0.16447880140399015</v>
      </c>
      <c r="X150" s="21">
        <f t="shared" si="297"/>
        <v>-0.39560393579951131</v>
      </c>
      <c r="Y150" s="21">
        <f t="shared" si="297"/>
        <v>-1.9292608450702302</v>
      </c>
      <c r="Z150" s="21">
        <f t="shared" si="297"/>
        <v>-0.41133666506226835</v>
      </c>
      <c r="AA150" s="21">
        <f t="shared" si="162"/>
        <v>2.312332527191761</v>
      </c>
      <c r="AB150" s="21">
        <f t="shared" ref="AB150:AU150" si="298">(AB101-AB100)/(AB101+AB100)*200</f>
        <v>-25.435069148886686</v>
      </c>
      <c r="AC150" s="21">
        <f t="shared" si="298"/>
        <v>0.1283786921210654</v>
      </c>
      <c r="AD150" s="21">
        <f t="shared" si="298"/>
        <v>0.33832160878280054</v>
      </c>
      <c r="AE150" s="21">
        <f t="shared" si="298"/>
        <v>0.61732203786517381</v>
      </c>
      <c r="AF150" s="21">
        <f t="shared" si="298"/>
        <v>0.42778975975246514</v>
      </c>
      <c r="AG150" s="21">
        <f t="shared" si="298"/>
        <v>-0.45689346683204174</v>
      </c>
      <c r="AH150" s="21">
        <f t="shared" si="298"/>
        <v>-2.6287500462438551</v>
      </c>
      <c r="AI150" s="21">
        <f t="shared" si="298"/>
        <v>6.6993400892188912</v>
      </c>
      <c r="AJ150" s="21">
        <f t="shared" si="298"/>
        <v>-0.8067714700821883</v>
      </c>
      <c r="AK150" s="21">
        <f t="shared" si="298"/>
        <v>-0.16904837821782409</v>
      </c>
      <c r="AL150" s="21">
        <f t="shared" si="298"/>
        <v>-5.0462884709623505E-2</v>
      </c>
      <c r="AM150" s="21">
        <f t="shared" si="298"/>
        <v>0.16904111775423639</v>
      </c>
      <c r="AN150" s="21">
        <f t="shared" si="298"/>
        <v>-0.19971688479908625</v>
      </c>
      <c r="AO150" s="21">
        <f t="shared" si="298"/>
        <v>-2.5650118294462603E-2</v>
      </c>
      <c r="AP150" s="21">
        <f t="shared" si="298"/>
        <v>-0.3074935153501635</v>
      </c>
      <c r="AQ150" s="21">
        <f t="shared" si="298"/>
        <v>-2.0185216347129304</v>
      </c>
      <c r="AR150" s="21">
        <f t="shared" si="298"/>
        <v>-5.7303444447530163</v>
      </c>
      <c r="AS150" s="21">
        <f t="shared" si="298"/>
        <v>0.19566742830397352</v>
      </c>
      <c r="AT150" s="21">
        <f t="shared" si="298"/>
        <v>-0.21548733879296397</v>
      </c>
      <c r="AU150" s="21">
        <f t="shared" si="298"/>
        <v>-0.6839280251385581</v>
      </c>
    </row>
    <row r="151" spans="1:47" s="15" customFormat="1" ht="11.25" x14ac:dyDescent="0.15">
      <c r="A151" s="20"/>
      <c r="B151" s="18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47" s="15" customFormat="1" ht="11.25" x14ac:dyDescent="0.15">
      <c r="A152" s="20" t="s">
        <v>100</v>
      </c>
      <c r="B152" s="94"/>
      <c r="K152" s="22"/>
      <c r="M152" s="22"/>
      <c r="N152" s="22"/>
    </row>
    <row r="153" spans="1:47" s="15" customFormat="1" ht="11.25" x14ac:dyDescent="0.15">
      <c r="A153" s="20">
        <v>38717</v>
      </c>
      <c r="B153" s="18">
        <f t="shared" ref="B153:AU153" si="299">ABS(B104)</f>
        <v>1.5536443859481073</v>
      </c>
      <c r="C153" s="21">
        <f t="shared" si="299"/>
        <v>24.727742794205383</v>
      </c>
      <c r="D153" s="21">
        <f t="shared" si="299"/>
        <v>24.488729286462423</v>
      </c>
      <c r="E153" s="21">
        <f t="shared" si="299"/>
        <v>2.9832128080499931</v>
      </c>
      <c r="F153" s="21">
        <f t="shared" si="299"/>
        <v>1.6685689859192301</v>
      </c>
      <c r="G153" s="21">
        <f t="shared" si="299"/>
        <v>1.9998582439691035</v>
      </c>
      <c r="H153" s="21">
        <f t="shared" si="299"/>
        <v>4.1030680800804431</v>
      </c>
      <c r="I153" s="21">
        <f t="shared" si="299"/>
        <v>0.39982778899704841</v>
      </c>
      <c r="J153" s="21">
        <f t="shared" si="299"/>
        <v>1.9589052786827477</v>
      </c>
      <c r="K153" s="21">
        <f t="shared" si="299"/>
        <v>1.6717723972092227</v>
      </c>
      <c r="L153" s="21">
        <f t="shared" si="299"/>
        <v>0.10202169213057605</v>
      </c>
      <c r="M153" s="21">
        <f t="shared" si="299"/>
        <v>0.18792722219372887</v>
      </c>
      <c r="N153" s="21">
        <f t="shared" si="299"/>
        <v>7.2077686867668787</v>
      </c>
      <c r="O153" s="21">
        <f t="shared" si="299"/>
        <v>16.443133208851233</v>
      </c>
      <c r="P153" s="21">
        <f t="shared" si="299"/>
        <v>16.635147990165976</v>
      </c>
      <c r="Q153" s="21">
        <f t="shared" si="299"/>
        <v>22.552623834095129</v>
      </c>
      <c r="R153" s="21">
        <f t="shared" si="299"/>
        <v>2.9932150557682204</v>
      </c>
      <c r="S153" s="21">
        <f t="shared" si="299"/>
        <v>13.631281619083785</v>
      </c>
      <c r="T153" s="21">
        <f t="shared" si="299"/>
        <v>8.2920837387836777</v>
      </c>
      <c r="U153" s="21">
        <f t="shared" si="299"/>
        <v>1.6685485302625072</v>
      </c>
      <c r="V153" s="21">
        <f t="shared" si="299"/>
        <v>1.9590369331009452</v>
      </c>
      <c r="W153" s="21">
        <f t="shared" si="299"/>
        <v>7.5295358859984907</v>
      </c>
      <c r="X153" s="21">
        <f t="shared" si="299"/>
        <v>2.2209297187455941</v>
      </c>
      <c r="Y153" s="21">
        <f t="shared" si="299"/>
        <v>0.41901838242847966</v>
      </c>
      <c r="Z153" s="21">
        <f t="shared" si="299"/>
        <v>8.1847717229461603E-2</v>
      </c>
      <c r="AA153" s="21">
        <f t="shared" si="299"/>
        <v>48.201757828405064</v>
      </c>
      <c r="AB153" s="21">
        <f t="shared" si="299"/>
        <v>4.3221175969066934</v>
      </c>
      <c r="AC153" s="21">
        <f t="shared" si="299"/>
        <v>5.4168580836779584E-2</v>
      </c>
      <c r="AD153" s="21">
        <f t="shared" si="299"/>
        <v>0.22198841876696174</v>
      </c>
      <c r="AE153" s="21">
        <f t="shared" si="299"/>
        <v>0.33312369958975474</v>
      </c>
      <c r="AF153" s="21">
        <f t="shared" si="299"/>
        <v>0.68644963010459237</v>
      </c>
      <c r="AG153" s="21">
        <f t="shared" si="299"/>
        <v>2.5254113919333543</v>
      </c>
      <c r="AH153" s="21">
        <f t="shared" si="299"/>
        <v>0.40071857688567653</v>
      </c>
      <c r="AI153" s="21">
        <f t="shared" si="299"/>
        <v>0.87244054857597531</v>
      </c>
      <c r="AJ153" s="21">
        <f t="shared" si="299"/>
        <v>24.609282628918077</v>
      </c>
      <c r="AK153" s="21">
        <f t="shared" si="299"/>
        <v>0.54187830884160371</v>
      </c>
      <c r="AL153" s="21">
        <f t="shared" si="299"/>
        <v>0.36419923855602621</v>
      </c>
      <c r="AM153" s="21">
        <f t="shared" si="299"/>
        <v>2.8188877992736519</v>
      </c>
      <c r="AN153" s="21">
        <f t="shared" si="299"/>
        <v>0.24494468150668475</v>
      </c>
      <c r="AO153" s="21">
        <f t="shared" si="299"/>
        <v>1.6823080901000722</v>
      </c>
      <c r="AP153" s="21">
        <f t="shared" si="299"/>
        <v>0.15783027278969078</v>
      </c>
      <c r="AQ153" s="21">
        <f t="shared" si="299"/>
        <v>0.87597705308543361</v>
      </c>
      <c r="AR153" s="21">
        <f t="shared" si="299"/>
        <v>0.16777313159024404</v>
      </c>
      <c r="AS153" s="21">
        <f t="shared" si="299"/>
        <v>0.58997212650450215</v>
      </c>
      <c r="AT153" s="21">
        <f t="shared" si="299"/>
        <v>0.455253592464124</v>
      </c>
      <c r="AU153" s="21">
        <f t="shared" si="299"/>
        <v>0.81666031859744526</v>
      </c>
    </row>
    <row r="154" spans="1:47" s="15" customFormat="1" ht="11.25" x14ac:dyDescent="0.15">
      <c r="A154" s="20">
        <v>38807</v>
      </c>
      <c r="B154" s="18">
        <f t="shared" ref="B154:M154" si="300">ABS(B105)</f>
        <v>4.2444440952518061</v>
      </c>
      <c r="C154" s="21">
        <f t="shared" si="300"/>
        <v>16.635147990165976</v>
      </c>
      <c r="D154" s="21">
        <f t="shared" si="300"/>
        <v>22.552623834095129</v>
      </c>
      <c r="E154" s="21">
        <f t="shared" si="300"/>
        <v>2.9932150557682204</v>
      </c>
      <c r="F154" s="21">
        <f t="shared" si="300"/>
        <v>13.631281619083785</v>
      </c>
      <c r="G154" s="21">
        <f t="shared" si="300"/>
        <v>8.2920837387836777</v>
      </c>
      <c r="H154" s="21">
        <f t="shared" si="300"/>
        <v>1.6685485302625072</v>
      </c>
      <c r="I154" s="21">
        <f t="shared" si="300"/>
        <v>1.9590369331009452</v>
      </c>
      <c r="J154" s="21">
        <f t="shared" si="300"/>
        <v>7.5295358859984907</v>
      </c>
      <c r="K154" s="21">
        <f t="shared" si="300"/>
        <v>2.2209297187455941</v>
      </c>
      <c r="L154" s="21">
        <f t="shared" si="300"/>
        <v>0.41901838242847966</v>
      </c>
      <c r="M154" s="21">
        <f t="shared" si="300"/>
        <v>8.1847717229461603E-2</v>
      </c>
      <c r="N154" s="21">
        <f t="shared" ref="N154:N199" si="301">ABS(N105)</f>
        <v>48.201757828405064</v>
      </c>
      <c r="O154" s="21">
        <f t="shared" ref="O154:Z154" si="302">ABS(O105)</f>
        <v>4.3221175969066934</v>
      </c>
      <c r="P154" s="21">
        <f t="shared" si="302"/>
        <v>3.7850123684029651</v>
      </c>
      <c r="Q154" s="21">
        <f t="shared" si="302"/>
        <v>0.67083142246033123</v>
      </c>
      <c r="R154" s="21">
        <f t="shared" si="302"/>
        <v>2.2367983643778611</v>
      </c>
      <c r="S154" s="21">
        <f t="shared" si="302"/>
        <v>4.8542833169791297</v>
      </c>
      <c r="T154" s="21">
        <f t="shared" si="302"/>
        <v>2.801165931411111</v>
      </c>
      <c r="U154" s="21">
        <f t="shared" si="302"/>
        <v>1.5607393599752213</v>
      </c>
      <c r="V154" s="21">
        <f t="shared" si="302"/>
        <v>1.2172550294824467</v>
      </c>
      <c r="W154" s="21">
        <f t="shared" si="302"/>
        <v>0.92999789911811637</v>
      </c>
      <c r="X154" s="21">
        <f t="shared" si="302"/>
        <v>0.99731796026445341</v>
      </c>
      <c r="Y154" s="21">
        <f t="shared" si="302"/>
        <v>1.1950585411488257</v>
      </c>
      <c r="Z154" s="21">
        <f t="shared" si="302"/>
        <v>1.2353689499693925</v>
      </c>
      <c r="AA154" s="21">
        <f t="shared" ref="AA154:AA199" si="303">ABS(AA105)</f>
        <v>13.512918512111904</v>
      </c>
      <c r="AB154" s="21">
        <f t="shared" ref="AB154:AU154" si="304">ABS(AB105)</f>
        <v>9.593126009241514</v>
      </c>
      <c r="AC154" s="21">
        <f t="shared" si="304"/>
        <v>0.18607011768025725</v>
      </c>
      <c r="AD154" s="21">
        <f t="shared" si="304"/>
        <v>0.81091273937601194</v>
      </c>
      <c r="AE154" s="21">
        <f t="shared" si="304"/>
        <v>0.33215330891406958</v>
      </c>
      <c r="AF154" s="21">
        <f t="shared" si="304"/>
        <v>1.4810898987304029</v>
      </c>
      <c r="AG154" s="21">
        <f t="shared" si="304"/>
        <v>1.5952182944495248</v>
      </c>
      <c r="AH154" s="21">
        <f t="shared" si="304"/>
        <v>8.0524549563597887</v>
      </c>
      <c r="AI154" s="21">
        <f t="shared" si="304"/>
        <v>0.86628150879113219</v>
      </c>
      <c r="AJ154" s="21">
        <f t="shared" si="304"/>
        <v>19.304800957967728</v>
      </c>
      <c r="AK154" s="21">
        <f t="shared" si="304"/>
        <v>1.0913320194844633</v>
      </c>
      <c r="AL154" s="21">
        <f t="shared" si="304"/>
        <v>1.3747677281332062</v>
      </c>
      <c r="AM154" s="21">
        <f t="shared" si="304"/>
        <v>1.8223220864626501E-2</v>
      </c>
      <c r="AN154" s="21">
        <f t="shared" si="304"/>
        <v>6.3029964178019533</v>
      </c>
      <c r="AO154" s="21">
        <f t="shared" si="304"/>
        <v>1.2673456482439649</v>
      </c>
      <c r="AP154" s="21">
        <f t="shared" si="304"/>
        <v>0.15663741465238643</v>
      </c>
      <c r="AQ154" s="21">
        <f t="shared" si="304"/>
        <v>0.32056218272552883</v>
      </c>
      <c r="AR154" s="21">
        <f t="shared" si="304"/>
        <v>0.98329208746498886</v>
      </c>
      <c r="AS154" s="21">
        <f t="shared" si="304"/>
        <v>1.1900935378580271</v>
      </c>
      <c r="AT154" s="21">
        <f t="shared" si="304"/>
        <v>0.43008552174523862</v>
      </c>
      <c r="AU154" s="21">
        <f t="shared" si="304"/>
        <v>0.99731899661167078</v>
      </c>
    </row>
    <row r="155" spans="1:47" s="15" customFormat="1" ht="11.25" x14ac:dyDescent="0.15">
      <c r="A155" s="20">
        <v>38898</v>
      </c>
      <c r="B155" s="18">
        <f t="shared" ref="B155:M155" si="305">ABS(B106)</f>
        <v>3.3749246387922738</v>
      </c>
      <c r="C155" s="21">
        <f t="shared" si="305"/>
        <v>3.7850123684029651</v>
      </c>
      <c r="D155" s="21">
        <f t="shared" si="305"/>
        <v>0.67083142246033123</v>
      </c>
      <c r="E155" s="21">
        <f t="shared" si="305"/>
        <v>2.2367983643778611</v>
      </c>
      <c r="F155" s="21">
        <f t="shared" si="305"/>
        <v>4.8542833169791297</v>
      </c>
      <c r="G155" s="21">
        <f t="shared" si="305"/>
        <v>2.801165931411111</v>
      </c>
      <c r="H155" s="21">
        <f t="shared" si="305"/>
        <v>1.5607393599752213</v>
      </c>
      <c r="I155" s="21">
        <f t="shared" si="305"/>
        <v>1.2172550294824467</v>
      </c>
      <c r="J155" s="21">
        <f t="shared" si="305"/>
        <v>0.92999789911811637</v>
      </c>
      <c r="K155" s="21">
        <f t="shared" si="305"/>
        <v>0.99731796026445341</v>
      </c>
      <c r="L155" s="21">
        <f t="shared" si="305"/>
        <v>1.1950585411488257</v>
      </c>
      <c r="M155" s="21">
        <f t="shared" si="305"/>
        <v>1.2353689499693925</v>
      </c>
      <c r="N155" s="21">
        <f t="shared" si="301"/>
        <v>13.512918512111904</v>
      </c>
      <c r="O155" s="21">
        <f t="shared" ref="O155:Z155" si="306">ABS(O106)</f>
        <v>9.593126009241514</v>
      </c>
      <c r="P155" s="21">
        <f t="shared" si="306"/>
        <v>65.089778406781491</v>
      </c>
      <c r="Q155" s="21">
        <f t="shared" si="306"/>
        <v>8.2391972054350013</v>
      </c>
      <c r="R155" s="21">
        <f t="shared" si="306"/>
        <v>0.56133189573022502</v>
      </c>
      <c r="S155" s="21">
        <f t="shared" si="306"/>
        <v>0.78859661425892269</v>
      </c>
      <c r="T155" s="21">
        <f t="shared" si="306"/>
        <v>1.557016023672152</v>
      </c>
      <c r="U155" s="21">
        <f t="shared" si="306"/>
        <v>0.12819994590670403</v>
      </c>
      <c r="V155" s="21">
        <f t="shared" si="306"/>
        <v>0.76914805981049905</v>
      </c>
      <c r="W155" s="21">
        <f t="shared" si="306"/>
        <v>1.0873204368031864</v>
      </c>
      <c r="X155" s="21">
        <f t="shared" si="306"/>
        <v>0.16471820375355592</v>
      </c>
      <c r="Y155" s="21">
        <f t="shared" si="306"/>
        <v>1.903733270873863</v>
      </c>
      <c r="Z155" s="21">
        <f t="shared" si="306"/>
        <v>0.65885465572154867</v>
      </c>
      <c r="AA155" s="21">
        <f t="shared" si="303"/>
        <v>12.786987658200728</v>
      </c>
      <c r="AB155" s="21">
        <f t="shared" ref="AB155:AU155" si="307">ABS(AB106)</f>
        <v>7.530572188411508</v>
      </c>
      <c r="AC155" s="21">
        <f t="shared" si="307"/>
        <v>0.18171525115801504</v>
      </c>
      <c r="AD155" s="21">
        <f t="shared" si="307"/>
        <v>0.43780297802813761</v>
      </c>
      <c r="AE155" s="21">
        <f t="shared" si="307"/>
        <v>0.26745304345938603</v>
      </c>
      <c r="AF155" s="21">
        <f t="shared" si="307"/>
        <v>1.8183883678446855</v>
      </c>
      <c r="AG155" s="21">
        <f t="shared" si="307"/>
        <v>2.487729572936153</v>
      </c>
      <c r="AH155" s="21">
        <f t="shared" si="307"/>
        <v>1.3925541276770359</v>
      </c>
      <c r="AI155" s="21">
        <f t="shared" si="307"/>
        <v>0.29947706979297029</v>
      </c>
      <c r="AJ155" s="21">
        <f t="shared" si="307"/>
        <v>28.900551539478457</v>
      </c>
      <c r="AK155" s="21">
        <f t="shared" si="307"/>
        <v>0.70183690363237883</v>
      </c>
      <c r="AL155" s="21">
        <f t="shared" si="307"/>
        <v>0.26877145492851101</v>
      </c>
      <c r="AM155" s="21">
        <f t="shared" si="307"/>
        <v>1.7998832310268984</v>
      </c>
      <c r="AN155" s="21">
        <f t="shared" si="307"/>
        <v>0.58626879090189044</v>
      </c>
      <c r="AO155" s="21">
        <f t="shared" si="307"/>
        <v>0.75324810326199287</v>
      </c>
      <c r="AP155" s="21">
        <f t="shared" si="307"/>
        <v>0.13062468980322575</v>
      </c>
      <c r="AQ155" s="21">
        <f t="shared" si="307"/>
        <v>1.115216672998236</v>
      </c>
      <c r="AR155" s="21">
        <f t="shared" si="307"/>
        <v>4.5274807856511418E-2</v>
      </c>
      <c r="AS155" s="21">
        <f t="shared" si="307"/>
        <v>0.6344922172121259</v>
      </c>
      <c r="AT155" s="21">
        <f t="shared" si="307"/>
        <v>1.419322924107604</v>
      </c>
      <c r="AU155" s="21">
        <f t="shared" si="307"/>
        <v>0.39449228539803394</v>
      </c>
    </row>
    <row r="156" spans="1:47" s="15" customFormat="1" ht="11.25" x14ac:dyDescent="0.15">
      <c r="A156" s="20">
        <v>38990</v>
      </c>
      <c r="B156" s="18">
        <f t="shared" ref="B156:M156" si="308">ABS(B107)</f>
        <v>7.5280917084310746</v>
      </c>
      <c r="C156" s="21">
        <f t="shared" si="308"/>
        <v>65.089778406781491</v>
      </c>
      <c r="D156" s="21">
        <f t="shared" si="308"/>
        <v>8.2391972054350013</v>
      </c>
      <c r="E156" s="21">
        <f t="shared" si="308"/>
        <v>0.56133189573022502</v>
      </c>
      <c r="F156" s="21">
        <f t="shared" si="308"/>
        <v>0.78859661425892269</v>
      </c>
      <c r="G156" s="21">
        <f t="shared" si="308"/>
        <v>1.557016023672152</v>
      </c>
      <c r="H156" s="21">
        <f t="shared" si="308"/>
        <v>0.12819994590670403</v>
      </c>
      <c r="I156" s="21">
        <f t="shared" si="308"/>
        <v>0.76914805981049905</v>
      </c>
      <c r="J156" s="21">
        <f t="shared" si="308"/>
        <v>1.0873204368031864</v>
      </c>
      <c r="K156" s="21">
        <f t="shared" si="308"/>
        <v>0.16471820375355592</v>
      </c>
      <c r="L156" s="21">
        <f t="shared" si="308"/>
        <v>1.903733270873863</v>
      </c>
      <c r="M156" s="21">
        <f t="shared" si="308"/>
        <v>0.65885465572154867</v>
      </c>
      <c r="N156" s="21">
        <f t="shared" si="301"/>
        <v>12.786987658200728</v>
      </c>
      <c r="O156" s="21">
        <f t="shared" ref="O156:Z156" si="309">ABS(O107)</f>
        <v>7.530572188411508</v>
      </c>
      <c r="P156" s="21">
        <f t="shared" si="309"/>
        <v>11.647581970630897</v>
      </c>
      <c r="Q156" s="21">
        <f t="shared" si="309"/>
        <v>6.0974673355278366</v>
      </c>
      <c r="R156" s="21">
        <f t="shared" si="309"/>
        <v>1.2830593758740805</v>
      </c>
      <c r="S156" s="21">
        <f t="shared" si="309"/>
        <v>1.5393319308482203</v>
      </c>
      <c r="T156" s="21">
        <f t="shared" si="309"/>
        <v>4.560232901956776</v>
      </c>
      <c r="U156" s="21">
        <f t="shared" si="309"/>
        <v>3.4374290528712659</v>
      </c>
      <c r="V156" s="21">
        <f t="shared" si="309"/>
        <v>0.40240249465054195</v>
      </c>
      <c r="W156" s="21">
        <f t="shared" si="309"/>
        <v>0.64871161386658593</v>
      </c>
      <c r="X156" s="21">
        <f t="shared" si="309"/>
        <v>0.39403194884398784</v>
      </c>
      <c r="Y156" s="21">
        <f t="shared" si="309"/>
        <v>1.4031794204853782</v>
      </c>
      <c r="Z156" s="21">
        <f t="shared" si="309"/>
        <v>2.8249514057762468E-2</v>
      </c>
      <c r="AA156" s="21">
        <f t="shared" si="303"/>
        <v>6.0392567644167023</v>
      </c>
      <c r="AB156" s="21">
        <f t="shared" ref="AB156:AU156" si="310">ABS(AB107)</f>
        <v>25.304420191114168</v>
      </c>
      <c r="AC156" s="21">
        <f t="shared" si="310"/>
        <v>0.5032395919614322</v>
      </c>
      <c r="AD156" s="21">
        <f t="shared" si="310"/>
        <v>0.23351403873274348</v>
      </c>
      <c r="AE156" s="21">
        <f t="shared" si="310"/>
        <v>8.1088269031212648E-3</v>
      </c>
      <c r="AF156" s="21">
        <f t="shared" si="310"/>
        <v>0.66597514209586473</v>
      </c>
      <c r="AG156" s="21">
        <f t="shared" si="310"/>
        <v>0.97753563586926229</v>
      </c>
      <c r="AH156" s="21">
        <f t="shared" si="310"/>
        <v>2.7564953147307856</v>
      </c>
      <c r="AI156" s="21">
        <f t="shared" si="310"/>
        <v>2.8739562183769825</v>
      </c>
      <c r="AJ156" s="21">
        <f t="shared" si="310"/>
        <v>9.4869675700364251</v>
      </c>
      <c r="AK156" s="21">
        <f t="shared" si="310"/>
        <v>0.47021890251006593</v>
      </c>
      <c r="AL156" s="21">
        <f t="shared" si="310"/>
        <v>0.38863620672209609</v>
      </c>
      <c r="AM156" s="21">
        <f t="shared" si="310"/>
        <v>0.51990924982185704</v>
      </c>
      <c r="AN156" s="21">
        <f t="shared" si="310"/>
        <v>0.51480210346500188</v>
      </c>
      <c r="AO156" s="21">
        <f t="shared" si="310"/>
        <v>0.47728357281669359</v>
      </c>
      <c r="AP156" s="21">
        <f t="shared" si="310"/>
        <v>7.9136167925694511E-3</v>
      </c>
      <c r="AQ156" s="21">
        <f t="shared" si="310"/>
        <v>2.4044304468139028</v>
      </c>
      <c r="AR156" s="21">
        <f t="shared" si="310"/>
        <v>0.32433786774902684</v>
      </c>
      <c r="AS156" s="21">
        <f t="shared" si="310"/>
        <v>0.25477339020311546</v>
      </c>
      <c r="AT156" s="21">
        <f t="shared" si="310"/>
        <v>0.22956631422489213</v>
      </c>
      <c r="AU156" s="21">
        <f t="shared" si="310"/>
        <v>0.1026574016681697</v>
      </c>
    </row>
    <row r="157" spans="1:47" s="15" customFormat="1" ht="11.25" x14ac:dyDescent="0.15">
      <c r="A157" s="20">
        <v>39082</v>
      </c>
      <c r="B157" s="18">
        <f t="shared" ref="B157:M157" si="311">ABS(B108)</f>
        <v>1.0494069850033756</v>
      </c>
      <c r="C157" s="21">
        <f t="shared" si="311"/>
        <v>11.647581970630897</v>
      </c>
      <c r="D157" s="21">
        <f t="shared" si="311"/>
        <v>6.0974673355278366</v>
      </c>
      <c r="E157" s="21">
        <f t="shared" si="311"/>
        <v>1.2830593758740805</v>
      </c>
      <c r="F157" s="21">
        <f t="shared" si="311"/>
        <v>1.5393319308482203</v>
      </c>
      <c r="G157" s="21">
        <f t="shared" si="311"/>
        <v>4.560232901956776</v>
      </c>
      <c r="H157" s="21">
        <f t="shared" si="311"/>
        <v>3.4374290528712659</v>
      </c>
      <c r="I157" s="21">
        <f t="shared" si="311"/>
        <v>0.40240249465054195</v>
      </c>
      <c r="J157" s="21">
        <f t="shared" si="311"/>
        <v>0.64871161386658593</v>
      </c>
      <c r="K157" s="21">
        <f t="shared" si="311"/>
        <v>0.39403194884398784</v>
      </c>
      <c r="L157" s="21">
        <f t="shared" si="311"/>
        <v>1.4031794204853782</v>
      </c>
      <c r="M157" s="21">
        <f t="shared" si="311"/>
        <v>2.8249514057762468E-2</v>
      </c>
      <c r="N157" s="21">
        <f t="shared" si="301"/>
        <v>6.0392567644167023</v>
      </c>
      <c r="O157" s="21">
        <f t="shared" ref="O157:Z157" si="312">ABS(O108)</f>
        <v>25.304420191114168</v>
      </c>
      <c r="P157" s="21">
        <f t="shared" si="312"/>
        <v>4.2115214379116752</v>
      </c>
      <c r="Q157" s="21">
        <f t="shared" si="312"/>
        <v>4.2959705960416521</v>
      </c>
      <c r="R157" s="21">
        <f t="shared" si="312"/>
        <v>1.1480619080306309</v>
      </c>
      <c r="S157" s="21">
        <f t="shared" si="312"/>
        <v>0.32900518920084804</v>
      </c>
      <c r="T157" s="21">
        <f t="shared" si="312"/>
        <v>9.1167018476531005</v>
      </c>
      <c r="U157" s="21">
        <f t="shared" si="312"/>
        <v>1.6881083694273391</v>
      </c>
      <c r="V157" s="21">
        <f t="shared" si="312"/>
        <v>0.59151448810450169</v>
      </c>
      <c r="W157" s="21">
        <f t="shared" si="312"/>
        <v>2.7834905768674321</v>
      </c>
      <c r="X157" s="21">
        <f t="shared" si="312"/>
        <v>0.12113290077474013</v>
      </c>
      <c r="Y157" s="21">
        <f t="shared" si="312"/>
        <v>1.6035873188534007</v>
      </c>
      <c r="Z157" s="21">
        <f t="shared" si="312"/>
        <v>1.1833218002318915</v>
      </c>
      <c r="AA157" s="21">
        <f t="shared" si="303"/>
        <v>33.349921455746831</v>
      </c>
      <c r="AB157" s="21">
        <f t="shared" ref="AB157:AU157" si="313">ABS(AB108)</f>
        <v>9.3904690944184761</v>
      </c>
      <c r="AC157" s="21">
        <f t="shared" si="313"/>
        <v>5.8188178870055646E-2</v>
      </c>
      <c r="AD157" s="21">
        <f t="shared" si="313"/>
        <v>0.28700565901314684</v>
      </c>
      <c r="AE157" s="21">
        <f t="shared" si="313"/>
        <v>0.39675519146494659</v>
      </c>
      <c r="AF157" s="21">
        <f t="shared" si="313"/>
        <v>3.168493957065515E-2</v>
      </c>
      <c r="AG157" s="21">
        <f t="shared" si="313"/>
        <v>1.3225269976482479</v>
      </c>
      <c r="AH157" s="21">
        <f t="shared" si="313"/>
        <v>0.18005429427585878</v>
      </c>
      <c r="AI157" s="21">
        <f t="shared" si="313"/>
        <v>5.0702647648915349</v>
      </c>
      <c r="AJ157" s="21">
        <f t="shared" si="313"/>
        <v>12.680884896375128</v>
      </c>
      <c r="AK157" s="21">
        <f t="shared" si="313"/>
        <v>0.19751677516709168</v>
      </c>
      <c r="AL157" s="21">
        <f t="shared" si="313"/>
        <v>9.8244470765837769E-2</v>
      </c>
      <c r="AM157" s="21">
        <f t="shared" si="313"/>
        <v>1.285682252528944</v>
      </c>
      <c r="AN157" s="21">
        <f t="shared" si="313"/>
        <v>0.76973707108145728</v>
      </c>
      <c r="AO157" s="21">
        <f t="shared" si="313"/>
        <v>0.36469335284609927</v>
      </c>
      <c r="AP157" s="21">
        <f t="shared" si="313"/>
        <v>0.21035388071837424</v>
      </c>
      <c r="AQ157" s="21">
        <f t="shared" si="313"/>
        <v>1.9907327083939812</v>
      </c>
      <c r="AR157" s="21">
        <f t="shared" si="313"/>
        <v>1.7351494719731693</v>
      </c>
      <c r="AS157" s="21">
        <f t="shared" si="313"/>
        <v>0.35717526410618156</v>
      </c>
      <c r="AT157" s="21">
        <f t="shared" si="313"/>
        <v>0.23520349265440996</v>
      </c>
      <c r="AU157" s="21">
        <f t="shared" si="313"/>
        <v>8.5356609756842023E-3</v>
      </c>
    </row>
    <row r="158" spans="1:47" s="15" customFormat="1" ht="11.25" x14ac:dyDescent="0.15">
      <c r="A158" s="20">
        <v>39172</v>
      </c>
      <c r="B158" s="18">
        <f t="shared" ref="B158:M158" si="314">ABS(B109)</f>
        <v>6.3286363277488569</v>
      </c>
      <c r="C158" s="21">
        <f t="shared" si="314"/>
        <v>4.2115214379116752</v>
      </c>
      <c r="D158" s="21">
        <f t="shared" si="314"/>
        <v>4.2959705960416521</v>
      </c>
      <c r="E158" s="21">
        <f t="shared" si="314"/>
        <v>1.1480619080306309</v>
      </c>
      <c r="F158" s="21">
        <f t="shared" si="314"/>
        <v>0.32900518920084804</v>
      </c>
      <c r="G158" s="21">
        <f t="shared" si="314"/>
        <v>9.1167018476531005</v>
      </c>
      <c r="H158" s="21">
        <f t="shared" si="314"/>
        <v>1.6881083694273391</v>
      </c>
      <c r="I158" s="21">
        <f t="shared" si="314"/>
        <v>0.59151448810450169</v>
      </c>
      <c r="J158" s="21">
        <f t="shared" si="314"/>
        <v>2.7834905768674321</v>
      </c>
      <c r="K158" s="21">
        <f t="shared" si="314"/>
        <v>0.12113290077474013</v>
      </c>
      <c r="L158" s="21">
        <f t="shared" si="314"/>
        <v>1.6035873188534007</v>
      </c>
      <c r="M158" s="21">
        <f t="shared" si="314"/>
        <v>1.1833218002318915</v>
      </c>
      <c r="N158" s="21">
        <f t="shared" si="301"/>
        <v>33.349921455746831</v>
      </c>
      <c r="O158" s="21">
        <f t="shared" ref="O158:Z158" si="315">ABS(O109)</f>
        <v>9.3904690944184761</v>
      </c>
      <c r="P158" s="21">
        <f t="shared" si="315"/>
        <v>4.9553299560021271</v>
      </c>
      <c r="Q158" s="21">
        <f t="shared" si="315"/>
        <v>2.2352925045604546</v>
      </c>
      <c r="R158" s="21">
        <f t="shared" si="315"/>
        <v>3.5246400520277859</v>
      </c>
      <c r="S158" s="21">
        <f t="shared" si="315"/>
        <v>1.2519323693163042</v>
      </c>
      <c r="T158" s="21">
        <f t="shared" si="315"/>
        <v>17.005752857754182</v>
      </c>
      <c r="U158" s="21">
        <f t="shared" si="315"/>
        <v>0.89066452116561279</v>
      </c>
      <c r="V158" s="21">
        <f t="shared" si="315"/>
        <v>4.6843626072185316</v>
      </c>
      <c r="W158" s="21">
        <f t="shared" si="315"/>
        <v>1.3542401377976572</v>
      </c>
      <c r="X158" s="21">
        <f t="shared" si="315"/>
        <v>0.71900499761285641</v>
      </c>
      <c r="Y158" s="21">
        <f t="shared" si="315"/>
        <v>1.1062152539869534</v>
      </c>
      <c r="Z158" s="21">
        <f t="shared" si="315"/>
        <v>0.1099078366509722</v>
      </c>
      <c r="AA158" s="21">
        <f t="shared" si="303"/>
        <v>20.749385951493458</v>
      </c>
      <c r="AB158" s="21">
        <f t="shared" ref="AB158:AU158" si="316">ABS(AB109)</f>
        <v>9.0549343651358125</v>
      </c>
      <c r="AC158" s="21">
        <f t="shared" si="316"/>
        <v>6.2290379135621458E-2</v>
      </c>
      <c r="AD158" s="21">
        <f t="shared" si="316"/>
        <v>0.43096013251753645</v>
      </c>
      <c r="AE158" s="21">
        <f t="shared" si="316"/>
        <v>0.96104389927846445</v>
      </c>
      <c r="AF158" s="21">
        <f t="shared" si="316"/>
        <v>2.7645449598521421</v>
      </c>
      <c r="AG158" s="21">
        <f t="shared" si="316"/>
        <v>0.94275437941769669</v>
      </c>
      <c r="AH158" s="21">
        <f t="shared" si="316"/>
        <v>5.3147730823830948</v>
      </c>
      <c r="AI158" s="21">
        <f t="shared" si="316"/>
        <v>0.24852273663080554</v>
      </c>
      <c r="AJ158" s="21">
        <f t="shared" si="316"/>
        <v>19.169635831060596</v>
      </c>
      <c r="AK158" s="21">
        <f t="shared" si="316"/>
        <v>1.7521105534004802</v>
      </c>
      <c r="AL158" s="21">
        <f t="shared" si="316"/>
        <v>1.3574736106276912</v>
      </c>
      <c r="AM158" s="21">
        <f t="shared" si="316"/>
        <v>1.5488582704087828</v>
      </c>
      <c r="AN158" s="21">
        <f t="shared" si="316"/>
        <v>1.8830521247615768</v>
      </c>
      <c r="AO158" s="21">
        <f t="shared" si="316"/>
        <v>2.1627150340657835</v>
      </c>
      <c r="AP158" s="21">
        <f t="shared" si="316"/>
        <v>0.47412835670436343</v>
      </c>
      <c r="AQ158" s="21">
        <f t="shared" si="316"/>
        <v>2.1864071929415188</v>
      </c>
      <c r="AR158" s="21">
        <f t="shared" si="316"/>
        <v>5.6084384948593753E-2</v>
      </c>
      <c r="AS158" s="21">
        <f t="shared" si="316"/>
        <v>6.890589726750683</v>
      </c>
      <c r="AT158" s="21">
        <f t="shared" si="316"/>
        <v>6.3377580270644858</v>
      </c>
      <c r="AU158" s="21">
        <f t="shared" si="316"/>
        <v>0.2318644708216305</v>
      </c>
    </row>
    <row r="159" spans="1:47" s="15" customFormat="1" ht="11.25" x14ac:dyDescent="0.15">
      <c r="A159" s="20">
        <v>39263</v>
      </c>
      <c r="B159" s="18">
        <f t="shared" ref="B159:M159" si="317">ABS(B110)</f>
        <v>3.2173866735315477</v>
      </c>
      <c r="C159" s="21">
        <f t="shared" si="317"/>
        <v>4.9553299560021271</v>
      </c>
      <c r="D159" s="21">
        <f t="shared" si="317"/>
        <v>2.2352925045604546</v>
      </c>
      <c r="E159" s="21">
        <f t="shared" si="317"/>
        <v>3.5246400520277859</v>
      </c>
      <c r="F159" s="21">
        <f t="shared" si="317"/>
        <v>1.2519323693163042</v>
      </c>
      <c r="G159" s="21">
        <f t="shared" si="317"/>
        <v>17.005752857754182</v>
      </c>
      <c r="H159" s="21">
        <f t="shared" si="317"/>
        <v>0.89066452116561279</v>
      </c>
      <c r="I159" s="21">
        <f t="shared" si="317"/>
        <v>4.6843626072185316</v>
      </c>
      <c r="J159" s="21">
        <f t="shared" si="317"/>
        <v>1.3542401377976572</v>
      </c>
      <c r="K159" s="21">
        <f t="shared" si="317"/>
        <v>0.71900499761285641</v>
      </c>
      <c r="L159" s="21">
        <f t="shared" si="317"/>
        <v>1.1062152539869534</v>
      </c>
      <c r="M159" s="21">
        <f t="shared" si="317"/>
        <v>0.1099078366509722</v>
      </c>
      <c r="N159" s="21">
        <f t="shared" si="301"/>
        <v>20.749385951493458</v>
      </c>
      <c r="O159" s="21">
        <f t="shared" ref="O159:Z159" si="318">ABS(O110)</f>
        <v>9.0549343651358125</v>
      </c>
      <c r="P159" s="21">
        <f t="shared" si="318"/>
        <v>11.311969187666882</v>
      </c>
      <c r="Q159" s="21">
        <f t="shared" si="318"/>
        <v>6.620918483045231</v>
      </c>
      <c r="R159" s="21">
        <f t="shared" si="318"/>
        <v>5.1889379718436102</v>
      </c>
      <c r="S159" s="21">
        <f t="shared" si="318"/>
        <v>1.604400368433555</v>
      </c>
      <c r="T159" s="21">
        <f t="shared" si="318"/>
        <v>7.5295155021053688</v>
      </c>
      <c r="U159" s="21">
        <f t="shared" si="318"/>
        <v>1.0851263540372866</v>
      </c>
      <c r="V159" s="21">
        <f t="shared" si="318"/>
        <v>1.5105778013293576</v>
      </c>
      <c r="W159" s="21">
        <f t="shared" si="318"/>
        <v>0.41167418914163334</v>
      </c>
      <c r="X159" s="21">
        <f t="shared" si="318"/>
        <v>0.93257808163780054</v>
      </c>
      <c r="Y159" s="21">
        <f t="shared" si="318"/>
        <v>1.3294592542445056</v>
      </c>
      <c r="Z159" s="21">
        <f t="shared" si="318"/>
        <v>1.0545308308508459</v>
      </c>
      <c r="AA159" s="21">
        <f t="shared" si="303"/>
        <v>9.0746509028473827</v>
      </c>
      <c r="AB159" s="21">
        <f t="shared" ref="AB159:AU159" si="319">ABS(AB110)</f>
        <v>0.61506736759703251</v>
      </c>
      <c r="AC159" s="21">
        <f t="shared" si="319"/>
        <v>0.47244151117383454</v>
      </c>
      <c r="AD159" s="21">
        <f t="shared" si="319"/>
        <v>0.15144911293942107</v>
      </c>
      <c r="AE159" s="21">
        <f t="shared" si="319"/>
        <v>0.69928431067335817</v>
      </c>
      <c r="AF159" s="21">
        <f t="shared" si="319"/>
        <v>6.6886005903303972E-2</v>
      </c>
      <c r="AG159" s="21">
        <f t="shared" si="319"/>
        <v>0.31437708053353219</v>
      </c>
      <c r="AH159" s="21">
        <f t="shared" si="319"/>
        <v>5.4431115155818732</v>
      </c>
      <c r="AI159" s="21">
        <f t="shared" si="319"/>
        <v>2.8349111998762977</v>
      </c>
      <c r="AJ159" s="21">
        <f t="shared" si="319"/>
        <v>31.27993183987633</v>
      </c>
      <c r="AK159" s="21">
        <f t="shared" si="319"/>
        <v>0.33990409699329582</v>
      </c>
      <c r="AL159" s="21">
        <f t="shared" si="319"/>
        <v>0.27461882950870792</v>
      </c>
      <c r="AM159" s="21">
        <f t="shared" si="319"/>
        <v>1.1847049801071983</v>
      </c>
      <c r="AN159" s="21">
        <f t="shared" si="319"/>
        <v>0.36140793617741762</v>
      </c>
      <c r="AO159" s="21">
        <f t="shared" si="319"/>
        <v>0.81128940020687101</v>
      </c>
      <c r="AP159" s="21">
        <f t="shared" si="319"/>
        <v>0.35857268189275093</v>
      </c>
      <c r="AQ159" s="21">
        <f t="shared" si="319"/>
        <v>1.5220603427604293</v>
      </c>
      <c r="AR159" s="21">
        <f t="shared" si="319"/>
        <v>1.3420401830382436</v>
      </c>
      <c r="AS159" s="21">
        <f t="shared" si="319"/>
        <v>1.7619209004931655</v>
      </c>
      <c r="AT159" s="21">
        <f t="shared" si="319"/>
        <v>2.0359236795183593</v>
      </c>
      <c r="AU159" s="21">
        <f t="shared" si="319"/>
        <v>1.0730347560563933</v>
      </c>
    </row>
    <row r="160" spans="1:47" s="15" customFormat="1" ht="11.25" x14ac:dyDescent="0.15">
      <c r="A160" s="20">
        <v>39355</v>
      </c>
      <c r="B160" s="18">
        <f t="shared" ref="B160:M160" si="320">ABS(B111)</f>
        <v>4.8175524846851205</v>
      </c>
      <c r="C160" s="21">
        <f t="shared" si="320"/>
        <v>11.311969187666882</v>
      </c>
      <c r="D160" s="21">
        <f t="shared" si="320"/>
        <v>6.620918483045231</v>
      </c>
      <c r="E160" s="21">
        <f t="shared" si="320"/>
        <v>5.1889379718436102</v>
      </c>
      <c r="F160" s="21">
        <f t="shared" si="320"/>
        <v>1.604400368433555</v>
      </c>
      <c r="G160" s="21">
        <f t="shared" si="320"/>
        <v>7.5295155021053688</v>
      </c>
      <c r="H160" s="21">
        <f t="shared" si="320"/>
        <v>1.0851263540372866</v>
      </c>
      <c r="I160" s="21">
        <f t="shared" si="320"/>
        <v>1.5105778013293576</v>
      </c>
      <c r="J160" s="21">
        <f t="shared" si="320"/>
        <v>0.41167418914163334</v>
      </c>
      <c r="K160" s="21">
        <f t="shared" si="320"/>
        <v>0.93257808163780054</v>
      </c>
      <c r="L160" s="21">
        <f t="shared" si="320"/>
        <v>1.3294592542445056</v>
      </c>
      <c r="M160" s="21">
        <f t="shared" si="320"/>
        <v>1.0545308308508459</v>
      </c>
      <c r="N160" s="21">
        <f t="shared" si="301"/>
        <v>9.0746509028473827</v>
      </c>
      <c r="O160" s="21">
        <f t="shared" ref="O160:Z160" si="321">ABS(O111)</f>
        <v>0.61506736759703251</v>
      </c>
      <c r="P160" s="21">
        <f t="shared" si="321"/>
        <v>2.3739757317758921</v>
      </c>
      <c r="Q160" s="21">
        <f t="shared" si="321"/>
        <v>3.8397196135274996</v>
      </c>
      <c r="R160" s="21">
        <f t="shared" si="321"/>
        <v>1.6979171652503615</v>
      </c>
      <c r="S160" s="21">
        <f t="shared" si="321"/>
        <v>1.1775620303691507</v>
      </c>
      <c r="T160" s="21">
        <f t="shared" si="321"/>
        <v>1.8455192411866359</v>
      </c>
      <c r="U160" s="21">
        <f t="shared" si="321"/>
        <v>1.1051222597504071</v>
      </c>
      <c r="V160" s="21">
        <f t="shared" si="321"/>
        <v>0.44836782660062202</v>
      </c>
      <c r="W160" s="21">
        <f t="shared" si="321"/>
        <v>2.8717722646998496</v>
      </c>
      <c r="X160" s="21">
        <f t="shared" si="321"/>
        <v>0.75899629141091252</v>
      </c>
      <c r="Y160" s="21">
        <f t="shared" si="321"/>
        <v>1.2494725517664138</v>
      </c>
      <c r="Z160" s="21">
        <f t="shared" si="321"/>
        <v>0.48272141617106429</v>
      </c>
      <c r="AA160" s="21">
        <f t="shared" si="303"/>
        <v>1.4976162595961169</v>
      </c>
      <c r="AB160" s="21">
        <f t="shared" ref="AB160:AU160" si="322">ABS(AB111)</f>
        <v>24.479195669667149</v>
      </c>
      <c r="AC160" s="21">
        <f t="shared" si="322"/>
        <v>0.24589430618919059</v>
      </c>
      <c r="AD160" s="21">
        <f t="shared" si="322"/>
        <v>0.78125070320665557</v>
      </c>
      <c r="AE160" s="21">
        <f t="shared" si="322"/>
        <v>2.0422626655577156</v>
      </c>
      <c r="AF160" s="21">
        <f t="shared" si="322"/>
        <v>1.8717282391954571</v>
      </c>
      <c r="AG160" s="21">
        <f t="shared" si="322"/>
        <v>7.1478193414097406</v>
      </c>
      <c r="AH160" s="21">
        <f t="shared" si="322"/>
        <v>3.1290155015558976</v>
      </c>
      <c r="AI160" s="21">
        <f t="shared" si="322"/>
        <v>1.4419055414815067</v>
      </c>
      <c r="AJ160" s="21">
        <f t="shared" si="322"/>
        <v>4.7135750745622884</v>
      </c>
      <c r="AK160" s="21">
        <f t="shared" si="322"/>
        <v>0.21099967863867736</v>
      </c>
      <c r="AL160" s="21">
        <f t="shared" si="322"/>
        <v>0.10900385292692348</v>
      </c>
      <c r="AM160" s="21">
        <f t="shared" si="322"/>
        <v>1.4173270607156718</v>
      </c>
      <c r="AN160" s="21">
        <f t="shared" si="322"/>
        <v>0.63122724115421402</v>
      </c>
      <c r="AO160" s="21">
        <f t="shared" si="322"/>
        <v>1.2393526163750759</v>
      </c>
      <c r="AP160" s="21">
        <f t="shared" si="322"/>
        <v>1.0426419476011664</v>
      </c>
      <c r="AQ160" s="21">
        <f t="shared" si="322"/>
        <v>0.42625944348628442</v>
      </c>
      <c r="AR160" s="21">
        <f t="shared" si="322"/>
        <v>0.70722863322670604</v>
      </c>
      <c r="AS160" s="21">
        <f t="shared" si="322"/>
        <v>7.8959050672356049E-2</v>
      </c>
      <c r="AT160" s="21">
        <f t="shared" si="322"/>
        <v>8.8696255086289311E-2</v>
      </c>
      <c r="AU160" s="21">
        <f t="shared" si="322"/>
        <v>2.5973273962039469</v>
      </c>
    </row>
    <row r="161" spans="1:47" s="15" customFormat="1" ht="11.25" x14ac:dyDescent="0.15">
      <c r="A161" s="20">
        <v>39447</v>
      </c>
      <c r="B161" s="18">
        <f t="shared" ref="B161:M161" si="323">ABS(B112)</f>
        <v>0.33221583411838135</v>
      </c>
      <c r="C161" s="21">
        <f t="shared" si="323"/>
        <v>2.3739757317758921</v>
      </c>
      <c r="D161" s="21">
        <f t="shared" si="323"/>
        <v>3.8397196135274996</v>
      </c>
      <c r="E161" s="21">
        <f t="shared" si="323"/>
        <v>1.6979171652503615</v>
      </c>
      <c r="F161" s="21">
        <f t="shared" si="323"/>
        <v>1.1775620303691507</v>
      </c>
      <c r="G161" s="21">
        <f t="shared" si="323"/>
        <v>1.8455192411866359</v>
      </c>
      <c r="H161" s="21">
        <f t="shared" si="323"/>
        <v>1.1051222597504071</v>
      </c>
      <c r="I161" s="21">
        <f t="shared" si="323"/>
        <v>0.44836782660062202</v>
      </c>
      <c r="J161" s="21">
        <f t="shared" si="323"/>
        <v>2.8717722646998496</v>
      </c>
      <c r="K161" s="21">
        <f t="shared" si="323"/>
        <v>0.75899629141091252</v>
      </c>
      <c r="L161" s="21">
        <f t="shared" si="323"/>
        <v>1.2494725517664138</v>
      </c>
      <c r="M161" s="21">
        <f t="shared" si="323"/>
        <v>0.48272141617106429</v>
      </c>
      <c r="N161" s="21">
        <f t="shared" si="301"/>
        <v>1.4976162595961169</v>
      </c>
      <c r="O161" s="21">
        <f t="shared" ref="O161:Z161" si="324">ABS(O112)</f>
        <v>24.479195669667149</v>
      </c>
      <c r="P161" s="21">
        <f t="shared" si="324"/>
        <v>35.532538282583516</v>
      </c>
      <c r="Q161" s="21">
        <f t="shared" si="324"/>
        <v>19.272189223550388</v>
      </c>
      <c r="R161" s="21">
        <f t="shared" si="324"/>
        <v>2.5752947909873019</v>
      </c>
      <c r="S161" s="21">
        <f t="shared" si="324"/>
        <v>6.179275161076661</v>
      </c>
      <c r="T161" s="21">
        <f t="shared" si="324"/>
        <v>12.017280293351302</v>
      </c>
      <c r="U161" s="21">
        <f t="shared" si="324"/>
        <v>6.7440911518819577</v>
      </c>
      <c r="V161" s="21">
        <f t="shared" si="324"/>
        <v>13.468267634850006</v>
      </c>
      <c r="W161" s="21">
        <f t="shared" si="324"/>
        <v>10.676326930721089</v>
      </c>
      <c r="X161" s="21">
        <f t="shared" si="324"/>
        <v>4.871967508264138</v>
      </c>
      <c r="Y161" s="21">
        <f t="shared" si="324"/>
        <v>2.4297586796869486</v>
      </c>
      <c r="Z161" s="21">
        <f t="shared" si="324"/>
        <v>0.79126358874675418</v>
      </c>
      <c r="AA161" s="21">
        <f t="shared" si="303"/>
        <v>5.2611003588881236</v>
      </c>
      <c r="AB161" s="21">
        <f t="shared" ref="AB161:AU161" si="325">ABS(AB112)</f>
        <v>0.89459393285816935</v>
      </c>
      <c r="AC161" s="21">
        <f t="shared" si="325"/>
        <v>0.54678674924944537</v>
      </c>
      <c r="AD161" s="21">
        <f t="shared" si="325"/>
        <v>0.62293860113911581</v>
      </c>
      <c r="AE161" s="21">
        <f t="shared" si="325"/>
        <v>1.0261254240721411</v>
      </c>
      <c r="AF161" s="21">
        <f t="shared" si="325"/>
        <v>1.713334751548079</v>
      </c>
      <c r="AG161" s="21">
        <f t="shared" si="325"/>
        <v>0.28970485750845409</v>
      </c>
      <c r="AH161" s="21">
        <f t="shared" si="325"/>
        <v>1.0871246465657158E-2</v>
      </c>
      <c r="AI161" s="21">
        <f t="shared" si="325"/>
        <v>3.2467447773805023</v>
      </c>
      <c r="AJ161" s="21">
        <f t="shared" si="325"/>
        <v>38.308491399934361</v>
      </c>
      <c r="AK161" s="21">
        <f t="shared" si="325"/>
        <v>0.21688237286402512</v>
      </c>
      <c r="AL161" s="21">
        <f t="shared" si="325"/>
        <v>0.20854407354570689</v>
      </c>
      <c r="AM161" s="21">
        <f t="shared" si="325"/>
        <v>0.34013850663873074</v>
      </c>
      <c r="AN161" s="21">
        <f t="shared" si="325"/>
        <v>0.37157150217485857</v>
      </c>
      <c r="AO161" s="21">
        <f t="shared" si="325"/>
        <v>1.54582495214842</v>
      </c>
      <c r="AP161" s="21">
        <f t="shared" si="325"/>
        <v>0.53558787066590618</v>
      </c>
      <c r="AQ161" s="21">
        <f t="shared" si="325"/>
        <v>0.79219068938449277</v>
      </c>
      <c r="AR161" s="21">
        <f t="shared" si="325"/>
        <v>1.752829045598902</v>
      </c>
      <c r="AS161" s="21">
        <f t="shared" si="325"/>
        <v>0.56919952863580792</v>
      </c>
      <c r="AT161" s="21">
        <f t="shared" si="325"/>
        <v>0.50125737220211986</v>
      </c>
      <c r="AU161" s="21">
        <f t="shared" si="325"/>
        <v>1.3167265783380588</v>
      </c>
    </row>
    <row r="162" spans="1:47" s="15" customFormat="1" ht="11.25" x14ac:dyDescent="0.15">
      <c r="A162" s="20">
        <v>39538</v>
      </c>
      <c r="B162" s="18">
        <f t="shared" ref="B162:M162" si="326">ABS(B113)</f>
        <v>10.652706587553093</v>
      </c>
      <c r="C162" s="21">
        <f t="shared" si="326"/>
        <v>35.532538282583516</v>
      </c>
      <c r="D162" s="21">
        <f t="shared" si="326"/>
        <v>19.272189223550388</v>
      </c>
      <c r="E162" s="21">
        <f t="shared" si="326"/>
        <v>2.5752947909873019</v>
      </c>
      <c r="F162" s="21">
        <f t="shared" si="326"/>
        <v>6.179275161076661</v>
      </c>
      <c r="G162" s="21">
        <f t="shared" si="326"/>
        <v>12.017280293351302</v>
      </c>
      <c r="H162" s="21">
        <f t="shared" si="326"/>
        <v>6.7440911518819577</v>
      </c>
      <c r="I162" s="21">
        <f t="shared" si="326"/>
        <v>13.468267634850006</v>
      </c>
      <c r="J162" s="21">
        <f t="shared" si="326"/>
        <v>10.676326930721089</v>
      </c>
      <c r="K162" s="21">
        <f t="shared" si="326"/>
        <v>4.871967508264138</v>
      </c>
      <c r="L162" s="21">
        <f t="shared" si="326"/>
        <v>2.4297586796869486</v>
      </c>
      <c r="M162" s="21">
        <f t="shared" si="326"/>
        <v>0.79126358874675418</v>
      </c>
      <c r="N162" s="21">
        <f t="shared" si="301"/>
        <v>5.2611003588881236</v>
      </c>
      <c r="O162" s="21">
        <f t="shared" ref="O162:Z162" si="327">ABS(O113)</f>
        <v>0.89459393285816935</v>
      </c>
      <c r="P162" s="21">
        <f t="shared" si="327"/>
        <v>5.1014064421981553</v>
      </c>
      <c r="Q162" s="21">
        <f t="shared" si="327"/>
        <v>9.9441263910771855</v>
      </c>
      <c r="R162" s="21">
        <f t="shared" si="327"/>
        <v>3.0918251755428119</v>
      </c>
      <c r="S162" s="21">
        <f t="shared" si="327"/>
        <v>0.60993626703261095</v>
      </c>
      <c r="T162" s="21">
        <f t="shared" si="327"/>
        <v>19.442293397706205</v>
      </c>
      <c r="U162" s="21">
        <f t="shared" si="327"/>
        <v>0.90241211971902724</v>
      </c>
      <c r="V162" s="21">
        <f t="shared" si="327"/>
        <v>0.94688969601670991</v>
      </c>
      <c r="W162" s="21">
        <f t="shared" si="327"/>
        <v>0.89463252204164956</v>
      </c>
      <c r="X162" s="21">
        <f t="shared" si="327"/>
        <v>0.54810347579125163</v>
      </c>
      <c r="Y162" s="21">
        <f t="shared" si="327"/>
        <v>3.3576543192740087</v>
      </c>
      <c r="Z162" s="21">
        <f t="shared" si="327"/>
        <v>1.1171843295699027</v>
      </c>
      <c r="AA162" s="21">
        <f t="shared" si="303"/>
        <v>7.8659145599904612</v>
      </c>
      <c r="AB162" s="21">
        <f t="shared" ref="AB162:AU162" si="328">ABS(AB113)</f>
        <v>23.743909582589332</v>
      </c>
      <c r="AC162" s="21">
        <f t="shared" si="328"/>
        <v>9.6548280942132941E-2</v>
      </c>
      <c r="AD162" s="21">
        <f t="shared" si="328"/>
        <v>1.4751908301116998</v>
      </c>
      <c r="AE162" s="21">
        <f t="shared" si="328"/>
        <v>0.87284528785506998</v>
      </c>
      <c r="AF162" s="21">
        <f t="shared" si="328"/>
        <v>0.27055549106679161</v>
      </c>
      <c r="AG162" s="21">
        <f t="shared" si="328"/>
        <v>5.3632826653632035</v>
      </c>
      <c r="AH162" s="21">
        <f t="shared" si="328"/>
        <v>4.9242418320157686</v>
      </c>
      <c r="AI162" s="21">
        <f t="shared" si="328"/>
        <v>1.0198878271828364</v>
      </c>
      <c r="AJ162" s="21">
        <f t="shared" si="328"/>
        <v>7.7485126729606435</v>
      </c>
      <c r="AK162" s="21">
        <f t="shared" si="328"/>
        <v>1.3514900676568065</v>
      </c>
      <c r="AL162" s="21">
        <f t="shared" si="328"/>
        <v>2.0026829272097997</v>
      </c>
      <c r="AM162" s="21">
        <f t="shared" si="328"/>
        <v>1.1173691581502836</v>
      </c>
      <c r="AN162" s="21">
        <f t="shared" si="328"/>
        <v>4.1930947242517158</v>
      </c>
      <c r="AO162" s="21">
        <f t="shared" si="328"/>
        <v>2.0424149509897771</v>
      </c>
      <c r="AP162" s="21">
        <f t="shared" si="328"/>
        <v>0.4391100517754758</v>
      </c>
      <c r="AQ162" s="21">
        <f t="shared" si="328"/>
        <v>1.2379845781673704</v>
      </c>
      <c r="AR162" s="21">
        <f t="shared" si="328"/>
        <v>0.89068516892806626</v>
      </c>
      <c r="AS162" s="21">
        <f t="shared" si="328"/>
        <v>4.5230914854948709</v>
      </c>
      <c r="AT162" s="21">
        <f t="shared" si="328"/>
        <v>4.4354484975238915</v>
      </c>
      <c r="AU162" s="21">
        <f t="shared" si="328"/>
        <v>8.3295098739398804E-2</v>
      </c>
    </row>
    <row r="163" spans="1:47" s="15" customFormat="1" ht="11.25" x14ac:dyDescent="0.15">
      <c r="A163" s="20">
        <v>39629</v>
      </c>
      <c r="B163" s="18">
        <f t="shared" ref="B163:M163" si="329">ABS(B114)</f>
        <v>1.0609039798183526</v>
      </c>
      <c r="C163" s="21">
        <f t="shared" si="329"/>
        <v>5.1014064421981553</v>
      </c>
      <c r="D163" s="21">
        <f t="shared" si="329"/>
        <v>9.9441263910771855</v>
      </c>
      <c r="E163" s="21">
        <f t="shared" si="329"/>
        <v>3.0918251755428119</v>
      </c>
      <c r="F163" s="21">
        <f t="shared" si="329"/>
        <v>0.60993626703261095</v>
      </c>
      <c r="G163" s="21">
        <f t="shared" si="329"/>
        <v>19.442293397706205</v>
      </c>
      <c r="H163" s="21">
        <f t="shared" si="329"/>
        <v>0.90241211971902724</v>
      </c>
      <c r="I163" s="21">
        <f t="shared" si="329"/>
        <v>0.94688969601670991</v>
      </c>
      <c r="J163" s="21">
        <f t="shared" si="329"/>
        <v>0.89463252204164956</v>
      </c>
      <c r="K163" s="21">
        <f t="shared" si="329"/>
        <v>0.54810347579125163</v>
      </c>
      <c r="L163" s="21">
        <f t="shared" si="329"/>
        <v>3.3576543192740087</v>
      </c>
      <c r="M163" s="21">
        <f t="shared" si="329"/>
        <v>1.1171843295699027</v>
      </c>
      <c r="N163" s="21">
        <f t="shared" si="301"/>
        <v>7.8659145599904612</v>
      </c>
      <c r="O163" s="21">
        <f t="shared" ref="O163:Z163" si="330">ABS(O114)</f>
        <v>23.743909582589332</v>
      </c>
      <c r="P163" s="21">
        <f t="shared" si="330"/>
        <v>14.177674617601207</v>
      </c>
      <c r="Q163" s="21">
        <f t="shared" si="330"/>
        <v>11.287509266682513</v>
      </c>
      <c r="R163" s="21">
        <f t="shared" si="330"/>
        <v>8.4193822171952135</v>
      </c>
      <c r="S163" s="21">
        <f t="shared" si="330"/>
        <v>5.6934479259100259</v>
      </c>
      <c r="T163" s="21">
        <f t="shared" si="330"/>
        <v>10.012414263664743</v>
      </c>
      <c r="U163" s="21">
        <f t="shared" si="330"/>
        <v>1.5675741660304447</v>
      </c>
      <c r="V163" s="21">
        <f t="shared" si="330"/>
        <v>3.7582716951693795</v>
      </c>
      <c r="W163" s="21">
        <f t="shared" si="330"/>
        <v>0.87944148210992779</v>
      </c>
      <c r="X163" s="21">
        <f t="shared" si="330"/>
        <v>0.71565509329447408</v>
      </c>
      <c r="Y163" s="21">
        <f t="shared" si="330"/>
        <v>3.7330394824695641</v>
      </c>
      <c r="Z163" s="21">
        <f t="shared" si="330"/>
        <v>0.24215106973016326</v>
      </c>
      <c r="AA163" s="21">
        <f t="shared" si="303"/>
        <v>7.0374939816902709</v>
      </c>
      <c r="AB163" s="21">
        <f t="shared" ref="AB163:AU163" si="331">ABS(AB114)</f>
        <v>18.367848373704827</v>
      </c>
      <c r="AC163" s="21">
        <f t="shared" si="331"/>
        <v>0.53171788799133468</v>
      </c>
      <c r="AD163" s="21">
        <f t="shared" si="331"/>
        <v>0.67927938201622995</v>
      </c>
      <c r="AE163" s="21">
        <f t="shared" si="331"/>
        <v>0.72590876918668246</v>
      </c>
      <c r="AF163" s="21">
        <f t="shared" si="331"/>
        <v>0.18509768739567309</v>
      </c>
      <c r="AG163" s="21">
        <f t="shared" si="331"/>
        <v>6.0855309722604085</v>
      </c>
      <c r="AH163" s="21">
        <f t="shared" si="331"/>
        <v>7.6097189871372848</v>
      </c>
      <c r="AI163" s="21">
        <f t="shared" si="331"/>
        <v>2.8900645089658763</v>
      </c>
      <c r="AJ163" s="21">
        <f t="shared" si="331"/>
        <v>40.136774412026675</v>
      </c>
      <c r="AK163" s="21">
        <f t="shared" si="331"/>
        <v>0.68566256179930007</v>
      </c>
      <c r="AL163" s="21">
        <f t="shared" si="331"/>
        <v>0.5112834973234226</v>
      </c>
      <c r="AM163" s="21">
        <f t="shared" si="331"/>
        <v>0.1664927355286579</v>
      </c>
      <c r="AN163" s="21">
        <f t="shared" si="331"/>
        <v>0.32247583337909674</v>
      </c>
      <c r="AO163" s="21">
        <f t="shared" si="331"/>
        <v>1.2102944444111319</v>
      </c>
      <c r="AP163" s="21">
        <f t="shared" si="331"/>
        <v>0.37921795980054962</v>
      </c>
      <c r="AQ163" s="21">
        <f t="shared" si="331"/>
        <v>1.3081947382480574</v>
      </c>
      <c r="AR163" s="21">
        <f t="shared" si="331"/>
        <v>0.77541121718123462</v>
      </c>
      <c r="AS163" s="21">
        <f t="shared" si="331"/>
        <v>2.4262810073020917</v>
      </c>
      <c r="AT163" s="21">
        <f t="shared" si="331"/>
        <v>3.4064459289259275</v>
      </c>
      <c r="AU163" s="21">
        <f t="shared" si="331"/>
        <v>2.1742992500198977</v>
      </c>
    </row>
    <row r="164" spans="1:47" s="15" customFormat="1" ht="11.25" x14ac:dyDescent="0.15">
      <c r="A164" s="20">
        <v>39721</v>
      </c>
      <c r="B164" s="18">
        <f t="shared" ref="B164:M164" si="332">ABS(B115)</f>
        <v>3.3434791563740114</v>
      </c>
      <c r="C164" s="21">
        <f t="shared" si="332"/>
        <v>14.177674617601207</v>
      </c>
      <c r="D164" s="21">
        <f t="shared" si="332"/>
        <v>11.287509266682513</v>
      </c>
      <c r="E164" s="21">
        <f t="shared" si="332"/>
        <v>8.4193822171952135</v>
      </c>
      <c r="F164" s="21">
        <f t="shared" si="332"/>
        <v>5.6934479259100259</v>
      </c>
      <c r="G164" s="21">
        <f t="shared" si="332"/>
        <v>10.012414263664743</v>
      </c>
      <c r="H164" s="21">
        <f t="shared" si="332"/>
        <v>1.5675741660304447</v>
      </c>
      <c r="I164" s="21">
        <f t="shared" si="332"/>
        <v>3.7582716951693795</v>
      </c>
      <c r="J164" s="21">
        <f t="shared" si="332"/>
        <v>0.87944148210992779</v>
      </c>
      <c r="K164" s="21">
        <f t="shared" si="332"/>
        <v>0.71565509329447408</v>
      </c>
      <c r="L164" s="21">
        <f t="shared" si="332"/>
        <v>3.7330394824695641</v>
      </c>
      <c r="M164" s="21">
        <f t="shared" si="332"/>
        <v>0.24215106973016326</v>
      </c>
      <c r="N164" s="21">
        <f t="shared" si="301"/>
        <v>7.0374939816902709</v>
      </c>
      <c r="O164" s="21">
        <f t="shared" ref="O164:Z164" si="333">ABS(O115)</f>
        <v>18.367848373704827</v>
      </c>
      <c r="P164" s="21">
        <f t="shared" si="333"/>
        <v>1.3040602441585143</v>
      </c>
      <c r="Q164" s="21">
        <f t="shared" si="333"/>
        <v>2.3808800989464909</v>
      </c>
      <c r="R164" s="21">
        <f t="shared" si="333"/>
        <v>4.9785766311129116</v>
      </c>
      <c r="S164" s="21">
        <f t="shared" si="333"/>
        <v>2.1442822160294353</v>
      </c>
      <c r="T164" s="21">
        <f t="shared" si="333"/>
        <v>1.8969145663110927</v>
      </c>
      <c r="U164" s="21">
        <f t="shared" si="333"/>
        <v>8.8066132416287104</v>
      </c>
      <c r="V164" s="21">
        <f t="shared" si="333"/>
        <v>2.65272071780341</v>
      </c>
      <c r="W164" s="21">
        <f t="shared" si="333"/>
        <v>0.91649330751670899</v>
      </c>
      <c r="X164" s="21">
        <f t="shared" si="333"/>
        <v>0.28886292051686502</v>
      </c>
      <c r="Y164" s="21">
        <f t="shared" si="333"/>
        <v>1.1583669059548358</v>
      </c>
      <c r="Z164" s="21">
        <f t="shared" si="333"/>
        <v>0.8388883437414677</v>
      </c>
      <c r="AA164" s="21">
        <f t="shared" si="303"/>
        <v>2.0180290686687594</v>
      </c>
      <c r="AB164" s="21">
        <f t="shared" ref="AB164:AU164" si="334">ABS(AB115)</f>
        <v>66.48883473504479</v>
      </c>
      <c r="AC164" s="21">
        <f t="shared" si="334"/>
        <v>0.58013193842388344</v>
      </c>
      <c r="AD164" s="21">
        <f t="shared" si="334"/>
        <v>0.48308438285470612</v>
      </c>
      <c r="AE164" s="21">
        <f t="shared" si="334"/>
        <v>2.0494401414127945</v>
      </c>
      <c r="AF164" s="21">
        <f t="shared" si="334"/>
        <v>5.1111417019335112</v>
      </c>
      <c r="AG164" s="21">
        <f t="shared" si="334"/>
        <v>10.953017883274239</v>
      </c>
      <c r="AH164" s="21">
        <f t="shared" si="334"/>
        <v>7.3964647344969379</v>
      </c>
      <c r="AI164" s="21">
        <f t="shared" si="334"/>
        <v>16.832721642495088</v>
      </c>
      <c r="AJ164" s="21">
        <f t="shared" si="334"/>
        <v>83.204314955806908</v>
      </c>
      <c r="AK164" s="21">
        <f t="shared" si="334"/>
        <v>0.94037049320369359</v>
      </c>
      <c r="AL164" s="21">
        <f t="shared" si="334"/>
        <v>0.64761792830933396</v>
      </c>
      <c r="AM164" s="21">
        <f t="shared" si="334"/>
        <v>0.53579107917625168</v>
      </c>
      <c r="AN164" s="21">
        <f t="shared" si="334"/>
        <v>0.46673965686900665</v>
      </c>
      <c r="AO164" s="21">
        <f t="shared" si="334"/>
        <v>0.16620178959492415</v>
      </c>
      <c r="AP164" s="21">
        <f t="shared" si="334"/>
        <v>1.0580767205524599</v>
      </c>
      <c r="AQ164" s="21">
        <f t="shared" si="334"/>
        <v>1.3106432925243288</v>
      </c>
      <c r="AR164" s="21">
        <f t="shared" si="334"/>
        <v>1.1240339108200392</v>
      </c>
      <c r="AS164" s="21">
        <f t="shared" si="334"/>
        <v>0.15571270374182539</v>
      </c>
      <c r="AT164" s="21">
        <f t="shared" si="334"/>
        <v>0.55112937418930974</v>
      </c>
      <c r="AU164" s="21">
        <f t="shared" si="334"/>
        <v>4.7662486791435432</v>
      </c>
    </row>
    <row r="165" spans="1:47" s="15" customFormat="1" ht="11.25" x14ac:dyDescent="0.15">
      <c r="A165" s="20">
        <v>39813</v>
      </c>
      <c r="B165" s="18">
        <f t="shared" ref="B165:M165" si="335">ABS(B116)</f>
        <v>2.6990947927469127</v>
      </c>
      <c r="C165" s="21">
        <f t="shared" si="335"/>
        <v>1.3040602441585143</v>
      </c>
      <c r="D165" s="21">
        <f t="shared" si="335"/>
        <v>2.3808800989464909</v>
      </c>
      <c r="E165" s="21">
        <f t="shared" si="335"/>
        <v>4.9785766311129116</v>
      </c>
      <c r="F165" s="21">
        <f t="shared" si="335"/>
        <v>2.1442822160294353</v>
      </c>
      <c r="G165" s="21">
        <f t="shared" si="335"/>
        <v>1.8969145663110927</v>
      </c>
      <c r="H165" s="21">
        <f t="shared" si="335"/>
        <v>8.8066132416287104</v>
      </c>
      <c r="I165" s="21">
        <f t="shared" si="335"/>
        <v>2.65272071780341</v>
      </c>
      <c r="J165" s="21">
        <f t="shared" si="335"/>
        <v>0.91649330751670899</v>
      </c>
      <c r="K165" s="21">
        <f t="shared" si="335"/>
        <v>0.28886292051686502</v>
      </c>
      <c r="L165" s="21">
        <f t="shared" si="335"/>
        <v>1.1583669059548358</v>
      </c>
      <c r="M165" s="21">
        <f t="shared" si="335"/>
        <v>0.8388883437414677</v>
      </c>
      <c r="N165" s="21">
        <f t="shared" si="301"/>
        <v>2.0180290686687594</v>
      </c>
      <c r="O165" s="21">
        <f t="shared" ref="O165:Z165" si="336">ABS(O116)</f>
        <v>66.48883473504479</v>
      </c>
      <c r="P165" s="21">
        <f t="shared" si="336"/>
        <v>37.305854094717802</v>
      </c>
      <c r="Q165" s="21">
        <f t="shared" si="336"/>
        <v>31.288210140908241</v>
      </c>
      <c r="R165" s="21">
        <f t="shared" si="336"/>
        <v>0.40782690116357401</v>
      </c>
      <c r="S165" s="21">
        <f t="shared" si="336"/>
        <v>5.2777890314114444</v>
      </c>
      <c r="T165" s="21">
        <f t="shared" si="336"/>
        <v>45.589722442254235</v>
      </c>
      <c r="U165" s="21">
        <f t="shared" si="336"/>
        <v>20.966368816025589</v>
      </c>
      <c r="V165" s="21">
        <f t="shared" si="336"/>
        <v>6.2066303671494616</v>
      </c>
      <c r="W165" s="21">
        <f t="shared" si="336"/>
        <v>1.4282570652472941</v>
      </c>
      <c r="X165" s="21">
        <f t="shared" si="336"/>
        <v>8.0501349513720388</v>
      </c>
      <c r="Y165" s="21">
        <f t="shared" si="336"/>
        <v>7.3287089784394102</v>
      </c>
      <c r="Z165" s="21">
        <f t="shared" si="336"/>
        <v>4.7368350493210301</v>
      </c>
      <c r="AA165" s="21">
        <f t="shared" si="303"/>
        <v>58.304897026351966</v>
      </c>
      <c r="AB165" s="21">
        <f t="shared" ref="AB165:AU165" si="337">ABS(AB116)</f>
        <v>83.99750196770168</v>
      </c>
      <c r="AC165" s="21">
        <f t="shared" si="337"/>
        <v>0.44895919567438869</v>
      </c>
      <c r="AD165" s="21">
        <f t="shared" si="337"/>
        <v>3.7406203531213413</v>
      </c>
      <c r="AE165" s="21">
        <f t="shared" si="337"/>
        <v>2.2812778536845419</v>
      </c>
      <c r="AF165" s="21">
        <f t="shared" si="337"/>
        <v>0.63594634705070685</v>
      </c>
      <c r="AG165" s="21">
        <f t="shared" si="337"/>
        <v>4.1909793118270189</v>
      </c>
      <c r="AH165" s="21">
        <f t="shared" si="337"/>
        <v>5.4441986321565814</v>
      </c>
      <c r="AI165" s="21">
        <f t="shared" si="337"/>
        <v>35.125668836667813</v>
      </c>
      <c r="AJ165" s="21">
        <f t="shared" si="337"/>
        <v>188.70017843830996</v>
      </c>
      <c r="AK165" s="21">
        <f t="shared" si="337"/>
        <v>1.4402761989446886</v>
      </c>
      <c r="AL165" s="21">
        <f t="shared" si="337"/>
        <v>0.87059355479375877</v>
      </c>
      <c r="AM165" s="21">
        <f t="shared" si="337"/>
        <v>2.6197071700735477</v>
      </c>
      <c r="AN165" s="21">
        <f t="shared" si="337"/>
        <v>0.34686802572569264</v>
      </c>
      <c r="AO165" s="21">
        <f t="shared" si="337"/>
        <v>0.58250750982354349</v>
      </c>
      <c r="AP165" s="21">
        <f t="shared" si="337"/>
        <v>1.1604910660716132</v>
      </c>
      <c r="AQ165" s="21">
        <f t="shared" si="337"/>
        <v>2.9577968044411604</v>
      </c>
      <c r="AR165" s="21">
        <f t="shared" si="337"/>
        <v>0.47432569959433074</v>
      </c>
      <c r="AS165" s="21">
        <f t="shared" si="337"/>
        <v>0.3762272478551974</v>
      </c>
      <c r="AT165" s="21">
        <f t="shared" si="337"/>
        <v>0.62704434532760311</v>
      </c>
      <c r="AU165" s="21">
        <f t="shared" si="337"/>
        <v>4.4869800213628475</v>
      </c>
    </row>
    <row r="166" spans="1:47" s="15" customFormat="1" ht="11.25" x14ac:dyDescent="0.15">
      <c r="A166" s="20">
        <v>39903</v>
      </c>
      <c r="B166" s="18">
        <f t="shared" ref="B166:M166" si="338">ABS(B117)</f>
        <v>15.087218505755743</v>
      </c>
      <c r="C166" s="21">
        <f t="shared" si="338"/>
        <v>37.305854094717802</v>
      </c>
      <c r="D166" s="21">
        <f t="shared" si="338"/>
        <v>31.288210140908241</v>
      </c>
      <c r="E166" s="21">
        <f t="shared" si="338"/>
        <v>0.40782690116357401</v>
      </c>
      <c r="F166" s="21">
        <f t="shared" si="338"/>
        <v>5.2777890314114444</v>
      </c>
      <c r="G166" s="21">
        <f t="shared" si="338"/>
        <v>45.589722442254235</v>
      </c>
      <c r="H166" s="21">
        <f t="shared" si="338"/>
        <v>20.966368816025589</v>
      </c>
      <c r="I166" s="21">
        <f t="shared" si="338"/>
        <v>6.2066303671494616</v>
      </c>
      <c r="J166" s="21">
        <f t="shared" si="338"/>
        <v>1.4282570652472941</v>
      </c>
      <c r="K166" s="21">
        <f t="shared" si="338"/>
        <v>8.0501349513720388</v>
      </c>
      <c r="L166" s="21">
        <f t="shared" si="338"/>
        <v>7.3287089784394102</v>
      </c>
      <c r="M166" s="21">
        <f t="shared" si="338"/>
        <v>4.7368350493210301</v>
      </c>
      <c r="N166" s="21">
        <f t="shared" si="301"/>
        <v>58.304897026351966</v>
      </c>
      <c r="O166" s="21">
        <f t="shared" ref="O166:Z166" si="339">ABS(O117)</f>
        <v>83.99750196770168</v>
      </c>
      <c r="P166" s="21">
        <f t="shared" si="339"/>
        <v>20.853170118102486</v>
      </c>
      <c r="Q166" s="21">
        <f t="shared" si="339"/>
        <v>17.635337222665058</v>
      </c>
      <c r="R166" s="21">
        <f t="shared" si="339"/>
        <v>6.4655321867480922</v>
      </c>
      <c r="S166" s="21">
        <f t="shared" si="339"/>
        <v>4.7738749502626652</v>
      </c>
      <c r="T166" s="21">
        <f t="shared" si="339"/>
        <v>20.132619914860882</v>
      </c>
      <c r="U166" s="21">
        <f t="shared" si="339"/>
        <v>1.5427113621343529</v>
      </c>
      <c r="V166" s="21">
        <f t="shared" si="339"/>
        <v>2.8607907971563864</v>
      </c>
      <c r="W166" s="21">
        <f t="shared" si="339"/>
        <v>1.1773154793245824</v>
      </c>
      <c r="X166" s="21">
        <f t="shared" si="339"/>
        <v>1.1967841108948518</v>
      </c>
      <c r="Y166" s="21">
        <f t="shared" si="339"/>
        <v>6.4870450463915761</v>
      </c>
      <c r="Z166" s="21">
        <f t="shared" si="339"/>
        <v>2.4684181762268054</v>
      </c>
      <c r="AA166" s="21">
        <f t="shared" si="303"/>
        <v>2.1966410691606915</v>
      </c>
      <c r="AB166" s="21">
        <f t="shared" ref="AB166:AU166" si="340">ABS(AB117)</f>
        <v>35.906350845714428</v>
      </c>
      <c r="AC166" s="21">
        <f t="shared" si="340"/>
        <v>0.62879553678497557</v>
      </c>
      <c r="AD166" s="21">
        <f t="shared" si="340"/>
        <v>8.8604549751841795</v>
      </c>
      <c r="AE166" s="21">
        <f t="shared" si="340"/>
        <v>3.3516442028151516</v>
      </c>
      <c r="AF166" s="21">
        <f t="shared" si="340"/>
        <v>18.675237606958397</v>
      </c>
      <c r="AG166" s="21">
        <f t="shared" si="340"/>
        <v>4.149183794587163</v>
      </c>
      <c r="AH166" s="21">
        <f t="shared" si="340"/>
        <v>19.098155548991826</v>
      </c>
      <c r="AI166" s="21">
        <f t="shared" si="340"/>
        <v>23.519905403985621</v>
      </c>
      <c r="AJ166" s="21">
        <f t="shared" si="340"/>
        <v>266.52914587100423</v>
      </c>
      <c r="AK166" s="21">
        <f t="shared" si="340"/>
        <v>4.8030094346891978</v>
      </c>
      <c r="AL166" s="21">
        <f t="shared" si="340"/>
        <v>2.6533855279378136</v>
      </c>
      <c r="AM166" s="21">
        <f t="shared" si="340"/>
        <v>10.143891806396788</v>
      </c>
      <c r="AN166" s="21">
        <f t="shared" si="340"/>
        <v>2.2349885590060623</v>
      </c>
      <c r="AO166" s="21">
        <f t="shared" si="340"/>
        <v>6.5294471815892541</v>
      </c>
      <c r="AP166" s="21">
        <f t="shared" si="340"/>
        <v>1.702529515021229</v>
      </c>
      <c r="AQ166" s="21">
        <f t="shared" si="340"/>
        <v>16.703381669994606</v>
      </c>
      <c r="AR166" s="21">
        <f t="shared" si="340"/>
        <v>3.9613695748286895</v>
      </c>
      <c r="AS166" s="21">
        <f t="shared" si="340"/>
        <v>3.3946114986725817</v>
      </c>
      <c r="AT166" s="21">
        <f t="shared" si="340"/>
        <v>3.4814239465924581</v>
      </c>
      <c r="AU166" s="21">
        <f t="shared" si="340"/>
        <v>1.3323668380099267</v>
      </c>
    </row>
    <row r="167" spans="1:47" s="15" customFormat="1" ht="11.25" x14ac:dyDescent="0.15">
      <c r="A167" s="20">
        <v>39994</v>
      </c>
      <c r="B167" s="18">
        <f t="shared" ref="B167:M167" si="341">ABS(B118)</f>
        <v>1.5729943631291627</v>
      </c>
      <c r="C167" s="21">
        <f t="shared" si="341"/>
        <v>20.853170118102486</v>
      </c>
      <c r="D167" s="21">
        <f t="shared" si="341"/>
        <v>17.635337222665058</v>
      </c>
      <c r="E167" s="21">
        <f t="shared" si="341"/>
        <v>6.4655321867480922</v>
      </c>
      <c r="F167" s="21">
        <f t="shared" si="341"/>
        <v>4.7738749502626652</v>
      </c>
      <c r="G167" s="21">
        <f t="shared" si="341"/>
        <v>20.132619914860882</v>
      </c>
      <c r="H167" s="21">
        <f t="shared" si="341"/>
        <v>1.5427113621343529</v>
      </c>
      <c r="I167" s="21">
        <f t="shared" si="341"/>
        <v>2.8607907971563864</v>
      </c>
      <c r="J167" s="21">
        <f t="shared" si="341"/>
        <v>1.1773154793245824</v>
      </c>
      <c r="K167" s="21">
        <f t="shared" si="341"/>
        <v>1.1967841108948518</v>
      </c>
      <c r="L167" s="21">
        <f t="shared" si="341"/>
        <v>6.4870450463915761</v>
      </c>
      <c r="M167" s="21">
        <f t="shared" si="341"/>
        <v>2.4684181762268054</v>
      </c>
      <c r="N167" s="21">
        <f t="shared" si="301"/>
        <v>2.1966410691606915</v>
      </c>
      <c r="O167" s="21">
        <f t="shared" ref="O167:Z167" si="342">ABS(O118)</f>
        <v>35.906350845714428</v>
      </c>
      <c r="P167" s="21">
        <f t="shared" si="342"/>
        <v>12.268898204408963</v>
      </c>
      <c r="Q167" s="21">
        <f t="shared" si="342"/>
        <v>8.3654337595248958</v>
      </c>
      <c r="R167" s="21">
        <f t="shared" si="342"/>
        <v>9.9408094017243123</v>
      </c>
      <c r="S167" s="21">
        <f t="shared" si="342"/>
        <v>3.1755841897983048</v>
      </c>
      <c r="T167" s="21">
        <f t="shared" si="342"/>
        <v>5.883527857567973</v>
      </c>
      <c r="U167" s="21">
        <f t="shared" si="342"/>
        <v>0.20481599952985466</v>
      </c>
      <c r="V167" s="21">
        <f t="shared" si="342"/>
        <v>0.91361905836627155</v>
      </c>
      <c r="W167" s="21">
        <f t="shared" si="342"/>
        <v>0.43272305690133389</v>
      </c>
      <c r="X167" s="21">
        <f t="shared" si="342"/>
        <v>1.1093444434793358</v>
      </c>
      <c r="Y167" s="21">
        <f t="shared" si="342"/>
        <v>4.1618300270080342</v>
      </c>
      <c r="Z167" s="21">
        <f t="shared" si="342"/>
        <v>0.30436743788265191</v>
      </c>
      <c r="AA167" s="21">
        <f t="shared" si="303"/>
        <v>5.2116535688722951</v>
      </c>
      <c r="AB167" s="21">
        <f t="shared" ref="AB167:AU167" si="343">ABS(AB118)</f>
        <v>5.8481614696213882</v>
      </c>
      <c r="AC167" s="21">
        <f t="shared" si="343"/>
        <v>4.9613346621396548E-2</v>
      </c>
      <c r="AD167" s="21">
        <f t="shared" si="343"/>
        <v>3.3853222231139077</v>
      </c>
      <c r="AE167" s="21">
        <f t="shared" si="343"/>
        <v>1.5651891847915889</v>
      </c>
      <c r="AF167" s="21">
        <f t="shared" si="343"/>
        <v>3.6227062413108668</v>
      </c>
      <c r="AG167" s="21">
        <f t="shared" si="343"/>
        <v>9.2838952893544331</v>
      </c>
      <c r="AH167" s="21">
        <f t="shared" si="343"/>
        <v>3.1910389177228558</v>
      </c>
      <c r="AI167" s="21">
        <f t="shared" si="343"/>
        <v>13.608643195176597</v>
      </c>
      <c r="AJ167" s="21">
        <f t="shared" si="343"/>
        <v>391.83836699811269</v>
      </c>
      <c r="AK167" s="21">
        <f t="shared" si="343"/>
        <v>0.99017556419874442</v>
      </c>
      <c r="AL167" s="21">
        <f t="shared" si="343"/>
        <v>0.60842721251646248</v>
      </c>
      <c r="AM167" s="21">
        <f t="shared" si="343"/>
        <v>0.77483186825967731</v>
      </c>
      <c r="AN167" s="21">
        <f t="shared" si="343"/>
        <v>0.67280898109037168</v>
      </c>
      <c r="AO167" s="21">
        <f t="shared" si="343"/>
        <v>1.1196362504331308</v>
      </c>
      <c r="AP167" s="21">
        <f t="shared" si="343"/>
        <v>0.77344815341511508</v>
      </c>
      <c r="AQ167" s="21">
        <f t="shared" si="343"/>
        <v>3.7462414555575814</v>
      </c>
      <c r="AR167" s="21">
        <f t="shared" si="343"/>
        <v>6.1953423230010936</v>
      </c>
      <c r="AS167" s="21">
        <f t="shared" si="343"/>
        <v>0.46982067810633421</v>
      </c>
      <c r="AT167" s="21">
        <f t="shared" si="343"/>
        <v>0.34313689415748871</v>
      </c>
      <c r="AU167" s="21">
        <f t="shared" si="343"/>
        <v>1.143977555169253</v>
      </c>
    </row>
    <row r="168" spans="1:47" s="15" customFormat="1" ht="11.25" x14ac:dyDescent="0.15">
      <c r="A168" s="20">
        <v>40086</v>
      </c>
      <c r="B168" s="18">
        <f t="shared" ref="B168:M168" si="344">ABS(B119)</f>
        <v>3.9703040874171709</v>
      </c>
      <c r="C168" s="21">
        <f t="shared" si="344"/>
        <v>12.268898204408963</v>
      </c>
      <c r="D168" s="21">
        <f t="shared" si="344"/>
        <v>8.3654337595248958</v>
      </c>
      <c r="E168" s="21">
        <f t="shared" si="344"/>
        <v>9.9408094017243123</v>
      </c>
      <c r="F168" s="21">
        <f t="shared" si="344"/>
        <v>3.1755841897983048</v>
      </c>
      <c r="G168" s="21">
        <f t="shared" si="344"/>
        <v>5.883527857567973</v>
      </c>
      <c r="H168" s="21">
        <f t="shared" si="344"/>
        <v>0.20481599952985466</v>
      </c>
      <c r="I168" s="21">
        <f t="shared" si="344"/>
        <v>0.91361905836627155</v>
      </c>
      <c r="J168" s="21">
        <f t="shared" si="344"/>
        <v>0.43272305690133389</v>
      </c>
      <c r="K168" s="21">
        <f t="shared" si="344"/>
        <v>1.1093444434793358</v>
      </c>
      <c r="L168" s="21">
        <f t="shared" si="344"/>
        <v>4.1618300270080342</v>
      </c>
      <c r="M168" s="21">
        <f t="shared" si="344"/>
        <v>0.30436743788265191</v>
      </c>
      <c r="N168" s="21">
        <f t="shared" si="301"/>
        <v>5.2116535688722951</v>
      </c>
      <c r="O168" s="21">
        <f t="shared" ref="O168:Z168" si="345">ABS(O119)</f>
        <v>5.8481614696213882</v>
      </c>
      <c r="P168" s="21">
        <f t="shared" si="345"/>
        <v>2.445377415739578</v>
      </c>
      <c r="Q168" s="21">
        <f t="shared" si="345"/>
        <v>0.19643756422487829</v>
      </c>
      <c r="R168" s="21">
        <f t="shared" si="345"/>
        <v>9.0593412949687995</v>
      </c>
      <c r="S168" s="21">
        <f t="shared" si="345"/>
        <v>3.6434183390417916</v>
      </c>
      <c r="T168" s="21">
        <f t="shared" si="345"/>
        <v>8.082448045211736</v>
      </c>
      <c r="U168" s="21">
        <f t="shared" si="345"/>
        <v>10.616912354880872</v>
      </c>
      <c r="V168" s="21">
        <f t="shared" si="345"/>
        <v>0.11257016897577383</v>
      </c>
      <c r="W168" s="21">
        <f t="shared" si="345"/>
        <v>0.68678930667913618</v>
      </c>
      <c r="X168" s="21">
        <f t="shared" si="345"/>
        <v>2.2216337865230487</v>
      </c>
      <c r="Y168" s="21">
        <f t="shared" si="345"/>
        <v>1.2719167956457438</v>
      </c>
      <c r="Z168" s="21">
        <f t="shared" si="345"/>
        <v>0.13092386595813735</v>
      </c>
      <c r="AA168" s="21">
        <f t="shared" si="303"/>
        <v>4.5480819152267307</v>
      </c>
      <c r="AB168" s="21">
        <f t="shared" ref="AB168:AU168" si="346">ABS(AB119)</f>
        <v>9.4526457653657658</v>
      </c>
      <c r="AC168" s="21">
        <f t="shared" si="346"/>
        <v>0.30622659464567076</v>
      </c>
      <c r="AD168" s="21">
        <f t="shared" si="346"/>
        <v>0.15128522579696377</v>
      </c>
      <c r="AE168" s="21">
        <f t="shared" si="346"/>
        <v>0.28783223455220147</v>
      </c>
      <c r="AF168" s="21">
        <f t="shared" si="346"/>
        <v>6.6571998802886885</v>
      </c>
      <c r="AG168" s="21">
        <f t="shared" si="346"/>
        <v>11.215153517601882</v>
      </c>
      <c r="AH168" s="21">
        <f t="shared" si="346"/>
        <v>10.822801366673735</v>
      </c>
      <c r="AI168" s="21">
        <f t="shared" si="346"/>
        <v>25.516160280490556</v>
      </c>
      <c r="AJ168" s="21">
        <f t="shared" si="346"/>
        <v>75.950950545275148</v>
      </c>
      <c r="AK168" s="21">
        <f t="shared" si="346"/>
        <v>1.362810351430126</v>
      </c>
      <c r="AL168" s="21">
        <f t="shared" si="346"/>
        <v>1.010735619677577</v>
      </c>
      <c r="AM168" s="21">
        <f t="shared" si="346"/>
        <v>3.8588074050657695</v>
      </c>
      <c r="AN168" s="21">
        <f t="shared" si="346"/>
        <v>6.0837860084475712E-2</v>
      </c>
      <c r="AO168" s="21">
        <f t="shared" si="346"/>
        <v>1.2344802372692209E-2</v>
      </c>
      <c r="AP168" s="21">
        <f t="shared" si="346"/>
        <v>0.14999960074261293</v>
      </c>
      <c r="AQ168" s="21">
        <f t="shared" si="346"/>
        <v>2.1989805462002097</v>
      </c>
      <c r="AR168" s="21">
        <f t="shared" si="346"/>
        <v>2.6435878315142056</v>
      </c>
      <c r="AS168" s="21">
        <f t="shared" si="346"/>
        <v>0.59513330729838387</v>
      </c>
      <c r="AT168" s="21">
        <f t="shared" si="346"/>
        <v>0.21421186025565819</v>
      </c>
      <c r="AU168" s="21">
        <f t="shared" si="346"/>
        <v>3.4967041774449918</v>
      </c>
    </row>
    <row r="169" spans="1:47" s="15" customFormat="1" ht="11.25" x14ac:dyDescent="0.15">
      <c r="A169" s="20">
        <v>40178</v>
      </c>
      <c r="B169" s="18">
        <f t="shared" ref="B169:M169" si="347">ABS(B120)</f>
        <v>1.8440064445002915</v>
      </c>
      <c r="C169" s="21">
        <f t="shared" si="347"/>
        <v>2.445377415739578</v>
      </c>
      <c r="D169" s="21">
        <f t="shared" si="347"/>
        <v>0.19643756422487829</v>
      </c>
      <c r="E169" s="21">
        <f t="shared" si="347"/>
        <v>9.0593412949687995</v>
      </c>
      <c r="F169" s="21">
        <f t="shared" si="347"/>
        <v>3.6434183390417916</v>
      </c>
      <c r="G169" s="21">
        <f t="shared" si="347"/>
        <v>8.082448045211736</v>
      </c>
      <c r="H169" s="21">
        <f t="shared" si="347"/>
        <v>10.616912354880872</v>
      </c>
      <c r="I169" s="21">
        <f t="shared" si="347"/>
        <v>0.11257016897577383</v>
      </c>
      <c r="J169" s="21">
        <f t="shared" si="347"/>
        <v>0.68678930667913618</v>
      </c>
      <c r="K169" s="21">
        <f t="shared" si="347"/>
        <v>2.2216337865230487</v>
      </c>
      <c r="L169" s="21">
        <f t="shared" si="347"/>
        <v>1.2719167956457438</v>
      </c>
      <c r="M169" s="21">
        <f t="shared" si="347"/>
        <v>0.13092386595813735</v>
      </c>
      <c r="N169" s="21">
        <f t="shared" si="301"/>
        <v>4.5480819152267307</v>
      </c>
      <c r="O169" s="21">
        <f t="shared" ref="O169:Z169" si="348">ABS(O120)</f>
        <v>9.4526457653657658</v>
      </c>
      <c r="P169" s="21">
        <f t="shared" si="348"/>
        <v>10.520397993713313</v>
      </c>
      <c r="Q169" s="21">
        <f t="shared" si="348"/>
        <v>4.7199967287324682</v>
      </c>
      <c r="R169" s="21">
        <f t="shared" si="348"/>
        <v>6.6850210165536357</v>
      </c>
      <c r="S169" s="21">
        <f t="shared" si="348"/>
        <v>0.97511922116414951</v>
      </c>
      <c r="T169" s="21">
        <f t="shared" si="348"/>
        <v>43.29848883744237</v>
      </c>
      <c r="U169" s="21">
        <f t="shared" si="348"/>
        <v>28.572785609852254</v>
      </c>
      <c r="V169" s="21">
        <f t="shared" si="348"/>
        <v>0.21973841870317162</v>
      </c>
      <c r="W169" s="21">
        <f t="shared" si="348"/>
        <v>5.1952702486119549</v>
      </c>
      <c r="X169" s="21">
        <f t="shared" si="348"/>
        <v>2.3223391247773488</v>
      </c>
      <c r="Y169" s="21">
        <f t="shared" si="348"/>
        <v>1.4063110002195618</v>
      </c>
      <c r="Z169" s="21">
        <f t="shared" si="348"/>
        <v>4.9830931597694716</v>
      </c>
      <c r="AA169" s="21">
        <f t="shared" si="303"/>
        <v>68.938845458715932</v>
      </c>
      <c r="AB169" s="21">
        <f t="shared" ref="AB169:AU169" si="349">ABS(AB120)</f>
        <v>15.713495236502034</v>
      </c>
      <c r="AC169" s="21">
        <f t="shared" si="349"/>
        <v>0.12982953591366625</v>
      </c>
      <c r="AD169" s="21">
        <f t="shared" si="349"/>
        <v>1.8606440701004905</v>
      </c>
      <c r="AE169" s="21">
        <f t="shared" si="349"/>
        <v>1.3535029178889806</v>
      </c>
      <c r="AF169" s="21">
        <f t="shared" si="349"/>
        <v>2.2913781248173395</v>
      </c>
      <c r="AG169" s="21">
        <f t="shared" si="349"/>
        <v>7.725995377099518</v>
      </c>
      <c r="AH169" s="21">
        <f t="shared" si="349"/>
        <v>14.049296406382181</v>
      </c>
      <c r="AI169" s="21">
        <f t="shared" si="349"/>
        <v>36.995289465449574</v>
      </c>
      <c r="AJ169" s="21">
        <f t="shared" si="349"/>
        <v>50.202110411673118</v>
      </c>
      <c r="AK169" s="21">
        <f t="shared" si="349"/>
        <v>1.5706658406222991</v>
      </c>
      <c r="AL169" s="21">
        <f t="shared" si="349"/>
        <v>0.74972348102886222</v>
      </c>
      <c r="AM169" s="21">
        <f t="shared" si="349"/>
        <v>1.8127109604814375</v>
      </c>
      <c r="AN169" s="21">
        <f t="shared" si="349"/>
        <v>0.56264604116548378</v>
      </c>
      <c r="AO169" s="21">
        <f t="shared" si="349"/>
        <v>4.2076781925273248E-2</v>
      </c>
      <c r="AP169" s="21">
        <f t="shared" si="349"/>
        <v>0.68291504204964948</v>
      </c>
      <c r="AQ169" s="21">
        <f t="shared" si="349"/>
        <v>4.208260575065224</v>
      </c>
      <c r="AR169" s="21">
        <f t="shared" si="349"/>
        <v>1.5617853207853349</v>
      </c>
      <c r="AS169" s="21">
        <f t="shared" si="349"/>
        <v>0.65835847847731777</v>
      </c>
      <c r="AT169" s="21">
        <f t="shared" si="349"/>
        <v>0.18684243767806705</v>
      </c>
      <c r="AU169" s="21">
        <f t="shared" si="349"/>
        <v>6.2538681551443442</v>
      </c>
    </row>
    <row r="170" spans="1:47" s="15" customFormat="1" ht="11.25" x14ac:dyDescent="0.15">
      <c r="A170" s="20">
        <v>40268</v>
      </c>
      <c r="B170" s="18">
        <f t="shared" ref="B170:M170" si="350">ABS(B121)</f>
        <v>5.2137727356278241</v>
      </c>
      <c r="C170" s="21">
        <f t="shared" si="350"/>
        <v>10.520397993713313</v>
      </c>
      <c r="D170" s="21">
        <f t="shared" si="350"/>
        <v>4.7199967287324682</v>
      </c>
      <c r="E170" s="21">
        <f t="shared" si="350"/>
        <v>6.6850210165536357</v>
      </c>
      <c r="F170" s="21">
        <f t="shared" si="350"/>
        <v>0.97511922116414951</v>
      </c>
      <c r="G170" s="21">
        <f t="shared" si="350"/>
        <v>43.29848883744237</v>
      </c>
      <c r="H170" s="21">
        <f t="shared" si="350"/>
        <v>28.572785609852254</v>
      </c>
      <c r="I170" s="21">
        <f t="shared" si="350"/>
        <v>0.21973841870317162</v>
      </c>
      <c r="J170" s="21">
        <f t="shared" si="350"/>
        <v>5.1952702486119549</v>
      </c>
      <c r="K170" s="21">
        <f t="shared" si="350"/>
        <v>2.3223391247773488</v>
      </c>
      <c r="L170" s="21">
        <f t="shared" si="350"/>
        <v>1.4063110002195618</v>
      </c>
      <c r="M170" s="21">
        <f t="shared" si="350"/>
        <v>4.9830931597694716</v>
      </c>
      <c r="N170" s="21">
        <f t="shared" si="301"/>
        <v>68.938845458715932</v>
      </c>
      <c r="O170" s="21">
        <f t="shared" ref="O170:Z170" si="351">ABS(O121)</f>
        <v>15.713495236502034</v>
      </c>
      <c r="P170" s="21">
        <f t="shared" si="351"/>
        <v>23.935220555454151</v>
      </c>
      <c r="Q170" s="21">
        <f t="shared" si="351"/>
        <v>16.579740406632247</v>
      </c>
      <c r="R170" s="21">
        <f t="shared" si="351"/>
        <v>2.3760518853669454</v>
      </c>
      <c r="S170" s="21">
        <f t="shared" si="351"/>
        <v>3.4383482909597869</v>
      </c>
      <c r="T170" s="21">
        <f t="shared" si="351"/>
        <v>4.0810485280335724</v>
      </c>
      <c r="U170" s="21">
        <f t="shared" si="351"/>
        <v>4.0120746540526824</v>
      </c>
      <c r="V170" s="21">
        <f t="shared" si="351"/>
        <v>3.1913030438130701</v>
      </c>
      <c r="W170" s="21">
        <f t="shared" si="351"/>
        <v>1.1542314746142686</v>
      </c>
      <c r="X170" s="21">
        <f t="shared" si="351"/>
        <v>0.99089324747693786</v>
      </c>
      <c r="Y170" s="21">
        <f t="shared" si="351"/>
        <v>4.1104490903601274</v>
      </c>
      <c r="Z170" s="21">
        <f t="shared" si="351"/>
        <v>2.5923510066870947</v>
      </c>
      <c r="AA170" s="21">
        <f t="shared" si="303"/>
        <v>4.700757236185785</v>
      </c>
      <c r="AB170" s="21">
        <f t="shared" ref="AB170:AU170" si="352">ABS(AB121)</f>
        <v>59.652080761214613</v>
      </c>
      <c r="AC170" s="21">
        <f t="shared" si="352"/>
        <v>0.28699615404218143</v>
      </c>
      <c r="AD170" s="21">
        <f t="shared" si="352"/>
        <v>7.624693575942243</v>
      </c>
      <c r="AE170" s="21">
        <f t="shared" si="352"/>
        <v>2.325315660112802</v>
      </c>
      <c r="AF170" s="21">
        <f t="shared" si="352"/>
        <v>13.321629485413602</v>
      </c>
      <c r="AG170" s="21">
        <f t="shared" si="352"/>
        <v>10.465364383388925</v>
      </c>
      <c r="AH170" s="21">
        <f t="shared" si="352"/>
        <v>36.289832617517284</v>
      </c>
      <c r="AI170" s="21">
        <f t="shared" si="352"/>
        <v>0.9443270289370016</v>
      </c>
      <c r="AJ170" s="21">
        <f t="shared" si="352"/>
        <v>30.301019833228786</v>
      </c>
      <c r="AK170" s="21">
        <f t="shared" si="352"/>
        <v>6.070444150905959</v>
      </c>
      <c r="AL170" s="21">
        <f t="shared" si="352"/>
        <v>2.9161632924921124</v>
      </c>
      <c r="AM170" s="21">
        <f t="shared" si="352"/>
        <v>8.9058204296752077</v>
      </c>
      <c r="AN170" s="21">
        <f t="shared" si="352"/>
        <v>5.4641498992850446</v>
      </c>
      <c r="AO170" s="21">
        <f t="shared" si="352"/>
        <v>3.1190180436286488</v>
      </c>
      <c r="AP170" s="21">
        <f t="shared" si="352"/>
        <v>1.15758129795642</v>
      </c>
      <c r="AQ170" s="21">
        <f t="shared" si="352"/>
        <v>13.527780886891705</v>
      </c>
      <c r="AR170" s="21">
        <f t="shared" si="352"/>
        <v>12.877484144041706</v>
      </c>
      <c r="AS170" s="21">
        <f t="shared" si="352"/>
        <v>1.3676182455749688</v>
      </c>
      <c r="AT170" s="21">
        <f t="shared" si="352"/>
        <v>1.8715591362056287</v>
      </c>
      <c r="AU170" s="21">
        <f t="shared" si="352"/>
        <v>4.2709797025263336</v>
      </c>
    </row>
    <row r="171" spans="1:47" s="15" customFormat="1" ht="11.25" x14ac:dyDescent="0.15">
      <c r="A171" s="20">
        <v>40359</v>
      </c>
      <c r="B171" s="18">
        <f t="shared" ref="B171:M171" si="353">ABS(B122)</f>
        <v>7.0442310871004485</v>
      </c>
      <c r="C171" s="21">
        <f t="shared" si="353"/>
        <v>23.935220555454151</v>
      </c>
      <c r="D171" s="21">
        <f t="shared" si="353"/>
        <v>16.579740406632247</v>
      </c>
      <c r="E171" s="21">
        <f t="shared" si="353"/>
        <v>2.3760518853669454</v>
      </c>
      <c r="F171" s="21">
        <f t="shared" si="353"/>
        <v>3.4383482909597869</v>
      </c>
      <c r="G171" s="21">
        <f t="shared" si="353"/>
        <v>4.0810485280335724</v>
      </c>
      <c r="H171" s="21">
        <f t="shared" si="353"/>
        <v>4.0120746540526824</v>
      </c>
      <c r="I171" s="21">
        <f t="shared" si="353"/>
        <v>3.1913030438130701</v>
      </c>
      <c r="J171" s="21">
        <f t="shared" si="353"/>
        <v>1.1542314746142686</v>
      </c>
      <c r="K171" s="21">
        <f t="shared" si="353"/>
        <v>0.99089324747693786</v>
      </c>
      <c r="L171" s="21">
        <f t="shared" si="353"/>
        <v>4.1104490903601274</v>
      </c>
      <c r="M171" s="21">
        <f t="shared" si="353"/>
        <v>2.5923510066870947</v>
      </c>
      <c r="N171" s="21">
        <f t="shared" si="301"/>
        <v>4.700757236185785</v>
      </c>
      <c r="O171" s="21">
        <f t="shared" ref="O171:Z171" si="354">ABS(O122)</f>
        <v>59.652080761214613</v>
      </c>
      <c r="P171" s="21">
        <f t="shared" si="354"/>
        <v>8.2043053015813658</v>
      </c>
      <c r="Q171" s="21">
        <f t="shared" si="354"/>
        <v>7.7053158383125844</v>
      </c>
      <c r="R171" s="21">
        <f t="shared" si="354"/>
        <v>8.0119687562080575</v>
      </c>
      <c r="S171" s="21">
        <f t="shared" si="354"/>
        <v>1.6147821477502278</v>
      </c>
      <c r="T171" s="21">
        <f t="shared" si="354"/>
        <v>0.13863398870165472</v>
      </c>
      <c r="U171" s="21">
        <f t="shared" si="354"/>
        <v>2.318450611157628</v>
      </c>
      <c r="V171" s="21">
        <f t="shared" si="354"/>
        <v>1.1401675454705689</v>
      </c>
      <c r="W171" s="21">
        <f t="shared" si="354"/>
        <v>0.42811061887993718</v>
      </c>
      <c r="X171" s="21">
        <f t="shared" si="354"/>
        <v>0.50689401352726704</v>
      </c>
      <c r="Y171" s="21">
        <f t="shared" si="354"/>
        <v>2.6588017826532284</v>
      </c>
      <c r="Z171" s="21">
        <f t="shared" si="354"/>
        <v>1.0060337541273876</v>
      </c>
      <c r="AA171" s="21">
        <f t="shared" si="303"/>
        <v>4.4694149260239087</v>
      </c>
      <c r="AB171" s="21">
        <f t="shared" ref="AB171:AU171" si="355">ABS(AB122)</f>
        <v>56.90529446580873</v>
      </c>
      <c r="AC171" s="21">
        <f t="shared" si="355"/>
        <v>0.11346948230336537</v>
      </c>
      <c r="AD171" s="21">
        <f t="shared" si="355"/>
        <v>3.169870145636426</v>
      </c>
      <c r="AE171" s="21">
        <f t="shared" si="355"/>
        <v>0.71965009568085103</v>
      </c>
      <c r="AF171" s="21">
        <f t="shared" si="355"/>
        <v>2.4305529944290969</v>
      </c>
      <c r="AG171" s="21">
        <f t="shared" si="355"/>
        <v>10.676468346838618</v>
      </c>
      <c r="AH171" s="21">
        <f t="shared" si="355"/>
        <v>2.0745685123839404</v>
      </c>
      <c r="AI171" s="21">
        <f t="shared" si="355"/>
        <v>4.3695928120068697</v>
      </c>
      <c r="AJ171" s="21">
        <f t="shared" si="355"/>
        <v>24.407862028545345</v>
      </c>
      <c r="AK171" s="21">
        <f t="shared" si="355"/>
        <v>1.3369111672312308</v>
      </c>
      <c r="AL171" s="21">
        <f t="shared" si="355"/>
        <v>0.91858214349373657</v>
      </c>
      <c r="AM171" s="21">
        <f t="shared" si="355"/>
        <v>0.70067918768937509</v>
      </c>
      <c r="AN171" s="21">
        <f t="shared" si="355"/>
        <v>1.542707838341868</v>
      </c>
      <c r="AO171" s="21">
        <f t="shared" si="355"/>
        <v>0.68578682665187829</v>
      </c>
      <c r="AP171" s="21">
        <f t="shared" si="355"/>
        <v>0.37103071179798625</v>
      </c>
      <c r="AQ171" s="21">
        <f t="shared" si="355"/>
        <v>3.0005511493650334</v>
      </c>
      <c r="AR171" s="21">
        <f t="shared" si="355"/>
        <v>5.3284335312917603</v>
      </c>
      <c r="AS171" s="21">
        <f t="shared" si="355"/>
        <v>0.25878197022183352</v>
      </c>
      <c r="AT171" s="21">
        <f t="shared" si="355"/>
        <v>1.0109687026137923</v>
      </c>
      <c r="AU171" s="21">
        <f t="shared" si="355"/>
        <v>0.19065126450923703</v>
      </c>
    </row>
    <row r="172" spans="1:47" s="15" customFormat="1" ht="11.25" x14ac:dyDescent="0.15">
      <c r="A172" s="20">
        <v>40451</v>
      </c>
      <c r="B172" s="18">
        <f t="shared" ref="B172:M172" si="356">ABS(B123)</f>
        <v>0.8769876434992484</v>
      </c>
      <c r="C172" s="21">
        <f t="shared" si="356"/>
        <v>8.2043053015813658</v>
      </c>
      <c r="D172" s="21">
        <f t="shared" si="356"/>
        <v>7.7053158383125844</v>
      </c>
      <c r="E172" s="21">
        <f t="shared" si="356"/>
        <v>8.0119687562080575</v>
      </c>
      <c r="F172" s="21">
        <f t="shared" si="356"/>
        <v>1.6147821477502278</v>
      </c>
      <c r="G172" s="21">
        <f t="shared" si="356"/>
        <v>0.13863398870165472</v>
      </c>
      <c r="H172" s="21">
        <f t="shared" si="356"/>
        <v>2.318450611157628</v>
      </c>
      <c r="I172" s="21">
        <f t="shared" si="356"/>
        <v>1.1401675454705689</v>
      </c>
      <c r="J172" s="21">
        <f t="shared" si="356"/>
        <v>0.42811061887993718</v>
      </c>
      <c r="K172" s="21">
        <f t="shared" si="356"/>
        <v>0.50689401352726704</v>
      </c>
      <c r="L172" s="21">
        <f t="shared" si="356"/>
        <v>2.6588017826532284</v>
      </c>
      <c r="M172" s="21">
        <f t="shared" si="356"/>
        <v>1.0060337541273876</v>
      </c>
      <c r="N172" s="21">
        <f t="shared" si="301"/>
        <v>4.4694149260239087</v>
      </c>
      <c r="O172" s="21">
        <f t="shared" ref="O172:Z172" si="357">ABS(O123)</f>
        <v>56.90529446580873</v>
      </c>
      <c r="P172" s="21">
        <f t="shared" si="357"/>
        <v>2.1083614942400373</v>
      </c>
      <c r="Q172" s="21">
        <f t="shared" si="357"/>
        <v>1.9040508402096787</v>
      </c>
      <c r="R172" s="21">
        <f t="shared" si="357"/>
        <v>6.1314961671856345</v>
      </c>
      <c r="S172" s="21">
        <f t="shared" si="357"/>
        <v>1.8379336073714545</v>
      </c>
      <c r="T172" s="21">
        <f t="shared" si="357"/>
        <v>3.1771448051018267</v>
      </c>
      <c r="U172" s="21">
        <f t="shared" si="357"/>
        <v>1.5373720738518928</v>
      </c>
      <c r="V172" s="21">
        <f t="shared" si="357"/>
        <v>0.67476557765180967</v>
      </c>
      <c r="W172" s="21">
        <f t="shared" si="357"/>
        <v>5.9997152422933096E-2</v>
      </c>
      <c r="X172" s="21">
        <f t="shared" si="357"/>
        <v>0.49754518041167262</v>
      </c>
      <c r="Y172" s="21">
        <f t="shared" si="357"/>
        <v>0.80161049319695232</v>
      </c>
      <c r="Z172" s="21">
        <f t="shared" si="357"/>
        <v>6.3981460811477431E-2</v>
      </c>
      <c r="AA172" s="21">
        <f t="shared" si="303"/>
        <v>2.3479283272299765</v>
      </c>
      <c r="AB172" s="21">
        <f t="shared" ref="AB172:AU172" si="358">ABS(AB123)</f>
        <v>12.080422519301424</v>
      </c>
      <c r="AC172" s="21">
        <f t="shared" si="358"/>
        <v>0.13339339264194106</v>
      </c>
      <c r="AD172" s="21">
        <f t="shared" si="358"/>
        <v>0.202196262233343</v>
      </c>
      <c r="AE172" s="21">
        <f t="shared" si="358"/>
        <v>0.35922716013812572</v>
      </c>
      <c r="AF172" s="21">
        <f t="shared" si="358"/>
        <v>1.1767419154018812</v>
      </c>
      <c r="AG172" s="21">
        <f t="shared" si="358"/>
        <v>9.8702037774129483</v>
      </c>
      <c r="AH172" s="21">
        <f t="shared" si="358"/>
        <v>3.3152210533397919</v>
      </c>
      <c r="AI172" s="21">
        <f t="shared" si="358"/>
        <v>3.416721574241782</v>
      </c>
      <c r="AJ172" s="21">
        <f t="shared" si="358"/>
        <v>12.50889605926529</v>
      </c>
      <c r="AK172" s="21">
        <f t="shared" si="358"/>
        <v>0.94590563412181372</v>
      </c>
      <c r="AL172" s="21">
        <f t="shared" si="358"/>
        <v>0.54262349110281238</v>
      </c>
      <c r="AM172" s="21">
        <f t="shared" si="358"/>
        <v>1.3429727132760294</v>
      </c>
      <c r="AN172" s="21">
        <f t="shared" si="358"/>
        <v>0.68803310310158339</v>
      </c>
      <c r="AO172" s="21">
        <f t="shared" si="358"/>
        <v>0.61576222959087867</v>
      </c>
      <c r="AP172" s="21">
        <f t="shared" si="358"/>
        <v>0.17870237241084927</v>
      </c>
      <c r="AQ172" s="21">
        <f t="shared" si="358"/>
        <v>2.2046022615978553</v>
      </c>
      <c r="AR172" s="21">
        <f t="shared" si="358"/>
        <v>3.8384090655705521</v>
      </c>
      <c r="AS172" s="21">
        <f t="shared" si="358"/>
        <v>0.10149833879714064</v>
      </c>
      <c r="AT172" s="21">
        <f t="shared" si="358"/>
        <v>0.33900340723322486</v>
      </c>
      <c r="AU172" s="21">
        <f t="shared" si="358"/>
        <v>2.3108808178738909</v>
      </c>
    </row>
    <row r="173" spans="1:47" s="15" customFormat="1" ht="11.25" x14ac:dyDescent="0.15">
      <c r="A173" s="20">
        <v>40543</v>
      </c>
      <c r="B173" s="18">
        <f t="shared" ref="B173:M173" si="359">ABS(B124)</f>
        <v>0.65834048502928888</v>
      </c>
      <c r="C173" s="21">
        <f t="shared" si="359"/>
        <v>2.1083614942400373</v>
      </c>
      <c r="D173" s="21">
        <f t="shared" si="359"/>
        <v>1.9040508402096787</v>
      </c>
      <c r="E173" s="21">
        <f t="shared" si="359"/>
        <v>6.1314961671856345</v>
      </c>
      <c r="F173" s="21">
        <f t="shared" si="359"/>
        <v>1.8379336073714545</v>
      </c>
      <c r="G173" s="21">
        <f t="shared" si="359"/>
        <v>3.1771448051018267</v>
      </c>
      <c r="H173" s="21">
        <f t="shared" si="359"/>
        <v>1.5373720738518928</v>
      </c>
      <c r="I173" s="21">
        <f t="shared" si="359"/>
        <v>0.67476557765180967</v>
      </c>
      <c r="J173" s="21">
        <f t="shared" si="359"/>
        <v>5.9997152422933096E-2</v>
      </c>
      <c r="K173" s="21">
        <f t="shared" si="359"/>
        <v>0.49754518041167262</v>
      </c>
      <c r="L173" s="21">
        <f t="shared" si="359"/>
        <v>0.80161049319695232</v>
      </c>
      <c r="M173" s="21">
        <f t="shared" si="359"/>
        <v>6.3981460811477431E-2</v>
      </c>
      <c r="N173" s="21">
        <f t="shared" si="301"/>
        <v>2.3479283272299765</v>
      </c>
      <c r="O173" s="21">
        <f t="shared" ref="O173:Z173" si="360">ABS(O124)</f>
        <v>12.080422519301424</v>
      </c>
      <c r="P173" s="21">
        <f t="shared" si="360"/>
        <v>9.5849278962347633</v>
      </c>
      <c r="Q173" s="21">
        <f t="shared" si="360"/>
        <v>5.7314359295356647</v>
      </c>
      <c r="R173" s="21">
        <f t="shared" si="360"/>
        <v>5.2097087230059378</v>
      </c>
      <c r="S173" s="21">
        <f t="shared" si="360"/>
        <v>3.9455455053326545</v>
      </c>
      <c r="T173" s="21">
        <f t="shared" si="360"/>
        <v>1.1216659047111788</v>
      </c>
      <c r="U173" s="21">
        <f t="shared" si="360"/>
        <v>0.39047069666323941</v>
      </c>
      <c r="V173" s="21">
        <f t="shared" si="360"/>
        <v>1.6264081411775839</v>
      </c>
      <c r="W173" s="21">
        <f t="shared" si="360"/>
        <v>2.7600888511078825</v>
      </c>
      <c r="X173" s="21">
        <f t="shared" si="360"/>
        <v>3.0728903143903676</v>
      </c>
      <c r="Y173" s="21">
        <f t="shared" si="360"/>
        <v>4.5787514983145501</v>
      </c>
      <c r="Z173" s="21">
        <f t="shared" si="360"/>
        <v>1.1361950200731663</v>
      </c>
      <c r="AA173" s="21">
        <f t="shared" si="303"/>
        <v>4.0394591334817651</v>
      </c>
      <c r="AB173" s="21">
        <f t="shared" ref="AB173:AU173" si="361">ABS(AB124)</f>
        <v>36.531732297392693</v>
      </c>
      <c r="AC173" s="21">
        <f t="shared" si="361"/>
        <v>5.7140356168399135E-3</v>
      </c>
      <c r="AD173" s="21">
        <f t="shared" si="361"/>
        <v>1.096210410635805</v>
      </c>
      <c r="AE173" s="21">
        <f t="shared" si="361"/>
        <v>1.0886285848095307</v>
      </c>
      <c r="AF173" s="21">
        <f t="shared" si="361"/>
        <v>1.2115801623378863</v>
      </c>
      <c r="AG173" s="21">
        <f t="shared" si="361"/>
        <v>4.290620528760547</v>
      </c>
      <c r="AH173" s="21">
        <f t="shared" si="361"/>
        <v>13.425791815409676</v>
      </c>
      <c r="AI173" s="21">
        <f t="shared" si="361"/>
        <v>0.12089781125534983</v>
      </c>
      <c r="AJ173" s="21">
        <f t="shared" si="361"/>
        <v>24.103657436018199</v>
      </c>
      <c r="AK173" s="21">
        <f t="shared" si="361"/>
        <v>0.74530217643065799</v>
      </c>
      <c r="AL173" s="21">
        <f t="shared" si="361"/>
        <v>0.38258757062428284</v>
      </c>
      <c r="AM173" s="21">
        <f t="shared" si="361"/>
        <v>1.0821202940460866</v>
      </c>
      <c r="AN173" s="21">
        <f t="shared" si="361"/>
        <v>0.69829159246879968</v>
      </c>
      <c r="AO173" s="21">
        <f t="shared" si="361"/>
        <v>0.11171665793787683</v>
      </c>
      <c r="AP173" s="21">
        <f t="shared" si="361"/>
        <v>0.56294739802314475</v>
      </c>
      <c r="AQ173" s="21">
        <f t="shared" si="361"/>
        <v>0.71276521510230573</v>
      </c>
      <c r="AR173" s="21">
        <f t="shared" si="361"/>
        <v>2.0348937252784016</v>
      </c>
      <c r="AS173" s="21">
        <f t="shared" si="361"/>
        <v>0.55171093901655721</v>
      </c>
      <c r="AT173" s="21">
        <f t="shared" si="361"/>
        <v>0.13337876101236032</v>
      </c>
      <c r="AU173" s="21">
        <f t="shared" si="361"/>
        <v>3.1638198340437662</v>
      </c>
    </row>
    <row r="174" spans="1:47" s="15" customFormat="1" ht="11.25" x14ac:dyDescent="0.15">
      <c r="A174" s="20">
        <v>40633</v>
      </c>
      <c r="B174" s="18">
        <f t="shared" ref="B174:M174" si="362">ABS(B125)</f>
        <v>4.1461931981098097</v>
      </c>
      <c r="C174" s="21">
        <f t="shared" si="362"/>
        <v>9.5849278962347633</v>
      </c>
      <c r="D174" s="21">
        <f t="shared" si="362"/>
        <v>5.7314359295356647</v>
      </c>
      <c r="E174" s="21">
        <f t="shared" si="362"/>
        <v>5.2097087230059378</v>
      </c>
      <c r="F174" s="21">
        <f t="shared" si="362"/>
        <v>3.9455455053326545</v>
      </c>
      <c r="G174" s="21">
        <f t="shared" si="362"/>
        <v>1.1216659047111788</v>
      </c>
      <c r="H174" s="21">
        <f t="shared" si="362"/>
        <v>0.39047069666323941</v>
      </c>
      <c r="I174" s="21">
        <f t="shared" si="362"/>
        <v>1.6264081411775839</v>
      </c>
      <c r="J174" s="21">
        <f t="shared" si="362"/>
        <v>2.7600888511078825</v>
      </c>
      <c r="K174" s="21">
        <f t="shared" si="362"/>
        <v>3.0728903143903676</v>
      </c>
      <c r="L174" s="21">
        <f t="shared" si="362"/>
        <v>4.5787514983145501</v>
      </c>
      <c r="M174" s="21">
        <f t="shared" si="362"/>
        <v>1.1361950200731663</v>
      </c>
      <c r="N174" s="21">
        <f t="shared" si="301"/>
        <v>4.0394591334817651</v>
      </c>
      <c r="O174" s="21">
        <f t="shared" ref="O174:Z174" si="363">ABS(O125)</f>
        <v>36.531732297392693</v>
      </c>
      <c r="P174" s="21">
        <f t="shared" si="363"/>
        <v>4.695891087544795</v>
      </c>
      <c r="Q174" s="21">
        <f t="shared" si="363"/>
        <v>2.0973195507239657</v>
      </c>
      <c r="R174" s="21">
        <f t="shared" si="363"/>
        <v>4.1751809132181661</v>
      </c>
      <c r="S174" s="21">
        <f t="shared" si="363"/>
        <v>3.1439493898332143</v>
      </c>
      <c r="T174" s="21">
        <f t="shared" si="363"/>
        <v>11.228837203699973</v>
      </c>
      <c r="U174" s="21">
        <f t="shared" si="363"/>
        <v>0.18786426444593435</v>
      </c>
      <c r="V174" s="21">
        <f t="shared" si="363"/>
        <v>1.6368044358882519E-2</v>
      </c>
      <c r="W174" s="21">
        <f t="shared" si="363"/>
        <v>0.82715685062478705</v>
      </c>
      <c r="X174" s="21">
        <f t="shared" si="363"/>
        <v>7.4034784900001677E-2</v>
      </c>
      <c r="Y174" s="21">
        <f t="shared" si="363"/>
        <v>1.4778741620167437</v>
      </c>
      <c r="Z174" s="21">
        <f t="shared" si="363"/>
        <v>0.98396697763081864</v>
      </c>
      <c r="AA174" s="21">
        <f t="shared" si="303"/>
        <v>0.62880118245535244</v>
      </c>
      <c r="AB174" s="21">
        <f t="shared" ref="AB174:AU174" si="364">ABS(AB125)</f>
        <v>7.1011060726565711</v>
      </c>
      <c r="AC174" s="21">
        <f t="shared" si="364"/>
        <v>0.26121657737384191</v>
      </c>
      <c r="AD174" s="21">
        <f t="shared" si="364"/>
        <v>1.3529810326369245</v>
      </c>
      <c r="AE174" s="21">
        <f t="shared" si="364"/>
        <v>0.54802620350214981</v>
      </c>
      <c r="AF174" s="21">
        <f t="shared" si="364"/>
        <v>0.94582376473335616</v>
      </c>
      <c r="AG174" s="21">
        <f t="shared" si="364"/>
        <v>5.9698522424083222</v>
      </c>
      <c r="AH174" s="21">
        <f t="shared" si="364"/>
        <v>11.00557873433025</v>
      </c>
      <c r="AI174" s="21">
        <f t="shared" si="364"/>
        <v>3.6624975687266588</v>
      </c>
      <c r="AJ174" s="21">
        <f t="shared" si="364"/>
        <v>32.632253747032358</v>
      </c>
      <c r="AK174" s="21">
        <f t="shared" si="364"/>
        <v>0.48245435780055868</v>
      </c>
      <c r="AL174" s="21">
        <f t="shared" si="364"/>
        <v>4.9684416842844976E-2</v>
      </c>
      <c r="AM174" s="21">
        <f t="shared" si="364"/>
        <v>1.0486993261932804</v>
      </c>
      <c r="AN174" s="21">
        <f t="shared" si="364"/>
        <v>0.57994274032994819</v>
      </c>
      <c r="AO174" s="21">
        <f t="shared" si="364"/>
        <v>2.7016167779999649</v>
      </c>
      <c r="AP174" s="21">
        <f t="shared" si="364"/>
        <v>0.26618879365404502</v>
      </c>
      <c r="AQ174" s="21">
        <f t="shared" si="364"/>
        <v>7.5996687901658202</v>
      </c>
      <c r="AR174" s="21">
        <f t="shared" si="364"/>
        <v>4.3838320090712024</v>
      </c>
      <c r="AS174" s="21">
        <f t="shared" si="364"/>
        <v>1.3540765756219686</v>
      </c>
      <c r="AT174" s="21">
        <f t="shared" si="364"/>
        <v>0.96615736976218025</v>
      </c>
      <c r="AU174" s="21">
        <f t="shared" si="364"/>
        <v>2.3388779944308387</v>
      </c>
    </row>
    <row r="175" spans="1:47" s="15" customFormat="1" ht="11.25" x14ac:dyDescent="0.15">
      <c r="A175" s="20">
        <v>40724</v>
      </c>
      <c r="B175" s="18">
        <f t="shared" ref="B175:M175" si="365">ABS(B126)</f>
        <v>1.4458135894936701</v>
      </c>
      <c r="C175" s="21">
        <f t="shared" si="365"/>
        <v>4.695891087544795</v>
      </c>
      <c r="D175" s="21">
        <f t="shared" si="365"/>
        <v>2.0973195507239657</v>
      </c>
      <c r="E175" s="21">
        <f t="shared" si="365"/>
        <v>4.1751809132181661</v>
      </c>
      <c r="F175" s="21">
        <f t="shared" si="365"/>
        <v>3.1439493898332143</v>
      </c>
      <c r="G175" s="21">
        <f t="shared" si="365"/>
        <v>11.228837203699973</v>
      </c>
      <c r="H175" s="21">
        <f t="shared" si="365"/>
        <v>0.18786426444593435</v>
      </c>
      <c r="I175" s="21">
        <f t="shared" si="365"/>
        <v>1.6368044358882519E-2</v>
      </c>
      <c r="J175" s="21">
        <f t="shared" si="365"/>
        <v>0.82715685062478705</v>
      </c>
      <c r="K175" s="21">
        <f t="shared" si="365"/>
        <v>7.4034784900001677E-2</v>
      </c>
      <c r="L175" s="21">
        <f t="shared" si="365"/>
        <v>1.4778741620167437</v>
      </c>
      <c r="M175" s="21">
        <f t="shared" si="365"/>
        <v>0.98396697763081864</v>
      </c>
      <c r="N175" s="21">
        <f t="shared" si="301"/>
        <v>0.62880118245535244</v>
      </c>
      <c r="O175" s="21">
        <f t="shared" ref="O175:Z175" si="366">ABS(O126)</f>
        <v>7.1011060726565711</v>
      </c>
      <c r="P175" s="21">
        <f t="shared" si="366"/>
        <v>0.81864433197142739</v>
      </c>
      <c r="Q175" s="21">
        <f t="shared" si="366"/>
        <v>0.69546290284652246</v>
      </c>
      <c r="R175" s="21">
        <f t="shared" si="366"/>
        <v>1.2395575985234133</v>
      </c>
      <c r="S175" s="21">
        <f t="shared" si="366"/>
        <v>4.5247002059992756</v>
      </c>
      <c r="T175" s="21">
        <f t="shared" si="366"/>
        <v>10.153048910255524</v>
      </c>
      <c r="U175" s="21">
        <f t="shared" si="366"/>
        <v>1.158865570530869</v>
      </c>
      <c r="V175" s="21">
        <f t="shared" si="366"/>
        <v>0.43248730542446112</v>
      </c>
      <c r="W175" s="21">
        <f t="shared" si="366"/>
        <v>2.042875545952533</v>
      </c>
      <c r="X175" s="21">
        <f t="shared" si="366"/>
        <v>0.15612898120216021</v>
      </c>
      <c r="Y175" s="21">
        <f t="shared" si="366"/>
        <v>3.6512098217832718</v>
      </c>
      <c r="Z175" s="21">
        <f t="shared" si="366"/>
        <v>2.904127135073622</v>
      </c>
      <c r="AA175" s="21">
        <f t="shared" si="303"/>
        <v>6.4842140989684562</v>
      </c>
      <c r="AB175" s="21">
        <f t="shared" ref="AB175:AU175" si="367">ABS(AB126)</f>
        <v>45.996455633495202</v>
      </c>
      <c r="AC175" s="21">
        <f t="shared" si="367"/>
        <v>0.32506505542948028</v>
      </c>
      <c r="AD175" s="21">
        <f t="shared" si="367"/>
        <v>0.98875309605634654</v>
      </c>
      <c r="AE175" s="21">
        <f t="shared" si="367"/>
        <v>0.52034347584273133</v>
      </c>
      <c r="AF175" s="21">
        <f t="shared" si="367"/>
        <v>0.32306546347744297</v>
      </c>
      <c r="AG175" s="21">
        <f t="shared" si="367"/>
        <v>2.0533521355380664</v>
      </c>
      <c r="AH175" s="21">
        <f t="shared" si="367"/>
        <v>2.6679037189236285</v>
      </c>
      <c r="AI175" s="21">
        <f t="shared" si="367"/>
        <v>3.0581241661596277</v>
      </c>
      <c r="AJ175" s="21">
        <f t="shared" si="367"/>
        <v>16.58947508052076</v>
      </c>
      <c r="AK175" s="21">
        <f t="shared" si="367"/>
        <v>0.13423184199834465</v>
      </c>
      <c r="AL175" s="21">
        <f t="shared" si="367"/>
        <v>0.29635282975313776</v>
      </c>
      <c r="AM175" s="21">
        <f t="shared" si="367"/>
        <v>0.29970637124512389</v>
      </c>
      <c r="AN175" s="21">
        <f t="shared" si="367"/>
        <v>0.53471712830622875</v>
      </c>
      <c r="AO175" s="21">
        <f t="shared" si="367"/>
        <v>0.26329798585715675</v>
      </c>
      <c r="AP175" s="21">
        <f t="shared" si="367"/>
        <v>0.27564769796542354</v>
      </c>
      <c r="AQ175" s="21">
        <f t="shared" si="367"/>
        <v>0.95555318504248998</v>
      </c>
      <c r="AR175" s="21">
        <f t="shared" si="367"/>
        <v>3.6640553371986293</v>
      </c>
      <c r="AS175" s="21">
        <f t="shared" si="367"/>
        <v>0.66837510541905021</v>
      </c>
      <c r="AT175" s="21">
        <f t="shared" si="367"/>
        <v>0.55985442585144285</v>
      </c>
      <c r="AU175" s="21">
        <f t="shared" si="367"/>
        <v>1.2724215739327516</v>
      </c>
    </row>
    <row r="176" spans="1:47" s="15" customFormat="1" ht="11.25" x14ac:dyDescent="0.15">
      <c r="A176" s="20">
        <v>40816</v>
      </c>
      <c r="B176" s="18">
        <f t="shared" ref="B176:M176" si="368">ABS(B127)</f>
        <v>0.45360032520840876</v>
      </c>
      <c r="C176" s="21">
        <f t="shared" si="368"/>
        <v>0.81864433197142739</v>
      </c>
      <c r="D176" s="21">
        <f t="shared" si="368"/>
        <v>0.69546290284652246</v>
      </c>
      <c r="E176" s="21">
        <f t="shared" si="368"/>
        <v>1.2395575985234133</v>
      </c>
      <c r="F176" s="21">
        <f t="shared" si="368"/>
        <v>4.5247002059992756</v>
      </c>
      <c r="G176" s="21">
        <f t="shared" si="368"/>
        <v>10.153048910255524</v>
      </c>
      <c r="H176" s="21">
        <f t="shared" si="368"/>
        <v>1.158865570530869</v>
      </c>
      <c r="I176" s="21">
        <f t="shared" si="368"/>
        <v>0.43248730542446112</v>
      </c>
      <c r="J176" s="21">
        <f t="shared" si="368"/>
        <v>2.042875545952533</v>
      </c>
      <c r="K176" s="21">
        <f t="shared" si="368"/>
        <v>0.15612898120216021</v>
      </c>
      <c r="L176" s="21">
        <f t="shared" si="368"/>
        <v>3.6512098217832718</v>
      </c>
      <c r="M176" s="21">
        <f t="shared" si="368"/>
        <v>2.904127135073622</v>
      </c>
      <c r="N176" s="21">
        <f t="shared" si="301"/>
        <v>6.4842140989684562</v>
      </c>
      <c r="O176" s="21">
        <f t="shared" ref="O176:Z176" si="369">ABS(O127)</f>
        <v>45.996455633495202</v>
      </c>
      <c r="P176" s="21">
        <f t="shared" si="369"/>
        <v>11.240902629276837</v>
      </c>
      <c r="Q176" s="21">
        <f t="shared" si="369"/>
        <v>8.4195473338593789</v>
      </c>
      <c r="R176" s="21">
        <f t="shared" si="369"/>
        <v>1.0015551553116047</v>
      </c>
      <c r="S176" s="21">
        <f t="shared" si="369"/>
        <v>0.49350167278514107</v>
      </c>
      <c r="T176" s="21">
        <f t="shared" si="369"/>
        <v>1.9506206177981136</v>
      </c>
      <c r="U176" s="21">
        <f t="shared" si="369"/>
        <v>1.118581978321511</v>
      </c>
      <c r="V176" s="21">
        <f t="shared" si="369"/>
        <v>1.2706244876272272</v>
      </c>
      <c r="W176" s="21">
        <f t="shared" si="369"/>
        <v>1.0082749555851882</v>
      </c>
      <c r="X176" s="21">
        <f t="shared" si="369"/>
        <v>0.3035623757843699</v>
      </c>
      <c r="Y176" s="21">
        <f t="shared" si="369"/>
        <v>1.9972962887006296</v>
      </c>
      <c r="Z176" s="21">
        <f t="shared" si="369"/>
        <v>0.72873615811906967</v>
      </c>
      <c r="AA176" s="21">
        <f t="shared" si="303"/>
        <v>1.075374904474605</v>
      </c>
      <c r="AB176" s="21">
        <f t="shared" ref="AB176:AU176" si="370">ABS(AB127)</f>
        <v>133.84731100387458</v>
      </c>
      <c r="AC176" s="21">
        <f t="shared" si="370"/>
        <v>0.20697618561033954</v>
      </c>
      <c r="AD176" s="21">
        <f t="shared" si="370"/>
        <v>0.99313615079261575</v>
      </c>
      <c r="AE176" s="21">
        <f t="shared" si="370"/>
        <v>0.79964339355628766</v>
      </c>
      <c r="AF176" s="21">
        <f t="shared" si="370"/>
        <v>0.63867915244203632</v>
      </c>
      <c r="AG176" s="21">
        <f t="shared" si="370"/>
        <v>0.59669535939179941</v>
      </c>
      <c r="AH176" s="21">
        <f t="shared" si="370"/>
        <v>1.3164879365283402</v>
      </c>
      <c r="AI176" s="21">
        <f t="shared" si="370"/>
        <v>2.489885124491594</v>
      </c>
      <c r="AJ176" s="21">
        <f t="shared" si="370"/>
        <v>17.389441921736577</v>
      </c>
      <c r="AK176" s="21">
        <f t="shared" si="370"/>
        <v>0.23727336341851255</v>
      </c>
      <c r="AL176" s="21">
        <f t="shared" si="370"/>
        <v>0.357207198693619</v>
      </c>
      <c r="AM176" s="21">
        <f t="shared" si="370"/>
        <v>0.18344580225896207</v>
      </c>
      <c r="AN176" s="21">
        <f t="shared" si="370"/>
        <v>0.38835953191084988</v>
      </c>
      <c r="AO176" s="21">
        <f t="shared" si="370"/>
        <v>0.35594164378010912</v>
      </c>
      <c r="AP176" s="21">
        <f t="shared" si="370"/>
        <v>0.40863328385534686</v>
      </c>
      <c r="AQ176" s="21">
        <f t="shared" si="370"/>
        <v>2.0097358224934676</v>
      </c>
      <c r="AR176" s="21">
        <f t="shared" si="370"/>
        <v>1.8557815461265055</v>
      </c>
      <c r="AS176" s="21">
        <f t="shared" si="370"/>
        <v>0.26480033024848376</v>
      </c>
      <c r="AT176" s="21">
        <f t="shared" si="370"/>
        <v>1.3109421549906801</v>
      </c>
      <c r="AU176" s="21">
        <f t="shared" si="370"/>
        <v>0.30004386663555582</v>
      </c>
    </row>
    <row r="177" spans="1:47" s="15" customFormat="1" ht="11.25" x14ac:dyDescent="0.15">
      <c r="A177" s="20">
        <v>40908</v>
      </c>
      <c r="B177" s="18">
        <f t="shared" ref="B177:M177" si="371">ABS(B128)</f>
        <v>3.2224679243486114</v>
      </c>
      <c r="C177" s="21">
        <f t="shared" si="371"/>
        <v>11.240902629276837</v>
      </c>
      <c r="D177" s="21">
        <f t="shared" si="371"/>
        <v>8.4195473338593789</v>
      </c>
      <c r="E177" s="21">
        <f t="shared" si="371"/>
        <v>1.0015551553116047</v>
      </c>
      <c r="F177" s="21">
        <f t="shared" si="371"/>
        <v>0.49350167278514107</v>
      </c>
      <c r="G177" s="21">
        <f t="shared" si="371"/>
        <v>1.9506206177981136</v>
      </c>
      <c r="H177" s="21">
        <f t="shared" si="371"/>
        <v>1.118581978321511</v>
      </c>
      <c r="I177" s="21">
        <f t="shared" si="371"/>
        <v>1.2706244876272272</v>
      </c>
      <c r="J177" s="21">
        <f t="shared" si="371"/>
        <v>1.0082749555851882</v>
      </c>
      <c r="K177" s="21">
        <f t="shared" si="371"/>
        <v>0.3035623757843699</v>
      </c>
      <c r="L177" s="21">
        <f t="shared" si="371"/>
        <v>1.9972962887006296</v>
      </c>
      <c r="M177" s="21">
        <f t="shared" si="371"/>
        <v>0.72873615811906967</v>
      </c>
      <c r="N177" s="21">
        <f t="shared" si="301"/>
        <v>1.075374904474605</v>
      </c>
      <c r="O177" s="21">
        <f t="shared" ref="O177:Z177" si="372">ABS(O128)</f>
        <v>133.84731100387458</v>
      </c>
      <c r="P177" s="21">
        <f t="shared" si="372"/>
        <v>21.921783673015909</v>
      </c>
      <c r="Q177" s="21">
        <f t="shared" si="372"/>
        <v>16.631061072087121</v>
      </c>
      <c r="R177" s="21">
        <f t="shared" si="372"/>
        <v>2.6435059232115639</v>
      </c>
      <c r="S177" s="21">
        <f t="shared" si="372"/>
        <v>1.9244905312722023</v>
      </c>
      <c r="T177" s="21">
        <f t="shared" si="372"/>
        <v>9.2469148564919195</v>
      </c>
      <c r="U177" s="21">
        <f t="shared" si="372"/>
        <v>3.6237578969091953</v>
      </c>
      <c r="V177" s="21">
        <f t="shared" si="372"/>
        <v>6.2988887476229767</v>
      </c>
      <c r="W177" s="21">
        <f t="shared" si="372"/>
        <v>0.56572969708136944</v>
      </c>
      <c r="X177" s="21">
        <f t="shared" si="372"/>
        <v>0.42419490556534001</v>
      </c>
      <c r="Y177" s="21">
        <f t="shared" si="372"/>
        <v>2.4950475194141339</v>
      </c>
      <c r="Z177" s="21">
        <f t="shared" si="372"/>
        <v>1.1035765480831716</v>
      </c>
      <c r="AA177" s="21">
        <f t="shared" si="303"/>
        <v>7.821429805016213</v>
      </c>
      <c r="AB177" s="21">
        <f t="shared" ref="AB177:AU177" si="373">ABS(AB128)</f>
        <v>90.908172565525248</v>
      </c>
      <c r="AC177" s="21">
        <f t="shared" si="373"/>
        <v>0.35437456773619708</v>
      </c>
      <c r="AD177" s="21">
        <f t="shared" si="373"/>
        <v>0.16137791836644436</v>
      </c>
      <c r="AE177" s="21">
        <f t="shared" si="373"/>
        <v>1.0246553360438546</v>
      </c>
      <c r="AF177" s="21">
        <f t="shared" si="373"/>
        <v>2.3484947748944958</v>
      </c>
      <c r="AG177" s="21">
        <f t="shared" si="373"/>
        <v>6.6064439035429992</v>
      </c>
      <c r="AH177" s="21">
        <f t="shared" si="373"/>
        <v>4.5115106177992086</v>
      </c>
      <c r="AI177" s="21">
        <f t="shared" si="373"/>
        <v>46.037115741624241</v>
      </c>
      <c r="AJ177" s="21">
        <f t="shared" si="373"/>
        <v>175.27846942974955</v>
      </c>
      <c r="AK177" s="21">
        <f t="shared" si="373"/>
        <v>0.63012012612039048</v>
      </c>
      <c r="AL177" s="21">
        <f t="shared" si="373"/>
        <v>0.39522837284058593</v>
      </c>
      <c r="AM177" s="21">
        <f t="shared" si="373"/>
        <v>0.33659322469552017</v>
      </c>
      <c r="AN177" s="21">
        <f t="shared" si="373"/>
        <v>0.16056515566742263</v>
      </c>
      <c r="AO177" s="21">
        <f t="shared" si="373"/>
        <v>1.0088154323454411E-2</v>
      </c>
      <c r="AP177" s="21">
        <f t="shared" si="373"/>
        <v>0.51873663470688092</v>
      </c>
      <c r="AQ177" s="21">
        <f t="shared" si="373"/>
        <v>3.1703581954928497</v>
      </c>
      <c r="AR177" s="21">
        <f t="shared" si="373"/>
        <v>2.6240788130770389</v>
      </c>
      <c r="AS177" s="21">
        <f t="shared" si="373"/>
        <v>0.22719725402110319</v>
      </c>
      <c r="AT177" s="21">
        <f t="shared" si="373"/>
        <v>0.42383635231853112</v>
      </c>
      <c r="AU177" s="21">
        <f t="shared" si="373"/>
        <v>1.872610570515201</v>
      </c>
    </row>
    <row r="178" spans="1:47" s="15" customFormat="1" ht="11.25" x14ac:dyDescent="0.15">
      <c r="A178" s="20">
        <v>40999</v>
      </c>
      <c r="B178" s="18">
        <f t="shared" ref="B178:M178" si="374">ABS(B129)</f>
        <v>6.1165636490734938</v>
      </c>
      <c r="C178" s="21">
        <f t="shared" si="374"/>
        <v>21.921783673015909</v>
      </c>
      <c r="D178" s="21">
        <f t="shared" si="374"/>
        <v>16.631061072087121</v>
      </c>
      <c r="E178" s="21">
        <f t="shared" si="374"/>
        <v>2.6435059232115639</v>
      </c>
      <c r="F178" s="21">
        <f t="shared" si="374"/>
        <v>1.9244905312722023</v>
      </c>
      <c r="G178" s="21">
        <f t="shared" si="374"/>
        <v>9.2469148564919195</v>
      </c>
      <c r="H178" s="21">
        <f t="shared" si="374"/>
        <v>3.6237578969091953</v>
      </c>
      <c r="I178" s="21">
        <f t="shared" si="374"/>
        <v>6.2988887476229767</v>
      </c>
      <c r="J178" s="21">
        <f t="shared" si="374"/>
        <v>0.56572969708136944</v>
      </c>
      <c r="K178" s="21">
        <f t="shared" si="374"/>
        <v>0.42419490556534001</v>
      </c>
      <c r="L178" s="21">
        <f t="shared" si="374"/>
        <v>2.4950475194141339</v>
      </c>
      <c r="M178" s="21">
        <f t="shared" si="374"/>
        <v>1.1035765480831716</v>
      </c>
      <c r="N178" s="21">
        <f t="shared" si="301"/>
        <v>7.821429805016213</v>
      </c>
      <c r="O178" s="21">
        <f t="shared" ref="O178:Z178" si="375">ABS(O129)</f>
        <v>90.908172565525248</v>
      </c>
      <c r="P178" s="21">
        <f t="shared" si="375"/>
        <v>7.202353132270285</v>
      </c>
      <c r="Q178" s="21">
        <f t="shared" si="375"/>
        <v>3.0245046372931705</v>
      </c>
      <c r="R178" s="21">
        <f t="shared" si="375"/>
        <v>1.3567689973754677</v>
      </c>
      <c r="S178" s="21">
        <f t="shared" si="375"/>
        <v>1.3820258843491184</v>
      </c>
      <c r="T178" s="21">
        <f t="shared" si="375"/>
        <v>17.873624711136323</v>
      </c>
      <c r="U178" s="21">
        <f t="shared" si="375"/>
        <v>4.50318584208937</v>
      </c>
      <c r="V178" s="21">
        <f t="shared" si="375"/>
        <v>0.61544138031322326</v>
      </c>
      <c r="W178" s="21">
        <f t="shared" si="375"/>
        <v>0.90603214745090199</v>
      </c>
      <c r="X178" s="21">
        <f t="shared" si="375"/>
        <v>0.14322510103607122</v>
      </c>
      <c r="Y178" s="21">
        <f t="shared" si="375"/>
        <v>0.56904230379438203</v>
      </c>
      <c r="Z178" s="21">
        <f t="shared" si="375"/>
        <v>0.2379476035675982</v>
      </c>
      <c r="AA178" s="21">
        <f t="shared" si="303"/>
        <v>4.9066860923610562</v>
      </c>
      <c r="AB178" s="21">
        <f t="shared" ref="AB178:AU178" si="376">ABS(AB129)</f>
        <v>85.726279119208883</v>
      </c>
      <c r="AC178" s="21">
        <f t="shared" si="376"/>
        <v>0.31878158390728861</v>
      </c>
      <c r="AD178" s="21">
        <f t="shared" si="376"/>
        <v>0.2249299952213428</v>
      </c>
      <c r="AE178" s="21">
        <f t="shared" si="376"/>
        <v>1.141834883933452</v>
      </c>
      <c r="AF178" s="21">
        <f t="shared" si="376"/>
        <v>5.0785414965038855</v>
      </c>
      <c r="AG178" s="21">
        <f t="shared" si="376"/>
        <v>5.3581640532604657</v>
      </c>
      <c r="AH178" s="21">
        <f t="shared" si="376"/>
        <v>11.312673074563614</v>
      </c>
      <c r="AI178" s="21">
        <f t="shared" si="376"/>
        <v>70.025444223374336</v>
      </c>
      <c r="AJ178" s="21">
        <f t="shared" si="376"/>
        <v>248.78265070917615</v>
      </c>
      <c r="AK178" s="21">
        <f t="shared" si="376"/>
        <v>0.93142176177836689</v>
      </c>
      <c r="AL178" s="21">
        <f t="shared" si="376"/>
        <v>0.89123995230468311</v>
      </c>
      <c r="AM178" s="21">
        <f t="shared" si="376"/>
        <v>2.5411703859029084</v>
      </c>
      <c r="AN178" s="21">
        <f t="shared" si="376"/>
        <v>1.0644950028060194</v>
      </c>
      <c r="AO178" s="21">
        <f t="shared" si="376"/>
        <v>1.4684453226113938</v>
      </c>
      <c r="AP178" s="21">
        <f t="shared" si="376"/>
        <v>0.59724428600070889</v>
      </c>
      <c r="AQ178" s="21">
        <f t="shared" si="376"/>
        <v>9.508788579557141</v>
      </c>
      <c r="AR178" s="21">
        <f t="shared" si="376"/>
        <v>5.7809087688717824</v>
      </c>
      <c r="AS178" s="21">
        <f t="shared" si="376"/>
        <v>0.33337429469949542</v>
      </c>
      <c r="AT178" s="21">
        <f t="shared" si="376"/>
        <v>3.0119747703357968E-2</v>
      </c>
      <c r="AU178" s="21">
        <f t="shared" si="376"/>
        <v>2.1676000631436376</v>
      </c>
    </row>
    <row r="179" spans="1:47" s="15" customFormat="1" ht="11.25" x14ac:dyDescent="0.15">
      <c r="A179" s="20">
        <v>41090</v>
      </c>
      <c r="B179" s="18">
        <f t="shared" ref="B179:M179" si="377">ABS(B130)</f>
        <v>5.7149976586274516</v>
      </c>
      <c r="C179" s="21">
        <f t="shared" si="377"/>
        <v>7.202353132270285</v>
      </c>
      <c r="D179" s="21">
        <f t="shared" si="377"/>
        <v>3.0245046372931705</v>
      </c>
      <c r="E179" s="21">
        <f t="shared" si="377"/>
        <v>1.3567689973754677</v>
      </c>
      <c r="F179" s="21">
        <f t="shared" si="377"/>
        <v>1.3820258843491184</v>
      </c>
      <c r="G179" s="21">
        <f t="shared" si="377"/>
        <v>17.873624711136323</v>
      </c>
      <c r="H179" s="21">
        <f t="shared" si="377"/>
        <v>4.50318584208937</v>
      </c>
      <c r="I179" s="21">
        <f t="shared" si="377"/>
        <v>0.61544138031322326</v>
      </c>
      <c r="J179" s="21">
        <f t="shared" si="377"/>
        <v>0.90603214745090199</v>
      </c>
      <c r="K179" s="21">
        <f t="shared" si="377"/>
        <v>0.14322510103607122</v>
      </c>
      <c r="L179" s="21">
        <f t="shared" si="377"/>
        <v>0.56904230379438203</v>
      </c>
      <c r="M179" s="21">
        <f t="shared" si="377"/>
        <v>0.2379476035675982</v>
      </c>
      <c r="N179" s="21">
        <f t="shared" si="301"/>
        <v>4.9066860923610562</v>
      </c>
      <c r="O179" s="21">
        <f t="shared" ref="O179:Z179" si="378">ABS(O130)</f>
        <v>85.726279119208883</v>
      </c>
      <c r="P179" s="21">
        <f t="shared" si="378"/>
        <v>7.8074373846745369</v>
      </c>
      <c r="Q179" s="21">
        <f t="shared" si="378"/>
        <v>6.0793792210609272</v>
      </c>
      <c r="R179" s="21">
        <f t="shared" si="378"/>
        <v>1.0850183523230592</v>
      </c>
      <c r="S179" s="21">
        <f t="shared" si="378"/>
        <v>1.0935981362204734</v>
      </c>
      <c r="T179" s="21">
        <f t="shared" si="378"/>
        <v>4.2655261042581056</v>
      </c>
      <c r="U179" s="21">
        <f t="shared" si="378"/>
        <v>2.4337175378260363</v>
      </c>
      <c r="V179" s="21">
        <f t="shared" si="378"/>
        <v>1.7449024274822169</v>
      </c>
      <c r="W179" s="21">
        <f t="shared" si="378"/>
        <v>0.50359330890932308</v>
      </c>
      <c r="X179" s="21">
        <f t="shared" si="378"/>
        <v>1.8652408372939869E-2</v>
      </c>
      <c r="Y179" s="21">
        <f t="shared" si="378"/>
        <v>2.2093229986843843</v>
      </c>
      <c r="Z179" s="21">
        <f t="shared" si="378"/>
        <v>0.78396652947729639</v>
      </c>
      <c r="AA179" s="21">
        <f t="shared" si="303"/>
        <v>17.908481958569723</v>
      </c>
      <c r="AB179" s="21">
        <f t="shared" ref="AB179:AU179" si="379">ABS(AB130)</f>
        <v>10.873345873984469</v>
      </c>
      <c r="AC179" s="21">
        <f t="shared" si="379"/>
        <v>0.47658781863666899</v>
      </c>
      <c r="AD179" s="21">
        <f t="shared" si="379"/>
        <v>0.18291497963621353</v>
      </c>
      <c r="AE179" s="21">
        <f t="shared" si="379"/>
        <v>0.63054744276912866</v>
      </c>
      <c r="AF179" s="21">
        <f t="shared" si="379"/>
        <v>4.8418180898899257</v>
      </c>
      <c r="AG179" s="21">
        <f t="shared" si="379"/>
        <v>2.7519546335301062</v>
      </c>
      <c r="AH179" s="21">
        <f t="shared" si="379"/>
        <v>11.088715333014054</v>
      </c>
      <c r="AI179" s="21">
        <f t="shared" si="379"/>
        <v>53.315404447063642</v>
      </c>
      <c r="AJ179" s="21">
        <f t="shared" si="379"/>
        <v>33.73784120396931</v>
      </c>
      <c r="AK179" s="21">
        <f t="shared" si="379"/>
        <v>0.86863642041647093</v>
      </c>
      <c r="AL179" s="21">
        <f t="shared" si="379"/>
        <v>0.37255267627291538</v>
      </c>
      <c r="AM179" s="21">
        <f t="shared" si="379"/>
        <v>0.15272205236084585</v>
      </c>
      <c r="AN179" s="21">
        <f t="shared" si="379"/>
        <v>0.46640606946178481</v>
      </c>
      <c r="AO179" s="21">
        <f t="shared" si="379"/>
        <v>5.2433596469380422E-2</v>
      </c>
      <c r="AP179" s="21">
        <f t="shared" si="379"/>
        <v>0.31240482361368571</v>
      </c>
      <c r="AQ179" s="21">
        <f t="shared" si="379"/>
        <v>2.5689887366679782</v>
      </c>
      <c r="AR179" s="21">
        <f t="shared" si="379"/>
        <v>9.9310868192437862</v>
      </c>
      <c r="AS179" s="21">
        <f t="shared" si="379"/>
        <v>0.74565650390322391</v>
      </c>
      <c r="AT179" s="21">
        <f t="shared" si="379"/>
        <v>0.39710661384818152</v>
      </c>
      <c r="AU179" s="21">
        <f t="shared" si="379"/>
        <v>1.0219377716725526</v>
      </c>
    </row>
    <row r="180" spans="1:47" s="15" customFormat="1" ht="11.25" x14ac:dyDescent="0.15">
      <c r="A180" s="20">
        <v>41182</v>
      </c>
      <c r="B180" s="18">
        <f t="shared" ref="B180:M180" si="380">ABS(B131)</f>
        <v>1.4226868670848374</v>
      </c>
      <c r="C180" s="21">
        <f t="shared" si="380"/>
        <v>7.8074373846745369</v>
      </c>
      <c r="D180" s="21">
        <f t="shared" si="380"/>
        <v>6.0793792210609272</v>
      </c>
      <c r="E180" s="21">
        <f t="shared" si="380"/>
        <v>1.0850183523230592</v>
      </c>
      <c r="F180" s="21">
        <f t="shared" si="380"/>
        <v>1.0935981362204734</v>
      </c>
      <c r="G180" s="21">
        <f t="shared" si="380"/>
        <v>4.2655261042581056</v>
      </c>
      <c r="H180" s="21">
        <f t="shared" si="380"/>
        <v>2.4337175378260363</v>
      </c>
      <c r="I180" s="21">
        <f t="shared" si="380"/>
        <v>1.7449024274822169</v>
      </c>
      <c r="J180" s="21">
        <f t="shared" si="380"/>
        <v>0.50359330890932308</v>
      </c>
      <c r="K180" s="21">
        <f t="shared" si="380"/>
        <v>1.8652408372939869E-2</v>
      </c>
      <c r="L180" s="21">
        <f t="shared" si="380"/>
        <v>2.2093229986843843</v>
      </c>
      <c r="M180" s="21">
        <f t="shared" si="380"/>
        <v>0.78396652947729639</v>
      </c>
      <c r="N180" s="21">
        <f t="shared" si="301"/>
        <v>17.908481958569723</v>
      </c>
      <c r="O180" s="21">
        <f t="shared" ref="O180:Z180" si="381">ABS(O131)</f>
        <v>10.873345873984469</v>
      </c>
      <c r="P180" s="21">
        <f t="shared" si="381"/>
        <v>5.7305115399689663</v>
      </c>
      <c r="Q180" s="21">
        <f t="shared" si="381"/>
        <v>3.9303233956450816</v>
      </c>
      <c r="R180" s="21">
        <f t="shared" si="381"/>
        <v>0.61483913234553234</v>
      </c>
      <c r="S180" s="21">
        <f t="shared" si="381"/>
        <v>0.2100278712401917</v>
      </c>
      <c r="T180" s="21">
        <f t="shared" si="381"/>
        <v>0.85497732746203525</v>
      </c>
      <c r="U180" s="21">
        <f t="shared" si="381"/>
        <v>0.80358946122961827</v>
      </c>
      <c r="V180" s="21">
        <f t="shared" si="381"/>
        <v>1.5051463389721906</v>
      </c>
      <c r="W180" s="21">
        <f t="shared" si="381"/>
        <v>0.75339947084179226</v>
      </c>
      <c r="X180" s="21">
        <f t="shared" si="381"/>
        <v>0.19193924138901952</v>
      </c>
      <c r="Y180" s="21">
        <f t="shared" si="381"/>
        <v>1.462399210741548</v>
      </c>
      <c r="Z180" s="21">
        <f t="shared" si="381"/>
        <v>7.818897594166635E-2</v>
      </c>
      <c r="AA180" s="21">
        <f t="shared" si="303"/>
        <v>0.70526111577050277</v>
      </c>
      <c r="AB180" s="21">
        <f t="shared" ref="AB180:AU180" si="382">ABS(AB131)</f>
        <v>26.797186966329772</v>
      </c>
      <c r="AC180" s="21">
        <f t="shared" si="382"/>
        <v>0.61525255403812174</v>
      </c>
      <c r="AD180" s="21">
        <f t="shared" si="382"/>
        <v>0.10499142973770764</v>
      </c>
      <c r="AE180" s="21">
        <f t="shared" si="382"/>
        <v>1.3522492300197755</v>
      </c>
      <c r="AF180" s="21">
        <f t="shared" si="382"/>
        <v>1.0276063981361212</v>
      </c>
      <c r="AG180" s="21">
        <f t="shared" si="382"/>
        <v>3.9578125499340886</v>
      </c>
      <c r="AH180" s="21">
        <f t="shared" si="382"/>
        <v>4.2721127284254807</v>
      </c>
      <c r="AI180" s="21">
        <f t="shared" si="382"/>
        <v>24.863361910504288</v>
      </c>
      <c r="AJ180" s="21">
        <f t="shared" si="382"/>
        <v>33.329135361054583</v>
      </c>
      <c r="AK180" s="21">
        <f t="shared" si="382"/>
        <v>0.49803433686041421</v>
      </c>
      <c r="AL180" s="21">
        <f t="shared" si="382"/>
        <v>0.17131272173428672</v>
      </c>
      <c r="AM180" s="21">
        <f t="shared" si="382"/>
        <v>0.5675591426455644</v>
      </c>
      <c r="AN180" s="21">
        <f t="shared" si="382"/>
        <v>0.18420161646045885</v>
      </c>
      <c r="AO180" s="21">
        <f t="shared" si="382"/>
        <v>0.16662658039759137</v>
      </c>
      <c r="AP180" s="21">
        <f t="shared" si="382"/>
        <v>0.68898712006238372</v>
      </c>
      <c r="AQ180" s="21">
        <f t="shared" si="382"/>
        <v>0.7865035080785282</v>
      </c>
      <c r="AR180" s="21">
        <f t="shared" si="382"/>
        <v>0.84689499673963586</v>
      </c>
      <c r="AS180" s="21">
        <f t="shared" si="382"/>
        <v>0.45230503014637563</v>
      </c>
      <c r="AT180" s="21">
        <f t="shared" si="382"/>
        <v>1.0396841822353589</v>
      </c>
      <c r="AU180" s="21">
        <f t="shared" si="382"/>
        <v>0.17490684913681387</v>
      </c>
    </row>
    <row r="181" spans="1:47" s="15" customFormat="1" ht="11.25" x14ac:dyDescent="0.15">
      <c r="A181" s="20">
        <v>41274</v>
      </c>
      <c r="B181" s="18">
        <f t="shared" ref="B181:M181" si="383">ABS(B132)</f>
        <v>0.44154213279727383</v>
      </c>
      <c r="C181" s="21">
        <f t="shared" si="383"/>
        <v>5.7305115399689663</v>
      </c>
      <c r="D181" s="21">
        <f t="shared" si="383"/>
        <v>3.9303233956450816</v>
      </c>
      <c r="E181" s="21">
        <f t="shared" si="383"/>
        <v>0.61483913234553234</v>
      </c>
      <c r="F181" s="21">
        <f t="shared" si="383"/>
        <v>0.2100278712401917</v>
      </c>
      <c r="G181" s="21">
        <f t="shared" si="383"/>
        <v>0.85497732746203525</v>
      </c>
      <c r="H181" s="21">
        <f t="shared" si="383"/>
        <v>0.80358946122961827</v>
      </c>
      <c r="I181" s="21">
        <f t="shared" si="383"/>
        <v>1.5051463389721906</v>
      </c>
      <c r="J181" s="21">
        <f t="shared" si="383"/>
        <v>0.75339947084179226</v>
      </c>
      <c r="K181" s="21">
        <f t="shared" si="383"/>
        <v>0.19193924138901952</v>
      </c>
      <c r="L181" s="21">
        <f t="shared" si="383"/>
        <v>1.462399210741548</v>
      </c>
      <c r="M181" s="21">
        <f t="shared" si="383"/>
        <v>7.818897594166635E-2</v>
      </c>
      <c r="N181" s="21">
        <f t="shared" si="301"/>
        <v>0.70526111577050277</v>
      </c>
      <c r="O181" s="21">
        <f t="shared" ref="O181:Z181" si="384">ABS(O132)</f>
        <v>26.797186966329772</v>
      </c>
      <c r="P181" s="21">
        <f t="shared" si="384"/>
        <v>40.931437302715636</v>
      </c>
      <c r="Q181" s="21">
        <f t="shared" si="384"/>
        <v>32.940126208317196</v>
      </c>
      <c r="R181" s="21">
        <f t="shared" si="384"/>
        <v>3.6740717686690751</v>
      </c>
      <c r="S181" s="21">
        <f t="shared" si="384"/>
        <v>15.134259614509531</v>
      </c>
      <c r="T181" s="21">
        <f t="shared" si="384"/>
        <v>6.9859695842714622</v>
      </c>
      <c r="U181" s="21">
        <f t="shared" si="384"/>
        <v>0.76914163231724886</v>
      </c>
      <c r="V181" s="21">
        <f t="shared" si="384"/>
        <v>5.1072015798307646</v>
      </c>
      <c r="W181" s="21">
        <f t="shared" si="384"/>
        <v>1.5241975580284848</v>
      </c>
      <c r="X181" s="21">
        <f t="shared" si="384"/>
        <v>2.5152384555913558E-2</v>
      </c>
      <c r="Y181" s="21">
        <f t="shared" si="384"/>
        <v>5.637770718146399</v>
      </c>
      <c r="Z181" s="21">
        <f t="shared" si="384"/>
        <v>1.6920073345671287</v>
      </c>
      <c r="AA181" s="21">
        <f t="shared" si="303"/>
        <v>30.124091876055608</v>
      </c>
      <c r="AB181" s="21">
        <f t="shared" ref="AB181:AU181" si="385">ABS(AB132)</f>
        <v>28.248420658489827</v>
      </c>
      <c r="AC181" s="21">
        <f t="shared" si="385"/>
        <v>9.155084117574399E-3</v>
      </c>
      <c r="AD181" s="21">
        <f t="shared" si="385"/>
        <v>1.1555514358849268</v>
      </c>
      <c r="AE181" s="21">
        <f t="shared" si="385"/>
        <v>0.13609566531596304</v>
      </c>
      <c r="AF181" s="21">
        <f t="shared" si="385"/>
        <v>1.1993975116225668</v>
      </c>
      <c r="AG181" s="21">
        <f t="shared" si="385"/>
        <v>3.0652773632670502</v>
      </c>
      <c r="AH181" s="21">
        <f t="shared" si="385"/>
        <v>3.7781250786001661</v>
      </c>
      <c r="AI181" s="21">
        <f t="shared" si="385"/>
        <v>64.65481735922117</v>
      </c>
      <c r="AJ181" s="21">
        <f t="shared" si="385"/>
        <v>127.10597499732611</v>
      </c>
      <c r="AK181" s="21">
        <f t="shared" si="385"/>
        <v>0.18396739719951197</v>
      </c>
      <c r="AL181" s="21">
        <f t="shared" si="385"/>
        <v>7.9124998184294248E-3</v>
      </c>
      <c r="AM181" s="21">
        <f t="shared" si="385"/>
        <v>2.8931377452545683E-2</v>
      </c>
      <c r="AN181" s="21">
        <f t="shared" si="385"/>
        <v>0.13709048218398101</v>
      </c>
      <c r="AO181" s="21">
        <f t="shared" si="385"/>
        <v>8.129325009822172E-2</v>
      </c>
      <c r="AP181" s="21">
        <f t="shared" si="385"/>
        <v>6.2466548016416261E-2</v>
      </c>
      <c r="AQ181" s="21">
        <f t="shared" si="385"/>
        <v>0.52442368021509267</v>
      </c>
      <c r="AR181" s="21">
        <f t="shared" si="385"/>
        <v>3.2284472901889663</v>
      </c>
      <c r="AS181" s="21">
        <f t="shared" si="385"/>
        <v>0.39135634861431967</v>
      </c>
      <c r="AT181" s="21">
        <f t="shared" si="385"/>
        <v>0.86774073010935626</v>
      </c>
      <c r="AU181" s="21">
        <f t="shared" si="385"/>
        <v>1.2322129090125709</v>
      </c>
    </row>
    <row r="182" spans="1:47" s="15" customFormat="1" ht="11.25" x14ac:dyDescent="0.15">
      <c r="A182" s="20">
        <v>41364</v>
      </c>
      <c r="B182" s="18">
        <f t="shared" ref="B182:M182" si="386">ABS(B133)</f>
        <v>9.869124800219522</v>
      </c>
      <c r="C182" s="21">
        <f t="shared" si="386"/>
        <v>40.931437302715636</v>
      </c>
      <c r="D182" s="21">
        <f t="shared" si="386"/>
        <v>32.940126208317196</v>
      </c>
      <c r="E182" s="21">
        <f t="shared" si="386"/>
        <v>3.6740717686690751</v>
      </c>
      <c r="F182" s="21">
        <f t="shared" si="386"/>
        <v>15.134259614509531</v>
      </c>
      <c r="G182" s="21">
        <f t="shared" si="386"/>
        <v>6.9859695842714622</v>
      </c>
      <c r="H182" s="21">
        <f t="shared" si="386"/>
        <v>0.76914163231724886</v>
      </c>
      <c r="I182" s="21">
        <f t="shared" si="386"/>
        <v>5.1072015798307646</v>
      </c>
      <c r="J182" s="21">
        <f t="shared" si="386"/>
        <v>1.5241975580284848</v>
      </c>
      <c r="K182" s="21">
        <f t="shared" si="386"/>
        <v>2.5152384555913558E-2</v>
      </c>
      <c r="L182" s="21">
        <f t="shared" si="386"/>
        <v>5.637770718146399</v>
      </c>
      <c r="M182" s="21">
        <f t="shared" si="386"/>
        <v>1.6920073345671287</v>
      </c>
      <c r="N182" s="21">
        <f t="shared" si="301"/>
        <v>30.124091876055608</v>
      </c>
      <c r="O182" s="21">
        <f t="shared" ref="O182:Z182" si="387">ABS(O133)</f>
        <v>28.248420658489827</v>
      </c>
      <c r="P182" s="21">
        <f t="shared" si="387"/>
        <v>13.696829958224024</v>
      </c>
      <c r="Q182" s="21">
        <f t="shared" si="387"/>
        <v>8.092362028179128</v>
      </c>
      <c r="R182" s="21">
        <f t="shared" si="387"/>
        <v>11.149053374346444</v>
      </c>
      <c r="S182" s="21">
        <f t="shared" si="387"/>
        <v>16.201911670489206</v>
      </c>
      <c r="T182" s="21">
        <f t="shared" si="387"/>
        <v>14.998305273163812</v>
      </c>
      <c r="U182" s="21">
        <f t="shared" si="387"/>
        <v>0.51980918775474816</v>
      </c>
      <c r="V182" s="21">
        <f t="shared" si="387"/>
        <v>1.106927660973074</v>
      </c>
      <c r="W182" s="21">
        <f t="shared" si="387"/>
        <v>0.67179508418221512</v>
      </c>
      <c r="X182" s="21">
        <f t="shared" si="387"/>
        <v>0.15403292862877224</v>
      </c>
      <c r="Y182" s="21">
        <f t="shared" si="387"/>
        <v>2.2459723828764795</v>
      </c>
      <c r="Z182" s="21">
        <f t="shared" si="387"/>
        <v>0.54197313904705191</v>
      </c>
      <c r="AA182" s="21">
        <f t="shared" si="303"/>
        <v>20.800262667166681</v>
      </c>
      <c r="AB182" s="21">
        <f t="shared" ref="AB182:AU182" si="388">ABS(AB133)</f>
        <v>8.3647681417088577</v>
      </c>
      <c r="AC182" s="21">
        <f t="shared" si="388"/>
        <v>0.44702490869375378</v>
      </c>
      <c r="AD182" s="21">
        <f t="shared" si="388"/>
        <v>9.97616455990364E-2</v>
      </c>
      <c r="AE182" s="21">
        <f t="shared" si="388"/>
        <v>0.80940881133088405</v>
      </c>
      <c r="AF182" s="21">
        <f t="shared" si="388"/>
        <v>1.9200945058616363</v>
      </c>
      <c r="AG182" s="21">
        <f t="shared" si="388"/>
        <v>13.349568488430071</v>
      </c>
      <c r="AH182" s="21">
        <f t="shared" si="388"/>
        <v>8.4657833819947506</v>
      </c>
      <c r="AI182" s="21">
        <f t="shared" si="388"/>
        <v>71.285228450610575</v>
      </c>
      <c r="AJ182" s="21">
        <f t="shared" si="388"/>
        <v>295.20831153842232</v>
      </c>
      <c r="AK182" s="21">
        <f t="shared" si="388"/>
        <v>0.11867840773424232</v>
      </c>
      <c r="AL182" s="21">
        <f t="shared" si="388"/>
        <v>0.31962970850547262</v>
      </c>
      <c r="AM182" s="21">
        <f t="shared" si="388"/>
        <v>1.2381470793094462</v>
      </c>
      <c r="AN182" s="21">
        <f t="shared" si="388"/>
        <v>0.66601309745384496</v>
      </c>
      <c r="AO182" s="21">
        <f t="shared" si="388"/>
        <v>2.6899030270921145</v>
      </c>
      <c r="AP182" s="21">
        <f t="shared" si="388"/>
        <v>0.39965508021195573</v>
      </c>
      <c r="AQ182" s="21">
        <f t="shared" si="388"/>
        <v>1.6836075741062999</v>
      </c>
      <c r="AR182" s="21">
        <f t="shared" si="388"/>
        <v>3.8690547344417592</v>
      </c>
      <c r="AS182" s="21">
        <f t="shared" si="388"/>
        <v>2.6774426970554512</v>
      </c>
      <c r="AT182" s="21">
        <f t="shared" si="388"/>
        <v>2.3437956354978593</v>
      </c>
      <c r="AU182" s="21">
        <f t="shared" si="388"/>
        <v>3.1351953405222113</v>
      </c>
    </row>
    <row r="183" spans="1:47" s="15" customFormat="1" ht="11.25" x14ac:dyDescent="0.15">
      <c r="A183" s="20">
        <v>41455</v>
      </c>
      <c r="B183" s="18">
        <f t="shared" ref="B183:M183" si="389">ABS(B134)</f>
        <v>6.3446346787022696</v>
      </c>
      <c r="C183" s="21">
        <f t="shared" si="389"/>
        <v>13.696829958224024</v>
      </c>
      <c r="D183" s="21">
        <f t="shared" si="389"/>
        <v>8.092362028179128</v>
      </c>
      <c r="E183" s="21">
        <f t="shared" si="389"/>
        <v>11.149053374346444</v>
      </c>
      <c r="F183" s="21">
        <f t="shared" si="389"/>
        <v>16.201911670489206</v>
      </c>
      <c r="G183" s="21">
        <f t="shared" si="389"/>
        <v>14.998305273163812</v>
      </c>
      <c r="H183" s="21">
        <f t="shared" si="389"/>
        <v>0.51980918775474816</v>
      </c>
      <c r="I183" s="21">
        <f t="shared" si="389"/>
        <v>1.106927660973074</v>
      </c>
      <c r="J183" s="21">
        <f t="shared" si="389"/>
        <v>0.67179508418221512</v>
      </c>
      <c r="K183" s="21">
        <f t="shared" si="389"/>
        <v>0.15403292862877224</v>
      </c>
      <c r="L183" s="21">
        <f t="shared" si="389"/>
        <v>2.2459723828764795</v>
      </c>
      <c r="M183" s="21">
        <f t="shared" si="389"/>
        <v>0.54197313904705191</v>
      </c>
      <c r="N183" s="21">
        <f t="shared" si="301"/>
        <v>20.800262667166681</v>
      </c>
      <c r="O183" s="21">
        <f t="shared" ref="O183:Z183" si="390">ABS(O134)</f>
        <v>8.3647681417088577</v>
      </c>
      <c r="P183" s="21">
        <f t="shared" si="390"/>
        <v>6.772420944057826</v>
      </c>
      <c r="Q183" s="21">
        <f t="shared" si="390"/>
        <v>4.0042766379038088</v>
      </c>
      <c r="R183" s="21">
        <f t="shared" si="390"/>
        <v>0.55865358719223457</v>
      </c>
      <c r="S183" s="21">
        <f t="shared" si="390"/>
        <v>1.504977448513507</v>
      </c>
      <c r="T183" s="21">
        <f t="shared" si="390"/>
        <v>7.8745078513430196</v>
      </c>
      <c r="U183" s="21">
        <f t="shared" si="390"/>
        <v>0.19662717915079675</v>
      </c>
      <c r="V183" s="21">
        <f t="shared" si="390"/>
        <v>0.91748052650730272</v>
      </c>
      <c r="W183" s="21">
        <f t="shared" si="390"/>
        <v>5.4030479273173615E-2</v>
      </c>
      <c r="X183" s="21">
        <f t="shared" si="390"/>
        <v>0.10937512804637083</v>
      </c>
      <c r="Y183" s="21">
        <f t="shared" si="390"/>
        <v>0.72534917149009526</v>
      </c>
      <c r="Z183" s="21">
        <f t="shared" si="390"/>
        <v>2.1395136045632611E-2</v>
      </c>
      <c r="AA183" s="21">
        <f t="shared" si="303"/>
        <v>9.1822396412985956</v>
      </c>
      <c r="AB183" s="21">
        <f t="shared" ref="AB183:AU183" si="391">ABS(AB134)</f>
        <v>10.724532052021218</v>
      </c>
      <c r="AC183" s="21">
        <f t="shared" si="391"/>
        <v>0.30457717199896284</v>
      </c>
      <c r="AD183" s="21">
        <f t="shared" si="391"/>
        <v>0.64652093934228339</v>
      </c>
      <c r="AE183" s="21">
        <f t="shared" si="391"/>
        <v>0.43682611306124869</v>
      </c>
      <c r="AF183" s="21">
        <f t="shared" si="391"/>
        <v>1.0776086882205576</v>
      </c>
      <c r="AG183" s="21">
        <f t="shared" si="391"/>
        <v>1.8695294304241796</v>
      </c>
      <c r="AH183" s="21">
        <f t="shared" si="391"/>
        <v>3.3661330901075552</v>
      </c>
      <c r="AI183" s="21">
        <f t="shared" si="391"/>
        <v>17.688710958250002</v>
      </c>
      <c r="AJ183" s="21">
        <f t="shared" si="391"/>
        <v>53.187653011733246</v>
      </c>
      <c r="AK183" s="21">
        <f t="shared" si="391"/>
        <v>0.24302871664435055</v>
      </c>
      <c r="AL183" s="21">
        <f t="shared" si="391"/>
        <v>0.3284965198788774</v>
      </c>
      <c r="AM183" s="21">
        <f t="shared" si="391"/>
        <v>0.39370481271482599</v>
      </c>
      <c r="AN183" s="21">
        <f t="shared" si="391"/>
        <v>7.7093812113939217E-2</v>
      </c>
      <c r="AO183" s="21">
        <f t="shared" si="391"/>
        <v>0.22974091289206597</v>
      </c>
      <c r="AP183" s="21">
        <f t="shared" si="391"/>
        <v>0.21330778822263138</v>
      </c>
      <c r="AQ183" s="21">
        <f t="shared" si="391"/>
        <v>0.41853109048140869</v>
      </c>
      <c r="AR183" s="21">
        <f t="shared" si="391"/>
        <v>3.0693842473724442</v>
      </c>
      <c r="AS183" s="21">
        <f t="shared" si="391"/>
        <v>0.25330106443945932</v>
      </c>
      <c r="AT183" s="21">
        <f t="shared" si="391"/>
        <v>6.4045057648157919E-2</v>
      </c>
      <c r="AU183" s="21">
        <f t="shared" si="391"/>
        <v>2.7645187892299634</v>
      </c>
    </row>
    <row r="184" spans="1:47" s="15" customFormat="1" ht="11.25" x14ac:dyDescent="0.15">
      <c r="A184" s="20">
        <v>41547</v>
      </c>
      <c r="B184" s="18">
        <f t="shared" ref="B184:M184" si="392">ABS(B135)</f>
        <v>2.5478171785754244</v>
      </c>
      <c r="C184" s="21">
        <f t="shared" si="392"/>
        <v>6.772420944057826</v>
      </c>
      <c r="D184" s="21">
        <f t="shared" si="392"/>
        <v>4.0042766379038088</v>
      </c>
      <c r="E184" s="21">
        <f t="shared" si="392"/>
        <v>0.55865358719223457</v>
      </c>
      <c r="F184" s="21">
        <f t="shared" si="392"/>
        <v>1.504977448513507</v>
      </c>
      <c r="G184" s="21">
        <f t="shared" si="392"/>
        <v>7.8745078513430196</v>
      </c>
      <c r="H184" s="21">
        <f t="shared" si="392"/>
        <v>0.19662717915079675</v>
      </c>
      <c r="I184" s="21">
        <f t="shared" si="392"/>
        <v>0.91748052650730272</v>
      </c>
      <c r="J184" s="21">
        <f t="shared" si="392"/>
        <v>5.4030479273173615E-2</v>
      </c>
      <c r="K184" s="21">
        <f t="shared" si="392"/>
        <v>0.10937512804637083</v>
      </c>
      <c r="L184" s="21">
        <f t="shared" si="392"/>
        <v>0.72534917149009526</v>
      </c>
      <c r="M184" s="21">
        <f t="shared" si="392"/>
        <v>2.1395136045632611E-2</v>
      </c>
      <c r="N184" s="21">
        <f t="shared" si="301"/>
        <v>9.1822396412985956</v>
      </c>
      <c r="O184" s="21">
        <f t="shared" ref="O184:Z184" si="393">ABS(O135)</f>
        <v>10.724532052021218</v>
      </c>
      <c r="P184" s="21">
        <f t="shared" si="393"/>
        <v>7.0604933956520952</v>
      </c>
      <c r="Q184" s="21">
        <f t="shared" si="393"/>
        <v>6.5277528320908971</v>
      </c>
      <c r="R184" s="21">
        <f t="shared" si="393"/>
        <v>8.3265358262350712E-3</v>
      </c>
      <c r="S184" s="21">
        <f t="shared" si="393"/>
        <v>0.94499144033109939</v>
      </c>
      <c r="T184" s="21">
        <f t="shared" si="393"/>
        <v>13.088107204374108</v>
      </c>
      <c r="U184" s="21">
        <f t="shared" si="393"/>
        <v>2.0571332711540942</v>
      </c>
      <c r="V184" s="21">
        <f t="shared" si="393"/>
        <v>0.7923232921261123</v>
      </c>
      <c r="W184" s="21">
        <f t="shared" si="393"/>
        <v>0.27066457083692808</v>
      </c>
      <c r="X184" s="21">
        <f t="shared" si="393"/>
        <v>0.36761427245226708</v>
      </c>
      <c r="Y184" s="21">
        <f t="shared" si="393"/>
        <v>0.26162182642391585</v>
      </c>
      <c r="Z184" s="21">
        <f t="shared" si="393"/>
        <v>0.67642914362549778</v>
      </c>
      <c r="AA184" s="21">
        <f t="shared" si="303"/>
        <v>12.263006491847676</v>
      </c>
      <c r="AB184" s="21">
        <f t="shared" ref="AB184:AU184" si="394">ABS(AB135)</f>
        <v>2.1729154205130916</v>
      </c>
      <c r="AC184" s="21">
        <f t="shared" si="394"/>
        <v>9.2143325427311226E-2</v>
      </c>
      <c r="AD184" s="21">
        <f t="shared" si="394"/>
        <v>2.9403504100157143E-2</v>
      </c>
      <c r="AE184" s="21">
        <f t="shared" si="394"/>
        <v>0.38466318568027802</v>
      </c>
      <c r="AF184" s="21">
        <f t="shared" si="394"/>
        <v>0.37161896548794282</v>
      </c>
      <c r="AG184" s="21">
        <f t="shared" si="394"/>
        <v>2.5692043466284851</v>
      </c>
      <c r="AH184" s="21">
        <f t="shared" si="394"/>
        <v>1.2350878513371804</v>
      </c>
      <c r="AI184" s="21">
        <f t="shared" si="394"/>
        <v>5.8240795889266535</v>
      </c>
      <c r="AJ184" s="21">
        <f t="shared" si="394"/>
        <v>28.523571747442599</v>
      </c>
      <c r="AK184" s="21">
        <f t="shared" si="394"/>
        <v>0.15692719448102119</v>
      </c>
      <c r="AL184" s="21">
        <f t="shared" si="394"/>
        <v>3.2664809852148258E-2</v>
      </c>
      <c r="AM184" s="21">
        <f t="shared" si="394"/>
        <v>0.13608056612819491</v>
      </c>
      <c r="AN184" s="21">
        <f t="shared" si="394"/>
        <v>0.17860212622585545</v>
      </c>
      <c r="AO184" s="21">
        <f t="shared" si="394"/>
        <v>5.7658651540731416E-2</v>
      </c>
      <c r="AP184" s="21">
        <f t="shared" si="394"/>
        <v>0.19137458074418931</v>
      </c>
      <c r="AQ184" s="21">
        <f t="shared" si="394"/>
        <v>0.58645222525985252</v>
      </c>
      <c r="AR184" s="21">
        <f t="shared" si="394"/>
        <v>0.48360801310312251</v>
      </c>
      <c r="AS184" s="21">
        <f t="shared" si="394"/>
        <v>0.18374831744500003</v>
      </c>
      <c r="AT184" s="21">
        <f t="shared" si="394"/>
        <v>0.59023058885343915</v>
      </c>
      <c r="AU184" s="21">
        <f t="shared" si="394"/>
        <v>1.9139262674887185</v>
      </c>
    </row>
    <row r="185" spans="1:47" s="15" customFormat="1" ht="11.25" x14ac:dyDescent="0.15">
      <c r="A185" s="20">
        <v>41639</v>
      </c>
      <c r="B185" s="18">
        <f t="shared" ref="B185:M185" si="395">ABS(B136)</f>
        <v>1.3754741472311653</v>
      </c>
      <c r="C185" s="21">
        <f t="shared" si="395"/>
        <v>7.0604933956520952</v>
      </c>
      <c r="D185" s="21">
        <f t="shared" si="395"/>
        <v>6.5277528320908971</v>
      </c>
      <c r="E185" s="21">
        <f t="shared" si="395"/>
        <v>8.3265358262350712E-3</v>
      </c>
      <c r="F185" s="21">
        <f t="shared" si="395"/>
        <v>0.94499144033109939</v>
      </c>
      <c r="G185" s="21">
        <f t="shared" si="395"/>
        <v>13.088107204374108</v>
      </c>
      <c r="H185" s="21">
        <f t="shared" si="395"/>
        <v>2.0571332711540942</v>
      </c>
      <c r="I185" s="21">
        <f t="shared" si="395"/>
        <v>0.7923232921261123</v>
      </c>
      <c r="J185" s="21">
        <f t="shared" si="395"/>
        <v>0.27066457083692808</v>
      </c>
      <c r="K185" s="21">
        <f t="shared" si="395"/>
        <v>0.36761427245226708</v>
      </c>
      <c r="L185" s="21">
        <f t="shared" si="395"/>
        <v>0.26162182642391585</v>
      </c>
      <c r="M185" s="21">
        <f t="shared" si="395"/>
        <v>0.67642914362549778</v>
      </c>
      <c r="N185" s="21">
        <f t="shared" si="301"/>
        <v>12.263006491847676</v>
      </c>
      <c r="O185" s="21">
        <f t="shared" ref="O185:Z185" si="396">ABS(O136)</f>
        <v>2.1729154205130916</v>
      </c>
      <c r="P185" s="21">
        <f t="shared" si="396"/>
        <v>24.277268265683784</v>
      </c>
      <c r="Q185" s="21">
        <f t="shared" si="396"/>
        <v>15.802181420697215</v>
      </c>
      <c r="R185" s="21">
        <f t="shared" si="396"/>
        <v>5.4349707898042519E-2</v>
      </c>
      <c r="S185" s="21">
        <f t="shared" si="396"/>
        <v>2.0902851770760305</v>
      </c>
      <c r="T185" s="21">
        <f t="shared" si="396"/>
        <v>12.85167876494098</v>
      </c>
      <c r="U185" s="21">
        <f t="shared" si="396"/>
        <v>3.3671223274678233</v>
      </c>
      <c r="V185" s="21">
        <f t="shared" si="396"/>
        <v>4.1033244285955845</v>
      </c>
      <c r="W185" s="21">
        <f t="shared" si="396"/>
        <v>1.851461164049973</v>
      </c>
      <c r="X185" s="21">
        <f t="shared" si="396"/>
        <v>0.3640407614060106</v>
      </c>
      <c r="Y185" s="21">
        <f t="shared" si="396"/>
        <v>3.3771995105721118</v>
      </c>
      <c r="Z185" s="21">
        <f t="shared" si="396"/>
        <v>2.5986548820661413</v>
      </c>
      <c r="AA185" s="21">
        <f t="shared" si="303"/>
        <v>11.701442247463667</v>
      </c>
      <c r="AB185" s="21">
        <f t="shared" ref="AB185:AU185" si="397">ABS(AB136)</f>
        <v>55.08726278038997</v>
      </c>
      <c r="AC185" s="21">
        <f t="shared" si="397"/>
        <v>0.24614933726543159</v>
      </c>
      <c r="AD185" s="21">
        <f t="shared" si="397"/>
        <v>0.19385227774015848</v>
      </c>
      <c r="AE185" s="21">
        <f t="shared" si="397"/>
        <v>0.43909932802150647</v>
      </c>
      <c r="AF185" s="21">
        <f t="shared" si="397"/>
        <v>0.21450006691776524</v>
      </c>
      <c r="AG185" s="21">
        <f t="shared" si="397"/>
        <v>1.0968653653698397</v>
      </c>
      <c r="AH185" s="21">
        <f t="shared" si="397"/>
        <v>7.1732403623950152</v>
      </c>
      <c r="AI185" s="21">
        <f t="shared" si="397"/>
        <v>7.4154847401032171</v>
      </c>
      <c r="AJ185" s="21">
        <f t="shared" si="397"/>
        <v>21.078113303251218</v>
      </c>
      <c r="AK185" s="21">
        <f t="shared" si="397"/>
        <v>0.15016792942476515</v>
      </c>
      <c r="AL185" s="21">
        <f t="shared" si="397"/>
        <v>7.9051911757140839E-2</v>
      </c>
      <c r="AM185" s="21">
        <f t="shared" si="397"/>
        <v>0.14747693272216394</v>
      </c>
      <c r="AN185" s="21">
        <f t="shared" si="397"/>
        <v>0.13769507486817706</v>
      </c>
      <c r="AO185" s="21">
        <f t="shared" si="397"/>
        <v>8.7423478353326464E-2</v>
      </c>
      <c r="AP185" s="21">
        <f t="shared" si="397"/>
        <v>0.22625923812685489</v>
      </c>
      <c r="AQ185" s="21">
        <f t="shared" si="397"/>
        <v>0.37146618981399321</v>
      </c>
      <c r="AR185" s="21">
        <f t="shared" si="397"/>
        <v>3.6819658315822021</v>
      </c>
      <c r="AS185" s="21">
        <f t="shared" si="397"/>
        <v>0.1843286286787888</v>
      </c>
      <c r="AT185" s="21">
        <f t="shared" si="397"/>
        <v>0.1022009699858852</v>
      </c>
      <c r="AU185" s="21">
        <f t="shared" si="397"/>
        <v>1.000280808957041</v>
      </c>
    </row>
    <row r="186" spans="1:47" s="15" customFormat="1" ht="11.25" x14ac:dyDescent="0.15">
      <c r="A186" s="20">
        <v>41729</v>
      </c>
      <c r="B186" s="18">
        <f t="shared" ref="B186:M186" si="398">ABS(B137)</f>
        <v>7.1743320161639268</v>
      </c>
      <c r="C186" s="21">
        <f t="shared" si="398"/>
        <v>24.277268265683784</v>
      </c>
      <c r="D186" s="21">
        <f t="shared" si="398"/>
        <v>15.802181420697215</v>
      </c>
      <c r="E186" s="21">
        <f t="shared" si="398"/>
        <v>5.4349707898042519E-2</v>
      </c>
      <c r="F186" s="21">
        <f t="shared" si="398"/>
        <v>2.0902851770760305</v>
      </c>
      <c r="G186" s="21">
        <f t="shared" si="398"/>
        <v>12.85167876494098</v>
      </c>
      <c r="H186" s="21">
        <f t="shared" si="398"/>
        <v>3.3671223274678233</v>
      </c>
      <c r="I186" s="21">
        <f t="shared" si="398"/>
        <v>4.1033244285955845</v>
      </c>
      <c r="J186" s="21">
        <f t="shared" si="398"/>
        <v>1.851461164049973</v>
      </c>
      <c r="K186" s="21">
        <f t="shared" si="398"/>
        <v>0.3640407614060106</v>
      </c>
      <c r="L186" s="21">
        <f t="shared" si="398"/>
        <v>3.3771995105721118</v>
      </c>
      <c r="M186" s="21">
        <f t="shared" si="398"/>
        <v>2.5986548820661413</v>
      </c>
      <c r="N186" s="21">
        <f t="shared" si="301"/>
        <v>11.701442247463667</v>
      </c>
      <c r="O186" s="21">
        <f t="shared" ref="O186:Z186" si="399">ABS(O137)</f>
        <v>55.08726278038997</v>
      </c>
      <c r="P186" s="21">
        <f t="shared" si="399"/>
        <v>4.855684027021451</v>
      </c>
      <c r="Q186" s="21">
        <f t="shared" si="399"/>
        <v>5.805382766084632</v>
      </c>
      <c r="R186" s="21">
        <f t="shared" si="399"/>
        <v>1.2904041009176341</v>
      </c>
      <c r="S186" s="21">
        <f t="shared" si="399"/>
        <v>3.8288509325589146</v>
      </c>
      <c r="T186" s="21">
        <f t="shared" si="399"/>
        <v>2.9633140664582012</v>
      </c>
      <c r="U186" s="21">
        <f t="shared" si="399"/>
        <v>1.089644707397619</v>
      </c>
      <c r="V186" s="21">
        <f t="shared" si="399"/>
        <v>0.14349159717505991</v>
      </c>
      <c r="W186" s="21">
        <f t="shared" si="399"/>
        <v>0.38583881328693148</v>
      </c>
      <c r="X186" s="21">
        <f t="shared" si="399"/>
        <v>0.34346583084512627</v>
      </c>
      <c r="Y186" s="21">
        <f t="shared" si="399"/>
        <v>3.7059808107957219</v>
      </c>
      <c r="Z186" s="21">
        <f t="shared" si="399"/>
        <v>1.8253383789189341</v>
      </c>
      <c r="AA186" s="21">
        <f t="shared" si="303"/>
        <v>10.635617429511335</v>
      </c>
      <c r="AB186" s="21">
        <f t="shared" ref="AB186:AU186" si="400">ABS(AB137)</f>
        <v>114.85880937163438</v>
      </c>
      <c r="AC186" s="21">
        <f t="shared" si="400"/>
        <v>0.21963799282173346</v>
      </c>
      <c r="AD186" s="21">
        <f t="shared" si="400"/>
        <v>0.14914374710203684</v>
      </c>
      <c r="AE186" s="21">
        <f t="shared" si="400"/>
        <v>0.65856423851553847</v>
      </c>
      <c r="AF186" s="21">
        <f t="shared" si="400"/>
        <v>3.7908182126071779</v>
      </c>
      <c r="AG186" s="21">
        <f t="shared" si="400"/>
        <v>17.508241353603236</v>
      </c>
      <c r="AH186" s="21">
        <f t="shared" si="400"/>
        <v>37.436111877754009</v>
      </c>
      <c r="AI186" s="21">
        <f t="shared" si="400"/>
        <v>11.547925764965065</v>
      </c>
      <c r="AJ186" s="21">
        <f t="shared" si="400"/>
        <v>20.170674358758021</v>
      </c>
      <c r="AK186" s="21">
        <f t="shared" si="400"/>
        <v>1.7751851587488217E-2</v>
      </c>
      <c r="AL186" s="21">
        <f t="shared" si="400"/>
        <v>0.13865535582645436</v>
      </c>
      <c r="AM186" s="21">
        <f t="shared" si="400"/>
        <v>0.21435080234923964</v>
      </c>
      <c r="AN186" s="21">
        <f t="shared" si="400"/>
        <v>0.4032072355937909</v>
      </c>
      <c r="AO186" s="21">
        <f t="shared" si="400"/>
        <v>1.8321055270016353</v>
      </c>
      <c r="AP186" s="21">
        <f t="shared" si="400"/>
        <v>0.34043118224476987</v>
      </c>
      <c r="AQ186" s="21">
        <f t="shared" si="400"/>
        <v>0.14201081685561492</v>
      </c>
      <c r="AR186" s="21">
        <f t="shared" si="400"/>
        <v>4.9144392282537745E-2</v>
      </c>
      <c r="AS186" s="21">
        <f t="shared" si="400"/>
        <v>0.27658479810336578</v>
      </c>
      <c r="AT186" s="21">
        <f t="shared" si="400"/>
        <v>1.7450786363846802</v>
      </c>
      <c r="AU186" s="21">
        <f t="shared" si="400"/>
        <v>1.6322825452007055</v>
      </c>
    </row>
    <row r="187" spans="1:47" s="15" customFormat="1" ht="11.25" x14ac:dyDescent="0.15">
      <c r="A187" s="20">
        <v>41820</v>
      </c>
      <c r="B187" s="18">
        <f t="shared" ref="B187:M187" si="401">ABS(B138)</f>
        <v>0.38246595025749275</v>
      </c>
      <c r="C187" s="21">
        <f t="shared" si="401"/>
        <v>4.855684027021451</v>
      </c>
      <c r="D187" s="21">
        <f t="shared" si="401"/>
        <v>5.805382766084632</v>
      </c>
      <c r="E187" s="21">
        <f t="shared" si="401"/>
        <v>1.2904041009176341</v>
      </c>
      <c r="F187" s="21">
        <f t="shared" si="401"/>
        <v>3.8288509325589146</v>
      </c>
      <c r="G187" s="21">
        <f t="shared" si="401"/>
        <v>2.9633140664582012</v>
      </c>
      <c r="H187" s="21">
        <f t="shared" si="401"/>
        <v>1.089644707397619</v>
      </c>
      <c r="I187" s="21">
        <f t="shared" si="401"/>
        <v>0.14349159717505991</v>
      </c>
      <c r="J187" s="21">
        <f t="shared" si="401"/>
        <v>0.38583881328693148</v>
      </c>
      <c r="K187" s="21">
        <f t="shared" si="401"/>
        <v>0.34346583084512627</v>
      </c>
      <c r="L187" s="21">
        <f t="shared" si="401"/>
        <v>3.7059808107957219</v>
      </c>
      <c r="M187" s="21">
        <f t="shared" si="401"/>
        <v>1.8253383789189341</v>
      </c>
      <c r="N187" s="21">
        <f t="shared" si="301"/>
        <v>10.635617429511335</v>
      </c>
      <c r="O187" s="21">
        <f t="shared" ref="O187:Z187" si="402">ABS(O138)</f>
        <v>114.85880937163438</v>
      </c>
      <c r="P187" s="21">
        <f t="shared" si="402"/>
        <v>2.2697423386205626</v>
      </c>
      <c r="Q187" s="21">
        <f t="shared" si="402"/>
        <v>1.7611437447005311</v>
      </c>
      <c r="R187" s="21">
        <f t="shared" si="402"/>
        <v>1.4540701382122772</v>
      </c>
      <c r="S187" s="21">
        <f t="shared" si="402"/>
        <v>0.8962813035564704</v>
      </c>
      <c r="T187" s="21">
        <f t="shared" si="402"/>
        <v>1.4073328919203418</v>
      </c>
      <c r="U187" s="21">
        <f t="shared" si="402"/>
        <v>1.5283551908807917</v>
      </c>
      <c r="V187" s="21">
        <f t="shared" si="402"/>
        <v>0.5160491391048796</v>
      </c>
      <c r="W187" s="21">
        <f t="shared" si="402"/>
        <v>5.50728018847816E-2</v>
      </c>
      <c r="X187" s="21">
        <f t="shared" si="402"/>
        <v>0.15381061119713677</v>
      </c>
      <c r="Y187" s="21">
        <f t="shared" si="402"/>
        <v>4.6791937366940584</v>
      </c>
      <c r="Z187" s="21">
        <f t="shared" si="402"/>
        <v>3.3128877147699547</v>
      </c>
      <c r="AA187" s="21">
        <f t="shared" si="303"/>
        <v>12.295172480286947</v>
      </c>
      <c r="AB187" s="21">
        <f t="shared" ref="AB187:AU187" si="403">ABS(AB138)</f>
        <v>174.75224969853019</v>
      </c>
      <c r="AC187" s="21">
        <f t="shared" si="403"/>
        <v>0.23191863218505665</v>
      </c>
      <c r="AD187" s="21">
        <f t="shared" si="403"/>
        <v>7.1093914063333374E-2</v>
      </c>
      <c r="AE187" s="21">
        <f t="shared" si="403"/>
        <v>0.10774589878409113</v>
      </c>
      <c r="AF187" s="21">
        <f t="shared" si="403"/>
        <v>1.3384439711371017</v>
      </c>
      <c r="AG187" s="21">
        <f t="shared" si="403"/>
        <v>3.767022819074632</v>
      </c>
      <c r="AH187" s="21">
        <f t="shared" si="403"/>
        <v>7.6480141538030537</v>
      </c>
      <c r="AI187" s="21">
        <f t="shared" si="403"/>
        <v>11.298057667400711</v>
      </c>
      <c r="AJ187" s="21">
        <f t="shared" si="403"/>
        <v>58.677400080836939</v>
      </c>
      <c r="AK187" s="21">
        <f t="shared" si="403"/>
        <v>7.8970177046771527E-3</v>
      </c>
      <c r="AL187" s="21">
        <f t="shared" si="403"/>
        <v>9.4116730511024302E-2</v>
      </c>
      <c r="AM187" s="21">
        <f t="shared" si="403"/>
        <v>9.5376325909040161E-2</v>
      </c>
      <c r="AN187" s="21">
        <f t="shared" si="403"/>
        <v>0.27253047932183161</v>
      </c>
      <c r="AO187" s="21">
        <f t="shared" si="403"/>
        <v>0.25830340900071153</v>
      </c>
      <c r="AP187" s="21">
        <f t="shared" si="403"/>
        <v>4.8653328609342329E-2</v>
      </c>
      <c r="AQ187" s="21">
        <f t="shared" si="403"/>
        <v>1.0998920635064617</v>
      </c>
      <c r="AR187" s="21">
        <f t="shared" si="403"/>
        <v>1.417127184458745</v>
      </c>
      <c r="AS187" s="21">
        <f t="shared" si="403"/>
        <v>0.17821061549520706</v>
      </c>
      <c r="AT187" s="21">
        <f t="shared" si="403"/>
        <v>0.59861816328141793</v>
      </c>
      <c r="AU187" s="21">
        <f t="shared" si="403"/>
        <v>3.2144081514112472</v>
      </c>
    </row>
    <row r="188" spans="1:47" s="15" customFormat="1" ht="11.25" x14ac:dyDescent="0.15">
      <c r="A188" s="20">
        <v>41912</v>
      </c>
      <c r="B188" s="18">
        <f t="shared" ref="B188:M188" si="404">ABS(B139)</f>
        <v>0.24154317935988415</v>
      </c>
      <c r="C188" s="21">
        <f t="shared" si="404"/>
        <v>2.2697423386205626</v>
      </c>
      <c r="D188" s="21">
        <f t="shared" si="404"/>
        <v>1.7611437447005311</v>
      </c>
      <c r="E188" s="21">
        <f t="shared" si="404"/>
        <v>1.4540701382122772</v>
      </c>
      <c r="F188" s="21">
        <f t="shared" si="404"/>
        <v>0.8962813035564704</v>
      </c>
      <c r="G188" s="21">
        <f t="shared" si="404"/>
        <v>1.4073328919203418</v>
      </c>
      <c r="H188" s="21">
        <f t="shared" si="404"/>
        <v>1.5283551908807917</v>
      </c>
      <c r="I188" s="21">
        <f t="shared" si="404"/>
        <v>0.5160491391048796</v>
      </c>
      <c r="J188" s="21">
        <f t="shared" si="404"/>
        <v>5.50728018847816E-2</v>
      </c>
      <c r="K188" s="21">
        <f t="shared" si="404"/>
        <v>0.15381061119713677</v>
      </c>
      <c r="L188" s="21">
        <f t="shared" si="404"/>
        <v>4.6791937366940584</v>
      </c>
      <c r="M188" s="21">
        <f t="shared" si="404"/>
        <v>3.3128877147699547</v>
      </c>
      <c r="N188" s="21">
        <f t="shared" si="301"/>
        <v>12.295172480286947</v>
      </c>
      <c r="O188" s="21">
        <f t="shared" ref="O188:Z188" si="405">ABS(O139)</f>
        <v>174.75224969853019</v>
      </c>
      <c r="P188" s="21">
        <f t="shared" si="405"/>
        <v>0.81265538097008727</v>
      </c>
      <c r="Q188" s="21">
        <f t="shared" si="405"/>
        <v>0.40116704308360041</v>
      </c>
      <c r="R188" s="21">
        <f t="shared" si="405"/>
        <v>8.2940135722824132E-2</v>
      </c>
      <c r="S188" s="21">
        <f t="shared" si="405"/>
        <v>3.7001775260488534</v>
      </c>
      <c r="T188" s="21">
        <f t="shared" si="405"/>
        <v>9.38797295815254</v>
      </c>
      <c r="U188" s="21">
        <f t="shared" si="405"/>
        <v>1.6731300681763797</v>
      </c>
      <c r="V188" s="21">
        <f t="shared" si="405"/>
        <v>8.3683571406981308E-2</v>
      </c>
      <c r="W188" s="21">
        <f t="shared" si="405"/>
        <v>1.602664748642499</v>
      </c>
      <c r="X188" s="21">
        <f t="shared" si="405"/>
        <v>0.35536193378145142</v>
      </c>
      <c r="Y188" s="21">
        <f t="shared" si="405"/>
        <v>1.1397788382697402</v>
      </c>
      <c r="Z188" s="21">
        <f t="shared" si="405"/>
        <v>0.12887515264324415</v>
      </c>
      <c r="AA188" s="21">
        <f t="shared" si="303"/>
        <v>1.7989888696714993</v>
      </c>
      <c r="AB188" s="21">
        <f t="shared" ref="AB188:AU188" si="406">ABS(AB139)</f>
        <v>173.34255148237142</v>
      </c>
      <c r="AC188" s="21">
        <f t="shared" si="406"/>
        <v>1.4805833990466585E-2</v>
      </c>
      <c r="AD188" s="21">
        <f t="shared" si="406"/>
        <v>0.61133699014876719</v>
      </c>
      <c r="AE188" s="21">
        <f t="shared" si="406"/>
        <v>0.12887499971796351</v>
      </c>
      <c r="AF188" s="21">
        <f t="shared" si="406"/>
        <v>1.1686819643950708</v>
      </c>
      <c r="AG188" s="21">
        <f t="shared" si="406"/>
        <v>0.63162652490571725</v>
      </c>
      <c r="AH188" s="21">
        <f t="shared" si="406"/>
        <v>6.8839385040701293</v>
      </c>
      <c r="AI188" s="21">
        <f t="shared" si="406"/>
        <v>105.84085852302316</v>
      </c>
      <c r="AJ188" s="21">
        <f t="shared" si="406"/>
        <v>723.72410591635264</v>
      </c>
      <c r="AK188" s="21">
        <f t="shared" si="406"/>
        <v>0.30293367516348324</v>
      </c>
      <c r="AL188" s="21">
        <f t="shared" si="406"/>
        <v>0.13639042729016612</v>
      </c>
      <c r="AM188" s="21">
        <f t="shared" si="406"/>
        <v>0.26764174664346224</v>
      </c>
      <c r="AN188" s="21">
        <f t="shared" si="406"/>
        <v>0.43941936975432455</v>
      </c>
      <c r="AO188" s="21">
        <f t="shared" si="406"/>
        <v>0.12453175143055815</v>
      </c>
      <c r="AP188" s="21">
        <f t="shared" si="406"/>
        <v>6.7056690283117087E-2</v>
      </c>
      <c r="AQ188" s="21">
        <f t="shared" si="406"/>
        <v>0.70541061769998459</v>
      </c>
      <c r="AR188" s="21">
        <f t="shared" si="406"/>
        <v>1.775961798901313</v>
      </c>
      <c r="AS188" s="21">
        <f t="shared" si="406"/>
        <v>0.45247949624375555</v>
      </c>
      <c r="AT188" s="21">
        <f t="shared" si="406"/>
        <v>0.58022603969303632</v>
      </c>
      <c r="AU188" s="21">
        <f t="shared" si="406"/>
        <v>5.1693836421812902</v>
      </c>
    </row>
    <row r="189" spans="1:47" s="15" customFormat="1" ht="11.25" x14ac:dyDescent="0.15">
      <c r="A189" s="20">
        <v>42004</v>
      </c>
      <c r="B189" s="18">
        <f t="shared" ref="B189:M189" si="407">ABS(B140)</f>
        <v>1.1390141357122732</v>
      </c>
      <c r="C189" s="21">
        <f t="shared" si="407"/>
        <v>0.81265538097008727</v>
      </c>
      <c r="D189" s="21">
        <f t="shared" si="407"/>
        <v>0.40116704308360041</v>
      </c>
      <c r="E189" s="21">
        <f t="shared" si="407"/>
        <v>8.2940135722824132E-2</v>
      </c>
      <c r="F189" s="21">
        <f t="shared" si="407"/>
        <v>3.7001775260488534</v>
      </c>
      <c r="G189" s="21">
        <f t="shared" si="407"/>
        <v>9.38797295815254</v>
      </c>
      <c r="H189" s="21">
        <f t="shared" si="407"/>
        <v>1.6731300681763797</v>
      </c>
      <c r="I189" s="21">
        <f t="shared" si="407"/>
        <v>8.3683571406981308E-2</v>
      </c>
      <c r="J189" s="21">
        <f t="shared" si="407"/>
        <v>1.602664748642499</v>
      </c>
      <c r="K189" s="21">
        <f t="shared" si="407"/>
        <v>0.35536193378145142</v>
      </c>
      <c r="L189" s="21">
        <f t="shared" si="407"/>
        <v>1.1397788382697402</v>
      </c>
      <c r="M189" s="21">
        <f t="shared" si="407"/>
        <v>0.12887515264324415</v>
      </c>
      <c r="N189" s="21">
        <f t="shared" si="301"/>
        <v>1.7989888696714993</v>
      </c>
      <c r="O189" s="21">
        <f t="shared" ref="O189:Z189" si="408">ABS(O140)</f>
        <v>173.34255148237142</v>
      </c>
      <c r="P189" s="21">
        <f t="shared" si="408"/>
        <v>2.6742777248005378</v>
      </c>
      <c r="Q189" s="21">
        <f t="shared" si="408"/>
        <v>2.364709675211834</v>
      </c>
      <c r="R189" s="21">
        <f t="shared" si="408"/>
        <v>0.93068770471696116</v>
      </c>
      <c r="S189" s="21">
        <f t="shared" si="408"/>
        <v>1.4442862924714523</v>
      </c>
      <c r="T189" s="21">
        <f t="shared" si="408"/>
        <v>25.540483527875658</v>
      </c>
      <c r="U189" s="21">
        <f t="shared" si="408"/>
        <v>5.0804639048231497</v>
      </c>
      <c r="V189" s="21">
        <f t="shared" si="408"/>
        <v>1.1863099524146807</v>
      </c>
      <c r="W189" s="21">
        <f t="shared" si="408"/>
        <v>4.6502221407408468</v>
      </c>
      <c r="X189" s="21">
        <f t="shared" si="408"/>
        <v>0.4881492343503967</v>
      </c>
      <c r="Y189" s="21">
        <f t="shared" si="408"/>
        <v>0.3231474379508904</v>
      </c>
      <c r="Z189" s="21">
        <f t="shared" si="408"/>
        <v>0.41544173373969739</v>
      </c>
      <c r="AA189" s="21">
        <f t="shared" si="303"/>
        <v>6.5354075538850696</v>
      </c>
      <c r="AB189" s="21">
        <f t="shared" ref="AB189:AU189" si="409">ABS(AB140)</f>
        <v>35.647730382485967</v>
      </c>
      <c r="AC189" s="21">
        <f t="shared" si="409"/>
        <v>0.26632106909156483</v>
      </c>
      <c r="AD189" s="21">
        <f t="shared" si="409"/>
        <v>0.28328306956169425</v>
      </c>
      <c r="AE189" s="21">
        <f t="shared" si="409"/>
        <v>0.58410756121671226</v>
      </c>
      <c r="AF189" s="21">
        <f t="shared" si="409"/>
        <v>1.8020826355645958</v>
      </c>
      <c r="AG189" s="21">
        <f t="shared" si="409"/>
        <v>1.3855971152065683</v>
      </c>
      <c r="AH189" s="21">
        <f t="shared" si="409"/>
        <v>0.74199170041679308</v>
      </c>
      <c r="AI189" s="21">
        <f t="shared" si="409"/>
        <v>125.46106272632822</v>
      </c>
      <c r="AJ189" s="21">
        <f t="shared" si="409"/>
        <v>98.845019819116118</v>
      </c>
      <c r="AK189" s="21">
        <f t="shared" si="409"/>
        <v>0.29317836721864587</v>
      </c>
      <c r="AL189" s="21">
        <f t="shared" si="409"/>
        <v>8.0296492092115895E-2</v>
      </c>
      <c r="AM189" s="21">
        <f t="shared" si="409"/>
        <v>0.10480835788770498</v>
      </c>
      <c r="AN189" s="21">
        <f t="shared" si="409"/>
        <v>0.35777156181329667</v>
      </c>
      <c r="AO189" s="21">
        <f t="shared" si="409"/>
        <v>9.8022924720609736E-2</v>
      </c>
      <c r="AP189" s="21">
        <f t="shared" si="409"/>
        <v>0.29378546138027495</v>
      </c>
      <c r="AQ189" s="21">
        <f t="shared" si="409"/>
        <v>0.7211772421751359</v>
      </c>
      <c r="AR189" s="21">
        <f t="shared" si="409"/>
        <v>3.0503317285461864</v>
      </c>
      <c r="AS189" s="21">
        <f t="shared" si="409"/>
        <v>0.27073269620059875</v>
      </c>
      <c r="AT189" s="21">
        <f t="shared" si="409"/>
        <v>1.8951845813907</v>
      </c>
      <c r="AU189" s="21">
        <f t="shared" si="409"/>
        <v>3.2844425505453674</v>
      </c>
    </row>
    <row r="190" spans="1:47" s="15" customFormat="1" ht="11.25" x14ac:dyDescent="0.15">
      <c r="A190" s="20">
        <v>42094</v>
      </c>
      <c r="B190" s="18">
        <f t="shared" ref="B190:M190" si="410">ABS(B141)</f>
        <v>0.65390072510102659</v>
      </c>
      <c r="C190" s="21">
        <f t="shared" si="410"/>
        <v>2.6742777248005378</v>
      </c>
      <c r="D190" s="21">
        <f t="shared" si="410"/>
        <v>2.364709675211834</v>
      </c>
      <c r="E190" s="21">
        <f t="shared" si="410"/>
        <v>0.93068770471696116</v>
      </c>
      <c r="F190" s="21">
        <f t="shared" si="410"/>
        <v>1.4442862924714523</v>
      </c>
      <c r="G190" s="21">
        <f t="shared" si="410"/>
        <v>25.540483527875658</v>
      </c>
      <c r="H190" s="21">
        <f t="shared" si="410"/>
        <v>5.0804639048231497</v>
      </c>
      <c r="I190" s="21">
        <f t="shared" si="410"/>
        <v>1.1863099524146807</v>
      </c>
      <c r="J190" s="21">
        <f t="shared" si="410"/>
        <v>4.6502221407408468</v>
      </c>
      <c r="K190" s="21">
        <f t="shared" si="410"/>
        <v>0.4881492343503967</v>
      </c>
      <c r="L190" s="21">
        <f t="shared" si="410"/>
        <v>0.3231474379508904</v>
      </c>
      <c r="M190" s="21">
        <f t="shared" si="410"/>
        <v>0.41544173373969739</v>
      </c>
      <c r="N190" s="21">
        <f t="shared" si="301"/>
        <v>6.5354075538850696</v>
      </c>
      <c r="O190" s="21">
        <f t="shared" ref="O190:Z190" si="411">ABS(O141)</f>
        <v>35.647730382485967</v>
      </c>
      <c r="P190" s="21">
        <f t="shared" si="411"/>
        <v>14.844505113104118</v>
      </c>
      <c r="Q190" s="21">
        <f t="shared" si="411"/>
        <v>9.5425504318917458</v>
      </c>
      <c r="R190" s="21">
        <f t="shared" si="411"/>
        <v>0.27006270879294275</v>
      </c>
      <c r="S190" s="21">
        <f t="shared" si="411"/>
        <v>1.6015775667129595</v>
      </c>
      <c r="T190" s="21">
        <f t="shared" si="411"/>
        <v>1.4329490310338588</v>
      </c>
      <c r="U190" s="21">
        <f t="shared" si="411"/>
        <v>1.2188776746915904</v>
      </c>
      <c r="V190" s="21">
        <f t="shared" si="411"/>
        <v>1.7571462450104631</v>
      </c>
      <c r="W190" s="21">
        <f t="shared" si="411"/>
        <v>1.5269245718633642</v>
      </c>
      <c r="X190" s="21">
        <f t="shared" si="411"/>
        <v>1.3474666488441116</v>
      </c>
      <c r="Y190" s="21">
        <f t="shared" si="411"/>
        <v>1.8263859257888289</v>
      </c>
      <c r="Z190" s="21">
        <f t="shared" si="411"/>
        <v>1.3957727283507524</v>
      </c>
      <c r="AA190" s="21">
        <f t="shared" si="303"/>
        <v>1.3155340864897682</v>
      </c>
      <c r="AB190" s="21">
        <f t="shared" ref="AB190:AU190" si="412">ABS(AB141)</f>
        <v>149.30596581324633</v>
      </c>
      <c r="AC190" s="21">
        <f t="shared" si="412"/>
        <v>6.5248471825105028E-2</v>
      </c>
      <c r="AD190" s="21">
        <f t="shared" si="412"/>
        <v>0.30757620451570378</v>
      </c>
      <c r="AE190" s="21">
        <f t="shared" si="412"/>
        <v>0.2379898006588787</v>
      </c>
      <c r="AF190" s="21">
        <f t="shared" si="412"/>
        <v>3.152722304336117</v>
      </c>
      <c r="AG190" s="21">
        <f t="shared" si="412"/>
        <v>3.6397059830938807</v>
      </c>
      <c r="AH190" s="21">
        <f t="shared" si="412"/>
        <v>6.2675063682047325</v>
      </c>
      <c r="AI190" s="21">
        <f t="shared" si="412"/>
        <v>350.47643992513667</v>
      </c>
      <c r="AJ190" s="21">
        <f t="shared" si="412"/>
        <v>26.727560446830527</v>
      </c>
      <c r="AK190" s="21">
        <f t="shared" si="412"/>
        <v>0.5325219893042511</v>
      </c>
      <c r="AL190" s="21">
        <f t="shared" si="412"/>
        <v>8.6195936668453821E-2</v>
      </c>
      <c r="AM190" s="21">
        <f t="shared" si="412"/>
        <v>0.89271059819862708</v>
      </c>
      <c r="AN190" s="21">
        <f t="shared" si="412"/>
        <v>2.7742485977413285</v>
      </c>
      <c r="AO190" s="21">
        <f t="shared" si="412"/>
        <v>5.8457349393301623E-3</v>
      </c>
      <c r="AP190" s="21">
        <f t="shared" si="412"/>
        <v>0.12337550368760396</v>
      </c>
      <c r="AQ190" s="21">
        <f t="shared" si="412"/>
        <v>1.4021964949022494</v>
      </c>
      <c r="AR190" s="21">
        <f t="shared" si="412"/>
        <v>1.769874375168919</v>
      </c>
      <c r="AS190" s="21">
        <f t="shared" si="412"/>
        <v>0.50157295932062207</v>
      </c>
      <c r="AT190" s="21">
        <f t="shared" si="412"/>
        <v>1.8923479865205917</v>
      </c>
      <c r="AU190" s="21">
        <f t="shared" si="412"/>
        <v>1.5928971185955925</v>
      </c>
    </row>
    <row r="191" spans="1:47" s="15" customFormat="1" ht="11.25" x14ac:dyDescent="0.15">
      <c r="A191" s="20">
        <v>42185</v>
      </c>
      <c r="B191" s="18">
        <f t="shared" ref="B191:M191" si="413">ABS(B142)</f>
        <v>4.362239673719924</v>
      </c>
      <c r="C191" s="21">
        <f t="shared" si="413"/>
        <v>14.844505113104118</v>
      </c>
      <c r="D191" s="21">
        <f t="shared" si="413"/>
        <v>9.5425504318917458</v>
      </c>
      <c r="E191" s="21">
        <f t="shared" si="413"/>
        <v>0.27006270879294275</v>
      </c>
      <c r="F191" s="21">
        <f t="shared" si="413"/>
        <v>1.6015775667129595</v>
      </c>
      <c r="G191" s="21">
        <f t="shared" si="413"/>
        <v>1.4329490310338588</v>
      </c>
      <c r="H191" s="21">
        <f t="shared" si="413"/>
        <v>1.2188776746915904</v>
      </c>
      <c r="I191" s="21">
        <f t="shared" si="413"/>
        <v>1.7571462450104631</v>
      </c>
      <c r="J191" s="21">
        <f t="shared" si="413"/>
        <v>1.5269245718633642</v>
      </c>
      <c r="K191" s="21">
        <f t="shared" si="413"/>
        <v>1.3474666488441116</v>
      </c>
      <c r="L191" s="21">
        <f t="shared" si="413"/>
        <v>1.8263859257888289</v>
      </c>
      <c r="M191" s="21">
        <f t="shared" si="413"/>
        <v>1.3957727283507524</v>
      </c>
      <c r="N191" s="21">
        <f t="shared" si="301"/>
        <v>1.3155340864897682</v>
      </c>
      <c r="O191" s="21">
        <f t="shared" ref="O191:Z191" si="414">ABS(O142)</f>
        <v>149.30596581324633</v>
      </c>
      <c r="P191" s="21">
        <f t="shared" si="414"/>
        <v>5.2379533930733251</v>
      </c>
      <c r="Q191" s="21">
        <f t="shared" si="414"/>
        <v>4.6259524699074932</v>
      </c>
      <c r="R191" s="21">
        <f t="shared" si="414"/>
        <v>2.3680445472154812</v>
      </c>
      <c r="S191" s="21">
        <f t="shared" si="414"/>
        <v>1.6396861921572372</v>
      </c>
      <c r="T191" s="21">
        <f t="shared" si="414"/>
        <v>0.19856798999149042</v>
      </c>
      <c r="U191" s="21">
        <f t="shared" si="414"/>
        <v>1.8473640642940277</v>
      </c>
      <c r="V191" s="21">
        <f t="shared" si="414"/>
        <v>0.43645371748522083</v>
      </c>
      <c r="W191" s="21">
        <f t="shared" si="414"/>
        <v>0.49292335739100313</v>
      </c>
      <c r="X191" s="21">
        <f t="shared" si="414"/>
        <v>0.42067854243798941</v>
      </c>
      <c r="Y191" s="21">
        <f t="shared" si="414"/>
        <v>5.6290289937877471</v>
      </c>
      <c r="Z191" s="21">
        <f t="shared" si="414"/>
        <v>1.257346410696214</v>
      </c>
      <c r="AA191" s="21">
        <f t="shared" si="303"/>
        <v>10.83303286516016</v>
      </c>
      <c r="AB191" s="21">
        <f t="shared" ref="AB191:AU191" si="415">ABS(AB142)</f>
        <v>14.476818324298643</v>
      </c>
      <c r="AC191" s="21">
        <f t="shared" si="415"/>
        <v>7.3763289746870797E-2</v>
      </c>
      <c r="AD191" s="21">
        <f t="shared" si="415"/>
        <v>0.57247691752134666</v>
      </c>
      <c r="AE191" s="21">
        <f t="shared" si="415"/>
        <v>0.11397344628884108</v>
      </c>
      <c r="AF191" s="21">
        <f t="shared" si="415"/>
        <v>2.6243637935123667</v>
      </c>
      <c r="AG191" s="21">
        <f t="shared" si="415"/>
        <v>2.7522497034871232</v>
      </c>
      <c r="AH191" s="21">
        <f t="shared" si="415"/>
        <v>0.42876832847839758</v>
      </c>
      <c r="AI191" s="21">
        <f t="shared" si="415"/>
        <v>424.05090264529292</v>
      </c>
      <c r="AJ191" s="21">
        <f t="shared" si="415"/>
        <v>18.464932081143314</v>
      </c>
      <c r="AK191" s="21">
        <f t="shared" si="415"/>
        <v>0.12206768443589747</v>
      </c>
      <c r="AL191" s="21">
        <f t="shared" si="415"/>
        <v>7.2172646398048546E-2</v>
      </c>
      <c r="AM191" s="21">
        <f t="shared" si="415"/>
        <v>0.97046898198374454</v>
      </c>
      <c r="AN191" s="21">
        <f t="shared" si="415"/>
        <v>0.22459512236512896</v>
      </c>
      <c r="AO191" s="21">
        <f t="shared" si="415"/>
        <v>8.842660384868152E-2</v>
      </c>
      <c r="AP191" s="21">
        <f t="shared" si="415"/>
        <v>6.2029228726401528E-2</v>
      </c>
      <c r="AQ191" s="21">
        <f t="shared" si="415"/>
        <v>0.16654596535993008</v>
      </c>
      <c r="AR191" s="21">
        <f t="shared" si="415"/>
        <v>2.4608463793426192</v>
      </c>
      <c r="AS191" s="21">
        <f t="shared" si="415"/>
        <v>0.14209381439936561</v>
      </c>
      <c r="AT191" s="21">
        <f t="shared" si="415"/>
        <v>0.13694515896289997</v>
      </c>
      <c r="AU191" s="21">
        <f t="shared" si="415"/>
        <v>0.61053770653737471</v>
      </c>
    </row>
    <row r="192" spans="1:47" s="15" customFormat="1" ht="11.25" x14ac:dyDescent="0.15">
      <c r="A192" s="20">
        <v>42277</v>
      </c>
      <c r="B192" s="18">
        <f t="shared" ref="B192:M192" si="416">ABS(B143)</f>
        <v>1.0998307679106214</v>
      </c>
      <c r="C192" s="21">
        <f t="shared" si="416"/>
        <v>5.2379533930733251</v>
      </c>
      <c r="D192" s="21">
        <f t="shared" si="416"/>
        <v>4.6259524699074932</v>
      </c>
      <c r="E192" s="21">
        <f t="shared" si="416"/>
        <v>2.3680445472154812</v>
      </c>
      <c r="F192" s="21">
        <f t="shared" si="416"/>
        <v>1.6396861921572372</v>
      </c>
      <c r="G192" s="21">
        <f t="shared" si="416"/>
        <v>0.19856798999149042</v>
      </c>
      <c r="H192" s="21">
        <f t="shared" si="416"/>
        <v>1.8473640642940277</v>
      </c>
      <c r="I192" s="21">
        <f t="shared" si="416"/>
        <v>0.43645371748522083</v>
      </c>
      <c r="J192" s="21">
        <f t="shared" si="416"/>
        <v>0.49292335739100313</v>
      </c>
      <c r="K192" s="21">
        <f t="shared" si="416"/>
        <v>0.42067854243798941</v>
      </c>
      <c r="L192" s="21">
        <f t="shared" si="416"/>
        <v>5.6290289937877471</v>
      </c>
      <c r="M192" s="21">
        <f t="shared" si="416"/>
        <v>1.257346410696214</v>
      </c>
      <c r="N192" s="21">
        <f t="shared" si="301"/>
        <v>10.83303286516016</v>
      </c>
      <c r="O192" s="21">
        <f t="shared" ref="O192:Z192" si="417">ABS(O143)</f>
        <v>14.476818324298643</v>
      </c>
      <c r="P192" s="21">
        <f t="shared" si="417"/>
        <v>2.2540407452335716</v>
      </c>
      <c r="Q192" s="21">
        <f t="shared" si="417"/>
        <v>1.5996683697720444</v>
      </c>
      <c r="R192" s="21">
        <f t="shared" si="417"/>
        <v>1.6231799498384085</v>
      </c>
      <c r="S192" s="21">
        <f t="shared" si="417"/>
        <v>4.5860611865220031</v>
      </c>
      <c r="T192" s="21">
        <f t="shared" si="417"/>
        <v>3.6846224160131515</v>
      </c>
      <c r="U192" s="21">
        <f t="shared" si="417"/>
        <v>2.3727763753100284</v>
      </c>
      <c r="V192" s="21">
        <f t="shared" si="417"/>
        <v>0.16535087145214825</v>
      </c>
      <c r="W192" s="21">
        <f t="shared" si="417"/>
        <v>0.25877739584011639</v>
      </c>
      <c r="X192" s="21">
        <f t="shared" si="417"/>
        <v>0.15361631029912071</v>
      </c>
      <c r="Y192" s="21">
        <f t="shared" si="417"/>
        <v>4.0090237415471259</v>
      </c>
      <c r="Z192" s="21">
        <f t="shared" si="417"/>
        <v>0.12346838260153316</v>
      </c>
      <c r="AA192" s="21">
        <f t="shared" si="303"/>
        <v>4.2086767534104785</v>
      </c>
      <c r="AB192" s="21">
        <f t="shared" ref="AB192:AU192" si="418">ABS(AB143)</f>
        <v>1.2897713908866346</v>
      </c>
      <c r="AC192" s="21">
        <f t="shared" si="418"/>
        <v>0.11646499706359581</v>
      </c>
      <c r="AD192" s="21">
        <f t="shared" si="418"/>
        <v>1.9985148507583657</v>
      </c>
      <c r="AE192" s="21">
        <f t="shared" si="418"/>
        <v>0.16802671725446028</v>
      </c>
      <c r="AF192" s="21">
        <f t="shared" si="418"/>
        <v>1.4721616426375463</v>
      </c>
      <c r="AG192" s="21">
        <f t="shared" si="418"/>
        <v>0.89818935918586118</v>
      </c>
      <c r="AH192" s="21">
        <f t="shared" si="418"/>
        <v>3.9288735530714916</v>
      </c>
      <c r="AI192" s="21">
        <f t="shared" si="418"/>
        <v>137.5900988889579</v>
      </c>
      <c r="AJ192" s="21">
        <f t="shared" si="418"/>
        <v>127.65820574203694</v>
      </c>
      <c r="AK192" s="21">
        <f t="shared" si="418"/>
        <v>7.3192446739083913E-2</v>
      </c>
      <c r="AL192" s="21">
        <f t="shared" si="418"/>
        <v>0.12613592964277773</v>
      </c>
      <c r="AM192" s="21">
        <f t="shared" si="418"/>
        <v>7.1442715042380672E-2</v>
      </c>
      <c r="AN192" s="21">
        <f t="shared" si="418"/>
        <v>0.23971722148243618</v>
      </c>
      <c r="AO192" s="21">
        <f t="shared" si="418"/>
        <v>0.23072207988768523</v>
      </c>
      <c r="AP192" s="21">
        <f t="shared" si="418"/>
        <v>8.280899936099112E-2</v>
      </c>
      <c r="AQ192" s="21">
        <f t="shared" si="418"/>
        <v>1.0195292576410204</v>
      </c>
      <c r="AR192" s="21">
        <f t="shared" si="418"/>
        <v>5.1081505972839691</v>
      </c>
      <c r="AS192" s="21">
        <f t="shared" si="418"/>
        <v>9.3284356852373809E-2</v>
      </c>
      <c r="AT192" s="21">
        <f t="shared" si="418"/>
        <v>1.0219883181938065</v>
      </c>
      <c r="AU192" s="21">
        <f t="shared" si="418"/>
        <v>3.3559890623008708</v>
      </c>
    </row>
    <row r="193" spans="1:47" s="15" customFormat="1" ht="11.25" x14ac:dyDescent="0.15">
      <c r="A193" s="20">
        <v>42369</v>
      </c>
      <c r="B193" s="18">
        <f t="shared" ref="B193:M193" si="419">ABS(B144)</f>
        <v>0.25810962764719753</v>
      </c>
      <c r="C193" s="21">
        <f t="shared" si="419"/>
        <v>2.2540407452335716</v>
      </c>
      <c r="D193" s="21">
        <f t="shared" si="419"/>
        <v>1.5996683697720444</v>
      </c>
      <c r="E193" s="21">
        <f t="shared" si="419"/>
        <v>1.6231799498384085</v>
      </c>
      <c r="F193" s="21">
        <f t="shared" si="419"/>
        <v>4.5860611865220031</v>
      </c>
      <c r="G193" s="21">
        <f t="shared" si="419"/>
        <v>3.6846224160131515</v>
      </c>
      <c r="H193" s="21">
        <f t="shared" si="419"/>
        <v>2.3727763753100284</v>
      </c>
      <c r="I193" s="21">
        <f t="shared" si="419"/>
        <v>0.16535087145214825</v>
      </c>
      <c r="J193" s="21">
        <f t="shared" si="419"/>
        <v>0.25877739584011639</v>
      </c>
      <c r="K193" s="21">
        <f t="shared" si="419"/>
        <v>0.15361631029912071</v>
      </c>
      <c r="L193" s="21">
        <f t="shared" si="419"/>
        <v>4.0090237415471259</v>
      </c>
      <c r="M193" s="21">
        <f t="shared" si="419"/>
        <v>0.12346838260153316</v>
      </c>
      <c r="N193" s="21">
        <f t="shared" si="301"/>
        <v>4.2086767534104785</v>
      </c>
      <c r="O193" s="21">
        <f t="shared" ref="O193:Z193" si="420">ABS(O144)</f>
        <v>1.2897713908866346</v>
      </c>
      <c r="P193" s="21">
        <f t="shared" si="420"/>
        <v>33.598920387937135</v>
      </c>
      <c r="Q193" s="21">
        <f t="shared" si="420"/>
        <v>24.494151075090283</v>
      </c>
      <c r="R193" s="21">
        <f t="shared" si="420"/>
        <v>2.7201140660920982</v>
      </c>
      <c r="S193" s="21">
        <f t="shared" si="420"/>
        <v>0.78608552488558181</v>
      </c>
      <c r="T193" s="21">
        <f t="shared" si="420"/>
        <v>25.488088424838274</v>
      </c>
      <c r="U193" s="21">
        <f t="shared" si="420"/>
        <v>2.1973908851516266</v>
      </c>
      <c r="V193" s="21">
        <f t="shared" si="420"/>
        <v>6.1345034000577074</v>
      </c>
      <c r="W193" s="21">
        <f t="shared" si="420"/>
        <v>7.2641981500732022</v>
      </c>
      <c r="X193" s="21">
        <f t="shared" si="420"/>
        <v>0.76822287140331846</v>
      </c>
      <c r="Y193" s="21">
        <f t="shared" si="420"/>
        <v>5.6400416408260661</v>
      </c>
      <c r="Z193" s="21">
        <f t="shared" si="420"/>
        <v>0.11373320306150161</v>
      </c>
      <c r="AA193" s="21">
        <f t="shared" si="303"/>
        <v>47.290845799703177</v>
      </c>
      <c r="AB193" s="21">
        <f t="shared" ref="AB193:AU193" si="421">ABS(AB144)</f>
        <v>23.441125073150332</v>
      </c>
      <c r="AC193" s="21">
        <f t="shared" si="421"/>
        <v>4.0640894853988113E-2</v>
      </c>
      <c r="AD193" s="21">
        <f t="shared" si="421"/>
        <v>1.1544600522341424</v>
      </c>
      <c r="AE193" s="21">
        <f t="shared" si="421"/>
        <v>0.14570700393490571</v>
      </c>
      <c r="AF193" s="21">
        <f t="shared" si="421"/>
        <v>1.7167645382450063</v>
      </c>
      <c r="AG193" s="21">
        <f t="shared" si="421"/>
        <v>2.7698201504931257</v>
      </c>
      <c r="AH193" s="21">
        <f t="shared" si="421"/>
        <v>1.6840779228266682</v>
      </c>
      <c r="AI193" s="21">
        <f t="shared" si="421"/>
        <v>68.449709315430411</v>
      </c>
      <c r="AJ193" s="21">
        <f t="shared" si="421"/>
        <v>3128.5563950490405</v>
      </c>
      <c r="AK193" s="21">
        <f t="shared" si="421"/>
        <v>0.18279128509807091</v>
      </c>
      <c r="AL193" s="21">
        <f t="shared" si="421"/>
        <v>8.0260354788595889E-2</v>
      </c>
      <c r="AM193" s="21">
        <f t="shared" si="421"/>
        <v>0.34461846983729905</v>
      </c>
      <c r="AN193" s="21">
        <f t="shared" si="421"/>
        <v>8.1640483306544304E-2</v>
      </c>
      <c r="AO193" s="21">
        <f t="shared" si="421"/>
        <v>9.3865710485362019E-2</v>
      </c>
      <c r="AP193" s="21">
        <f t="shared" si="421"/>
        <v>7.3378718721684222E-2</v>
      </c>
      <c r="AQ193" s="21">
        <f t="shared" si="421"/>
        <v>7.2629547107691789E-2</v>
      </c>
      <c r="AR193" s="21">
        <f t="shared" si="421"/>
        <v>1.5244795385741794</v>
      </c>
      <c r="AS193" s="21">
        <f t="shared" si="421"/>
        <v>0.19824871298298666</v>
      </c>
      <c r="AT193" s="21">
        <f t="shared" si="421"/>
        <v>0.34830058706033595</v>
      </c>
      <c r="AU193" s="21">
        <f t="shared" si="421"/>
        <v>2.1524681788595021</v>
      </c>
    </row>
    <row r="194" spans="1:47" s="15" customFormat="1" ht="11.25" x14ac:dyDescent="0.15">
      <c r="A194" s="20">
        <v>42460</v>
      </c>
      <c r="B194" s="18">
        <f t="shared" ref="B194:M194" si="422">ABS(B145)</f>
        <v>9.4605264140210998</v>
      </c>
      <c r="C194" s="21">
        <f t="shared" si="422"/>
        <v>33.598920387937135</v>
      </c>
      <c r="D194" s="21">
        <f t="shared" si="422"/>
        <v>24.494151075090283</v>
      </c>
      <c r="E194" s="21">
        <f t="shared" si="422"/>
        <v>2.7201140660920982</v>
      </c>
      <c r="F194" s="21">
        <f t="shared" si="422"/>
        <v>0.78608552488558181</v>
      </c>
      <c r="G194" s="21">
        <f t="shared" si="422"/>
        <v>25.488088424838274</v>
      </c>
      <c r="H194" s="21">
        <f t="shared" si="422"/>
        <v>2.1973908851516266</v>
      </c>
      <c r="I194" s="21">
        <f t="shared" si="422"/>
        <v>6.1345034000577074</v>
      </c>
      <c r="J194" s="21">
        <f t="shared" si="422"/>
        <v>7.2641981500732022</v>
      </c>
      <c r="K194" s="21">
        <f t="shared" si="422"/>
        <v>0.76822287140331846</v>
      </c>
      <c r="L194" s="21">
        <f t="shared" si="422"/>
        <v>5.6400416408260661</v>
      </c>
      <c r="M194" s="21">
        <f t="shared" si="422"/>
        <v>0.11373320306150161</v>
      </c>
      <c r="N194" s="21">
        <f t="shared" si="301"/>
        <v>47.290845799703177</v>
      </c>
      <c r="O194" s="21">
        <f t="shared" ref="O194:Z194" si="423">ABS(O145)</f>
        <v>23.441125073150332</v>
      </c>
      <c r="P194" s="21">
        <f t="shared" si="423"/>
        <v>11.455813884085602</v>
      </c>
      <c r="Q194" s="21">
        <f t="shared" si="423"/>
        <v>6.7274021825150587</v>
      </c>
      <c r="R194" s="21">
        <f t="shared" si="423"/>
        <v>4.4243277746314726</v>
      </c>
      <c r="S194" s="21">
        <f t="shared" si="423"/>
        <v>5.1829989613136185</v>
      </c>
      <c r="T194" s="21">
        <f t="shared" si="423"/>
        <v>8.8497532281373061</v>
      </c>
      <c r="U194" s="21">
        <f t="shared" si="423"/>
        <v>1.0152590229977905</v>
      </c>
      <c r="V194" s="21">
        <f t="shared" si="423"/>
        <v>0.77991423219446243</v>
      </c>
      <c r="W194" s="21">
        <f t="shared" si="423"/>
        <v>1.1480721944772558</v>
      </c>
      <c r="X194" s="21">
        <f t="shared" si="423"/>
        <v>4.0894018205443576E-2</v>
      </c>
      <c r="Y194" s="21">
        <f t="shared" si="423"/>
        <v>2.4269503436041333</v>
      </c>
      <c r="Z194" s="21">
        <f t="shared" si="423"/>
        <v>1.0519576528771337</v>
      </c>
      <c r="AA194" s="21">
        <f t="shared" si="303"/>
        <v>26.446837434873299</v>
      </c>
      <c r="AB194" s="21">
        <f t="shared" ref="AB194:AU194" si="424">ABS(AB145)</f>
        <v>4.1436046905138291</v>
      </c>
      <c r="AC194" s="21">
        <f t="shared" si="424"/>
        <v>0.12554439065135495</v>
      </c>
      <c r="AD194" s="21">
        <f t="shared" si="424"/>
        <v>0.34742096600505706</v>
      </c>
      <c r="AE194" s="21">
        <f t="shared" si="424"/>
        <v>0.53506754853071681</v>
      </c>
      <c r="AF194" s="21">
        <f t="shared" si="424"/>
        <v>3.6284443132818387</v>
      </c>
      <c r="AG194" s="21">
        <f t="shared" si="424"/>
        <v>10.124288402784591</v>
      </c>
      <c r="AH194" s="21">
        <f t="shared" si="424"/>
        <v>33.69313281760396</v>
      </c>
      <c r="AI194" s="21">
        <f t="shared" si="424"/>
        <v>22.970018174571063</v>
      </c>
      <c r="AJ194" s="21">
        <f t="shared" si="424"/>
        <v>112.88329467622236</v>
      </c>
      <c r="AK194" s="21">
        <f t="shared" si="424"/>
        <v>1.4702778878874765E-3</v>
      </c>
      <c r="AL194" s="21">
        <f t="shared" si="424"/>
        <v>1.4956592544978442E-2</v>
      </c>
      <c r="AM194" s="21">
        <f t="shared" si="424"/>
        <v>6.2611537708239948E-2</v>
      </c>
      <c r="AN194" s="21">
        <f t="shared" si="424"/>
        <v>0.22942167199097122</v>
      </c>
      <c r="AO194" s="21">
        <f t="shared" si="424"/>
        <v>0.76204243180672171</v>
      </c>
      <c r="AP194" s="21">
        <f t="shared" si="424"/>
        <v>0.26691418925925919</v>
      </c>
      <c r="AQ194" s="21">
        <f t="shared" si="424"/>
        <v>1.3872695562006481</v>
      </c>
      <c r="AR194" s="21">
        <f t="shared" si="424"/>
        <v>0.12453099272849549</v>
      </c>
      <c r="AS194" s="21">
        <f t="shared" si="424"/>
        <v>4.8272621899317546E-2</v>
      </c>
      <c r="AT194" s="21">
        <f t="shared" si="424"/>
        <v>0.82358329341176395</v>
      </c>
      <c r="AU194" s="21">
        <f t="shared" si="424"/>
        <v>3.0628816135848549</v>
      </c>
    </row>
    <row r="195" spans="1:47" s="15" customFormat="1" ht="11.25" x14ac:dyDescent="0.15">
      <c r="A195" s="20">
        <v>42551</v>
      </c>
      <c r="B195" s="18">
        <f t="shared" ref="B195:M195" si="425">ABS(B146)</f>
        <v>5.5825891421363423</v>
      </c>
      <c r="C195" s="21">
        <f t="shared" si="425"/>
        <v>11.455813884085602</v>
      </c>
      <c r="D195" s="21">
        <f t="shared" si="425"/>
        <v>6.7274021825150587</v>
      </c>
      <c r="E195" s="21">
        <f t="shared" si="425"/>
        <v>4.4243277746314726</v>
      </c>
      <c r="F195" s="21">
        <f t="shared" si="425"/>
        <v>5.1829989613136185</v>
      </c>
      <c r="G195" s="21">
        <f t="shared" si="425"/>
        <v>8.8497532281373061</v>
      </c>
      <c r="H195" s="21">
        <f t="shared" si="425"/>
        <v>1.0152590229977905</v>
      </c>
      <c r="I195" s="21">
        <f t="shared" si="425"/>
        <v>0.77991423219446243</v>
      </c>
      <c r="J195" s="21">
        <f t="shared" si="425"/>
        <v>1.1480721944772558</v>
      </c>
      <c r="K195" s="21">
        <f t="shared" si="425"/>
        <v>4.0894018205443576E-2</v>
      </c>
      <c r="L195" s="21">
        <f t="shared" si="425"/>
        <v>2.4269503436041333</v>
      </c>
      <c r="M195" s="21">
        <f t="shared" si="425"/>
        <v>1.0519576528771337</v>
      </c>
      <c r="N195" s="21">
        <f t="shared" si="301"/>
        <v>26.446837434873299</v>
      </c>
      <c r="O195" s="21">
        <f t="shared" ref="O195:Z195" si="426">ABS(O146)</f>
        <v>4.1436046905138291</v>
      </c>
      <c r="P195" s="21">
        <f t="shared" si="426"/>
        <v>0.21470081189044507</v>
      </c>
      <c r="Q195" s="21">
        <f t="shared" si="426"/>
        <v>0.26658500695373188</v>
      </c>
      <c r="R195" s="21">
        <f t="shared" si="426"/>
        <v>1.7205935346835541</v>
      </c>
      <c r="S195" s="21">
        <f t="shared" si="426"/>
        <v>3.217134151195125</v>
      </c>
      <c r="T195" s="21">
        <f t="shared" si="426"/>
        <v>3.2371395277322699</v>
      </c>
      <c r="U195" s="21">
        <f t="shared" si="426"/>
        <v>2.9424410514933923</v>
      </c>
      <c r="V195" s="21">
        <f t="shared" si="426"/>
        <v>0.21594343880800168</v>
      </c>
      <c r="W195" s="21">
        <f t="shared" si="426"/>
        <v>0.70710060051398571</v>
      </c>
      <c r="X195" s="21">
        <f t="shared" si="426"/>
        <v>0.47664528368394632</v>
      </c>
      <c r="Y195" s="21">
        <f t="shared" si="426"/>
        <v>0.82491074518501151</v>
      </c>
      <c r="Z195" s="21">
        <f t="shared" si="426"/>
        <v>0.28887851153910021</v>
      </c>
      <c r="AA195" s="21">
        <f t="shared" si="303"/>
        <v>2.1932000072750446</v>
      </c>
      <c r="AB195" s="21">
        <f t="shared" ref="AB195:AU195" si="427">ABS(AB146)</f>
        <v>17.131994035248628</v>
      </c>
      <c r="AC195" s="21">
        <f t="shared" si="427"/>
        <v>0.14932356307800768</v>
      </c>
      <c r="AD195" s="21">
        <f t="shared" si="427"/>
        <v>0.43822339681259137</v>
      </c>
      <c r="AE195" s="21">
        <f t="shared" si="427"/>
        <v>0.28166642318045981</v>
      </c>
      <c r="AF195" s="21">
        <f t="shared" si="427"/>
        <v>0.91363104133293771</v>
      </c>
      <c r="AG195" s="21">
        <f t="shared" si="427"/>
        <v>0.61916566491448166</v>
      </c>
      <c r="AH195" s="21">
        <f t="shared" si="427"/>
        <v>5.3546309826275227</v>
      </c>
      <c r="AI195" s="21">
        <f t="shared" si="427"/>
        <v>14.931049445552194</v>
      </c>
      <c r="AJ195" s="21">
        <f t="shared" si="427"/>
        <v>19.744405774252996</v>
      </c>
      <c r="AK195" s="21">
        <f t="shared" si="427"/>
        <v>5.1314166286075331E-2</v>
      </c>
      <c r="AL195" s="21">
        <f t="shared" si="427"/>
        <v>5.8708981037643722E-2</v>
      </c>
      <c r="AM195" s="21">
        <f t="shared" si="427"/>
        <v>0.93465163282076025</v>
      </c>
      <c r="AN195" s="21">
        <f t="shared" si="427"/>
        <v>0.27245639490373808</v>
      </c>
      <c r="AO195" s="21">
        <f t="shared" si="427"/>
        <v>1.7099294502290419E-2</v>
      </c>
      <c r="AP195" s="21">
        <f t="shared" si="427"/>
        <v>0.14627848348299358</v>
      </c>
      <c r="AQ195" s="21">
        <f t="shared" si="427"/>
        <v>0.7704125904429745</v>
      </c>
      <c r="AR195" s="21">
        <f t="shared" si="427"/>
        <v>2.1805733892865669</v>
      </c>
      <c r="AS195" s="21">
        <f t="shared" si="427"/>
        <v>6.7282298983821653E-2</v>
      </c>
      <c r="AT195" s="21">
        <f t="shared" si="427"/>
        <v>0.30018743015696292</v>
      </c>
      <c r="AU195" s="21">
        <f t="shared" si="427"/>
        <v>2.3456364416394671</v>
      </c>
    </row>
    <row r="196" spans="1:47" s="15" customFormat="1" ht="11.25" x14ac:dyDescent="0.15">
      <c r="A196" s="20">
        <v>42643</v>
      </c>
      <c r="B196" s="18">
        <f t="shared" ref="B196:M196" si="428">ABS(B147)</f>
        <v>0.15534568477692193</v>
      </c>
      <c r="C196" s="21">
        <f t="shared" si="428"/>
        <v>0.21470081189044507</v>
      </c>
      <c r="D196" s="21">
        <f t="shared" si="428"/>
        <v>0.26658500695373188</v>
      </c>
      <c r="E196" s="21">
        <f t="shared" si="428"/>
        <v>1.7205935346835541</v>
      </c>
      <c r="F196" s="21">
        <f t="shared" si="428"/>
        <v>3.217134151195125</v>
      </c>
      <c r="G196" s="21">
        <f t="shared" si="428"/>
        <v>3.2371395277322699</v>
      </c>
      <c r="H196" s="21">
        <f t="shared" si="428"/>
        <v>2.9424410514933923</v>
      </c>
      <c r="I196" s="21">
        <f t="shared" si="428"/>
        <v>0.21594343880800168</v>
      </c>
      <c r="J196" s="21">
        <f t="shared" si="428"/>
        <v>0.70710060051398571</v>
      </c>
      <c r="K196" s="21">
        <f t="shared" si="428"/>
        <v>0.47664528368394632</v>
      </c>
      <c r="L196" s="21">
        <f t="shared" si="428"/>
        <v>0.82491074518501151</v>
      </c>
      <c r="M196" s="21">
        <f t="shared" si="428"/>
        <v>0.28887851153910021</v>
      </c>
      <c r="N196" s="21">
        <f t="shared" si="301"/>
        <v>2.1932000072750446</v>
      </c>
      <c r="O196" s="21">
        <f t="shared" ref="O196:Z196" si="429">ABS(O147)</f>
        <v>17.131994035248628</v>
      </c>
      <c r="P196" s="21">
        <f t="shared" si="429"/>
        <v>5.7861115045465192</v>
      </c>
      <c r="Q196" s="21">
        <f t="shared" si="429"/>
        <v>3.8503396004610106</v>
      </c>
      <c r="R196" s="21">
        <f t="shared" si="429"/>
        <v>1.9905465804195763</v>
      </c>
      <c r="S196" s="21">
        <f t="shared" si="429"/>
        <v>1.5490813588646555</v>
      </c>
      <c r="T196" s="21">
        <f t="shared" si="429"/>
        <v>3.3828752993156366</v>
      </c>
      <c r="U196" s="21">
        <f t="shared" si="429"/>
        <v>2.12673286658472</v>
      </c>
      <c r="V196" s="21">
        <f t="shared" si="429"/>
        <v>4.4027449595512538E-2</v>
      </c>
      <c r="W196" s="21">
        <f t="shared" si="429"/>
        <v>1.3013722123270046</v>
      </c>
      <c r="X196" s="21">
        <f t="shared" si="429"/>
        <v>0.13188452705417059</v>
      </c>
      <c r="Y196" s="21">
        <f t="shared" si="429"/>
        <v>1.9664848799253967</v>
      </c>
      <c r="Z196" s="21">
        <f t="shared" si="429"/>
        <v>6.6607675768432129E-2</v>
      </c>
      <c r="AA196" s="21">
        <f t="shared" si="303"/>
        <v>2.285042161384339</v>
      </c>
      <c r="AB196" s="21">
        <f t="shared" ref="AB196:AU196" si="430">ABS(AB147)</f>
        <v>25.12623287301885</v>
      </c>
      <c r="AC196" s="21">
        <f t="shared" si="430"/>
        <v>0.13422497992403312</v>
      </c>
      <c r="AD196" s="21">
        <f t="shared" si="430"/>
        <v>0.79825425897749702</v>
      </c>
      <c r="AE196" s="21">
        <f t="shared" si="430"/>
        <v>0.67923960042144982</v>
      </c>
      <c r="AF196" s="21">
        <f t="shared" si="430"/>
        <v>0.30983681262440627</v>
      </c>
      <c r="AG196" s="21">
        <f t="shared" si="430"/>
        <v>0.13635200686263205</v>
      </c>
      <c r="AH196" s="21">
        <f t="shared" si="430"/>
        <v>6.1152369125607438</v>
      </c>
      <c r="AI196" s="21">
        <f t="shared" si="430"/>
        <v>16.353160377249594</v>
      </c>
      <c r="AJ196" s="21">
        <f t="shared" si="430"/>
        <v>41.898635291183133</v>
      </c>
      <c r="AK196" s="21">
        <f t="shared" si="430"/>
        <v>4.4053044640565794E-2</v>
      </c>
      <c r="AL196" s="21">
        <f t="shared" si="430"/>
        <v>3.3357873954478215E-2</v>
      </c>
      <c r="AM196" s="21">
        <f t="shared" si="430"/>
        <v>0.5406612475326632</v>
      </c>
      <c r="AN196" s="21">
        <f t="shared" si="430"/>
        <v>7.6866073587057618E-2</v>
      </c>
      <c r="AO196" s="21">
        <f t="shared" si="430"/>
        <v>9.3890317808277043E-2</v>
      </c>
      <c r="AP196" s="21">
        <f t="shared" si="430"/>
        <v>0.34360139019298891</v>
      </c>
      <c r="AQ196" s="21">
        <f t="shared" si="430"/>
        <v>2.106742071789216</v>
      </c>
      <c r="AR196" s="21">
        <f t="shared" si="430"/>
        <v>1.6327198448786515</v>
      </c>
      <c r="AS196" s="21">
        <f t="shared" si="430"/>
        <v>0.41615083315379114</v>
      </c>
      <c r="AT196" s="21">
        <f t="shared" si="430"/>
        <v>0.25115147467704768</v>
      </c>
      <c r="AU196" s="21">
        <f t="shared" si="430"/>
        <v>3.0764053400198681</v>
      </c>
    </row>
    <row r="197" spans="1:47" s="15" customFormat="1" ht="11.25" x14ac:dyDescent="0.15">
      <c r="A197" s="20">
        <v>42735</v>
      </c>
      <c r="B197" s="18">
        <f t="shared" ref="B197:M197" si="431">ABS(B148)</f>
        <v>1.5573630362235378</v>
      </c>
      <c r="C197" s="21">
        <f t="shared" si="431"/>
        <v>5.7861115045465192</v>
      </c>
      <c r="D197" s="21">
        <f t="shared" si="431"/>
        <v>3.8503396004610106</v>
      </c>
      <c r="E197" s="21">
        <f t="shared" si="431"/>
        <v>1.9905465804195763</v>
      </c>
      <c r="F197" s="21">
        <f t="shared" si="431"/>
        <v>1.5490813588646555</v>
      </c>
      <c r="G197" s="21">
        <f t="shared" si="431"/>
        <v>3.3828752993156366</v>
      </c>
      <c r="H197" s="21">
        <f t="shared" si="431"/>
        <v>2.12673286658472</v>
      </c>
      <c r="I197" s="21">
        <f t="shared" si="431"/>
        <v>4.4027449595512538E-2</v>
      </c>
      <c r="J197" s="21">
        <f t="shared" si="431"/>
        <v>1.3013722123270046</v>
      </c>
      <c r="K197" s="21">
        <f t="shared" si="431"/>
        <v>0.13188452705417059</v>
      </c>
      <c r="L197" s="21">
        <f t="shared" si="431"/>
        <v>1.9664848799253967</v>
      </c>
      <c r="M197" s="21">
        <f t="shared" si="431"/>
        <v>6.6607675768432129E-2</v>
      </c>
      <c r="N197" s="21">
        <f t="shared" si="301"/>
        <v>2.285042161384339</v>
      </c>
      <c r="O197" s="21">
        <f t="shared" ref="O197:Z197" si="432">ABS(O148)</f>
        <v>25.12623287301885</v>
      </c>
      <c r="P197" s="21">
        <f t="shared" si="432"/>
        <v>3.1612282526032556</v>
      </c>
      <c r="Q197" s="21">
        <f t="shared" si="432"/>
        <v>0.32302416370137571</v>
      </c>
      <c r="R197" s="21">
        <f t="shared" si="432"/>
        <v>1.2351406915041041</v>
      </c>
      <c r="S197" s="21">
        <f t="shared" si="432"/>
        <v>1.4402311245527826</v>
      </c>
      <c r="T197" s="21">
        <f t="shared" si="432"/>
        <v>9.0840130631851057</v>
      </c>
      <c r="U197" s="21">
        <f t="shared" si="432"/>
        <v>1.7571101961482161</v>
      </c>
      <c r="V197" s="21">
        <f t="shared" si="432"/>
        <v>0.21070381100182561</v>
      </c>
      <c r="W197" s="21">
        <f t="shared" si="432"/>
        <v>0.32210113173365645</v>
      </c>
      <c r="X197" s="21">
        <f t="shared" si="432"/>
        <v>1.9205356999053105</v>
      </c>
      <c r="Y197" s="21">
        <f t="shared" si="432"/>
        <v>2.3365387333944474</v>
      </c>
      <c r="Z197" s="21">
        <f t="shared" si="432"/>
        <v>0.98162655774319907</v>
      </c>
      <c r="AA197" s="21">
        <f t="shared" si="303"/>
        <v>3.2857485812052909</v>
      </c>
      <c r="AB197" s="21">
        <f t="shared" ref="AB197:AU197" si="433">ABS(AB148)</f>
        <v>22.556965439153839</v>
      </c>
      <c r="AC197" s="21">
        <f t="shared" si="433"/>
        <v>0.28703889286924966</v>
      </c>
      <c r="AD197" s="21">
        <f t="shared" si="433"/>
        <v>0.15916443459981086</v>
      </c>
      <c r="AE197" s="21">
        <f t="shared" si="433"/>
        <v>0.49567227210880427</v>
      </c>
      <c r="AF197" s="21">
        <f t="shared" si="433"/>
        <v>0.80018943940561549</v>
      </c>
      <c r="AG197" s="21">
        <f t="shared" si="433"/>
        <v>0.56627613861614401</v>
      </c>
      <c r="AH197" s="21">
        <f t="shared" si="433"/>
        <v>0.44608776274519446</v>
      </c>
      <c r="AI197" s="21">
        <f t="shared" si="433"/>
        <v>4.2034589292240554</v>
      </c>
      <c r="AJ197" s="21">
        <f t="shared" si="433"/>
        <v>9.6018736971536143</v>
      </c>
      <c r="AK197" s="21">
        <f t="shared" si="433"/>
        <v>9.0723101917794882E-2</v>
      </c>
      <c r="AL197" s="21">
        <f t="shared" si="433"/>
        <v>6.8242770638703792E-2</v>
      </c>
      <c r="AM197" s="21">
        <f t="shared" si="433"/>
        <v>0.99131791657744006</v>
      </c>
      <c r="AN197" s="21">
        <f t="shared" si="433"/>
        <v>0.35367342295010262</v>
      </c>
      <c r="AO197" s="21">
        <f t="shared" si="433"/>
        <v>0.4844031838201488</v>
      </c>
      <c r="AP197" s="21">
        <f t="shared" si="433"/>
        <v>0.24961892025977672</v>
      </c>
      <c r="AQ197" s="21">
        <f t="shared" si="433"/>
        <v>3.3237394759621419</v>
      </c>
      <c r="AR197" s="21">
        <f t="shared" si="433"/>
        <v>4.6232528157606829</v>
      </c>
      <c r="AS197" s="21">
        <f t="shared" si="433"/>
        <v>2.8785927084332461E-2</v>
      </c>
      <c r="AT197" s="21">
        <f t="shared" si="433"/>
        <v>7.3089370582620758E-2</v>
      </c>
      <c r="AU197" s="21">
        <f t="shared" si="433"/>
        <v>1.2817090926832826</v>
      </c>
    </row>
    <row r="198" spans="1:47" s="15" customFormat="1" ht="11.25" x14ac:dyDescent="0.15">
      <c r="A198" s="20">
        <v>42825</v>
      </c>
      <c r="B198" s="18">
        <f t="shared" ref="B198:M198" si="434">ABS(B149)</f>
        <v>2.8390042896095933</v>
      </c>
      <c r="C198" s="21">
        <f t="shared" si="434"/>
        <v>3.1612282526032556</v>
      </c>
      <c r="D198" s="21">
        <f t="shared" si="434"/>
        <v>0.32302416370137571</v>
      </c>
      <c r="E198" s="21">
        <f t="shared" si="434"/>
        <v>1.2351406915041041</v>
      </c>
      <c r="F198" s="21">
        <f t="shared" si="434"/>
        <v>1.4402311245527826</v>
      </c>
      <c r="G198" s="21">
        <f t="shared" si="434"/>
        <v>9.0840130631851057</v>
      </c>
      <c r="H198" s="21">
        <f t="shared" si="434"/>
        <v>1.7571101961482161</v>
      </c>
      <c r="I198" s="21">
        <f t="shared" si="434"/>
        <v>0.21070381100182561</v>
      </c>
      <c r="J198" s="21">
        <f t="shared" si="434"/>
        <v>0.32210113173365645</v>
      </c>
      <c r="K198" s="21">
        <f t="shared" si="434"/>
        <v>1.9205356999053105</v>
      </c>
      <c r="L198" s="21">
        <f t="shared" si="434"/>
        <v>2.3365387333944474</v>
      </c>
      <c r="M198" s="21">
        <f t="shared" si="434"/>
        <v>0.98162655774319907</v>
      </c>
      <c r="N198" s="21">
        <f t="shared" si="301"/>
        <v>3.2857485812052909</v>
      </c>
      <c r="O198" s="21">
        <f t="shared" ref="O198:Z198" si="435">ABS(O149)</f>
        <v>22.556965439153839</v>
      </c>
      <c r="P198" s="21">
        <f t="shared" si="435"/>
        <v>7.2510752642044238</v>
      </c>
      <c r="Q198" s="21">
        <f t="shared" si="435"/>
        <v>5.9796848181110747</v>
      </c>
      <c r="R198" s="21">
        <f t="shared" si="435"/>
        <v>3.5368609980503183</v>
      </c>
      <c r="S198" s="21">
        <f t="shared" si="435"/>
        <v>1.9733310904144274</v>
      </c>
      <c r="T198" s="21">
        <f t="shared" si="435"/>
        <v>2.0434215107620028</v>
      </c>
      <c r="U198" s="21">
        <f t="shared" si="435"/>
        <v>0.78584557420719237</v>
      </c>
      <c r="V198" s="21">
        <f t="shared" si="435"/>
        <v>1.4843589707517808</v>
      </c>
      <c r="W198" s="21">
        <f t="shared" si="435"/>
        <v>0.39624588165295854</v>
      </c>
      <c r="X198" s="21">
        <f t="shared" si="435"/>
        <v>0.17731631161723246</v>
      </c>
      <c r="Y198" s="21">
        <f t="shared" si="435"/>
        <v>2.8656093238215252</v>
      </c>
      <c r="Z198" s="21">
        <f t="shared" si="435"/>
        <v>0.19617900920983655</v>
      </c>
      <c r="AA198" s="21">
        <f t="shared" si="303"/>
        <v>6.588048399853923</v>
      </c>
      <c r="AB198" s="21">
        <f t="shared" ref="AB198:AU198" si="436">ABS(AB149)</f>
        <v>6.2334897174052601</v>
      </c>
      <c r="AC198" s="21">
        <f t="shared" si="436"/>
        <v>0.41446776787740885</v>
      </c>
      <c r="AD198" s="21">
        <f t="shared" si="436"/>
        <v>0.94379815814899093</v>
      </c>
      <c r="AE198" s="21">
        <f t="shared" si="436"/>
        <v>0.19801923490973777</v>
      </c>
      <c r="AF198" s="21">
        <f t="shared" si="436"/>
        <v>0.67859701286410223</v>
      </c>
      <c r="AG198" s="21">
        <f t="shared" si="436"/>
        <v>4.1834790334218619</v>
      </c>
      <c r="AH198" s="21">
        <f t="shared" si="436"/>
        <v>4.2312851421858086</v>
      </c>
      <c r="AI198" s="21">
        <f t="shared" si="436"/>
        <v>2.4091755629075786</v>
      </c>
      <c r="AJ198" s="21">
        <f t="shared" si="436"/>
        <v>1.1195921062444494</v>
      </c>
      <c r="AK198" s="21">
        <f t="shared" si="436"/>
        <v>0.7732876865347228</v>
      </c>
      <c r="AL198" s="21">
        <f t="shared" si="436"/>
        <v>0.33688002036890047</v>
      </c>
      <c r="AM198" s="21">
        <f t="shared" si="436"/>
        <v>2.5898848242445807</v>
      </c>
      <c r="AN198" s="21">
        <f t="shared" si="436"/>
        <v>0.79327188298139695</v>
      </c>
      <c r="AO198" s="21">
        <f t="shared" si="436"/>
        <v>8.8757456122102271E-2</v>
      </c>
      <c r="AP198" s="21">
        <f t="shared" si="436"/>
        <v>0.10230082518580765</v>
      </c>
      <c r="AQ198" s="21">
        <f t="shared" si="436"/>
        <v>7.3094678469951004</v>
      </c>
      <c r="AR198" s="21">
        <f t="shared" si="436"/>
        <v>12.255305169274996</v>
      </c>
      <c r="AS198" s="21">
        <f t="shared" si="436"/>
        <v>0.2617622341662712</v>
      </c>
      <c r="AT198" s="21">
        <f t="shared" si="436"/>
        <v>0.74749764143168962</v>
      </c>
      <c r="AU198" s="21">
        <f t="shared" si="436"/>
        <v>2.3608819148406176E-2</v>
      </c>
    </row>
    <row r="199" spans="1:47" s="15" customFormat="1" ht="11.25" x14ac:dyDescent="0.15">
      <c r="A199" s="20">
        <v>42916</v>
      </c>
      <c r="B199" s="18">
        <f t="shared" ref="B199:M199" si="437">ABS(B150)</f>
        <v>1.751326179106331</v>
      </c>
      <c r="C199" s="21">
        <f t="shared" si="437"/>
        <v>7.2510752642044238</v>
      </c>
      <c r="D199" s="21">
        <f t="shared" si="437"/>
        <v>5.9796848181110747</v>
      </c>
      <c r="E199" s="21">
        <f t="shared" si="437"/>
        <v>3.5368609980503183</v>
      </c>
      <c r="F199" s="21">
        <f t="shared" si="437"/>
        <v>1.9733310904144274</v>
      </c>
      <c r="G199" s="21">
        <f t="shared" si="437"/>
        <v>2.0434215107620028</v>
      </c>
      <c r="H199" s="21">
        <f t="shared" si="437"/>
        <v>0.78584557420719237</v>
      </c>
      <c r="I199" s="21">
        <f t="shared" si="437"/>
        <v>1.4843589707517808</v>
      </c>
      <c r="J199" s="21">
        <f t="shared" si="437"/>
        <v>0.39624588165295854</v>
      </c>
      <c r="K199" s="21">
        <f t="shared" si="437"/>
        <v>0.17731631161723246</v>
      </c>
      <c r="L199" s="21">
        <f t="shared" si="437"/>
        <v>2.8656093238215252</v>
      </c>
      <c r="M199" s="21">
        <f t="shared" si="437"/>
        <v>0.19617900920983655</v>
      </c>
      <c r="N199" s="21">
        <f t="shared" si="301"/>
        <v>6.588048399853923</v>
      </c>
      <c r="O199" s="21">
        <f t="shared" ref="O199:Z199" si="438">ABS(O150)</f>
        <v>6.2334897174052601</v>
      </c>
      <c r="P199" s="21">
        <f t="shared" si="438"/>
        <v>4.9464342982465803</v>
      </c>
      <c r="Q199" s="21">
        <f t="shared" si="438"/>
        <v>3.8675604552380021</v>
      </c>
      <c r="R199" s="21">
        <f t="shared" si="438"/>
        <v>3.8351556796026789</v>
      </c>
      <c r="S199" s="21">
        <f t="shared" si="438"/>
        <v>5.4355357854451878</v>
      </c>
      <c r="T199" s="21">
        <f t="shared" si="438"/>
        <v>3.4180979644426399</v>
      </c>
      <c r="U199" s="21">
        <f t="shared" si="438"/>
        <v>0.2619486554784739</v>
      </c>
      <c r="V199" s="21">
        <f t="shared" si="438"/>
        <v>0.89429474374242446</v>
      </c>
      <c r="W199" s="21">
        <f t="shared" si="438"/>
        <v>0.16447880140399015</v>
      </c>
      <c r="X199" s="21">
        <f t="shared" si="438"/>
        <v>0.39560393579951131</v>
      </c>
      <c r="Y199" s="21">
        <f t="shared" si="438"/>
        <v>1.9292608450702302</v>
      </c>
      <c r="Z199" s="21">
        <f t="shared" si="438"/>
        <v>0.41133666506226835</v>
      </c>
      <c r="AA199" s="21">
        <f t="shared" si="303"/>
        <v>2.312332527191761</v>
      </c>
      <c r="AB199" s="21">
        <f t="shared" ref="AB199:AU199" si="439">ABS(AB150)</f>
        <v>25.435069148886686</v>
      </c>
      <c r="AC199" s="21">
        <f t="shared" si="439"/>
        <v>0.1283786921210654</v>
      </c>
      <c r="AD199" s="21">
        <f t="shared" si="439"/>
        <v>0.33832160878280054</v>
      </c>
      <c r="AE199" s="21">
        <f t="shared" si="439"/>
        <v>0.61732203786517381</v>
      </c>
      <c r="AF199" s="21">
        <f t="shared" si="439"/>
        <v>0.42778975975246514</v>
      </c>
      <c r="AG199" s="21">
        <f t="shared" si="439"/>
        <v>0.45689346683204174</v>
      </c>
      <c r="AH199" s="21">
        <f t="shared" si="439"/>
        <v>2.6287500462438551</v>
      </c>
      <c r="AI199" s="21">
        <f t="shared" si="439"/>
        <v>6.6993400892188912</v>
      </c>
      <c r="AJ199" s="21">
        <f t="shared" si="439"/>
        <v>0.8067714700821883</v>
      </c>
      <c r="AK199" s="21">
        <f t="shared" si="439"/>
        <v>0.16904837821782409</v>
      </c>
      <c r="AL199" s="21">
        <f t="shared" si="439"/>
        <v>5.0462884709623505E-2</v>
      </c>
      <c r="AM199" s="21">
        <f t="shared" si="439"/>
        <v>0.16904111775423639</v>
      </c>
      <c r="AN199" s="21">
        <f t="shared" si="439"/>
        <v>0.19971688479908625</v>
      </c>
      <c r="AO199" s="21">
        <f t="shared" si="439"/>
        <v>2.5650118294462603E-2</v>
      </c>
      <c r="AP199" s="21">
        <f t="shared" si="439"/>
        <v>0.3074935153501635</v>
      </c>
      <c r="AQ199" s="21">
        <f t="shared" si="439"/>
        <v>2.0185216347129304</v>
      </c>
      <c r="AR199" s="21">
        <f t="shared" si="439"/>
        <v>5.7303444447530163</v>
      </c>
      <c r="AS199" s="21">
        <f t="shared" si="439"/>
        <v>0.19566742830397352</v>
      </c>
      <c r="AT199" s="21">
        <f t="shared" si="439"/>
        <v>0.21548733879296397</v>
      </c>
      <c r="AU199" s="21">
        <f t="shared" si="439"/>
        <v>0.6839280251385581</v>
      </c>
    </row>
    <row r="200" spans="1:47" s="15" customFormat="1" ht="11.25" x14ac:dyDescent="0.15">
      <c r="A200" s="20" t="s">
        <v>89</v>
      </c>
      <c r="B200" s="95">
        <f t="shared" ref="B200:AU200" si="440">AVERAGE(B153:B199)</f>
        <v>3.5367840419846863</v>
      </c>
      <c r="C200" s="25">
        <f t="shared" si="440"/>
        <v>12.226658191009031</v>
      </c>
      <c r="D200" s="25">
        <f t="shared" si="440"/>
        <v>8.3412228144754579</v>
      </c>
      <c r="E200" s="25">
        <f t="shared" si="440"/>
        <v>3.1101673132288199</v>
      </c>
      <c r="F200" s="25">
        <f t="shared" si="440"/>
        <v>3.2052936496047546</v>
      </c>
      <c r="G200" s="25">
        <f t="shared" si="440"/>
        <v>9.311802159106854</v>
      </c>
      <c r="H200" s="25">
        <f t="shared" si="440"/>
        <v>3.1962648311114696</v>
      </c>
      <c r="I200" s="25">
        <f t="shared" si="440"/>
        <v>1.8473125214444857</v>
      </c>
      <c r="J200" s="25">
        <f t="shared" si="440"/>
        <v>1.645873417285078</v>
      </c>
      <c r="K200" s="25">
        <f t="shared" si="440"/>
        <v>0.92518152697737666</v>
      </c>
      <c r="L200" s="25">
        <f t="shared" si="440"/>
        <v>2.4953015074844203</v>
      </c>
      <c r="M200" s="25">
        <f t="shared" si="440"/>
        <v>1.0413510400188597</v>
      </c>
      <c r="N200" s="25">
        <f t="shared" si="440"/>
        <v>12.524977130941071</v>
      </c>
      <c r="O200" s="25">
        <f t="shared" si="440"/>
        <v>38.307893026049051</v>
      </c>
      <c r="P200" s="25">
        <f t="shared" si="440"/>
        <v>11.805779286839696</v>
      </c>
      <c r="Q200" s="25">
        <f t="shared" si="440"/>
        <v>7.9024745414706832</v>
      </c>
      <c r="R200" s="25">
        <f t="shared" si="440"/>
        <v>3.1282937573044092</v>
      </c>
      <c r="S200" s="25">
        <f t="shared" si="440"/>
        <v>3.2854418793819011</v>
      </c>
      <c r="T200" s="25">
        <f t="shared" si="440"/>
        <v>9.3419774723084199</v>
      </c>
      <c r="U200" s="25">
        <f t="shared" si="440"/>
        <v>3.1145388859071725</v>
      </c>
      <c r="V200" s="25">
        <f t="shared" si="440"/>
        <v>1.8578330949497059</v>
      </c>
      <c r="W200" s="25">
        <f t="shared" si="440"/>
        <v>1.6076941305344656</v>
      </c>
      <c r="X200" s="25">
        <f t="shared" si="440"/>
        <v>0.89802900652185091</v>
      </c>
      <c r="Y200" s="25">
        <f t="shared" si="440"/>
        <v>2.5341789362703704</v>
      </c>
      <c r="Z200" s="25">
        <f t="shared" si="440"/>
        <v>1.0461044324203179</v>
      </c>
      <c r="AA200" s="25">
        <f t="shared" si="440"/>
        <v>12.420818914779897</v>
      </c>
      <c r="AB200" s="25">
        <f t="shared" si="440"/>
        <v>38.499210812007256</v>
      </c>
      <c r="AC200" s="25">
        <f t="shared" si="440"/>
        <v>0.24568667417427406</v>
      </c>
      <c r="AD200" s="25">
        <f t="shared" si="440"/>
        <v>1.0854024935066675</v>
      </c>
      <c r="AE200" s="25">
        <f t="shared" si="440"/>
        <v>0.77068387904906976</v>
      </c>
      <c r="AF200" s="25">
        <f t="shared" si="440"/>
        <v>2.351098423258164</v>
      </c>
      <c r="AG200" s="25">
        <f t="shared" si="440"/>
        <v>4.4799234253974944</v>
      </c>
      <c r="AH200" s="25">
        <f t="shared" si="440"/>
        <v>7.2766624898032992</v>
      </c>
      <c r="AI200" s="25">
        <f t="shared" si="440"/>
        <v>39.462038235467396</v>
      </c>
      <c r="AJ200" s="25">
        <f t="shared" si="440"/>
        <v>145.86824829704477</v>
      </c>
      <c r="AK200" s="25">
        <f t="shared" si="440"/>
        <v>0.74601863998680917</v>
      </c>
      <c r="AL200" s="25">
        <f t="shared" si="440"/>
        <v>0.48801770908405928</v>
      </c>
      <c r="AM200" s="25">
        <f t="shared" si="440"/>
        <v>1.2620985686664734</v>
      </c>
      <c r="AN200" s="25">
        <f t="shared" si="440"/>
        <v>0.85560357923774</v>
      </c>
      <c r="AO200" s="25">
        <f t="shared" si="440"/>
        <v>0.82785966306591641</v>
      </c>
      <c r="AP200" s="25">
        <f t="shared" si="440"/>
        <v>0.39061644538645207</v>
      </c>
      <c r="AQ200" s="25">
        <f t="shared" si="440"/>
        <v>2.4932051630738568</v>
      </c>
      <c r="AR200" s="25">
        <f t="shared" si="440"/>
        <v>2.8923725996710585</v>
      </c>
      <c r="AS200" s="25">
        <f t="shared" si="440"/>
        <v>0.81006622524420357</v>
      </c>
      <c r="AT200" s="25">
        <f t="shared" si="440"/>
        <v>1.0140225600027211</v>
      </c>
      <c r="AU200" s="25">
        <f t="shared" si="440"/>
        <v>1.9551872415145253</v>
      </c>
    </row>
    <row r="201" spans="1:47" s="15" customFormat="1" ht="11.25" x14ac:dyDescent="0.15">
      <c r="A201" s="20"/>
      <c r="B201" s="92"/>
      <c r="K201" s="22"/>
      <c r="M201" s="22"/>
      <c r="N201" s="22"/>
    </row>
    <row r="202" spans="1:47" s="15" customFormat="1" ht="11.25" x14ac:dyDescent="0.15">
      <c r="A202" s="20"/>
      <c r="B202" s="92"/>
      <c r="K202" s="22"/>
      <c r="M202" s="22"/>
      <c r="N202" s="22"/>
    </row>
    <row r="203" spans="1:47" s="15" customFormat="1" ht="11.25" x14ac:dyDescent="0.15">
      <c r="A203" s="20" t="s">
        <v>90</v>
      </c>
      <c r="B203" s="92"/>
      <c r="K203" s="22"/>
      <c r="M203" s="22"/>
      <c r="N203" s="22"/>
    </row>
    <row r="204" spans="1:47" s="15" customFormat="1" ht="11.25" x14ac:dyDescent="0.15">
      <c r="A204" s="20">
        <v>38717</v>
      </c>
      <c r="B204" s="96">
        <f t="shared" ref="B204:AU204" si="441">B104/B$200</f>
        <v>-0.43928166591598594</v>
      </c>
      <c r="C204" s="26">
        <f t="shared" si="441"/>
        <v>-2.0224449238622801</v>
      </c>
      <c r="D204" s="26">
        <f t="shared" si="441"/>
        <v>-2.9358680173324694</v>
      </c>
      <c r="E204" s="26">
        <f t="shared" si="441"/>
        <v>-0.95918081170783409</v>
      </c>
      <c r="F204" s="26">
        <f t="shared" si="441"/>
        <v>0.52056665264506474</v>
      </c>
      <c r="G204" s="26">
        <f t="shared" si="441"/>
        <v>-0.21476597223591795</v>
      </c>
      <c r="H204" s="26">
        <f t="shared" si="441"/>
        <v>1.2837071697383855</v>
      </c>
      <c r="I204" s="26">
        <f t="shared" si="441"/>
        <v>-0.21643754608690005</v>
      </c>
      <c r="J204" s="26">
        <f t="shared" si="441"/>
        <v>1.1901919419259022</v>
      </c>
      <c r="K204" s="26">
        <f t="shared" si="441"/>
        <v>1.8069669015884948</v>
      </c>
      <c r="L204" s="26">
        <f t="shared" si="441"/>
        <v>4.0885516970422878E-2</v>
      </c>
      <c r="M204" s="26">
        <f t="shared" si="441"/>
        <v>0.18046481443022841</v>
      </c>
      <c r="N204" s="26">
        <f t="shared" si="441"/>
        <v>-0.57547160457172974</v>
      </c>
      <c r="O204" s="26">
        <f t="shared" si="441"/>
        <v>0.42923616805732534</v>
      </c>
      <c r="P204" s="26">
        <f t="shared" si="441"/>
        <v>1.4090681848262012</v>
      </c>
      <c r="Q204" s="26">
        <f t="shared" si="441"/>
        <v>-2.8538685845482008</v>
      </c>
      <c r="R204" s="26">
        <f t="shared" si="441"/>
        <v>0.95682032698470632</v>
      </c>
      <c r="S204" s="26">
        <f t="shared" si="441"/>
        <v>4.1489949052601327</v>
      </c>
      <c r="T204" s="26">
        <f t="shared" si="441"/>
        <v>-0.8876154714955321</v>
      </c>
      <c r="U204" s="26">
        <f t="shared" si="441"/>
        <v>-0.53572891249245347</v>
      </c>
      <c r="V204" s="26">
        <f t="shared" si="441"/>
        <v>1.0544741281799477</v>
      </c>
      <c r="W204" s="26">
        <f t="shared" si="441"/>
        <v>4.6834380638656397</v>
      </c>
      <c r="X204" s="26">
        <f t="shared" si="441"/>
        <v>2.4731157931606904</v>
      </c>
      <c r="Y204" s="26">
        <f t="shared" si="441"/>
        <v>0.16534680185021267</v>
      </c>
      <c r="Z204" s="26">
        <f t="shared" si="441"/>
        <v>7.8240484116958345E-2</v>
      </c>
      <c r="AA204" s="26">
        <f t="shared" si="441"/>
        <v>3.8807230150540541</v>
      </c>
      <c r="AB204" s="26">
        <f t="shared" si="441"/>
        <v>-0.11226509597850504</v>
      </c>
      <c r="AC204" s="26">
        <f t="shared" si="441"/>
        <v>0.22047830236961055</v>
      </c>
      <c r="AD204" s="26">
        <f t="shared" si="441"/>
        <v>-0.20452175123513117</v>
      </c>
      <c r="AE204" s="26">
        <f t="shared" si="441"/>
        <v>0.4322442815344586</v>
      </c>
      <c r="AF204" s="26">
        <f t="shared" si="441"/>
        <v>0.29196975478096193</v>
      </c>
      <c r="AG204" s="26">
        <f t="shared" si="441"/>
        <v>0.56371753535257796</v>
      </c>
      <c r="AH204" s="26">
        <f t="shared" si="441"/>
        <v>5.5069006903535611E-2</v>
      </c>
      <c r="AI204" s="26">
        <f t="shared" si="441"/>
        <v>2.210834988730637E-2</v>
      </c>
      <c r="AJ204" s="26">
        <f t="shared" si="441"/>
        <v>-0.16870897481955058</v>
      </c>
      <c r="AK204" s="26">
        <f t="shared" si="441"/>
        <v>0.7263602808251346</v>
      </c>
      <c r="AL204" s="26">
        <f t="shared" si="441"/>
        <v>0.74628283313647992</v>
      </c>
      <c r="AM204" s="26">
        <f t="shared" si="441"/>
        <v>-2.2334925886589616</v>
      </c>
      <c r="AN204" s="26">
        <f t="shared" si="441"/>
        <v>-0.28628290887341395</v>
      </c>
      <c r="AO204" s="26">
        <f t="shared" si="441"/>
        <v>-2.032117477338816</v>
      </c>
      <c r="AP204" s="26">
        <f t="shared" si="441"/>
        <v>-0.4040543470553144</v>
      </c>
      <c r="AQ204" s="26">
        <f t="shared" si="441"/>
        <v>-0.35134575608107882</v>
      </c>
      <c r="AR204" s="26">
        <f t="shared" si="441"/>
        <v>5.8005366116842767E-2</v>
      </c>
      <c r="AS204" s="26">
        <f t="shared" si="441"/>
        <v>-0.72830110442717</v>
      </c>
      <c r="AT204" s="26">
        <f t="shared" si="441"/>
        <v>-0.44895805125174171</v>
      </c>
      <c r="AU204" s="26">
        <f t="shared" si="441"/>
        <v>0.41768905875472295</v>
      </c>
    </row>
    <row r="205" spans="1:47" s="15" customFormat="1" ht="11.25" x14ac:dyDescent="0.15">
      <c r="A205" s="20">
        <v>38807</v>
      </c>
      <c r="B205" s="96">
        <f t="shared" ref="B205:M205" si="442">B105/B$200</f>
        <v>-1.2000857402845588</v>
      </c>
      <c r="C205" s="26">
        <f t="shared" si="442"/>
        <v>1.3605637558755639</v>
      </c>
      <c r="D205" s="26">
        <f t="shared" si="442"/>
        <v>-2.7037551130940942</v>
      </c>
      <c r="E205" s="26">
        <f t="shared" si="442"/>
        <v>0.96239679551542023</v>
      </c>
      <c r="F205" s="26">
        <f t="shared" si="442"/>
        <v>4.2527403443252885</v>
      </c>
      <c r="G205" s="26">
        <f t="shared" si="442"/>
        <v>-0.89049182930439497</v>
      </c>
      <c r="H205" s="26">
        <f t="shared" si="442"/>
        <v>-0.52203075102581087</v>
      </c>
      <c r="I205" s="26">
        <f t="shared" si="442"/>
        <v>1.060479431801338</v>
      </c>
      <c r="J205" s="26">
        <f t="shared" si="442"/>
        <v>4.5747964618194672</v>
      </c>
      <c r="K205" s="26">
        <f t="shared" si="442"/>
        <v>2.4005340076357817</v>
      </c>
      <c r="L205" s="26">
        <f t="shared" si="442"/>
        <v>0.16792294685498876</v>
      </c>
      <c r="M205" s="26">
        <f t="shared" si="442"/>
        <v>7.859762374461092E-2</v>
      </c>
      <c r="N205" s="26">
        <f t="shared" ref="N205:N250" si="443">N105/N$200</f>
        <v>3.8484507655770384</v>
      </c>
      <c r="O205" s="26">
        <f t="shared" ref="O205:Z205" si="444">O105/O$200</f>
        <v>-0.11282577180550465</v>
      </c>
      <c r="P205" s="26">
        <f t="shared" si="444"/>
        <v>0.32060673645002385</v>
      </c>
      <c r="Q205" s="26">
        <f t="shared" si="444"/>
        <v>-8.4888779956194163E-2</v>
      </c>
      <c r="R205" s="26">
        <f t="shared" si="444"/>
        <v>-0.71502184190824436</v>
      </c>
      <c r="S205" s="26">
        <f t="shared" si="444"/>
        <v>-1.4775130698377714</v>
      </c>
      <c r="T205" s="26">
        <f t="shared" si="444"/>
        <v>0.2998472154010598</v>
      </c>
      <c r="U205" s="26">
        <f t="shared" si="444"/>
        <v>-0.50111410296957148</v>
      </c>
      <c r="V205" s="26">
        <f t="shared" si="444"/>
        <v>0.65520149941962325</v>
      </c>
      <c r="W205" s="26">
        <f t="shared" si="444"/>
        <v>0.57846693687246697</v>
      </c>
      <c r="X205" s="26">
        <f t="shared" si="444"/>
        <v>-1.1105631923039521</v>
      </c>
      <c r="Y205" s="26">
        <f t="shared" si="444"/>
        <v>0.47157622693669388</v>
      </c>
      <c r="Z205" s="26">
        <f t="shared" si="444"/>
        <v>-1.1809231580361275</v>
      </c>
      <c r="AA205" s="26">
        <f t="shared" ref="AA205:AA250" si="445">AA105/AA$200</f>
        <v>-1.0879249270780758</v>
      </c>
      <c r="AB205" s="26">
        <f t="shared" ref="AB205:AU205" si="446">AB105/AB$200</f>
        <v>-0.24917721186766714</v>
      </c>
      <c r="AC205" s="26">
        <f t="shared" si="446"/>
        <v>0.75734721187308385</v>
      </c>
      <c r="AD205" s="26">
        <f t="shared" si="446"/>
        <v>0.74710786480336255</v>
      </c>
      <c r="AE205" s="26">
        <f t="shared" si="446"/>
        <v>-0.43098515220521594</v>
      </c>
      <c r="AF205" s="26">
        <f t="shared" si="446"/>
        <v>-0.62995657012006379</v>
      </c>
      <c r="AG205" s="26">
        <f t="shared" si="446"/>
        <v>0.3560815984947297</v>
      </c>
      <c r="AH205" s="26">
        <f t="shared" si="446"/>
        <v>1.1066137762530004</v>
      </c>
      <c r="AI205" s="26">
        <f t="shared" si="446"/>
        <v>-2.1952274832386692E-2</v>
      </c>
      <c r="AJ205" s="26">
        <f t="shared" si="446"/>
        <v>0.13234409258590402</v>
      </c>
      <c r="AK205" s="26">
        <f t="shared" si="446"/>
        <v>1.4628750020291181</v>
      </c>
      <c r="AL205" s="26">
        <f t="shared" si="446"/>
        <v>2.8170447558418572</v>
      </c>
      <c r="AM205" s="26">
        <f t="shared" si="446"/>
        <v>-1.4438825395294647E-2</v>
      </c>
      <c r="AN205" s="26">
        <f t="shared" si="446"/>
        <v>7.3667251642604317</v>
      </c>
      <c r="AO205" s="26">
        <f t="shared" si="446"/>
        <v>-1.5308701520139838</v>
      </c>
      <c r="AP205" s="26">
        <f t="shared" si="446"/>
        <v>0.40100056334653017</v>
      </c>
      <c r="AQ205" s="26">
        <f t="shared" si="446"/>
        <v>-0.12857432973157723</v>
      </c>
      <c r="AR205" s="26">
        <f t="shared" si="446"/>
        <v>-0.33996037978537619</v>
      </c>
      <c r="AS205" s="26">
        <f t="shared" si="446"/>
        <v>1.4691311657874144</v>
      </c>
      <c r="AT205" s="26">
        <f t="shared" si="446"/>
        <v>0.42413802089776437</v>
      </c>
      <c r="AU205" s="26">
        <f t="shared" si="446"/>
        <v>-0.5100887400631402</v>
      </c>
    </row>
    <row r="206" spans="1:47" s="15" customFormat="1" ht="11.25" x14ac:dyDescent="0.15">
      <c r="A206" s="20">
        <v>38898</v>
      </c>
      <c r="B206" s="96">
        <f t="shared" ref="B206:M206" si="447">B106/B$200</f>
        <v>0.95423542934174055</v>
      </c>
      <c r="C206" s="26">
        <f t="shared" si="447"/>
        <v>0.30957047373633978</v>
      </c>
      <c r="D206" s="26">
        <f t="shared" si="447"/>
        <v>-8.0423630609191055E-2</v>
      </c>
      <c r="E206" s="26">
        <f t="shared" si="447"/>
        <v>-0.71918907862732606</v>
      </c>
      <c r="F206" s="26">
        <f t="shared" si="447"/>
        <v>-1.5144582205682504</v>
      </c>
      <c r="G206" s="26">
        <f t="shared" si="447"/>
        <v>0.30081888377231009</v>
      </c>
      <c r="H206" s="26">
        <f t="shared" si="447"/>
        <v>-0.48830101460412761</v>
      </c>
      <c r="I206" s="26">
        <f t="shared" si="447"/>
        <v>0.65893291760434103</v>
      </c>
      <c r="J206" s="26">
        <f t="shared" si="447"/>
        <v>0.5650482530133929</v>
      </c>
      <c r="K206" s="26">
        <f t="shared" si="447"/>
        <v>-1.077970032024689</v>
      </c>
      <c r="L206" s="26">
        <f t="shared" si="447"/>
        <v>0.47892350385889676</v>
      </c>
      <c r="M206" s="26">
        <f t="shared" si="447"/>
        <v>-1.1863136468822453</v>
      </c>
      <c r="N206" s="26">
        <f t="shared" si="443"/>
        <v>-1.07887769940356</v>
      </c>
      <c r="O206" s="26">
        <f t="shared" ref="O206:Z206" si="448">O106/O$200</f>
        <v>-0.25042165599445176</v>
      </c>
      <c r="P206" s="26">
        <f t="shared" si="448"/>
        <v>-5.5133826260278544</v>
      </c>
      <c r="Q206" s="26">
        <f t="shared" si="448"/>
        <v>-1.0426097752289187</v>
      </c>
      <c r="R206" s="26">
        <f t="shared" si="448"/>
        <v>0.17943707953242663</v>
      </c>
      <c r="S206" s="26">
        <f t="shared" si="448"/>
        <v>-0.24002756500056652</v>
      </c>
      <c r="T206" s="26">
        <f t="shared" si="448"/>
        <v>0.16666878380808281</v>
      </c>
      <c r="U206" s="26">
        <f t="shared" si="448"/>
        <v>4.1161774054833546E-2</v>
      </c>
      <c r="V206" s="26">
        <f t="shared" si="448"/>
        <v>-0.41400277662257973</v>
      </c>
      <c r="W206" s="26">
        <f t="shared" si="448"/>
        <v>-0.67632294983979013</v>
      </c>
      <c r="X206" s="26">
        <f t="shared" si="448"/>
        <v>0.18342191906642827</v>
      </c>
      <c r="Y206" s="26">
        <f t="shared" si="448"/>
        <v>0.75122290838532746</v>
      </c>
      <c r="Z206" s="26">
        <f t="shared" si="448"/>
        <v>-0.62981728716815644</v>
      </c>
      <c r="AA206" s="26">
        <f t="shared" si="445"/>
        <v>-1.0294802416759425</v>
      </c>
      <c r="AB206" s="26">
        <f t="shared" ref="AB206:AU206" si="449">AB106/AB$200</f>
        <v>0.19560328717343081</v>
      </c>
      <c r="AC206" s="26">
        <f t="shared" si="449"/>
        <v>0.73962192605170818</v>
      </c>
      <c r="AD206" s="26">
        <f t="shared" si="449"/>
        <v>0.40335541943864922</v>
      </c>
      <c r="AE206" s="26">
        <f t="shared" si="449"/>
        <v>0.3470333955725019</v>
      </c>
      <c r="AF206" s="26">
        <f t="shared" si="449"/>
        <v>0.77342077637258322</v>
      </c>
      <c r="AG206" s="26">
        <f t="shared" si="449"/>
        <v>0.55530627127079113</v>
      </c>
      <c r="AH206" s="26">
        <f t="shared" si="449"/>
        <v>-0.1913726422832453</v>
      </c>
      <c r="AI206" s="26">
        <f t="shared" si="449"/>
        <v>-7.5889914252783965E-3</v>
      </c>
      <c r="AJ206" s="26">
        <f t="shared" si="449"/>
        <v>-0.19812777541981333</v>
      </c>
      <c r="AK206" s="26">
        <f t="shared" si="449"/>
        <v>0.94077663212917639</v>
      </c>
      <c r="AL206" s="26">
        <f t="shared" si="449"/>
        <v>0.55074119222631757</v>
      </c>
      <c r="AM206" s="26">
        <f t="shared" si="449"/>
        <v>-1.4261035355809375</v>
      </c>
      <c r="AN206" s="26">
        <f t="shared" si="449"/>
        <v>0.68521077415805021</v>
      </c>
      <c r="AO206" s="26">
        <f t="shared" si="449"/>
        <v>0.90987414518107435</v>
      </c>
      <c r="AP206" s="26">
        <f t="shared" si="449"/>
        <v>-0.33440652933594145</v>
      </c>
      <c r="AQ206" s="26">
        <f t="shared" si="449"/>
        <v>-0.4473024079668167</v>
      </c>
      <c r="AR206" s="26">
        <f t="shared" si="449"/>
        <v>1.5653172714214066E-2</v>
      </c>
      <c r="AS206" s="26">
        <f t="shared" si="449"/>
        <v>-0.78325968598536633</v>
      </c>
      <c r="AT206" s="26">
        <f t="shared" si="449"/>
        <v>-1.3996956084525332</v>
      </c>
      <c r="AU206" s="26">
        <f t="shared" si="449"/>
        <v>0.20176701086308885</v>
      </c>
    </row>
    <row r="207" spans="1:47" s="15" customFormat="1" ht="11.25" x14ac:dyDescent="0.15">
      <c r="A207" s="20">
        <v>38990</v>
      </c>
      <c r="B207" s="96">
        <f t="shared" ref="B207:M207" si="450">B107/B$200</f>
        <v>-2.1285132535846443</v>
      </c>
      <c r="C207" s="26">
        <f t="shared" si="450"/>
        <v>-5.3235951631203502</v>
      </c>
      <c r="D207" s="26">
        <f t="shared" si="450"/>
        <v>-0.98776850693121399</v>
      </c>
      <c r="E207" s="26">
        <f t="shared" si="450"/>
        <v>0.18048286127329863</v>
      </c>
      <c r="F207" s="26">
        <f t="shared" si="450"/>
        <v>-0.24602944393446283</v>
      </c>
      <c r="G207" s="26">
        <f t="shared" si="450"/>
        <v>0.16720888148911164</v>
      </c>
      <c r="H207" s="26">
        <f t="shared" si="450"/>
        <v>4.0109300286648573E-2</v>
      </c>
      <c r="I207" s="26">
        <f t="shared" si="450"/>
        <v>-0.41636055127752408</v>
      </c>
      <c r="J207" s="26">
        <f t="shared" si="450"/>
        <v>-0.66063430236133047</v>
      </c>
      <c r="K207" s="26">
        <f t="shared" si="450"/>
        <v>0.17803879449657856</v>
      </c>
      <c r="L207" s="26">
        <f t="shared" si="450"/>
        <v>0.76292715135377254</v>
      </c>
      <c r="M207" s="26">
        <f t="shared" si="450"/>
        <v>-0.63269217622293461</v>
      </c>
      <c r="N207" s="26">
        <f t="shared" si="443"/>
        <v>-1.0209190423679417</v>
      </c>
      <c r="O207" s="26">
        <f t="shared" ref="O207:Z207" si="451">O107/O$200</f>
        <v>0.19658017169701245</v>
      </c>
      <c r="P207" s="26">
        <f t="shared" si="451"/>
        <v>0.98660001069263192</v>
      </c>
      <c r="Q207" s="26">
        <f t="shared" si="451"/>
        <v>0.77158962088767102</v>
      </c>
      <c r="R207" s="26">
        <f t="shared" si="451"/>
        <v>0.41014670469427661</v>
      </c>
      <c r="S207" s="26">
        <f t="shared" si="451"/>
        <v>-0.46853117095403279</v>
      </c>
      <c r="T207" s="26">
        <f t="shared" si="451"/>
        <v>0.48814428374230856</v>
      </c>
      <c r="U207" s="26">
        <f t="shared" si="451"/>
        <v>-1.1036719009754938</v>
      </c>
      <c r="V207" s="26">
        <f t="shared" si="451"/>
        <v>0.21659776421489332</v>
      </c>
      <c r="W207" s="26">
        <f t="shared" si="451"/>
        <v>0.40350437408820217</v>
      </c>
      <c r="X207" s="26">
        <f t="shared" si="451"/>
        <v>-0.43877418878718616</v>
      </c>
      <c r="Y207" s="26">
        <f t="shared" si="451"/>
        <v>0.55370179287753096</v>
      </c>
      <c r="Z207" s="26">
        <f t="shared" si="451"/>
        <v>-2.7004487489268182E-2</v>
      </c>
      <c r="AA207" s="26">
        <f t="shared" si="445"/>
        <v>0.48622049849148141</v>
      </c>
      <c r="AB207" s="26">
        <f t="shared" ref="AB207:AU207" si="452">AB107/AB$200</f>
        <v>0.65727114030145639</v>
      </c>
      <c r="AC207" s="26">
        <f t="shared" si="452"/>
        <v>-2.0482982793135411</v>
      </c>
      <c r="AD207" s="26">
        <f t="shared" si="452"/>
        <v>0.21514050329690812</v>
      </c>
      <c r="AE207" s="26">
        <f t="shared" si="452"/>
        <v>1.0521599223181587E-2</v>
      </c>
      <c r="AF207" s="26">
        <f t="shared" si="452"/>
        <v>0.28326127715782867</v>
      </c>
      <c r="AG207" s="26">
        <f t="shared" si="452"/>
        <v>-0.21820364837654063</v>
      </c>
      <c r="AH207" s="26">
        <f t="shared" si="452"/>
        <v>-0.37881313288797297</v>
      </c>
      <c r="AI207" s="26">
        <f t="shared" si="452"/>
        <v>7.2828377521411192E-2</v>
      </c>
      <c r="AJ207" s="26">
        <f t="shared" si="452"/>
        <v>6.5037920731845986E-2</v>
      </c>
      <c r="AK207" s="26">
        <f t="shared" si="452"/>
        <v>-0.63030449549944245</v>
      </c>
      <c r="AL207" s="26">
        <f t="shared" si="452"/>
        <v>-0.79635677043669517</v>
      </c>
      <c r="AM207" s="26">
        <f t="shared" si="452"/>
        <v>-0.41194028955376311</v>
      </c>
      <c r="AN207" s="26">
        <f t="shared" si="452"/>
        <v>-0.60168297089598521</v>
      </c>
      <c r="AO207" s="26">
        <f t="shared" si="452"/>
        <v>0.57652715080851935</v>
      </c>
      <c r="AP207" s="26">
        <f t="shared" si="452"/>
        <v>-2.0259302663870698E-2</v>
      </c>
      <c r="AQ207" s="26">
        <f t="shared" si="452"/>
        <v>-0.96439333690834161</v>
      </c>
      <c r="AR207" s="26">
        <f t="shared" si="452"/>
        <v>-0.11213557609621695</v>
      </c>
      <c r="AS207" s="26">
        <f t="shared" si="452"/>
        <v>-0.31450933548835608</v>
      </c>
      <c r="AT207" s="26">
        <f t="shared" si="452"/>
        <v>-0.22639172270908459</v>
      </c>
      <c r="AU207" s="26">
        <f t="shared" si="452"/>
        <v>-5.2505151163245785E-2</v>
      </c>
    </row>
    <row r="208" spans="1:47" s="15" customFormat="1" ht="11.25" x14ac:dyDescent="0.15">
      <c r="A208" s="20">
        <v>39082</v>
      </c>
      <c r="B208" s="96">
        <f t="shared" ref="B208:M208" si="453">B108/B$200</f>
        <v>-0.29671220310485652</v>
      </c>
      <c r="C208" s="26">
        <f t="shared" si="453"/>
        <v>0.95263822613410731</v>
      </c>
      <c r="D208" s="26">
        <f t="shared" si="453"/>
        <v>0.73100401118001779</v>
      </c>
      <c r="E208" s="26">
        <f t="shared" si="453"/>
        <v>0.41253709098436653</v>
      </c>
      <c r="F208" s="26">
        <f t="shared" si="453"/>
        <v>-0.48024677272175537</v>
      </c>
      <c r="G208" s="26">
        <f t="shared" si="453"/>
        <v>0.48972613722220371</v>
      </c>
      <c r="H208" s="26">
        <f t="shared" si="453"/>
        <v>-1.075451889784719</v>
      </c>
      <c r="I208" s="26">
        <f t="shared" si="453"/>
        <v>0.2178313035716814</v>
      </c>
      <c r="J208" s="26">
        <f t="shared" si="453"/>
        <v>0.39414429266173884</v>
      </c>
      <c r="K208" s="26">
        <f t="shared" si="453"/>
        <v>-0.42589690493638993</v>
      </c>
      <c r="L208" s="26">
        <f t="shared" si="453"/>
        <v>0.56232860689446729</v>
      </c>
      <c r="M208" s="26">
        <f t="shared" si="453"/>
        <v>-2.7127753247599241E-2</v>
      </c>
      <c r="N208" s="26">
        <f t="shared" si="443"/>
        <v>0.48217706916986119</v>
      </c>
      <c r="O208" s="26">
        <f t="shared" ref="O208:Z208" si="454">O108/O$200</f>
        <v>0.66055369252251417</v>
      </c>
      <c r="P208" s="26">
        <f t="shared" si="454"/>
        <v>0.35673387885596008</v>
      </c>
      <c r="Q208" s="26">
        <f t="shared" si="454"/>
        <v>0.54362346547239293</v>
      </c>
      <c r="R208" s="26">
        <f t="shared" si="454"/>
        <v>0.36699299909094657</v>
      </c>
      <c r="S208" s="26">
        <f t="shared" si="454"/>
        <v>-0.10014031636522046</v>
      </c>
      <c r="T208" s="26">
        <f t="shared" si="454"/>
        <v>-0.97588565961295848</v>
      </c>
      <c r="U208" s="26">
        <f t="shared" si="454"/>
        <v>0.54200908425506567</v>
      </c>
      <c r="V208" s="26">
        <f t="shared" si="454"/>
        <v>0.31838946658473366</v>
      </c>
      <c r="W208" s="26">
        <f t="shared" si="454"/>
        <v>1.7313558120300421</v>
      </c>
      <c r="X208" s="26">
        <f t="shared" si="454"/>
        <v>0.13488751465155788</v>
      </c>
      <c r="Y208" s="26">
        <f t="shared" si="454"/>
        <v>0.63278377698673871</v>
      </c>
      <c r="Z208" s="26">
        <f t="shared" si="454"/>
        <v>-1.1311698560478334</v>
      </c>
      <c r="AA208" s="26">
        <f t="shared" si="445"/>
        <v>-2.6850018251262631</v>
      </c>
      <c r="AB208" s="26">
        <f t="shared" ref="AB208:AU208" si="455">AB108/AB$200</f>
        <v>-0.24391328799627621</v>
      </c>
      <c r="AC208" s="26">
        <f t="shared" si="455"/>
        <v>-0.23683897006469612</v>
      </c>
      <c r="AD208" s="26">
        <f t="shared" si="455"/>
        <v>0.26442325379767867</v>
      </c>
      <c r="AE208" s="26">
        <f t="shared" si="455"/>
        <v>-0.5148092522118074</v>
      </c>
      <c r="AF208" s="26">
        <f t="shared" si="455"/>
        <v>1.3476653830062121E-2</v>
      </c>
      <c r="AG208" s="26">
        <f t="shared" si="455"/>
        <v>-0.29521196504176916</v>
      </c>
      <c r="AH208" s="26">
        <f t="shared" si="455"/>
        <v>-2.4744076632407609E-2</v>
      </c>
      <c r="AI208" s="26">
        <f t="shared" si="455"/>
        <v>0.12848461436881686</v>
      </c>
      <c r="AJ208" s="26">
        <f t="shared" si="455"/>
        <v>-8.6933825862855973E-2</v>
      </c>
      <c r="AK208" s="26">
        <f t="shared" si="455"/>
        <v>-0.26476117965441737</v>
      </c>
      <c r="AL208" s="26">
        <f t="shared" si="455"/>
        <v>-0.20131333133428467</v>
      </c>
      <c r="AM208" s="26">
        <f t="shared" si="455"/>
        <v>1.0186860871630565</v>
      </c>
      <c r="AN208" s="26">
        <f t="shared" si="455"/>
        <v>-0.89964218215077896</v>
      </c>
      <c r="AO208" s="26">
        <f t="shared" si="455"/>
        <v>0.44052557349573562</v>
      </c>
      <c r="AP208" s="26">
        <f t="shared" si="455"/>
        <v>0.53851772807533216</v>
      </c>
      <c r="AQ208" s="26">
        <f t="shared" si="455"/>
        <v>0.79846325439965782</v>
      </c>
      <c r="AR208" s="26">
        <f t="shared" si="455"/>
        <v>0.59990523771747217</v>
      </c>
      <c r="AS208" s="26">
        <f t="shared" si="455"/>
        <v>0.440921066667737</v>
      </c>
      <c r="AT208" s="26">
        <f t="shared" si="455"/>
        <v>0.23195094658818913</v>
      </c>
      <c r="AU208" s="26">
        <f t="shared" si="455"/>
        <v>-4.3656488721112545E-3</v>
      </c>
    </row>
    <row r="209" spans="1:47" s="15" customFormat="1" ht="11.25" x14ac:dyDescent="0.15">
      <c r="A209" s="20">
        <v>39172</v>
      </c>
      <c r="B209" s="96">
        <f t="shared" ref="B209:M209" si="456">B109/B$200</f>
        <v>1.7893759564119462</v>
      </c>
      <c r="C209" s="26">
        <f t="shared" si="456"/>
        <v>0.34445400960081229</v>
      </c>
      <c r="D209" s="26">
        <f t="shared" si="456"/>
        <v>0.51502887425406896</v>
      </c>
      <c r="E209" s="26">
        <f t="shared" si="456"/>
        <v>0.36913188018774801</v>
      </c>
      <c r="F209" s="26">
        <f t="shared" si="456"/>
        <v>-0.10264432066666271</v>
      </c>
      <c r="G209" s="26">
        <f t="shared" si="456"/>
        <v>-0.97904806093169117</v>
      </c>
      <c r="H209" s="26">
        <f t="shared" si="456"/>
        <v>0.52815034379998982</v>
      </c>
      <c r="I209" s="26">
        <f t="shared" si="456"/>
        <v>0.32020271677797835</v>
      </c>
      <c r="J209" s="26">
        <f t="shared" si="456"/>
        <v>1.691193592189423</v>
      </c>
      <c r="K209" s="26">
        <f t="shared" si="456"/>
        <v>0.13092879315315403</v>
      </c>
      <c r="L209" s="26">
        <f t="shared" si="456"/>
        <v>0.64264270832346015</v>
      </c>
      <c r="M209" s="26">
        <f t="shared" si="456"/>
        <v>-1.1363332389915899</v>
      </c>
      <c r="N209" s="26">
        <f t="shared" si="443"/>
        <v>-2.6626732414034406</v>
      </c>
      <c r="O209" s="26">
        <f t="shared" ref="O209:Z209" si="457">O109/O$200</f>
        <v>-0.2451314429648489</v>
      </c>
      <c r="P209" s="26">
        <f t="shared" si="457"/>
        <v>0.41973764167571742</v>
      </c>
      <c r="Q209" s="26">
        <f t="shared" si="457"/>
        <v>0.28285981724206322</v>
      </c>
      <c r="R209" s="26">
        <f t="shared" si="457"/>
        <v>1.1266972750873949</v>
      </c>
      <c r="S209" s="26">
        <f t="shared" si="457"/>
        <v>-0.38105448681741211</v>
      </c>
      <c r="T209" s="26">
        <f t="shared" si="457"/>
        <v>1.8203590094455697</v>
      </c>
      <c r="U209" s="26">
        <f t="shared" si="457"/>
        <v>0.28596994733176651</v>
      </c>
      <c r="V209" s="26">
        <f t="shared" si="457"/>
        <v>2.5214119718032819</v>
      </c>
      <c r="W209" s="26">
        <f t="shared" si="457"/>
        <v>0.84234936986891307</v>
      </c>
      <c r="X209" s="26">
        <f t="shared" si="457"/>
        <v>0.80064785479216205</v>
      </c>
      <c r="Y209" s="26">
        <f t="shared" si="457"/>
        <v>0.43651821035771243</v>
      </c>
      <c r="Z209" s="26">
        <f t="shared" si="457"/>
        <v>-0.10506392406414349</v>
      </c>
      <c r="AA209" s="26">
        <f t="shared" si="445"/>
        <v>1.6705328444007146</v>
      </c>
      <c r="AB209" s="26">
        <f t="shared" ref="AB209:AU209" si="458">AB109/AB$200</f>
        <v>0.23519792157172559</v>
      </c>
      <c r="AC209" s="26">
        <f t="shared" si="458"/>
        <v>0.25353584741611479</v>
      </c>
      <c r="AD209" s="26">
        <f t="shared" si="458"/>
        <v>0.39705098808572908</v>
      </c>
      <c r="AE209" s="26">
        <f t="shared" si="458"/>
        <v>-1.2470014300341612</v>
      </c>
      <c r="AF209" s="26">
        <f t="shared" si="458"/>
        <v>1.1758525004755105</v>
      </c>
      <c r="AG209" s="26">
        <f t="shared" si="458"/>
        <v>0.21043984235825369</v>
      </c>
      <c r="AH209" s="26">
        <f t="shared" si="458"/>
        <v>-0.73038609250197095</v>
      </c>
      <c r="AI209" s="26">
        <f t="shared" si="458"/>
        <v>6.2977673669030133E-3</v>
      </c>
      <c r="AJ209" s="26">
        <f t="shared" si="458"/>
        <v>0.13141746785101391</v>
      </c>
      <c r="AK209" s="26">
        <f t="shared" si="458"/>
        <v>2.3486149802255079</v>
      </c>
      <c r="AL209" s="26">
        <f t="shared" si="458"/>
        <v>2.7816072764561732</v>
      </c>
      <c r="AM209" s="26">
        <f t="shared" si="458"/>
        <v>1.2272086419092434</v>
      </c>
      <c r="AN209" s="26">
        <f t="shared" si="458"/>
        <v>2.2008464789724163</v>
      </c>
      <c r="AO209" s="26">
        <f t="shared" si="458"/>
        <v>-2.6124174549782144</v>
      </c>
      <c r="AP209" s="26">
        <f t="shared" si="458"/>
        <v>1.2137951750477114</v>
      </c>
      <c r="AQ209" s="26">
        <f t="shared" si="458"/>
        <v>0.87694636018076877</v>
      </c>
      <c r="AR209" s="26">
        <f t="shared" si="458"/>
        <v>1.9390442626573103E-2</v>
      </c>
      <c r="AS209" s="26">
        <f t="shared" si="458"/>
        <v>8.5062054336032062</v>
      </c>
      <c r="AT209" s="26">
        <f t="shared" si="458"/>
        <v>6.2501154087217534</v>
      </c>
      <c r="AU209" s="26">
        <f t="shared" si="458"/>
        <v>-0.11858939435489763</v>
      </c>
    </row>
    <row r="210" spans="1:47" s="15" customFormat="1" ht="11.25" x14ac:dyDescent="0.15">
      <c r="A210" s="20">
        <v>39263</v>
      </c>
      <c r="B210" s="96">
        <f t="shared" ref="B210:M210" si="459">B110/B$200</f>
        <v>-0.90969271387180684</v>
      </c>
      <c r="C210" s="26">
        <f t="shared" si="459"/>
        <v>0.40528899054739814</v>
      </c>
      <c r="D210" s="26">
        <f t="shared" si="459"/>
        <v>0.26798139245019342</v>
      </c>
      <c r="E210" s="26">
        <f t="shared" si="459"/>
        <v>1.1332638077173671</v>
      </c>
      <c r="F210" s="26">
        <f t="shared" si="459"/>
        <v>-0.39058273786262304</v>
      </c>
      <c r="G210" s="26">
        <f t="shared" si="459"/>
        <v>1.8262579645898851</v>
      </c>
      <c r="H210" s="26">
        <f t="shared" si="459"/>
        <v>0.27865792361638975</v>
      </c>
      <c r="I210" s="26">
        <f t="shared" si="459"/>
        <v>2.5357715886403702</v>
      </c>
      <c r="J210" s="26">
        <f t="shared" si="459"/>
        <v>0.82280941145007402</v>
      </c>
      <c r="K210" s="26">
        <f t="shared" si="459"/>
        <v>0.77715018798731172</v>
      </c>
      <c r="L210" s="26">
        <f t="shared" si="459"/>
        <v>0.44331927451210429</v>
      </c>
      <c r="M210" s="26">
        <f t="shared" si="459"/>
        <v>-0.10554350303331111</v>
      </c>
      <c r="N210" s="26">
        <f t="shared" si="443"/>
        <v>1.6566406257329782</v>
      </c>
      <c r="O210" s="26">
        <f t="shared" ref="O210:Z210" si="460">O110/O$200</f>
        <v>0.23637255014204336</v>
      </c>
      <c r="P210" s="26">
        <f t="shared" si="460"/>
        <v>0.95817217252881559</v>
      </c>
      <c r="Q210" s="26">
        <f t="shared" si="460"/>
        <v>0.8378285116010068</v>
      </c>
      <c r="R210" s="26">
        <f t="shared" si="460"/>
        <v>1.6587118648073571</v>
      </c>
      <c r="S210" s="26">
        <f t="shared" si="460"/>
        <v>0.48833625044537238</v>
      </c>
      <c r="T210" s="26">
        <f t="shared" si="460"/>
        <v>0.8059873323848652</v>
      </c>
      <c r="U210" s="26">
        <f t="shared" si="460"/>
        <v>-0.34840674455770093</v>
      </c>
      <c r="V210" s="26">
        <f t="shared" si="460"/>
        <v>0.81308585008829926</v>
      </c>
      <c r="W210" s="26">
        <f t="shared" si="460"/>
        <v>0.25606499477905997</v>
      </c>
      <c r="X210" s="26">
        <f t="shared" si="460"/>
        <v>-1.0384721148927709</v>
      </c>
      <c r="Y210" s="26">
        <f t="shared" si="460"/>
        <v>0.5246114373443227</v>
      </c>
      <c r="Z210" s="26">
        <f t="shared" si="460"/>
        <v>1.0080550260274037</v>
      </c>
      <c r="AA210" s="26">
        <f t="shared" si="445"/>
        <v>0.73060004860462058</v>
      </c>
      <c r="AB210" s="26">
        <f t="shared" ref="AB210:AU210" si="461">AB110/AB$200</f>
        <v>1.5976103266127299E-2</v>
      </c>
      <c r="AC210" s="26">
        <f t="shared" si="461"/>
        <v>-1.9229431663791232</v>
      </c>
      <c r="AD210" s="26">
        <f t="shared" si="461"/>
        <v>0.13953267460269633</v>
      </c>
      <c r="AE210" s="26">
        <f t="shared" si="461"/>
        <v>-0.90735557040091463</v>
      </c>
      <c r="AF210" s="26">
        <f t="shared" si="461"/>
        <v>2.844883278455566E-2</v>
      </c>
      <c r="AG210" s="26">
        <f t="shared" si="461"/>
        <v>7.0174654939696463E-2</v>
      </c>
      <c r="AH210" s="26">
        <f t="shared" si="461"/>
        <v>0.74802308382575677</v>
      </c>
      <c r="AI210" s="26">
        <f t="shared" si="461"/>
        <v>-7.183894513913773E-2</v>
      </c>
      <c r="AJ210" s="26">
        <f t="shared" si="461"/>
        <v>0.21443962071977557</v>
      </c>
      <c r="AK210" s="26">
        <f t="shared" si="461"/>
        <v>0.45562413427003096</v>
      </c>
      <c r="AL210" s="26">
        <f t="shared" si="461"/>
        <v>0.56272308237364765</v>
      </c>
      <c r="AM210" s="26">
        <f t="shared" si="461"/>
        <v>0.93867864960733705</v>
      </c>
      <c r="AN210" s="26">
        <f t="shared" si="461"/>
        <v>-0.42240115042458931</v>
      </c>
      <c r="AO210" s="26">
        <f t="shared" si="461"/>
        <v>-0.9799842127859224</v>
      </c>
      <c r="AP210" s="26">
        <f t="shared" si="461"/>
        <v>0.91796616893075511</v>
      </c>
      <c r="AQ210" s="26">
        <f t="shared" si="461"/>
        <v>0.61048339113973715</v>
      </c>
      <c r="AR210" s="26">
        <f t="shared" si="461"/>
        <v>0.4639928421361999</v>
      </c>
      <c r="AS210" s="26">
        <f t="shared" si="461"/>
        <v>-2.1750331585075218</v>
      </c>
      <c r="AT210" s="26">
        <f t="shared" si="461"/>
        <v>-2.0077696096947744</v>
      </c>
      <c r="AU210" s="26">
        <f t="shared" si="461"/>
        <v>0.54881431981174356</v>
      </c>
    </row>
    <row r="211" spans="1:47" s="15" customFormat="1" ht="11.25" x14ac:dyDescent="0.15">
      <c r="A211" s="20">
        <v>39355</v>
      </c>
      <c r="B211" s="96">
        <f t="shared" ref="B211:M211" si="462">B111/B$200</f>
        <v>1.3621279748767821</v>
      </c>
      <c r="C211" s="26">
        <f t="shared" si="462"/>
        <v>0.92518896095297953</v>
      </c>
      <c r="D211" s="26">
        <f t="shared" si="462"/>
        <v>0.7937587366153569</v>
      </c>
      <c r="E211" s="26">
        <f t="shared" si="462"/>
        <v>1.668379045002796</v>
      </c>
      <c r="F211" s="26">
        <f t="shared" si="462"/>
        <v>0.50054707737351745</v>
      </c>
      <c r="G211" s="26">
        <f t="shared" si="462"/>
        <v>0.80859917054203889</v>
      </c>
      <c r="H211" s="26">
        <f t="shared" si="462"/>
        <v>-0.33949826168188468</v>
      </c>
      <c r="I211" s="26">
        <f t="shared" si="462"/>
        <v>0.81771643064930777</v>
      </c>
      <c r="J211" s="26">
        <f t="shared" si="462"/>
        <v>0.25012506114881145</v>
      </c>
      <c r="K211" s="26">
        <f t="shared" si="462"/>
        <v>-1.0079947063843664</v>
      </c>
      <c r="L211" s="26">
        <f t="shared" si="462"/>
        <v>0.53278501626233088</v>
      </c>
      <c r="M211" s="26">
        <f t="shared" si="462"/>
        <v>1.0126564341182658</v>
      </c>
      <c r="N211" s="26">
        <f t="shared" si="443"/>
        <v>0.72452434906486363</v>
      </c>
      <c r="O211" s="26">
        <f t="shared" ref="O211:Z211" si="463">O111/O$200</f>
        <v>1.6055891332336963E-2</v>
      </c>
      <c r="P211" s="26">
        <f t="shared" si="463"/>
        <v>-0.20108589819413644</v>
      </c>
      <c r="Q211" s="26">
        <f t="shared" si="463"/>
        <v>-0.48588826112344702</v>
      </c>
      <c r="R211" s="26">
        <f t="shared" si="463"/>
        <v>0.54276142107364755</v>
      </c>
      <c r="S211" s="26">
        <f t="shared" si="463"/>
        <v>-0.35841815913988673</v>
      </c>
      <c r="T211" s="26">
        <f t="shared" si="463"/>
        <v>-0.1975512408006915</v>
      </c>
      <c r="U211" s="26">
        <f t="shared" si="463"/>
        <v>-0.35482692630710816</v>
      </c>
      <c r="V211" s="26">
        <f t="shared" si="463"/>
        <v>0.24133913203476437</v>
      </c>
      <c r="W211" s="26">
        <f t="shared" si="463"/>
        <v>-1.7862678044020419</v>
      </c>
      <c r="X211" s="26">
        <f t="shared" si="463"/>
        <v>-0.84518015108506916</v>
      </c>
      <c r="Y211" s="26">
        <f t="shared" si="463"/>
        <v>-0.49304827448581878</v>
      </c>
      <c r="Z211" s="26">
        <f t="shared" si="463"/>
        <v>-0.46144667894601749</v>
      </c>
      <c r="AA211" s="26">
        <f t="shared" si="445"/>
        <v>0.1205730692856378</v>
      </c>
      <c r="AB211" s="26">
        <f t="shared" ref="AB211:AU211" si="464">AB111/AB$200</f>
        <v>-0.63583629776723893</v>
      </c>
      <c r="AC211" s="26">
        <f t="shared" si="464"/>
        <v>-1.0008451089812436</v>
      </c>
      <c r="AD211" s="26">
        <f t="shared" si="464"/>
        <v>0.71977972031612658</v>
      </c>
      <c r="AE211" s="26">
        <f t="shared" si="464"/>
        <v>-2.6499356235109257</v>
      </c>
      <c r="AF211" s="26">
        <f t="shared" si="464"/>
        <v>0.79610798964409435</v>
      </c>
      <c r="AG211" s="26">
        <f t="shared" si="464"/>
        <v>1.5955226602507226</v>
      </c>
      <c r="AH211" s="26">
        <f t="shared" si="464"/>
        <v>0.43000695798940103</v>
      </c>
      <c r="AI211" s="26">
        <f t="shared" si="464"/>
        <v>3.653905388459032E-2</v>
      </c>
      <c r="AJ211" s="26">
        <f t="shared" si="464"/>
        <v>3.2313921155504709E-2</v>
      </c>
      <c r="AK211" s="26">
        <f t="shared" si="464"/>
        <v>-0.28283432521526297</v>
      </c>
      <c r="AL211" s="26">
        <f t="shared" si="464"/>
        <v>-0.22336044552872561</v>
      </c>
      <c r="AM211" s="26">
        <f t="shared" si="464"/>
        <v>-1.1229923683482281</v>
      </c>
      <c r="AN211" s="26">
        <f t="shared" si="464"/>
        <v>-0.73775666263174866</v>
      </c>
      <c r="AO211" s="26">
        <f t="shared" si="464"/>
        <v>-1.497056411451702</v>
      </c>
      <c r="AP211" s="26">
        <f t="shared" si="464"/>
        <v>2.6692218413119808</v>
      </c>
      <c r="AQ211" s="26">
        <f t="shared" si="464"/>
        <v>0.17096845851255654</v>
      </c>
      <c r="AR211" s="26">
        <f t="shared" si="464"/>
        <v>0.24451505082959824</v>
      </c>
      <c r="AS211" s="26">
        <f t="shared" si="464"/>
        <v>-9.7472340176326888E-2</v>
      </c>
      <c r="AT211" s="26">
        <f t="shared" si="464"/>
        <v>8.7469705887067539E-2</v>
      </c>
      <c r="AU211" s="26">
        <f t="shared" si="464"/>
        <v>1.3284289816621386</v>
      </c>
    </row>
    <row r="212" spans="1:47" s="15" customFormat="1" ht="11.25" x14ac:dyDescent="0.15">
      <c r="A212" s="20">
        <v>39447</v>
      </c>
      <c r="B212" s="96">
        <f t="shared" ref="B212:M212" si="465">B112/B$200</f>
        <v>-9.3931614193768123E-2</v>
      </c>
      <c r="C212" s="26">
        <f t="shared" si="465"/>
        <v>-0.19416390764253258</v>
      </c>
      <c r="D212" s="26">
        <f t="shared" si="465"/>
        <v>-0.46033054132830553</v>
      </c>
      <c r="E212" s="26">
        <f t="shared" si="465"/>
        <v>0.54592470251629932</v>
      </c>
      <c r="F212" s="26">
        <f t="shared" si="465"/>
        <v>-0.36738038978561488</v>
      </c>
      <c r="G212" s="26">
        <f t="shared" si="465"/>
        <v>-0.1981914144709073</v>
      </c>
      <c r="H212" s="26">
        <f t="shared" si="465"/>
        <v>-0.34575428449904499</v>
      </c>
      <c r="I212" s="26">
        <f t="shared" si="465"/>
        <v>0.24271357520492837</v>
      </c>
      <c r="J212" s="26">
        <f t="shared" si="465"/>
        <v>-1.7448317923725458</v>
      </c>
      <c r="K212" s="26">
        <f t="shared" si="465"/>
        <v>-0.82037553634539029</v>
      </c>
      <c r="L212" s="26">
        <f t="shared" si="465"/>
        <v>-0.50073009134116231</v>
      </c>
      <c r="M212" s="26">
        <f t="shared" si="465"/>
        <v>-0.46355301682161071</v>
      </c>
      <c r="N212" s="26">
        <f t="shared" si="443"/>
        <v>0.11957037876711817</v>
      </c>
      <c r="O212" s="26">
        <f t="shared" ref="O212:Z212" si="466">O112/O$200</f>
        <v>-0.6390117998142445</v>
      </c>
      <c r="P212" s="26">
        <f t="shared" si="466"/>
        <v>-3.009757968471666</v>
      </c>
      <c r="Q212" s="26">
        <f t="shared" si="466"/>
        <v>-2.4387537248508178</v>
      </c>
      <c r="R212" s="26">
        <f t="shared" si="466"/>
        <v>-0.82322665030229902</v>
      </c>
      <c r="S212" s="26">
        <f t="shared" si="466"/>
        <v>-1.880804892594595</v>
      </c>
      <c r="T212" s="26">
        <f t="shared" si="466"/>
        <v>1.2863743601366029</v>
      </c>
      <c r="U212" s="26">
        <f t="shared" si="466"/>
        <v>2.1653578262894619</v>
      </c>
      <c r="V212" s="26">
        <f t="shared" si="466"/>
        <v>-7.2494497333812493</v>
      </c>
      <c r="W212" s="26">
        <f t="shared" si="466"/>
        <v>-6.6407699872436714</v>
      </c>
      <c r="X212" s="26">
        <f t="shared" si="466"/>
        <v>-5.4251783326395184</v>
      </c>
      <c r="Y212" s="26">
        <f t="shared" si="466"/>
        <v>-0.95879523143022394</v>
      </c>
      <c r="Z212" s="26">
        <f t="shared" si="466"/>
        <v>0.75639062814794544</v>
      </c>
      <c r="AA212" s="26">
        <f t="shared" si="445"/>
        <v>-0.42357113447872474</v>
      </c>
      <c r="AB212" s="26">
        <f t="shared" ref="AB212:AU212" si="467">AB112/AB$200</f>
        <v>2.3236682362828085E-2</v>
      </c>
      <c r="AC212" s="26">
        <f t="shared" si="467"/>
        <v>-2.2255449998952348</v>
      </c>
      <c r="AD212" s="26">
        <f t="shared" si="467"/>
        <v>-0.57392405569896465</v>
      </c>
      <c r="AE212" s="26">
        <f t="shared" si="467"/>
        <v>-1.3314478892931498</v>
      </c>
      <c r="AF212" s="26">
        <f t="shared" si="467"/>
        <v>0.72873799522766514</v>
      </c>
      <c r="AG212" s="26">
        <f t="shared" si="467"/>
        <v>6.4667368166621997E-2</v>
      </c>
      <c r="AH212" s="26">
        <f t="shared" si="467"/>
        <v>-1.4939880035512031E-3</v>
      </c>
      <c r="AI212" s="26">
        <f t="shared" si="467"/>
        <v>8.227514144118428E-2</v>
      </c>
      <c r="AJ212" s="26">
        <f t="shared" si="467"/>
        <v>0.26262392156738112</v>
      </c>
      <c r="AK212" s="26">
        <f t="shared" si="467"/>
        <v>-0.29071977728044429</v>
      </c>
      <c r="AL212" s="26">
        <f t="shared" si="467"/>
        <v>-0.42732890561925474</v>
      </c>
      <c r="AM212" s="26">
        <f t="shared" si="467"/>
        <v>0.26950233134177409</v>
      </c>
      <c r="AN212" s="26">
        <f t="shared" si="467"/>
        <v>-0.43427997637164262</v>
      </c>
      <c r="AO212" s="26">
        <f t="shared" si="467"/>
        <v>1.8672548272536589</v>
      </c>
      <c r="AP212" s="26">
        <f t="shared" si="467"/>
        <v>1.3711349765011256</v>
      </c>
      <c r="AQ212" s="26">
        <f t="shared" si="467"/>
        <v>-0.3177398719998662</v>
      </c>
      <c r="AR212" s="26">
        <f t="shared" si="467"/>
        <v>0.6060177190857936</v>
      </c>
      <c r="AS212" s="26">
        <f t="shared" si="467"/>
        <v>-0.70265801844067299</v>
      </c>
      <c r="AT212" s="26">
        <f t="shared" si="467"/>
        <v>0.49432566096041763</v>
      </c>
      <c r="AU212" s="26">
        <f t="shared" si="467"/>
        <v>0.67345293094184544</v>
      </c>
    </row>
    <row r="213" spans="1:47" s="15" customFormat="1" ht="11.25" x14ac:dyDescent="0.15">
      <c r="A213" s="20">
        <v>39538</v>
      </c>
      <c r="B213" s="96">
        <f t="shared" ref="B213:M213" si="468">B113/B$200</f>
        <v>-3.0119754163941734</v>
      </c>
      <c r="C213" s="26">
        <f t="shared" si="468"/>
        <v>-2.9061529100987418</v>
      </c>
      <c r="D213" s="26">
        <f t="shared" si="468"/>
        <v>-2.3104752926759371</v>
      </c>
      <c r="E213" s="26">
        <f t="shared" si="468"/>
        <v>-0.82802451817737088</v>
      </c>
      <c r="F213" s="26">
        <f t="shared" si="468"/>
        <v>-1.9278343379985259</v>
      </c>
      <c r="G213" s="26">
        <f t="shared" si="468"/>
        <v>1.2905429140371627</v>
      </c>
      <c r="H213" s="26">
        <f t="shared" si="468"/>
        <v>2.1099913518545228</v>
      </c>
      <c r="I213" s="26">
        <f t="shared" si="468"/>
        <v>-7.2907358546558454</v>
      </c>
      <c r="J213" s="26">
        <f t="shared" si="468"/>
        <v>-6.4867242028442504</v>
      </c>
      <c r="K213" s="26">
        <f t="shared" si="468"/>
        <v>-5.265958480797976</v>
      </c>
      <c r="L213" s="26">
        <f t="shared" si="468"/>
        <v>-0.97373350370651313</v>
      </c>
      <c r="M213" s="26">
        <f t="shared" si="468"/>
        <v>0.75984327891238657</v>
      </c>
      <c r="N213" s="26">
        <f t="shared" si="443"/>
        <v>-0.42004869980092552</v>
      </c>
      <c r="O213" s="26">
        <f t="shared" ref="O213:Z213" si="469">O113/O$200</f>
        <v>2.3352731309180925E-2</v>
      </c>
      <c r="P213" s="26">
        <f t="shared" si="469"/>
        <v>-0.43211094483909812</v>
      </c>
      <c r="Q213" s="26">
        <f t="shared" si="469"/>
        <v>-1.2583560173325838</v>
      </c>
      <c r="R213" s="26">
        <f t="shared" si="469"/>
        <v>-0.98834234103608554</v>
      </c>
      <c r="S213" s="26">
        <f t="shared" si="469"/>
        <v>0.18564816832107828</v>
      </c>
      <c r="T213" s="26">
        <f t="shared" si="469"/>
        <v>-2.0811753673499256</v>
      </c>
      <c r="U213" s="26">
        <f t="shared" si="469"/>
        <v>0.28974180537681149</v>
      </c>
      <c r="V213" s="26">
        <f t="shared" si="469"/>
        <v>-0.5096742536187534</v>
      </c>
      <c r="W213" s="26">
        <f t="shared" si="469"/>
        <v>-0.55646935884765336</v>
      </c>
      <c r="X213" s="26">
        <f t="shared" si="469"/>
        <v>-0.61034050326960698</v>
      </c>
      <c r="Y213" s="26">
        <f t="shared" si="469"/>
        <v>-1.3249476077705753</v>
      </c>
      <c r="Z213" s="26">
        <f t="shared" si="469"/>
        <v>1.0679472287342582</v>
      </c>
      <c r="AA213" s="26">
        <f t="shared" si="445"/>
        <v>-0.63328469837287282</v>
      </c>
      <c r="AB213" s="26">
        <f t="shared" ref="AB213:AU213" si="470">AB113/AB$200</f>
        <v>-0.61673756634990573</v>
      </c>
      <c r="AC213" s="26">
        <f t="shared" si="470"/>
        <v>-0.39297320974619854</v>
      </c>
      <c r="AD213" s="26">
        <f t="shared" si="470"/>
        <v>-1.3591187038328265</v>
      </c>
      <c r="AE213" s="26">
        <f t="shared" si="470"/>
        <v>-1.1325594210327261</v>
      </c>
      <c r="AF213" s="26">
        <f t="shared" si="470"/>
        <v>0.115076207950433</v>
      </c>
      <c r="AG213" s="26">
        <f t="shared" si="470"/>
        <v>-1.1971817721164131</v>
      </c>
      <c r="AH213" s="26">
        <f t="shared" si="470"/>
        <v>0.67671708546549336</v>
      </c>
      <c r="AI213" s="26">
        <f t="shared" si="470"/>
        <v>2.5844783310411706E-2</v>
      </c>
      <c r="AJ213" s="26">
        <f t="shared" si="470"/>
        <v>-5.3119940517703641E-2</v>
      </c>
      <c r="AK213" s="26">
        <f t="shared" si="470"/>
        <v>-1.8116036184842552</v>
      </c>
      <c r="AL213" s="26">
        <f t="shared" si="470"/>
        <v>-4.1037095374439474</v>
      </c>
      <c r="AM213" s="26">
        <f t="shared" si="470"/>
        <v>-0.88532638091087434</v>
      </c>
      <c r="AN213" s="26">
        <f t="shared" si="470"/>
        <v>-4.9007447210393362</v>
      </c>
      <c r="AO213" s="26">
        <f t="shared" si="470"/>
        <v>2.4671028703413884</v>
      </c>
      <c r="AP213" s="26">
        <f t="shared" si="470"/>
        <v>1.1241463511374876</v>
      </c>
      <c r="AQ213" s="26">
        <f t="shared" si="470"/>
        <v>-0.49654340384931145</v>
      </c>
      <c r="AR213" s="26">
        <f t="shared" si="470"/>
        <v>-0.30794274881091094</v>
      </c>
      <c r="AS213" s="26">
        <f t="shared" si="470"/>
        <v>-5.5836070490796406</v>
      </c>
      <c r="AT213" s="26">
        <f t="shared" si="470"/>
        <v>-4.3741122460943958</v>
      </c>
      <c r="AU213" s="26">
        <f t="shared" si="470"/>
        <v>-4.26021083662948E-2</v>
      </c>
    </row>
    <row r="214" spans="1:47" s="15" customFormat="1" ht="11.25" x14ac:dyDescent="0.15">
      <c r="A214" s="20">
        <v>39629</v>
      </c>
      <c r="B214" s="96">
        <f t="shared" ref="B214:M214" si="471">B114/B$200</f>
        <v>0.29996289488543959</v>
      </c>
      <c r="C214" s="26">
        <f t="shared" si="471"/>
        <v>-0.41723636683893839</v>
      </c>
      <c r="D214" s="26">
        <f t="shared" si="471"/>
        <v>-1.1921664979168318</v>
      </c>
      <c r="E214" s="26">
        <f t="shared" si="471"/>
        <v>-0.99410252380700181</v>
      </c>
      <c r="F214" s="26">
        <f t="shared" si="471"/>
        <v>0.19029029278107557</v>
      </c>
      <c r="G214" s="26">
        <f t="shared" si="471"/>
        <v>-2.0879195096184282</v>
      </c>
      <c r="H214" s="26">
        <f t="shared" si="471"/>
        <v>0.28233333825633661</v>
      </c>
      <c r="I214" s="26">
        <f t="shared" si="471"/>
        <v>-0.51257688400027734</v>
      </c>
      <c r="J214" s="26">
        <f t="shared" si="471"/>
        <v>-0.54356095228597545</v>
      </c>
      <c r="K214" s="26">
        <f t="shared" si="471"/>
        <v>-0.59242803688692147</v>
      </c>
      <c r="L214" s="26">
        <f t="shared" si="471"/>
        <v>-1.3455906267050466</v>
      </c>
      <c r="M214" s="26">
        <f t="shared" si="471"/>
        <v>1.0728220231572148</v>
      </c>
      <c r="N214" s="26">
        <f t="shared" si="443"/>
        <v>-0.62801827721975656</v>
      </c>
      <c r="O214" s="26">
        <f t="shared" ref="O214:Z214" si="472">O114/O$200</f>
        <v>-0.61981768525989334</v>
      </c>
      <c r="P214" s="26">
        <f t="shared" si="472"/>
        <v>-1.2009096793301517</v>
      </c>
      <c r="Q214" s="26">
        <f t="shared" si="472"/>
        <v>-1.4283512344706473</v>
      </c>
      <c r="R214" s="26">
        <f t="shared" si="472"/>
        <v>-2.691365603865167</v>
      </c>
      <c r="S214" s="26">
        <f t="shared" si="472"/>
        <v>-1.7329321701411895</v>
      </c>
      <c r="T214" s="26">
        <f t="shared" si="472"/>
        <v>-1.0717660466794785</v>
      </c>
      <c r="U214" s="26">
        <f t="shared" si="472"/>
        <v>0.50330858706676795</v>
      </c>
      <c r="V214" s="26">
        <f t="shared" si="472"/>
        <v>-2.0229329025227214</v>
      </c>
      <c r="W214" s="26">
        <f t="shared" si="472"/>
        <v>-0.54702039735479047</v>
      </c>
      <c r="X214" s="26">
        <f t="shared" si="472"/>
        <v>-0.79691756958527671</v>
      </c>
      <c r="Y214" s="26">
        <f t="shared" si="472"/>
        <v>-1.4730765176209673</v>
      </c>
      <c r="Z214" s="26">
        <f t="shared" si="472"/>
        <v>0.23147886790796862</v>
      </c>
      <c r="AA214" s="26">
        <f t="shared" si="445"/>
        <v>-0.56658856633970811</v>
      </c>
      <c r="AB214" s="26">
        <f t="shared" ref="AB214:AU214" si="473">AB114/AB$200</f>
        <v>-0.47709675046056282</v>
      </c>
      <c r="AC214" s="26">
        <f t="shared" si="473"/>
        <v>2.164211346742269</v>
      </c>
      <c r="AD214" s="26">
        <f t="shared" si="473"/>
        <v>-0.62583178689929664</v>
      </c>
      <c r="AE214" s="26">
        <f t="shared" si="473"/>
        <v>-0.94190210658404538</v>
      </c>
      <c r="AF214" s="26">
        <f t="shared" si="473"/>
        <v>7.8728174696814174E-2</v>
      </c>
      <c r="AG214" s="26">
        <f t="shared" si="473"/>
        <v>-1.3584006676900848</v>
      </c>
      <c r="AH214" s="26">
        <f t="shared" si="473"/>
        <v>-1.0457705023148585</v>
      </c>
      <c r="AI214" s="26">
        <f t="shared" si="473"/>
        <v>-7.3236574647286348E-2</v>
      </c>
      <c r="AJ214" s="26">
        <f t="shared" si="473"/>
        <v>-0.27515771856183885</v>
      </c>
      <c r="AK214" s="26">
        <f t="shared" si="473"/>
        <v>-0.91909575049146719</v>
      </c>
      <c r="AL214" s="26">
        <f t="shared" si="473"/>
        <v>-1.0476740655232162</v>
      </c>
      <c r="AM214" s="26">
        <f t="shared" si="473"/>
        <v>0.13191737924603877</v>
      </c>
      <c r="AN214" s="26">
        <f t="shared" si="473"/>
        <v>0.37689864933289724</v>
      </c>
      <c r="AO214" s="26">
        <f t="shared" si="473"/>
        <v>-1.4619560517405774</v>
      </c>
      <c r="AP214" s="26">
        <f t="shared" si="473"/>
        <v>0.97081923784692303</v>
      </c>
      <c r="AQ214" s="26">
        <f t="shared" si="473"/>
        <v>-0.52470400656285843</v>
      </c>
      <c r="AR214" s="26">
        <f t="shared" si="473"/>
        <v>0.26808828754269765</v>
      </c>
      <c r="AS214" s="26">
        <f t="shared" si="473"/>
        <v>2.9951637677162286</v>
      </c>
      <c r="AT214" s="26">
        <f t="shared" si="473"/>
        <v>3.3593393907496361</v>
      </c>
      <c r="AU214" s="26">
        <f t="shared" si="473"/>
        <v>-1.1120670204126557</v>
      </c>
    </row>
    <row r="215" spans="1:47" s="15" customFormat="1" ht="11.25" x14ac:dyDescent="0.15">
      <c r="A215" s="20">
        <v>39721</v>
      </c>
      <c r="B215" s="96">
        <f t="shared" ref="B215:M215" si="474">B115/B$200</f>
        <v>-0.94534444757837099</v>
      </c>
      <c r="C215" s="26">
        <f t="shared" si="474"/>
        <v>-1.1595707016678418</v>
      </c>
      <c r="D215" s="26">
        <f t="shared" si="474"/>
        <v>-1.3532199675920458</v>
      </c>
      <c r="E215" s="26">
        <f t="shared" si="474"/>
        <v>-2.7070512192010123</v>
      </c>
      <c r="F215" s="26">
        <f t="shared" si="474"/>
        <v>-1.7762640644834791</v>
      </c>
      <c r="G215" s="26">
        <f t="shared" si="474"/>
        <v>-1.0752391526996412</v>
      </c>
      <c r="H215" s="26">
        <f t="shared" si="474"/>
        <v>0.49043938749134758</v>
      </c>
      <c r="I215" s="26">
        <f t="shared" si="474"/>
        <v>-2.0344536463330201</v>
      </c>
      <c r="J215" s="26">
        <f t="shared" si="474"/>
        <v>-0.53433117812947928</v>
      </c>
      <c r="K215" s="26">
        <f t="shared" si="474"/>
        <v>-0.77352938037204655</v>
      </c>
      <c r="L215" s="26">
        <f t="shared" si="474"/>
        <v>-1.4960274224468131</v>
      </c>
      <c r="M215" s="26">
        <f t="shared" si="474"/>
        <v>0.23253548556092835</v>
      </c>
      <c r="N215" s="26">
        <f t="shared" si="443"/>
        <v>-0.56187679291686699</v>
      </c>
      <c r="O215" s="26">
        <f t="shared" ref="O215:Z215" si="475">O115/O$200</f>
        <v>-0.47947947336113844</v>
      </c>
      <c r="P215" s="26">
        <f t="shared" si="475"/>
        <v>0.1104594802659232</v>
      </c>
      <c r="Q215" s="26">
        <f t="shared" si="475"/>
        <v>-0.30128285595253551</v>
      </c>
      <c r="R215" s="26">
        <f t="shared" si="475"/>
        <v>-1.5914671119002761</v>
      </c>
      <c r="S215" s="26">
        <f t="shared" si="475"/>
        <v>-0.6526617407192864</v>
      </c>
      <c r="T215" s="26">
        <f t="shared" si="475"/>
        <v>-0.20305278747823416</v>
      </c>
      <c r="U215" s="26">
        <f t="shared" si="475"/>
        <v>2.8275817269379209</v>
      </c>
      <c r="V215" s="26">
        <f t="shared" si="475"/>
        <v>-1.4278573920415725</v>
      </c>
      <c r="W215" s="26">
        <f t="shared" si="475"/>
        <v>0.57006696118995459</v>
      </c>
      <c r="X215" s="26">
        <f t="shared" si="475"/>
        <v>0.32166324074058333</v>
      </c>
      <c r="Y215" s="26">
        <f t="shared" si="475"/>
        <v>-0.45709751958543238</v>
      </c>
      <c r="Z215" s="26">
        <f t="shared" si="475"/>
        <v>0.80191644136386553</v>
      </c>
      <c r="AA215" s="26">
        <f t="shared" si="445"/>
        <v>0.16247149906254951</v>
      </c>
      <c r="AB215" s="26">
        <f t="shared" ref="AB215:AU215" si="476">AB115/AB$200</f>
        <v>-1.7270181214807665</v>
      </c>
      <c r="AC215" s="26">
        <f t="shared" si="476"/>
        <v>2.3612674166136327</v>
      </c>
      <c r="AD215" s="26">
        <f t="shared" si="476"/>
        <v>0.44507395712163855</v>
      </c>
      <c r="AE215" s="26">
        <f t="shared" si="476"/>
        <v>2.6592487492297807</v>
      </c>
      <c r="AF215" s="26">
        <f t="shared" si="476"/>
        <v>-2.1739377864285516</v>
      </c>
      <c r="AG215" s="26">
        <f t="shared" si="476"/>
        <v>-2.4449118529972194</v>
      </c>
      <c r="AH215" s="26">
        <f t="shared" si="476"/>
        <v>-1.016463900154984</v>
      </c>
      <c r="AI215" s="26">
        <f t="shared" si="476"/>
        <v>-0.42655479532140078</v>
      </c>
      <c r="AJ215" s="26">
        <f t="shared" si="476"/>
        <v>-0.57040730883646729</v>
      </c>
      <c r="AK215" s="26">
        <f t="shared" si="476"/>
        <v>-1.2605187629364341</v>
      </c>
      <c r="AL215" s="26">
        <f t="shared" si="476"/>
        <v>-1.3270377616517686</v>
      </c>
      <c r="AM215" s="26">
        <f t="shared" si="476"/>
        <v>-0.42452395754030975</v>
      </c>
      <c r="AN215" s="26">
        <f t="shared" si="476"/>
        <v>0.54550923838447063</v>
      </c>
      <c r="AO215" s="26">
        <f t="shared" si="476"/>
        <v>-0.2007608257894922</v>
      </c>
      <c r="AP215" s="26">
        <f t="shared" si="476"/>
        <v>-2.7087357254138733</v>
      </c>
      <c r="AQ215" s="26">
        <f t="shared" si="476"/>
        <v>0.52568609753256124</v>
      </c>
      <c r="AR215" s="26">
        <f t="shared" si="476"/>
        <v>0.38862002459429756</v>
      </c>
      <c r="AS215" s="26">
        <f t="shared" si="476"/>
        <v>0.19222218985229761</v>
      </c>
      <c r="AT215" s="26">
        <f t="shared" si="476"/>
        <v>-0.54350800063839888</v>
      </c>
      <c r="AU215" s="26">
        <f t="shared" si="476"/>
        <v>-2.4377453872149433</v>
      </c>
    </row>
    <row r="216" spans="1:47" s="15" customFormat="1" ht="11.25" x14ac:dyDescent="0.15">
      <c r="A216" s="20">
        <v>39813</v>
      </c>
      <c r="B216" s="96">
        <f t="shared" ref="B216:M216" si="477">B116/B$200</f>
        <v>-0.76314944896446102</v>
      </c>
      <c r="C216" s="26">
        <f t="shared" si="477"/>
        <v>0.10665712771110794</v>
      </c>
      <c r="D216" s="26">
        <f t="shared" si="477"/>
        <v>-0.28543537942838348</v>
      </c>
      <c r="E216" s="26">
        <f t="shared" si="477"/>
        <v>-1.6007423812657855</v>
      </c>
      <c r="F216" s="26">
        <f t="shared" si="477"/>
        <v>-0.66898151946042361</v>
      </c>
      <c r="G216" s="26">
        <f t="shared" si="477"/>
        <v>-0.20371078915759913</v>
      </c>
      <c r="H216" s="26">
        <f t="shared" si="477"/>
        <v>2.7552827149702415</v>
      </c>
      <c r="I216" s="26">
        <f t="shared" si="477"/>
        <v>-1.4359891393629185</v>
      </c>
      <c r="J216" s="26">
        <f t="shared" si="477"/>
        <v>0.55684313136820374</v>
      </c>
      <c r="K216" s="26">
        <f t="shared" si="477"/>
        <v>0.31222296608169148</v>
      </c>
      <c r="L216" s="26">
        <f t="shared" si="477"/>
        <v>-0.46421921458405896</v>
      </c>
      <c r="M216" s="26">
        <f t="shared" si="477"/>
        <v>0.80557690106717017</v>
      </c>
      <c r="N216" s="26">
        <f t="shared" si="443"/>
        <v>0.16112037950820063</v>
      </c>
      <c r="O216" s="26">
        <f t="shared" ref="O216:Z216" si="478">O116/O$200</f>
        <v>-1.7356432182222326</v>
      </c>
      <c r="P216" s="26">
        <f t="shared" si="478"/>
        <v>3.1599654023943939</v>
      </c>
      <c r="Q216" s="26">
        <f t="shared" si="478"/>
        <v>3.9592927476974036</v>
      </c>
      <c r="R216" s="26">
        <f t="shared" si="478"/>
        <v>0.1303672010377282</v>
      </c>
      <c r="S216" s="26">
        <f t="shared" si="478"/>
        <v>1.6064168002887846</v>
      </c>
      <c r="T216" s="26">
        <f t="shared" si="478"/>
        <v>-4.8800933825190365</v>
      </c>
      <c r="U216" s="26">
        <f t="shared" si="478"/>
        <v>-6.7317730116953447</v>
      </c>
      <c r="V216" s="26">
        <f t="shared" si="478"/>
        <v>3.3407900763644669</v>
      </c>
      <c r="W216" s="26">
        <f t="shared" si="478"/>
        <v>0.8883885548381526</v>
      </c>
      <c r="X216" s="26">
        <f t="shared" si="478"/>
        <v>8.9642259803510722</v>
      </c>
      <c r="Y216" s="26">
        <f t="shared" si="478"/>
        <v>2.8919461343267647</v>
      </c>
      <c r="Z216" s="26">
        <f t="shared" si="478"/>
        <v>4.5280709100540362</v>
      </c>
      <c r="AA216" s="26">
        <f t="shared" si="445"/>
        <v>4.6941266454640331</v>
      </c>
      <c r="AB216" s="26">
        <f t="shared" ref="AB216:AU216" si="479">AB116/AB$200</f>
        <v>2.18179802120786</v>
      </c>
      <c r="AC216" s="26">
        <f t="shared" si="479"/>
        <v>1.827364862922628</v>
      </c>
      <c r="AD216" s="26">
        <f t="shared" si="479"/>
        <v>3.4462979175921369</v>
      </c>
      <c r="AE216" s="26">
        <f t="shared" si="479"/>
        <v>2.9600695118981357</v>
      </c>
      <c r="AF216" s="26">
        <f t="shared" si="479"/>
        <v>-0.27048903642639055</v>
      </c>
      <c r="AG216" s="26">
        <f t="shared" si="479"/>
        <v>-0.93550244365062152</v>
      </c>
      <c r="AH216" s="26">
        <f t="shared" si="479"/>
        <v>-0.74817248151683169</v>
      </c>
      <c r="AI216" s="26">
        <f t="shared" si="479"/>
        <v>-0.89011288841887104</v>
      </c>
      <c r="AJ216" s="26">
        <f t="shared" si="479"/>
        <v>-1.2936343627986993</v>
      </c>
      <c r="AK216" s="26">
        <f t="shared" si="479"/>
        <v>-1.9306169065295138</v>
      </c>
      <c r="AL216" s="26">
        <f t="shared" si="479"/>
        <v>-1.7839384485201175</v>
      </c>
      <c r="AM216" s="26">
        <f t="shared" si="479"/>
        <v>-2.0756755732965582</v>
      </c>
      <c r="AN216" s="26">
        <f t="shared" si="479"/>
        <v>-0.4054074037823901</v>
      </c>
      <c r="AO216" s="26">
        <f t="shared" si="479"/>
        <v>-0.70363074300089756</v>
      </c>
      <c r="AP216" s="26">
        <f t="shared" si="479"/>
        <v>-2.9709221917768827</v>
      </c>
      <c r="AQ216" s="26">
        <f t="shared" si="479"/>
        <v>-1.1863431250056098</v>
      </c>
      <c r="AR216" s="26">
        <f t="shared" si="479"/>
        <v>0.16399190742170441</v>
      </c>
      <c r="AS216" s="26">
        <f t="shared" si="479"/>
        <v>-0.46444011135235203</v>
      </c>
      <c r="AT216" s="26">
        <f t="shared" si="479"/>
        <v>-0.61837317044102103</v>
      </c>
      <c r="AU216" s="26">
        <f t="shared" si="479"/>
        <v>-2.2949106490113689</v>
      </c>
    </row>
    <row r="217" spans="1:47" s="15" customFormat="1" ht="11.25" x14ac:dyDescent="0.15">
      <c r="A217" s="20">
        <v>39903</v>
      </c>
      <c r="B217" s="96">
        <f t="shared" ref="B217:M217" si="480">B117/B$200</f>
        <v>4.2658014531442712</v>
      </c>
      <c r="C217" s="26">
        <f t="shared" si="480"/>
        <v>3.0511897455472301</v>
      </c>
      <c r="D217" s="26">
        <f t="shared" si="480"/>
        <v>3.7510339714951995</v>
      </c>
      <c r="E217" s="26">
        <f t="shared" si="480"/>
        <v>0.13112699738979269</v>
      </c>
      <c r="F217" s="26">
        <f t="shared" si="480"/>
        <v>1.6465851832521645</v>
      </c>
      <c r="G217" s="26">
        <f t="shared" si="480"/>
        <v>-4.8959075443487512</v>
      </c>
      <c r="H217" s="26">
        <f t="shared" si="480"/>
        <v>-6.5596469391226071</v>
      </c>
      <c r="I217" s="26">
        <f t="shared" si="480"/>
        <v>3.3598161085901457</v>
      </c>
      <c r="J217" s="26">
        <f t="shared" si="480"/>
        <v>0.86778062653399612</v>
      </c>
      <c r="K217" s="26">
        <f t="shared" si="480"/>
        <v>8.7011410373403262</v>
      </c>
      <c r="L217" s="26">
        <f t="shared" si="480"/>
        <v>2.9370033867481116</v>
      </c>
      <c r="M217" s="26">
        <f t="shared" si="480"/>
        <v>4.5487399227404071</v>
      </c>
      <c r="N217" s="26">
        <f t="shared" si="443"/>
        <v>4.6550900985135133</v>
      </c>
      <c r="O217" s="26">
        <f t="shared" ref="O217:Z217" si="481">O117/O$200</f>
        <v>2.1926943857388363</v>
      </c>
      <c r="P217" s="26">
        <f t="shared" si="481"/>
        <v>1.7663526999313146</v>
      </c>
      <c r="Q217" s="26">
        <f t="shared" si="481"/>
        <v>2.2316221495074946</v>
      </c>
      <c r="R217" s="26">
        <f t="shared" si="481"/>
        <v>2.0667918962697791</v>
      </c>
      <c r="S217" s="26">
        <f t="shared" si="481"/>
        <v>1.4530389291685741</v>
      </c>
      <c r="T217" s="26">
        <f t="shared" si="481"/>
        <v>2.155070484224372</v>
      </c>
      <c r="U217" s="26">
        <f t="shared" si="481"/>
        <v>-0.49532576687833102</v>
      </c>
      <c r="V217" s="26">
        <f t="shared" si="481"/>
        <v>1.5398535018743607</v>
      </c>
      <c r="W217" s="26">
        <f t="shared" si="481"/>
        <v>0.73230066401573091</v>
      </c>
      <c r="X217" s="26">
        <f t="shared" si="481"/>
        <v>1.3326786798681558</v>
      </c>
      <c r="Y217" s="26">
        <f t="shared" si="481"/>
        <v>2.5598212318577476</v>
      </c>
      <c r="Z217" s="26">
        <f t="shared" si="481"/>
        <v>2.3596288283720903</v>
      </c>
      <c r="AA217" s="26">
        <f t="shared" si="445"/>
        <v>0.17685154934082839</v>
      </c>
      <c r="AB217" s="26">
        <f t="shared" ref="AB217:AU217" si="482">AB117/AB$200</f>
        <v>0.93265160735491859</v>
      </c>
      <c r="AC217" s="26">
        <f t="shared" si="482"/>
        <v>-2.559339202658379</v>
      </c>
      <c r="AD217" s="26">
        <f t="shared" si="482"/>
        <v>8.163289681193044</v>
      </c>
      <c r="AE217" s="26">
        <f t="shared" si="482"/>
        <v>4.3489221637160407</v>
      </c>
      <c r="AF217" s="26">
        <f t="shared" si="482"/>
        <v>-7.9431968573557885</v>
      </c>
      <c r="AG217" s="26">
        <f t="shared" si="482"/>
        <v>0.92617292765869419</v>
      </c>
      <c r="AH217" s="26">
        <f t="shared" si="482"/>
        <v>-2.6245762498609557</v>
      </c>
      <c r="AI217" s="26">
        <f t="shared" si="482"/>
        <v>-0.59601344623011832</v>
      </c>
      <c r="AJ217" s="26">
        <f t="shared" si="482"/>
        <v>1.8271909684432948</v>
      </c>
      <c r="AK217" s="26">
        <f t="shared" si="482"/>
        <v>-6.4381895803221791</v>
      </c>
      <c r="AL217" s="26">
        <f t="shared" si="482"/>
        <v>-5.4370681197570585</v>
      </c>
      <c r="AM217" s="26">
        <f t="shared" si="482"/>
        <v>-8.0373213774537184</v>
      </c>
      <c r="AN217" s="26">
        <f t="shared" si="482"/>
        <v>-2.6121776640967549</v>
      </c>
      <c r="AO217" s="26">
        <f t="shared" si="482"/>
        <v>-7.8871425591723288</v>
      </c>
      <c r="AP217" s="26">
        <f t="shared" si="482"/>
        <v>-4.3585710103343196</v>
      </c>
      <c r="AQ217" s="26">
        <f t="shared" si="482"/>
        <v>-6.6995616395247284</v>
      </c>
      <c r="AR217" s="26">
        <f t="shared" si="482"/>
        <v>1.3695917238599222</v>
      </c>
      <c r="AS217" s="26">
        <f t="shared" si="482"/>
        <v>-4.1905357770585212</v>
      </c>
      <c r="AT217" s="26">
        <f t="shared" si="482"/>
        <v>-3.4332805638792849</v>
      </c>
      <c r="AU217" s="26">
        <f t="shared" si="482"/>
        <v>-0.681452297621301</v>
      </c>
    </row>
    <row r="218" spans="1:47" s="15" customFormat="1" ht="11.25" x14ac:dyDescent="0.15">
      <c r="A218" s="20">
        <v>39994</v>
      </c>
      <c r="B218" s="96">
        <f t="shared" ref="B218:M218" si="483">B118/B$200</f>
        <v>0.44475273142390342</v>
      </c>
      <c r="C218" s="26">
        <f t="shared" si="483"/>
        <v>1.7055494471446848</v>
      </c>
      <c r="D218" s="26">
        <f t="shared" si="483"/>
        <v>2.1142388370276457</v>
      </c>
      <c r="E218" s="26">
        <f t="shared" si="483"/>
        <v>2.0788374179252433</v>
      </c>
      <c r="F218" s="26">
        <f t="shared" si="483"/>
        <v>1.4893721050647988</v>
      </c>
      <c r="G218" s="26">
        <f t="shared" si="483"/>
        <v>2.1620540869386247</v>
      </c>
      <c r="H218" s="26">
        <f t="shared" si="483"/>
        <v>-0.48266068165505865</v>
      </c>
      <c r="I218" s="26">
        <f t="shared" si="483"/>
        <v>1.5486230748435692</v>
      </c>
      <c r="J218" s="26">
        <f t="shared" si="483"/>
        <v>0.71531350282490302</v>
      </c>
      <c r="K218" s="26">
        <f t="shared" si="483"/>
        <v>1.2935668039166508</v>
      </c>
      <c r="L218" s="26">
        <f t="shared" si="483"/>
        <v>2.5997038942726158</v>
      </c>
      <c r="M218" s="26">
        <f t="shared" si="483"/>
        <v>2.3703996840317174</v>
      </c>
      <c r="N218" s="26">
        <f t="shared" si="443"/>
        <v>0.17538084470703105</v>
      </c>
      <c r="O218" s="26">
        <f t="shared" ref="O218:Z218" si="484">O118/O$200</f>
        <v>0.9373094683463381</v>
      </c>
      <c r="P218" s="26">
        <f t="shared" si="484"/>
        <v>1.0392281531203553</v>
      </c>
      <c r="Q218" s="26">
        <f t="shared" si="484"/>
        <v>1.058584082191558</v>
      </c>
      <c r="R218" s="26">
        <f t="shared" si="484"/>
        <v>3.1777096951055253</v>
      </c>
      <c r="S218" s="26">
        <f t="shared" si="484"/>
        <v>0.96656227879938506</v>
      </c>
      <c r="T218" s="26">
        <f t="shared" si="484"/>
        <v>0.62979469550295786</v>
      </c>
      <c r="U218" s="26">
        <f t="shared" si="484"/>
        <v>-6.5761259381482362E-2</v>
      </c>
      <c r="V218" s="26">
        <f t="shared" si="484"/>
        <v>0.49176595080033519</v>
      </c>
      <c r="W218" s="26">
        <f t="shared" si="484"/>
        <v>0.26915757710546495</v>
      </c>
      <c r="X218" s="26">
        <f t="shared" si="484"/>
        <v>1.2353102577119741</v>
      </c>
      <c r="Y218" s="26">
        <f t="shared" si="484"/>
        <v>1.6422794647378485</v>
      </c>
      <c r="Z218" s="26">
        <f t="shared" si="484"/>
        <v>-0.2909532054829867</v>
      </c>
      <c r="AA218" s="26">
        <f t="shared" si="445"/>
        <v>-0.41959017393537518</v>
      </c>
      <c r="AB218" s="26">
        <f t="shared" ref="AB218:AU218" si="485">AB118/AB$200</f>
        <v>0.15190341168753113</v>
      </c>
      <c r="AC218" s="26">
        <f t="shared" si="485"/>
        <v>-0.20193747498980788</v>
      </c>
      <c r="AD218" s="26">
        <f t="shared" si="485"/>
        <v>3.1189556347680458</v>
      </c>
      <c r="AE218" s="26">
        <f t="shared" si="485"/>
        <v>2.0309094653995383</v>
      </c>
      <c r="AF218" s="26">
        <f t="shared" si="485"/>
        <v>1.540856905637537</v>
      </c>
      <c r="AG218" s="26">
        <f t="shared" si="485"/>
        <v>2.0723334771131032</v>
      </c>
      <c r="AH218" s="26">
        <f t="shared" si="485"/>
        <v>0.43853056565347381</v>
      </c>
      <c r="AI218" s="26">
        <f t="shared" si="485"/>
        <v>0.34485403703616918</v>
      </c>
      <c r="AJ218" s="26">
        <f t="shared" si="485"/>
        <v>2.6862485261369331</v>
      </c>
      <c r="AK218" s="26">
        <f t="shared" si="485"/>
        <v>1.3272799245555746</v>
      </c>
      <c r="AL218" s="26">
        <f t="shared" si="485"/>
        <v>1.2467318320443637</v>
      </c>
      <c r="AM218" s="26">
        <f t="shared" si="485"/>
        <v>0.61392341889616475</v>
      </c>
      <c r="AN218" s="26">
        <f t="shared" si="485"/>
        <v>-0.78635596836770993</v>
      </c>
      <c r="AO218" s="26">
        <f t="shared" si="485"/>
        <v>1.3524469187043628</v>
      </c>
      <c r="AP218" s="26">
        <f t="shared" si="485"/>
        <v>-1.9800706359147595</v>
      </c>
      <c r="AQ218" s="26">
        <f t="shared" si="485"/>
        <v>1.5025804980039685</v>
      </c>
      <c r="AR218" s="26">
        <f t="shared" si="485"/>
        <v>-2.1419585857318912</v>
      </c>
      <c r="AS218" s="26">
        <f t="shared" si="485"/>
        <v>-0.57997810977084185</v>
      </c>
      <c r="AT218" s="26">
        <f t="shared" si="485"/>
        <v>0.33839177518552244</v>
      </c>
      <c r="AU218" s="26">
        <f t="shared" si="485"/>
        <v>0.58509872143146058</v>
      </c>
    </row>
    <row r="219" spans="1:47" s="15" customFormat="1" ht="11.25" x14ac:dyDescent="0.15">
      <c r="A219" s="20">
        <v>40086</v>
      </c>
      <c r="B219" s="96">
        <f t="shared" ref="B219:M219" si="486">B119/B$200</f>
        <v>1.1225746441643669</v>
      </c>
      <c r="C219" s="26">
        <f t="shared" si="486"/>
        <v>1.0034547472203805</v>
      </c>
      <c r="D219" s="26">
        <f t="shared" si="486"/>
        <v>1.0029025654376984</v>
      </c>
      <c r="E219" s="26">
        <f t="shared" si="486"/>
        <v>3.1962297846299021</v>
      </c>
      <c r="F219" s="26">
        <f t="shared" si="486"/>
        <v>0.99073112698734689</v>
      </c>
      <c r="G219" s="26">
        <f t="shared" si="486"/>
        <v>0.63183557350538622</v>
      </c>
      <c r="H219" s="26">
        <f t="shared" si="486"/>
        <v>-6.4079796372390058E-2</v>
      </c>
      <c r="I219" s="26">
        <f t="shared" si="486"/>
        <v>0.49456659214970145</v>
      </c>
      <c r="J219" s="26">
        <f t="shared" si="486"/>
        <v>0.26291393515251293</v>
      </c>
      <c r="K219" s="26">
        <f t="shared" si="486"/>
        <v>1.1990559810501518</v>
      </c>
      <c r="L219" s="26">
        <f t="shared" si="486"/>
        <v>1.6678665942873114</v>
      </c>
      <c r="M219" s="26">
        <f t="shared" si="486"/>
        <v>-0.29228130206422953</v>
      </c>
      <c r="N219" s="26">
        <f t="shared" si="443"/>
        <v>-0.41610084508639056</v>
      </c>
      <c r="O219" s="26">
        <f t="shared" ref="O219:Z219" si="487">O119/O$200</f>
        <v>0.15266204971504663</v>
      </c>
      <c r="P219" s="26">
        <f t="shared" si="487"/>
        <v>0.20713392621743518</v>
      </c>
      <c r="Q219" s="26">
        <f t="shared" si="487"/>
        <v>2.4857728195644455E-2</v>
      </c>
      <c r="R219" s="26">
        <f t="shared" si="487"/>
        <v>2.8959368901388149</v>
      </c>
      <c r="S219" s="26">
        <f t="shared" si="487"/>
        <v>1.1089583906220972</v>
      </c>
      <c r="T219" s="26">
        <f t="shared" si="487"/>
        <v>0.8651752874773897</v>
      </c>
      <c r="U219" s="26">
        <f t="shared" si="487"/>
        <v>-3.4088231817945278</v>
      </c>
      <c r="V219" s="26">
        <f t="shared" si="487"/>
        <v>-6.0592186285077058E-2</v>
      </c>
      <c r="W219" s="26">
        <f t="shared" si="487"/>
        <v>0.42718903654317525</v>
      </c>
      <c r="X219" s="26">
        <f t="shared" si="487"/>
        <v>-2.4738998076773053</v>
      </c>
      <c r="Y219" s="26">
        <f t="shared" si="487"/>
        <v>0.5019048881834931</v>
      </c>
      <c r="Z219" s="26">
        <f t="shared" si="487"/>
        <v>-0.12515372452368406</v>
      </c>
      <c r="AA219" s="26">
        <f t="shared" si="445"/>
        <v>-0.36616602708979473</v>
      </c>
      <c r="AB219" s="26">
        <f t="shared" ref="AB219:AU219" si="488">AB119/AB$200</f>
        <v>0.24552829956757569</v>
      </c>
      <c r="AC219" s="26">
        <f t="shared" si="488"/>
        <v>-1.2464110871086709</v>
      </c>
      <c r="AD219" s="26">
        <f t="shared" si="488"/>
        <v>-0.13938168255740646</v>
      </c>
      <c r="AE219" s="26">
        <f t="shared" si="488"/>
        <v>0.37347639204202826</v>
      </c>
      <c r="AF219" s="26">
        <f t="shared" si="488"/>
        <v>2.8315275168544871</v>
      </c>
      <c r="AG219" s="26">
        <f t="shared" si="488"/>
        <v>2.5034252715171768</v>
      </c>
      <c r="AH219" s="26">
        <f t="shared" si="488"/>
        <v>1.4873304048167135</v>
      </c>
      <c r="AI219" s="26">
        <f t="shared" si="488"/>
        <v>0.64660016110260954</v>
      </c>
      <c r="AJ219" s="26">
        <f t="shared" si="488"/>
        <v>0.52068185799153033</v>
      </c>
      <c r="AK219" s="26">
        <f t="shared" si="488"/>
        <v>1.8267778824591068</v>
      </c>
      <c r="AL219" s="26">
        <f t="shared" si="488"/>
        <v>2.0711043899914734</v>
      </c>
      <c r="AM219" s="26">
        <f t="shared" si="488"/>
        <v>3.0574532773164975</v>
      </c>
      <c r="AN219" s="26">
        <f t="shared" si="488"/>
        <v>-7.1105195864977988E-2</v>
      </c>
      <c r="AO219" s="26">
        <f t="shared" si="488"/>
        <v>-1.491170898093302E-2</v>
      </c>
      <c r="AP219" s="26">
        <f t="shared" si="488"/>
        <v>-0.38400738759017805</v>
      </c>
      <c r="AQ219" s="26">
        <f t="shared" si="488"/>
        <v>0.88198940815969618</v>
      </c>
      <c r="AR219" s="26">
        <f t="shared" si="488"/>
        <v>-0.91398592000728174</v>
      </c>
      <c r="AS219" s="26">
        <f t="shared" si="488"/>
        <v>-0.73467241165248465</v>
      </c>
      <c r="AT219" s="26">
        <f t="shared" si="488"/>
        <v>0.21124960006322085</v>
      </c>
      <c r="AU219" s="26">
        <f t="shared" si="488"/>
        <v>1.788424199585293</v>
      </c>
    </row>
    <row r="220" spans="1:47" s="15" customFormat="1" ht="11.25" x14ac:dyDescent="0.15">
      <c r="A220" s="20">
        <v>40178</v>
      </c>
      <c r="B220" s="96">
        <f t="shared" ref="B220:M220" si="489">B120/B$200</f>
        <v>0.52137942905485313</v>
      </c>
      <c r="C220" s="26">
        <f t="shared" si="489"/>
        <v>0.20000374407602278</v>
      </c>
      <c r="D220" s="26">
        <f t="shared" si="489"/>
        <v>2.3550211832727715E-2</v>
      </c>
      <c r="E220" s="26">
        <f t="shared" si="489"/>
        <v>2.912814772515838</v>
      </c>
      <c r="F220" s="26">
        <f t="shared" si="489"/>
        <v>1.1366878474585511</v>
      </c>
      <c r="G220" s="26">
        <f t="shared" si="489"/>
        <v>0.86797892686188338</v>
      </c>
      <c r="H220" s="26">
        <f t="shared" si="489"/>
        <v>-3.321662288912695</v>
      </c>
      <c r="I220" s="26">
        <f t="shared" si="489"/>
        <v>-6.0937263007209433E-2</v>
      </c>
      <c r="J220" s="26">
        <f t="shared" si="489"/>
        <v>0.41727954256167377</v>
      </c>
      <c r="K220" s="26">
        <f t="shared" si="489"/>
        <v>-2.4012950126460684</v>
      </c>
      <c r="L220" s="26">
        <f t="shared" si="489"/>
        <v>0.50972469332092729</v>
      </c>
      <c r="M220" s="26">
        <f t="shared" si="489"/>
        <v>-0.12572500619557284</v>
      </c>
      <c r="N220" s="26">
        <f t="shared" si="443"/>
        <v>-0.36312097560572615</v>
      </c>
      <c r="O220" s="26">
        <f t="shared" ref="O220:Z220" si="490">O120/O$200</f>
        <v>0.24675452024829569</v>
      </c>
      <c r="P220" s="26">
        <f t="shared" si="490"/>
        <v>-0.89112270677809124</v>
      </c>
      <c r="Q220" s="26">
        <f t="shared" si="490"/>
        <v>-0.59728085221443272</v>
      </c>
      <c r="R220" s="26">
        <f t="shared" si="490"/>
        <v>2.1369543703958258</v>
      </c>
      <c r="S220" s="26">
        <f t="shared" si="490"/>
        <v>0.29680002172115771</v>
      </c>
      <c r="T220" s="26">
        <f t="shared" si="490"/>
        <v>4.6348312191704775</v>
      </c>
      <c r="U220" s="26">
        <f t="shared" si="490"/>
        <v>9.1740018848825038</v>
      </c>
      <c r="V220" s="26">
        <f t="shared" si="490"/>
        <v>-0.11827672749532984</v>
      </c>
      <c r="W220" s="26">
        <f t="shared" si="490"/>
        <v>-3.23150414618036</v>
      </c>
      <c r="X220" s="26">
        <f t="shared" si="490"/>
        <v>-2.5860402146384804</v>
      </c>
      <c r="Y220" s="26">
        <f t="shared" si="490"/>
        <v>-0.55493753029502846</v>
      </c>
      <c r="Z220" s="26">
        <f t="shared" si="490"/>
        <v>-4.7634758111485542</v>
      </c>
      <c r="AA220" s="26">
        <f t="shared" si="445"/>
        <v>-5.5502657217458973</v>
      </c>
      <c r="AB220" s="26">
        <f t="shared" ref="AB220:AU220" si="491">AB120/AB$200</f>
        <v>-0.40815109985582509</v>
      </c>
      <c r="AC220" s="26">
        <f t="shared" si="491"/>
        <v>-0.52843539988486987</v>
      </c>
      <c r="AD220" s="26">
        <f t="shared" si="491"/>
        <v>-1.714243408534293</v>
      </c>
      <c r="AE220" s="26">
        <f t="shared" si="491"/>
        <v>-1.7562361879932389</v>
      </c>
      <c r="AF220" s="26">
        <f t="shared" si="491"/>
        <v>0.97459897984276478</v>
      </c>
      <c r="AG220" s="26">
        <f t="shared" si="491"/>
        <v>1.7245820170272232</v>
      </c>
      <c r="AH220" s="26">
        <f t="shared" si="491"/>
        <v>1.930733550727314</v>
      </c>
      <c r="AI220" s="26">
        <f t="shared" si="491"/>
        <v>0.9374905889224755</v>
      </c>
      <c r="AJ220" s="26">
        <f t="shared" si="491"/>
        <v>0.34416064495024301</v>
      </c>
      <c r="AK220" s="26">
        <f t="shared" si="491"/>
        <v>2.1053975818219115</v>
      </c>
      <c r="AL220" s="26">
        <f t="shared" si="491"/>
        <v>1.536262859058922</v>
      </c>
      <c r="AM220" s="26">
        <f t="shared" si="491"/>
        <v>1.4362673451066015</v>
      </c>
      <c r="AN220" s="26">
        <f t="shared" si="491"/>
        <v>-0.65760131773495734</v>
      </c>
      <c r="AO220" s="26">
        <f t="shared" si="491"/>
        <v>5.0825983922740035E-2</v>
      </c>
      <c r="AP220" s="26">
        <f t="shared" si="491"/>
        <v>1.7483007951035319</v>
      </c>
      <c r="AQ220" s="26">
        <f t="shared" si="491"/>
        <v>1.6878918098648914</v>
      </c>
      <c r="AR220" s="26">
        <f t="shared" si="491"/>
        <v>0.53996684969389919</v>
      </c>
      <c r="AS220" s="26">
        <f t="shared" si="491"/>
        <v>-0.8127217972565739</v>
      </c>
      <c r="AT220" s="26">
        <f t="shared" si="491"/>
        <v>-0.1842586595682503</v>
      </c>
      <c r="AU220" s="26">
        <f t="shared" si="491"/>
        <v>3.1986031937790158</v>
      </c>
    </row>
    <row r="221" spans="1:47" s="15" customFormat="1" ht="11.25" x14ac:dyDescent="0.15">
      <c r="A221" s="20">
        <v>40268</v>
      </c>
      <c r="B221" s="96">
        <f t="shared" ref="B221:M221" si="492">B121/B$200</f>
        <v>-1.4741563730597715</v>
      </c>
      <c r="C221" s="26">
        <f t="shared" si="492"/>
        <v>-0.86044754252225442</v>
      </c>
      <c r="D221" s="26">
        <f t="shared" si="492"/>
        <v>-0.56586388275605459</v>
      </c>
      <c r="E221" s="26">
        <f t="shared" si="492"/>
        <v>2.1494088077253894</v>
      </c>
      <c r="F221" s="26">
        <f t="shared" si="492"/>
        <v>0.30422149349230193</v>
      </c>
      <c r="G221" s="26">
        <f t="shared" si="492"/>
        <v>4.6498505979421889</v>
      </c>
      <c r="H221" s="26">
        <f t="shared" si="492"/>
        <v>8.9394299657942771</v>
      </c>
      <c r="I221" s="26">
        <f t="shared" si="492"/>
        <v>-0.11895032169832834</v>
      </c>
      <c r="J221" s="26">
        <f t="shared" si="492"/>
        <v>-3.156543020897514</v>
      </c>
      <c r="K221" s="26">
        <f t="shared" si="492"/>
        <v>-2.5101442874292674</v>
      </c>
      <c r="L221" s="26">
        <f t="shared" si="492"/>
        <v>-0.56358359741356523</v>
      </c>
      <c r="M221" s="26">
        <f t="shared" si="492"/>
        <v>-4.7852193624152175</v>
      </c>
      <c r="N221" s="26">
        <f t="shared" si="443"/>
        <v>-5.5041094876263594</v>
      </c>
      <c r="O221" s="26">
        <f t="shared" ref="O221:Z221" si="493">O121/O$200</f>
        <v>-0.41018949347637018</v>
      </c>
      <c r="P221" s="26">
        <f t="shared" si="493"/>
        <v>-2.0274155541884098</v>
      </c>
      <c r="Q221" s="26">
        <f t="shared" si="493"/>
        <v>-2.0980441404303076</v>
      </c>
      <c r="R221" s="26">
        <f t="shared" si="493"/>
        <v>-0.75953605054480045</v>
      </c>
      <c r="S221" s="26">
        <f t="shared" si="493"/>
        <v>-1.0465405924656481</v>
      </c>
      <c r="T221" s="26">
        <f t="shared" si="493"/>
        <v>0.43685060685820065</v>
      </c>
      <c r="U221" s="26">
        <f t="shared" si="493"/>
        <v>-1.2881761316921507</v>
      </c>
      <c r="V221" s="26">
        <f t="shared" si="493"/>
        <v>-1.7177555144691095</v>
      </c>
      <c r="W221" s="26">
        <f t="shared" si="493"/>
        <v>-0.71794220846632884</v>
      </c>
      <c r="X221" s="26">
        <f t="shared" si="493"/>
        <v>-1.1034089548117814</v>
      </c>
      <c r="Y221" s="26">
        <f t="shared" si="493"/>
        <v>-1.622004283726548</v>
      </c>
      <c r="Z221" s="26">
        <f t="shared" si="493"/>
        <v>-2.4780996297753042</v>
      </c>
      <c r="AA221" s="26">
        <f t="shared" si="445"/>
        <v>-0.37845791557207359</v>
      </c>
      <c r="AB221" s="26">
        <f t="shared" ref="AB221:AU221" si="494">AB121/AB$200</f>
        <v>-1.549436456048344</v>
      </c>
      <c r="AC221" s="26">
        <f t="shared" si="494"/>
        <v>1.168138870399642</v>
      </c>
      <c r="AD221" s="26">
        <f t="shared" si="494"/>
        <v>-7.0247614332529684</v>
      </c>
      <c r="AE221" s="26">
        <f t="shared" si="494"/>
        <v>-3.0172107180728354</v>
      </c>
      <c r="AF221" s="26">
        <f t="shared" si="494"/>
        <v>5.6661300750448467</v>
      </c>
      <c r="AG221" s="26">
        <f t="shared" si="494"/>
        <v>2.3360587647679165</v>
      </c>
      <c r="AH221" s="26">
        <f t="shared" si="494"/>
        <v>4.9871534743255985</v>
      </c>
      <c r="AI221" s="26">
        <f t="shared" si="494"/>
        <v>2.3930011503771401E-2</v>
      </c>
      <c r="AJ221" s="26">
        <f t="shared" si="494"/>
        <v>0.2077286879562992</v>
      </c>
      <c r="AK221" s="26">
        <f t="shared" si="494"/>
        <v>8.1371212802582171</v>
      </c>
      <c r="AL221" s="26">
        <f t="shared" si="494"/>
        <v>5.9755276052693693</v>
      </c>
      <c r="AM221" s="26">
        <f t="shared" si="494"/>
        <v>7.0563588698821285</v>
      </c>
      <c r="AN221" s="26">
        <f t="shared" si="494"/>
        <v>6.3863102397877691</v>
      </c>
      <c r="AO221" s="26">
        <f t="shared" si="494"/>
        <v>3.7675685660025984</v>
      </c>
      <c r="AP221" s="26">
        <f t="shared" si="494"/>
        <v>2.9634730222665859</v>
      </c>
      <c r="AQ221" s="26">
        <f t="shared" si="494"/>
        <v>5.4258594869157859</v>
      </c>
      <c r="AR221" s="26">
        <f t="shared" si="494"/>
        <v>-4.4522217315660599</v>
      </c>
      <c r="AS221" s="26">
        <f t="shared" si="494"/>
        <v>1.6882795541348301</v>
      </c>
      <c r="AT221" s="26">
        <f t="shared" si="494"/>
        <v>1.8456780056260351</v>
      </c>
      <c r="AU221" s="26">
        <f t="shared" si="494"/>
        <v>2.1844351332908412</v>
      </c>
    </row>
    <row r="222" spans="1:47" s="15" customFormat="1" ht="11.25" x14ac:dyDescent="0.15">
      <c r="A222" s="20">
        <v>40359</v>
      </c>
      <c r="B222" s="96">
        <f t="shared" ref="B222:M222" si="495">B122/B$200</f>
        <v>-1.991705177211651</v>
      </c>
      <c r="C222" s="26">
        <f t="shared" si="495"/>
        <v>-1.9576257209067236</v>
      </c>
      <c r="D222" s="26">
        <f t="shared" si="495"/>
        <v>-1.9876870304746646</v>
      </c>
      <c r="E222" s="26">
        <f t="shared" si="495"/>
        <v>-0.76396272163900003</v>
      </c>
      <c r="F222" s="26">
        <f t="shared" si="495"/>
        <v>-1.0727092949451824</v>
      </c>
      <c r="G222" s="26">
        <f t="shared" si="495"/>
        <v>0.43826624087393712</v>
      </c>
      <c r="H222" s="26">
        <f t="shared" si="495"/>
        <v>-1.2552384943201103</v>
      </c>
      <c r="I222" s="26">
        <f t="shared" si="495"/>
        <v>-1.727538251793836</v>
      </c>
      <c r="J222" s="26">
        <f t="shared" si="495"/>
        <v>-0.70128812002943164</v>
      </c>
      <c r="K222" s="26">
        <f t="shared" si="495"/>
        <v>-1.0710257593601606</v>
      </c>
      <c r="L222" s="26">
        <f t="shared" si="495"/>
        <v>-1.647275520826331</v>
      </c>
      <c r="M222" s="26">
        <f t="shared" si="495"/>
        <v>-2.4894112619699742</v>
      </c>
      <c r="N222" s="26">
        <f t="shared" si="443"/>
        <v>-0.37531064424646904</v>
      </c>
      <c r="O222" s="26">
        <f t="shared" ref="O222:Z222" si="496">O122/O$200</f>
        <v>-1.5571746720878565</v>
      </c>
      <c r="P222" s="26">
        <f t="shared" si="496"/>
        <v>-0.69493974961288529</v>
      </c>
      <c r="Q222" s="26">
        <f t="shared" si="496"/>
        <v>-0.97505101697911867</v>
      </c>
      <c r="R222" s="26">
        <f t="shared" si="496"/>
        <v>-2.5611305643853015</v>
      </c>
      <c r="S222" s="26">
        <f t="shared" si="496"/>
        <v>-0.49149618438966908</v>
      </c>
      <c r="T222" s="26">
        <f t="shared" si="496"/>
        <v>-1.4839897560510603E-2</v>
      </c>
      <c r="U222" s="26">
        <f t="shared" si="496"/>
        <v>0.74439610359282193</v>
      </c>
      <c r="V222" s="26">
        <f t="shared" si="496"/>
        <v>-0.61370827582411791</v>
      </c>
      <c r="W222" s="26">
        <f t="shared" si="496"/>
        <v>-0.26628859977091229</v>
      </c>
      <c r="X222" s="26">
        <f t="shared" si="496"/>
        <v>-0.56445171575305153</v>
      </c>
      <c r="Y222" s="26">
        <f t="shared" si="496"/>
        <v>-1.0491768140754376</v>
      </c>
      <c r="Z222" s="26">
        <f t="shared" si="496"/>
        <v>0.96169533647781147</v>
      </c>
      <c r="AA222" s="26">
        <f t="shared" si="445"/>
        <v>0.35983254861767777</v>
      </c>
      <c r="AB222" s="26">
        <f t="shared" ref="AB222:AU222" si="497">AB122/AB$200</f>
        <v>1.4780898949767802</v>
      </c>
      <c r="AC222" s="26">
        <f t="shared" si="497"/>
        <v>-0.46184630356824946</v>
      </c>
      <c r="AD222" s="26">
        <f t="shared" si="497"/>
        <v>-2.9204559272711434</v>
      </c>
      <c r="AE222" s="26">
        <f t="shared" si="497"/>
        <v>-0.9337811718195167</v>
      </c>
      <c r="AF222" s="26">
        <f t="shared" si="497"/>
        <v>1.0337946597151915</v>
      </c>
      <c r="AG222" s="26">
        <f t="shared" si="497"/>
        <v>-2.3831809906195698</v>
      </c>
      <c r="AH222" s="26">
        <f t="shared" si="497"/>
        <v>0.28509890561655271</v>
      </c>
      <c r="AI222" s="26">
        <f t="shared" si="497"/>
        <v>-0.11072901977170554</v>
      </c>
      <c r="AJ222" s="26">
        <f t="shared" si="497"/>
        <v>-0.16732813558466403</v>
      </c>
      <c r="AK222" s="26">
        <f t="shared" si="497"/>
        <v>-1.7920613448142122</v>
      </c>
      <c r="AL222" s="26">
        <f t="shared" si="497"/>
        <v>-1.8822721520040457</v>
      </c>
      <c r="AM222" s="26">
        <f t="shared" si="497"/>
        <v>-0.55516994083093607</v>
      </c>
      <c r="AN222" s="26">
        <f t="shared" si="497"/>
        <v>-1.8030637970405305</v>
      </c>
      <c r="AO222" s="26">
        <f t="shared" si="497"/>
        <v>0.82838536197320933</v>
      </c>
      <c r="AP222" s="26">
        <f t="shared" si="497"/>
        <v>0.94985942394440437</v>
      </c>
      <c r="AQ222" s="26">
        <f t="shared" si="497"/>
        <v>-1.2034914710611593</v>
      </c>
      <c r="AR222" s="26">
        <f t="shared" si="497"/>
        <v>1.8422362083978212</v>
      </c>
      <c r="AS222" s="26">
        <f t="shared" si="497"/>
        <v>0.31945779512510941</v>
      </c>
      <c r="AT222" s="26">
        <f t="shared" si="497"/>
        <v>-0.99698837332680201</v>
      </c>
      <c r="AU222" s="26">
        <f t="shared" si="497"/>
        <v>-9.7510489257057006E-2</v>
      </c>
    </row>
    <row r="223" spans="1:47" s="15" customFormat="1" ht="11.25" x14ac:dyDescent="0.15">
      <c r="A223" s="20">
        <v>40451</v>
      </c>
      <c r="B223" s="96">
        <f t="shared" ref="B223:M223" si="498">B123/B$200</f>
        <v>-0.24796188658641477</v>
      </c>
      <c r="C223" s="26">
        <f t="shared" si="498"/>
        <v>-0.6710178017092574</v>
      </c>
      <c r="D223" s="26">
        <f t="shared" si="498"/>
        <v>-0.92376333898438567</v>
      </c>
      <c r="E223" s="26">
        <f t="shared" si="498"/>
        <v>-2.5760571536231707</v>
      </c>
      <c r="F223" s="26">
        <f t="shared" si="498"/>
        <v>-0.50378602533011196</v>
      </c>
      <c r="G223" s="26">
        <f t="shared" si="498"/>
        <v>-1.4887986915193639E-2</v>
      </c>
      <c r="H223" s="26">
        <f t="shared" si="498"/>
        <v>0.72536248829900918</v>
      </c>
      <c r="I223" s="26">
        <f t="shared" si="498"/>
        <v>-0.61720338720977619</v>
      </c>
      <c r="J223" s="26">
        <f t="shared" si="498"/>
        <v>-0.26011150941736433</v>
      </c>
      <c r="K223" s="26">
        <f t="shared" si="498"/>
        <v>-0.54788600803922238</v>
      </c>
      <c r="L223" s="26">
        <f t="shared" si="498"/>
        <v>-1.0655232542754471</v>
      </c>
      <c r="M223" s="26">
        <f t="shared" si="498"/>
        <v>0.96608512928471035</v>
      </c>
      <c r="N223" s="26">
        <f t="shared" si="443"/>
        <v>0.35684016659662332</v>
      </c>
      <c r="O223" s="26">
        <f t="shared" ref="O223:Z223" si="499">O123/O$200</f>
        <v>1.4854717910774575</v>
      </c>
      <c r="P223" s="26">
        <f t="shared" si="499"/>
        <v>0.17858723621830705</v>
      </c>
      <c r="Q223" s="26">
        <f t="shared" si="499"/>
        <v>0.24094362218031606</v>
      </c>
      <c r="R223" s="26">
        <f t="shared" si="499"/>
        <v>-1.9600129153053156</v>
      </c>
      <c r="S223" s="26">
        <f t="shared" si="499"/>
        <v>-0.55941747711489875</v>
      </c>
      <c r="T223" s="26">
        <f t="shared" si="499"/>
        <v>-0.34009339184552201</v>
      </c>
      <c r="U223" s="26">
        <f t="shared" si="499"/>
        <v>0.49361145587498484</v>
      </c>
      <c r="V223" s="26">
        <f t="shared" si="499"/>
        <v>0.36320032164680355</v>
      </c>
      <c r="W223" s="26">
        <f t="shared" si="499"/>
        <v>3.7318760629540586E-2</v>
      </c>
      <c r="X223" s="26">
        <f t="shared" si="499"/>
        <v>-0.55404132472147083</v>
      </c>
      <c r="Y223" s="26">
        <f t="shared" si="499"/>
        <v>-0.31631961016008892</v>
      </c>
      <c r="Z223" s="26">
        <f t="shared" si="499"/>
        <v>6.1161638196529595E-2</v>
      </c>
      <c r="AA223" s="26">
        <f t="shared" si="445"/>
        <v>0.18903168489447242</v>
      </c>
      <c r="AB223" s="26">
        <f t="shared" ref="AB223:AU223" si="500">AB123/AB$200</f>
        <v>0.31378364035279765</v>
      </c>
      <c r="AC223" s="26">
        <f t="shared" si="500"/>
        <v>-0.54294109800729573</v>
      </c>
      <c r="AD223" s="26">
        <f t="shared" si="500"/>
        <v>0.18628689674380311</v>
      </c>
      <c r="AE223" s="26">
        <f t="shared" si="500"/>
        <v>-0.46611479739444966</v>
      </c>
      <c r="AF223" s="26">
        <f t="shared" si="500"/>
        <v>-0.50050729640282199</v>
      </c>
      <c r="AG223" s="26">
        <f t="shared" si="500"/>
        <v>-2.2032081444644751</v>
      </c>
      <c r="AH223" s="26">
        <f t="shared" si="500"/>
        <v>-0.4555963751218875</v>
      </c>
      <c r="AI223" s="26">
        <f t="shared" si="500"/>
        <v>-8.6582491098265837E-2</v>
      </c>
      <c r="AJ223" s="26">
        <f t="shared" si="500"/>
        <v>-8.5754756126174128E-2</v>
      </c>
      <c r="AK223" s="26">
        <f t="shared" si="500"/>
        <v>-1.2679383374905202</v>
      </c>
      <c r="AL223" s="26">
        <f t="shared" si="500"/>
        <v>-1.1118930338024833</v>
      </c>
      <c r="AM223" s="26">
        <f t="shared" si="500"/>
        <v>-1.0640791033421479</v>
      </c>
      <c r="AN223" s="26">
        <f t="shared" si="500"/>
        <v>-0.80414939791924933</v>
      </c>
      <c r="AO223" s="26">
        <f t="shared" si="500"/>
        <v>0.74380025632659674</v>
      </c>
      <c r="AP223" s="26">
        <f t="shared" si="500"/>
        <v>0.45748809227438453</v>
      </c>
      <c r="AQ223" s="26">
        <f t="shared" si="500"/>
        <v>-0.88424422275775139</v>
      </c>
      <c r="AR223" s="26">
        <f t="shared" si="500"/>
        <v>1.3270797358566748</v>
      </c>
      <c r="AS223" s="26">
        <f t="shared" si="500"/>
        <v>0.12529634693329281</v>
      </c>
      <c r="AT223" s="26">
        <f t="shared" si="500"/>
        <v>-0.3343154487926927</v>
      </c>
      <c r="AU223" s="26">
        <f t="shared" si="500"/>
        <v>-1.18192302445869</v>
      </c>
    </row>
    <row r="224" spans="1:47" s="15" customFormat="1" ht="11.25" x14ac:dyDescent="0.15">
      <c r="A224" s="20">
        <v>40543</v>
      </c>
      <c r="B224" s="96">
        <f t="shared" ref="B224:M224" si="501">B124/B$200</f>
        <v>-0.18614099057624603</v>
      </c>
      <c r="C224" s="26">
        <f t="shared" si="501"/>
        <v>0.1724397183026215</v>
      </c>
      <c r="D224" s="26">
        <f t="shared" si="501"/>
        <v>0.22826998901232637</v>
      </c>
      <c r="E224" s="26">
        <f t="shared" si="501"/>
        <v>-1.971436115705371</v>
      </c>
      <c r="F224" s="26">
        <f t="shared" si="501"/>
        <v>-0.57340568705712514</v>
      </c>
      <c r="G224" s="26">
        <f t="shared" si="501"/>
        <v>-0.34119547975948022</v>
      </c>
      <c r="H224" s="26">
        <f t="shared" si="501"/>
        <v>0.48099020421824268</v>
      </c>
      <c r="I224" s="26">
        <f t="shared" si="501"/>
        <v>0.36526877278143721</v>
      </c>
      <c r="J224" s="26">
        <f t="shared" si="501"/>
        <v>3.6453078221471223E-2</v>
      </c>
      <c r="K224" s="26">
        <f t="shared" si="501"/>
        <v>-0.53778114446057135</v>
      </c>
      <c r="L224" s="26">
        <f t="shared" si="501"/>
        <v>-0.32124794971373105</v>
      </c>
      <c r="M224" s="26">
        <f t="shared" si="501"/>
        <v>6.1440819044381687E-2</v>
      </c>
      <c r="N224" s="26">
        <f t="shared" si="443"/>
        <v>0.18745968976101146</v>
      </c>
      <c r="O224" s="26">
        <f t="shared" ref="O224:Z224" si="502">O124/O$200</f>
        <v>0.31535074275911851</v>
      </c>
      <c r="P224" s="26">
        <f t="shared" si="502"/>
        <v>0.81188438842994537</v>
      </c>
      <c r="Q224" s="26">
        <f t="shared" si="502"/>
        <v>0.72527104003412846</v>
      </c>
      <c r="R224" s="26">
        <f t="shared" si="502"/>
        <v>-1.6653515069809313</v>
      </c>
      <c r="S224" s="26">
        <f t="shared" si="502"/>
        <v>-1.200917760893381</v>
      </c>
      <c r="T224" s="26">
        <f t="shared" si="502"/>
        <v>0.1200672885410002</v>
      </c>
      <c r="U224" s="26">
        <f t="shared" si="502"/>
        <v>0.12537030711995972</v>
      </c>
      <c r="V224" s="26">
        <f t="shared" si="502"/>
        <v>0.87543286078753646</v>
      </c>
      <c r="W224" s="26">
        <f t="shared" si="502"/>
        <v>1.7167997311716949</v>
      </c>
      <c r="X224" s="26">
        <f t="shared" si="502"/>
        <v>-3.4218163244993112</v>
      </c>
      <c r="Y224" s="26">
        <f t="shared" si="502"/>
        <v>-1.8067988147092882</v>
      </c>
      <c r="Z224" s="26">
        <f t="shared" si="502"/>
        <v>-1.0861200706744072</v>
      </c>
      <c r="AA224" s="26">
        <f t="shared" si="445"/>
        <v>-0.32521681228884952</v>
      </c>
      <c r="AB224" s="26">
        <f t="shared" ref="AB224:AU224" si="503">AB124/AB$200</f>
        <v>-0.9488956144004661</v>
      </c>
      <c r="AC224" s="26">
        <f t="shared" si="503"/>
        <v>2.3257409609390333E-2</v>
      </c>
      <c r="AD224" s="26">
        <f t="shared" si="503"/>
        <v>1.0099575200847566</v>
      </c>
      <c r="AE224" s="26">
        <f t="shared" si="503"/>
        <v>-1.4125487951723683</v>
      </c>
      <c r="AF224" s="26">
        <f t="shared" si="503"/>
        <v>-0.51532515625563324</v>
      </c>
      <c r="AG224" s="26">
        <f t="shared" si="503"/>
        <v>-0.95774416688380093</v>
      </c>
      <c r="AH224" s="26">
        <f t="shared" si="503"/>
        <v>-1.8450480332464338</v>
      </c>
      <c r="AI224" s="26">
        <f t="shared" si="503"/>
        <v>-3.0636484241883433E-3</v>
      </c>
      <c r="AJ224" s="26">
        <f t="shared" si="503"/>
        <v>-0.16524266053386569</v>
      </c>
      <c r="AK224" s="26">
        <f t="shared" si="503"/>
        <v>-0.99903961708495137</v>
      </c>
      <c r="AL224" s="26">
        <f t="shared" si="503"/>
        <v>-0.78396247411256037</v>
      </c>
      <c r="AM224" s="26">
        <f t="shared" si="503"/>
        <v>-0.85739760816736288</v>
      </c>
      <c r="AN224" s="26">
        <f t="shared" si="503"/>
        <v>-0.81613916703213174</v>
      </c>
      <c r="AO224" s="26">
        <f t="shared" si="503"/>
        <v>-0.13494637185745048</v>
      </c>
      <c r="AP224" s="26">
        <f t="shared" si="503"/>
        <v>1.4411769004405306</v>
      </c>
      <c r="AQ224" s="26">
        <f t="shared" si="503"/>
        <v>0.28588309765231756</v>
      </c>
      <c r="AR224" s="26">
        <f t="shared" si="503"/>
        <v>0.70353789325407956</v>
      </c>
      <c r="AS224" s="26">
        <f t="shared" si="503"/>
        <v>0.68106893217309206</v>
      </c>
      <c r="AT224" s="26">
        <f t="shared" si="503"/>
        <v>0.1315343132129155</v>
      </c>
      <c r="AU224" s="26">
        <f t="shared" si="503"/>
        <v>-1.6181671846390584</v>
      </c>
    </row>
    <row r="225" spans="1:47" s="15" customFormat="1" ht="11.25" x14ac:dyDescent="0.15">
      <c r="A225" s="20">
        <v>40633</v>
      </c>
      <c r="B225" s="96">
        <f t="shared" ref="B225:M225" si="504">B125/B$200</f>
        <v>1.172306012719722</v>
      </c>
      <c r="C225" s="26">
        <f t="shared" si="504"/>
        <v>0.78393684901432137</v>
      </c>
      <c r="D225" s="26">
        <f t="shared" si="504"/>
        <v>0.68712178741817831</v>
      </c>
      <c r="E225" s="26">
        <f t="shared" si="504"/>
        <v>-1.6750573838413469</v>
      </c>
      <c r="F225" s="26">
        <f t="shared" si="504"/>
        <v>-1.2309466578262434</v>
      </c>
      <c r="G225" s="26">
        <f t="shared" si="504"/>
        <v>0.12045637198318267</v>
      </c>
      <c r="H225" s="26">
        <f t="shared" si="504"/>
        <v>0.12216468825189841</v>
      </c>
      <c r="I225" s="26">
        <f t="shared" si="504"/>
        <v>0.88041851191796827</v>
      </c>
      <c r="J225" s="26">
        <f t="shared" si="504"/>
        <v>1.6769751683946261</v>
      </c>
      <c r="K225" s="26">
        <f t="shared" si="504"/>
        <v>-3.3213917753304956</v>
      </c>
      <c r="L225" s="26">
        <f t="shared" si="504"/>
        <v>-1.8349491973539147</v>
      </c>
      <c r="M225" s="26">
        <f t="shared" si="504"/>
        <v>-1.0910778175749352</v>
      </c>
      <c r="N225" s="26">
        <f t="shared" si="443"/>
        <v>-0.32251229613049665</v>
      </c>
      <c r="O225" s="26">
        <f t="shared" ref="O225:Z225" si="505">O125/O$200</f>
        <v>-0.95363460142669343</v>
      </c>
      <c r="P225" s="26">
        <f t="shared" si="505"/>
        <v>-0.39776205987346086</v>
      </c>
      <c r="Q225" s="26">
        <f t="shared" si="505"/>
        <v>-0.26540035525804373</v>
      </c>
      <c r="R225" s="26">
        <f t="shared" si="505"/>
        <v>-1.3346511667803984</v>
      </c>
      <c r="S225" s="26">
        <f t="shared" si="505"/>
        <v>-0.95693349791495741</v>
      </c>
      <c r="T225" s="26">
        <f t="shared" si="505"/>
        <v>-1.2019764805668394</v>
      </c>
      <c r="U225" s="26">
        <f t="shared" si="505"/>
        <v>-6.0318484156994263E-2</v>
      </c>
      <c r="V225" s="26">
        <f t="shared" si="505"/>
        <v>8.8102878581380988E-3</v>
      </c>
      <c r="W225" s="26">
        <f t="shared" si="505"/>
        <v>-0.51449889311333441</v>
      </c>
      <c r="X225" s="26">
        <f t="shared" si="505"/>
        <v>-8.2441418219602075E-2</v>
      </c>
      <c r="Y225" s="26">
        <f t="shared" si="505"/>
        <v>-0.5831767208166353</v>
      </c>
      <c r="Z225" s="26">
        <f t="shared" si="505"/>
        <v>-0.94060109787917157</v>
      </c>
      <c r="AA225" s="26">
        <f t="shared" si="445"/>
        <v>5.0624776576295098E-2</v>
      </c>
      <c r="AB225" s="26">
        <f t="shared" ref="AB225:AU225" si="506">AB125/AB$200</f>
        <v>-0.1844480944643638</v>
      </c>
      <c r="AC225" s="26">
        <f t="shared" si="506"/>
        <v>-1.0632101975077084</v>
      </c>
      <c r="AD225" s="26">
        <f t="shared" si="506"/>
        <v>-1.2465247138559419</v>
      </c>
      <c r="AE225" s="26">
        <f t="shared" si="506"/>
        <v>-0.71109078365353584</v>
      </c>
      <c r="AF225" s="26">
        <f t="shared" si="506"/>
        <v>-0.40229016164394721</v>
      </c>
      <c r="AG225" s="26">
        <f t="shared" si="506"/>
        <v>-1.3325790812771827</v>
      </c>
      <c r="AH225" s="26">
        <f t="shared" si="506"/>
        <v>-1.5124487015513275</v>
      </c>
      <c r="AI225" s="26">
        <f t="shared" si="506"/>
        <v>-9.2810653795244322E-2</v>
      </c>
      <c r="AJ225" s="26">
        <f t="shared" si="506"/>
        <v>-0.22371046562909519</v>
      </c>
      <c r="AK225" s="26">
        <f t="shared" si="506"/>
        <v>-0.64670550029298091</v>
      </c>
      <c r="AL225" s="26">
        <f t="shared" si="506"/>
        <v>0.10180863505157559</v>
      </c>
      <c r="AM225" s="26">
        <f t="shared" si="506"/>
        <v>0.83091713454784322</v>
      </c>
      <c r="AN225" s="26">
        <f t="shared" si="506"/>
        <v>-0.67781710409231932</v>
      </c>
      <c r="AO225" s="26">
        <f t="shared" si="506"/>
        <v>-3.2633753020345613</v>
      </c>
      <c r="AP225" s="26">
        <f t="shared" si="506"/>
        <v>0.68145823556070217</v>
      </c>
      <c r="AQ225" s="26">
        <f t="shared" si="506"/>
        <v>3.0481521949024994</v>
      </c>
      <c r="AR225" s="26">
        <f t="shared" si="506"/>
        <v>1.5156525855520009</v>
      </c>
      <c r="AS225" s="26">
        <f t="shared" si="506"/>
        <v>1.6715628098354143</v>
      </c>
      <c r="AT225" s="26">
        <f t="shared" si="506"/>
        <v>0.95279672057748654</v>
      </c>
      <c r="AU225" s="26">
        <f t="shared" si="506"/>
        <v>-1.1962424594276195</v>
      </c>
    </row>
    <row r="226" spans="1:47" s="15" customFormat="1" ht="11.25" x14ac:dyDescent="0.15">
      <c r="A226" s="20">
        <v>40724</v>
      </c>
      <c r="B226" s="96">
        <f t="shared" ref="B226:M226" si="507">B126/B$200</f>
        <v>-0.40879329139993054</v>
      </c>
      <c r="C226" s="26">
        <f t="shared" si="507"/>
        <v>-0.38406987536446835</v>
      </c>
      <c r="D226" s="26">
        <f t="shared" si="507"/>
        <v>-0.25144029806807849</v>
      </c>
      <c r="E226" s="26">
        <f t="shared" si="507"/>
        <v>-1.3424296806989791</v>
      </c>
      <c r="F226" s="26">
        <f t="shared" si="507"/>
        <v>-0.98086157885125291</v>
      </c>
      <c r="G226" s="26">
        <f t="shared" si="507"/>
        <v>-1.20587153934733</v>
      </c>
      <c r="H226" s="26">
        <f t="shared" si="507"/>
        <v>-5.8776188574025764E-2</v>
      </c>
      <c r="I226" s="26">
        <f t="shared" si="507"/>
        <v>8.8604630612711417E-3</v>
      </c>
      <c r="J226" s="26">
        <f t="shared" si="507"/>
        <v>-0.50256407445307028</v>
      </c>
      <c r="K226" s="26">
        <f t="shared" si="507"/>
        <v>-8.0021901368780832E-2</v>
      </c>
      <c r="L226" s="26">
        <f t="shared" si="507"/>
        <v>-0.59226276166787872</v>
      </c>
      <c r="M226" s="26">
        <f t="shared" si="507"/>
        <v>-0.94489460308504447</v>
      </c>
      <c r="N226" s="26">
        <f t="shared" si="443"/>
        <v>5.020377888770701E-2</v>
      </c>
      <c r="O226" s="26">
        <f t="shared" ref="O226:Z226" si="508">O126/O$200</f>
        <v>-0.18536926757699457</v>
      </c>
      <c r="P226" s="26">
        <f t="shared" si="508"/>
        <v>-6.9342676335140199E-2</v>
      </c>
      <c r="Q226" s="26">
        <f t="shared" si="508"/>
        <v>-8.8005712539390726E-2</v>
      </c>
      <c r="R226" s="26">
        <f t="shared" si="508"/>
        <v>-0.39624079280569746</v>
      </c>
      <c r="S226" s="26">
        <f t="shared" si="508"/>
        <v>-1.3771968496519316</v>
      </c>
      <c r="T226" s="26">
        <f t="shared" si="508"/>
        <v>-1.0868201020984358</v>
      </c>
      <c r="U226" s="26">
        <f t="shared" si="508"/>
        <v>-0.3720825499320507</v>
      </c>
      <c r="V226" s="26">
        <f t="shared" si="508"/>
        <v>-0.23279125912878043</v>
      </c>
      <c r="W226" s="26">
        <f t="shared" si="508"/>
        <v>-1.2706866978940792</v>
      </c>
      <c r="X226" s="26">
        <f t="shared" si="508"/>
        <v>-0.1738573922092585</v>
      </c>
      <c r="Y226" s="26">
        <f t="shared" si="508"/>
        <v>-1.440786114005379</v>
      </c>
      <c r="Z226" s="26">
        <f t="shared" si="508"/>
        <v>-2.7761350062866024</v>
      </c>
      <c r="AA226" s="26">
        <f t="shared" si="445"/>
        <v>-0.52204400880949164</v>
      </c>
      <c r="AB226" s="26">
        <f t="shared" ref="AB226:AU226" si="509">AB126/AB$200</f>
        <v>-1.1947376235346019</v>
      </c>
      <c r="AC226" s="26">
        <f t="shared" si="509"/>
        <v>-1.3230878578253715</v>
      </c>
      <c r="AD226" s="26">
        <f t="shared" si="509"/>
        <v>-0.91095524652972681</v>
      </c>
      <c r="AE226" s="26">
        <f t="shared" si="509"/>
        <v>-0.67517109153077381</v>
      </c>
      <c r="AF226" s="26">
        <f t="shared" si="509"/>
        <v>-0.13741043772626807</v>
      </c>
      <c r="AG226" s="26">
        <f t="shared" si="509"/>
        <v>0.45834536454289432</v>
      </c>
      <c r="AH226" s="26">
        <f t="shared" si="509"/>
        <v>-0.36663837613220762</v>
      </c>
      <c r="AI226" s="26">
        <f t="shared" si="509"/>
        <v>-7.7495342432947867E-2</v>
      </c>
      <c r="AJ226" s="26">
        <f t="shared" si="509"/>
        <v>-0.11372917186705434</v>
      </c>
      <c r="AK226" s="26">
        <f t="shared" si="509"/>
        <v>-0.17993094917939059</v>
      </c>
      <c r="AL226" s="26">
        <f t="shared" si="509"/>
        <v>-0.60725835197528055</v>
      </c>
      <c r="AM226" s="26">
        <f t="shared" si="509"/>
        <v>-0.2374666913391654</v>
      </c>
      <c r="AN226" s="26">
        <f t="shared" si="509"/>
        <v>-0.62495896614014868</v>
      </c>
      <c r="AO226" s="26">
        <f t="shared" si="509"/>
        <v>0.31804664196592491</v>
      </c>
      <c r="AP226" s="26">
        <f t="shared" si="509"/>
        <v>0.70567356090887201</v>
      </c>
      <c r="AQ226" s="26">
        <f t="shared" si="509"/>
        <v>0.38326295773605512</v>
      </c>
      <c r="AR226" s="26">
        <f t="shared" si="509"/>
        <v>1.2667992144633551</v>
      </c>
      <c r="AS226" s="26">
        <f t="shared" si="509"/>
        <v>0.82508699238455596</v>
      </c>
      <c r="AT226" s="26">
        <f t="shared" si="509"/>
        <v>0.55211239664129419</v>
      </c>
      <c r="AU226" s="26">
        <f t="shared" si="509"/>
        <v>-0.65079269489663283</v>
      </c>
    </row>
    <row r="227" spans="1:47" s="15" customFormat="1" ht="11.25" x14ac:dyDescent="0.15">
      <c r="A227" s="20">
        <v>40816</v>
      </c>
      <c r="B227" s="96">
        <f t="shared" ref="B227:M227" si="510">B127/B$200</f>
        <v>-0.12825219742675281</v>
      </c>
      <c r="C227" s="26">
        <f t="shared" si="510"/>
        <v>-6.6955689705419583E-2</v>
      </c>
      <c r="D227" s="26">
        <f t="shared" si="510"/>
        <v>-8.3376612556088039E-2</v>
      </c>
      <c r="E227" s="26">
        <f t="shared" si="510"/>
        <v>-0.39855013370215336</v>
      </c>
      <c r="F227" s="26">
        <f t="shared" si="510"/>
        <v>-1.4116335976135033</v>
      </c>
      <c r="G227" s="26">
        <f t="shared" si="510"/>
        <v>-1.0903419914614423</v>
      </c>
      <c r="H227" s="26">
        <f t="shared" si="510"/>
        <v>-0.36256869557579335</v>
      </c>
      <c r="I227" s="26">
        <f t="shared" si="510"/>
        <v>-0.2341170215672454</v>
      </c>
      <c r="J227" s="26">
        <f t="shared" si="510"/>
        <v>-1.2412106086033778</v>
      </c>
      <c r="K227" s="26">
        <f t="shared" si="510"/>
        <v>-0.16875497040266565</v>
      </c>
      <c r="L227" s="26">
        <f t="shared" si="510"/>
        <v>-1.4632339261735763</v>
      </c>
      <c r="M227" s="26">
        <f t="shared" si="510"/>
        <v>-2.7888070626222508</v>
      </c>
      <c r="N227" s="26">
        <f t="shared" si="443"/>
        <v>-0.51770266972784973</v>
      </c>
      <c r="O227" s="26">
        <f t="shared" ref="O227:Z227" si="511">O127/O$200</f>
        <v>-1.2007043979740153</v>
      </c>
      <c r="P227" s="26">
        <f t="shared" si="511"/>
        <v>-0.95215253107496711</v>
      </c>
      <c r="Q227" s="26">
        <f t="shared" si="511"/>
        <v>-1.0654317568092369</v>
      </c>
      <c r="R227" s="26">
        <f t="shared" si="511"/>
        <v>-0.32016020010046164</v>
      </c>
      <c r="S227" s="26">
        <f t="shared" si="511"/>
        <v>0.15020861451914799</v>
      </c>
      <c r="T227" s="26">
        <f t="shared" si="511"/>
        <v>-0.20880168289638484</v>
      </c>
      <c r="U227" s="26">
        <f t="shared" si="511"/>
        <v>-0.35914850297195799</v>
      </c>
      <c r="V227" s="26">
        <f t="shared" si="511"/>
        <v>-0.68392822319791047</v>
      </c>
      <c r="W227" s="26">
        <f t="shared" si="511"/>
        <v>-0.62715595985288253</v>
      </c>
      <c r="X227" s="26">
        <f t="shared" si="511"/>
        <v>-0.33803181587652159</v>
      </c>
      <c r="Y227" s="26">
        <f t="shared" si="511"/>
        <v>-0.78814335488089582</v>
      </c>
      <c r="Z227" s="26">
        <f t="shared" si="511"/>
        <v>-0.69661893739712999</v>
      </c>
      <c r="AA227" s="26">
        <f t="shared" si="445"/>
        <v>-8.6578422232288149E-2</v>
      </c>
      <c r="AB227" s="26">
        <f t="shared" ref="AB227:AU227" si="512">AB127/AB$200</f>
        <v>-3.4766247977771498</v>
      </c>
      <c r="AC227" s="26">
        <f t="shared" si="512"/>
        <v>0.84243960852156008</v>
      </c>
      <c r="AD227" s="26">
        <f t="shared" si="512"/>
        <v>-0.91499343030255809</v>
      </c>
      <c r="AE227" s="26">
        <f t="shared" si="512"/>
        <v>-1.0375763854603399</v>
      </c>
      <c r="AF227" s="26">
        <f t="shared" si="512"/>
        <v>-0.271651389037534</v>
      </c>
      <c r="AG227" s="26">
        <f t="shared" si="512"/>
        <v>0.13319320504654739</v>
      </c>
      <c r="AH227" s="26">
        <f t="shared" si="512"/>
        <v>-0.18091919727940098</v>
      </c>
      <c r="AI227" s="26">
        <f t="shared" si="512"/>
        <v>-6.3095705032634467E-2</v>
      </c>
      <c r="AJ227" s="26">
        <f t="shared" si="512"/>
        <v>-0.11921334577436533</v>
      </c>
      <c r="AK227" s="26">
        <f t="shared" si="512"/>
        <v>-0.31805286181952225</v>
      </c>
      <c r="AL227" s="26">
        <f t="shared" si="512"/>
        <v>-0.73195540252841795</v>
      </c>
      <c r="AM227" s="26">
        <f t="shared" si="512"/>
        <v>-0.14534982196579932</v>
      </c>
      <c r="AN227" s="26">
        <f t="shared" si="512"/>
        <v>-0.45390124741745547</v>
      </c>
      <c r="AO227" s="26">
        <f t="shared" si="512"/>
        <v>-0.42995408480454989</v>
      </c>
      <c r="AP227" s="26">
        <f t="shared" si="512"/>
        <v>1.0461241165897919</v>
      </c>
      <c r="AQ227" s="26">
        <f t="shared" si="512"/>
        <v>-0.80608521603399741</v>
      </c>
      <c r="AR227" s="26">
        <f t="shared" si="512"/>
        <v>-0.64161219973441819</v>
      </c>
      <c r="AS227" s="26">
        <f t="shared" si="512"/>
        <v>0.32688726180215294</v>
      </c>
      <c r="AT227" s="26">
        <f t="shared" si="512"/>
        <v>1.2928135987301528</v>
      </c>
      <c r="AU227" s="26">
        <f t="shared" si="512"/>
        <v>-0.15346042581739441</v>
      </c>
    </row>
    <row r="228" spans="1:47" s="15" customFormat="1" ht="11.25" x14ac:dyDescent="0.15">
      <c r="A228" s="20">
        <v>40908</v>
      </c>
      <c r="B228" s="96">
        <f t="shared" ref="B228:M228" si="513">B128/B$200</f>
        <v>-0.91112940063490711</v>
      </c>
      <c r="C228" s="26">
        <f t="shared" si="513"/>
        <v>-0.91937653393655205</v>
      </c>
      <c r="D228" s="26">
        <f t="shared" si="513"/>
        <v>-1.009390052409102</v>
      </c>
      <c r="E228" s="26">
        <f t="shared" si="513"/>
        <v>-0.32202613378758721</v>
      </c>
      <c r="F228" s="26">
        <f t="shared" si="513"/>
        <v>0.15396457446137418</v>
      </c>
      <c r="G228" s="26">
        <f t="shared" si="513"/>
        <v>-0.20947831412960435</v>
      </c>
      <c r="H228" s="26">
        <f t="shared" si="513"/>
        <v>-0.34996536189166</v>
      </c>
      <c r="I228" s="26">
        <f t="shared" si="513"/>
        <v>-0.68782324207583267</v>
      </c>
      <c r="J228" s="26">
        <f t="shared" si="513"/>
        <v>-0.6126078378787907</v>
      </c>
      <c r="K228" s="26">
        <f t="shared" si="513"/>
        <v>-0.32811115109066902</v>
      </c>
      <c r="L228" s="26">
        <f t="shared" si="513"/>
        <v>-0.80042282774643814</v>
      </c>
      <c r="M228" s="26">
        <f t="shared" si="513"/>
        <v>-0.69979875192314756</v>
      </c>
      <c r="N228" s="26">
        <f t="shared" si="443"/>
        <v>-8.5858432572946827E-2</v>
      </c>
      <c r="O228" s="26">
        <f t="shared" ref="O228:Z228" si="514">O128/O$200</f>
        <v>-3.4939878033192668</v>
      </c>
      <c r="P228" s="26">
        <f t="shared" si="514"/>
        <v>-1.8568688385910168</v>
      </c>
      <c r="Q228" s="26">
        <f t="shared" si="514"/>
        <v>-2.1045383929819041</v>
      </c>
      <c r="R228" s="26">
        <f t="shared" si="514"/>
        <v>-0.84503123053553075</v>
      </c>
      <c r="S228" s="26">
        <f t="shared" si="514"/>
        <v>-0.58576307295208085</v>
      </c>
      <c r="T228" s="26">
        <f t="shared" si="514"/>
        <v>-0.98982414418164821</v>
      </c>
      <c r="U228" s="26">
        <f t="shared" si="514"/>
        <v>-1.1634974003073659</v>
      </c>
      <c r="V228" s="26">
        <f t="shared" si="514"/>
        <v>-3.3904492092135414</v>
      </c>
      <c r="W228" s="26">
        <f t="shared" si="514"/>
        <v>-0.35188888628541359</v>
      </c>
      <c r="X228" s="26">
        <f t="shared" si="514"/>
        <v>0.4723621425195228</v>
      </c>
      <c r="Y228" s="26">
        <f t="shared" si="514"/>
        <v>-0.98455854229700634</v>
      </c>
      <c r="Z228" s="26">
        <f t="shared" si="514"/>
        <v>-1.0549391761297515</v>
      </c>
      <c r="AA228" s="26">
        <f t="shared" si="445"/>
        <v>0.62970323121845562</v>
      </c>
      <c r="AB228" s="26">
        <f t="shared" ref="AB228:AU228" si="515">AB128/AB$200</f>
        <v>2.3612996383077163</v>
      </c>
      <c r="AC228" s="26">
        <f t="shared" si="515"/>
        <v>1.4423841623775937</v>
      </c>
      <c r="AD228" s="26">
        <f t="shared" si="515"/>
        <v>-0.148680253944389</v>
      </c>
      <c r="AE228" s="26">
        <f t="shared" si="515"/>
        <v>1.3295403782263551</v>
      </c>
      <c r="AF228" s="26">
        <f t="shared" si="515"/>
        <v>-0.99889258214887489</v>
      </c>
      <c r="AG228" s="26">
        <f t="shared" si="515"/>
        <v>-1.4746778630388806</v>
      </c>
      <c r="AH228" s="26">
        <f t="shared" si="515"/>
        <v>-0.6199972341882195</v>
      </c>
      <c r="AI228" s="26">
        <f t="shared" si="515"/>
        <v>-1.1666177876298176</v>
      </c>
      <c r="AJ228" s="26">
        <f t="shared" si="515"/>
        <v>-1.2016218160981413</v>
      </c>
      <c r="AK228" s="26">
        <f t="shared" si="515"/>
        <v>-0.84464394365740247</v>
      </c>
      <c r="AL228" s="26">
        <f t="shared" si="515"/>
        <v>-0.80986481736979199</v>
      </c>
      <c r="AM228" s="26">
        <f t="shared" si="515"/>
        <v>-0.26669329405163872</v>
      </c>
      <c r="AN228" s="26">
        <f t="shared" si="515"/>
        <v>-0.18766302475086727</v>
      </c>
      <c r="AO228" s="26">
        <f t="shared" si="515"/>
        <v>-1.2185826624398736E-2</v>
      </c>
      <c r="AP228" s="26">
        <f t="shared" si="515"/>
        <v>-1.3279948676858051</v>
      </c>
      <c r="AQ228" s="26">
        <f t="shared" si="515"/>
        <v>-1.2715994024270891</v>
      </c>
      <c r="AR228" s="26">
        <f t="shared" si="515"/>
        <v>-0.90724093202081502</v>
      </c>
      <c r="AS228" s="26">
        <f t="shared" si="515"/>
        <v>0.28046750616298316</v>
      </c>
      <c r="AT228" s="26">
        <f t="shared" si="515"/>
        <v>-0.41797526902891963</v>
      </c>
      <c r="AU228" s="26">
        <f t="shared" si="515"/>
        <v>-0.95776533866119196</v>
      </c>
    </row>
    <row r="229" spans="1:47" s="15" customFormat="1" ht="11.25" x14ac:dyDescent="0.15">
      <c r="A229" s="20">
        <v>40999</v>
      </c>
      <c r="B229" s="96">
        <f t="shared" ref="B229:M229" si="516">B129/B$200</f>
        <v>-1.7294139468128649</v>
      </c>
      <c r="C229" s="26">
        <f t="shared" si="516"/>
        <v>-1.7929497439567146</v>
      </c>
      <c r="D229" s="26">
        <f t="shared" si="516"/>
        <v>-1.9938396853786688</v>
      </c>
      <c r="E229" s="26">
        <f t="shared" si="516"/>
        <v>-0.84995617823119884</v>
      </c>
      <c r="F229" s="26">
        <f t="shared" si="516"/>
        <v>-0.60041005338450393</v>
      </c>
      <c r="G229" s="26">
        <f t="shared" si="516"/>
        <v>-0.99303171378577071</v>
      </c>
      <c r="H229" s="26">
        <f t="shared" si="516"/>
        <v>-1.1337476987628303</v>
      </c>
      <c r="I229" s="26">
        <f t="shared" si="516"/>
        <v>-3.4097580536603682</v>
      </c>
      <c r="J229" s="26">
        <f t="shared" si="516"/>
        <v>-0.343726128109268</v>
      </c>
      <c r="K229" s="26">
        <f t="shared" si="516"/>
        <v>0.45849910876540101</v>
      </c>
      <c r="L229" s="26">
        <f t="shared" si="516"/>
        <v>-0.9998982134745944</v>
      </c>
      <c r="M229" s="26">
        <f t="shared" si="516"/>
        <v>-1.0597545934780888</v>
      </c>
      <c r="N229" s="26">
        <f t="shared" si="443"/>
        <v>0.62446659369098145</v>
      </c>
      <c r="O229" s="26">
        <f t="shared" ref="O229:Z229" si="517">O129/O$200</f>
        <v>2.3730924721886542</v>
      </c>
      <c r="P229" s="26">
        <f t="shared" si="517"/>
        <v>0.61007011543058343</v>
      </c>
      <c r="Q229" s="26">
        <f t="shared" si="517"/>
        <v>0.38272880493586475</v>
      </c>
      <c r="R229" s="26">
        <f t="shared" si="517"/>
        <v>-0.43370894891423806</v>
      </c>
      <c r="S229" s="26">
        <f t="shared" si="517"/>
        <v>0.42065144814222755</v>
      </c>
      <c r="T229" s="26">
        <f t="shared" si="517"/>
        <v>-1.9132592391832985</v>
      </c>
      <c r="U229" s="26">
        <f t="shared" si="517"/>
        <v>-1.4458595660711187</v>
      </c>
      <c r="V229" s="26">
        <f t="shared" si="517"/>
        <v>0.33126839110909695</v>
      </c>
      <c r="W229" s="26">
        <f t="shared" si="517"/>
        <v>0.56356002689995421</v>
      </c>
      <c r="X229" s="26">
        <f t="shared" si="517"/>
        <v>-0.15948827932718482</v>
      </c>
      <c r="Y229" s="26">
        <f t="shared" si="517"/>
        <v>0.22454701033537089</v>
      </c>
      <c r="Z229" s="26">
        <f t="shared" si="517"/>
        <v>0.22746065898704881</v>
      </c>
      <c r="AA229" s="26">
        <f t="shared" si="445"/>
        <v>0.39503724561368869</v>
      </c>
      <c r="AB229" s="26">
        <f t="shared" ref="AB229:AU229" si="518">AB129/AB$200</f>
        <v>2.2267022443086626</v>
      </c>
      <c r="AC229" s="26">
        <f t="shared" si="518"/>
        <v>1.2975127160586895</v>
      </c>
      <c r="AD229" s="26">
        <f t="shared" si="518"/>
        <v>0.20723187625509271</v>
      </c>
      <c r="AE229" s="26">
        <f t="shared" si="518"/>
        <v>1.4815865687269045</v>
      </c>
      <c r="AF229" s="26">
        <f t="shared" si="518"/>
        <v>-2.1600718397258833</v>
      </c>
      <c r="AG229" s="26">
        <f t="shared" si="518"/>
        <v>-1.196039205242676</v>
      </c>
      <c r="AH229" s="26">
        <f t="shared" si="518"/>
        <v>-1.5546513378098721</v>
      </c>
      <c r="AI229" s="26">
        <f t="shared" si="518"/>
        <v>-1.774501453917233</v>
      </c>
      <c r="AJ229" s="26">
        <f t="shared" si="518"/>
        <v>1.7055298436336703</v>
      </c>
      <c r="AK229" s="26">
        <f t="shared" si="518"/>
        <v>-1.2485234441257875</v>
      </c>
      <c r="AL229" s="26">
        <f t="shared" si="518"/>
        <v>-1.8262451048700985</v>
      </c>
      <c r="AM229" s="26">
        <f t="shared" si="518"/>
        <v>-2.0134484334198204</v>
      </c>
      <c r="AN229" s="26">
        <f t="shared" si="518"/>
        <v>-1.2441451025186003</v>
      </c>
      <c r="AO229" s="26">
        <f t="shared" si="518"/>
        <v>1.7737853263355243</v>
      </c>
      <c r="AP229" s="26">
        <f t="shared" si="518"/>
        <v>-1.5289788565093101</v>
      </c>
      <c r="AQ229" s="26">
        <f t="shared" si="518"/>
        <v>-3.8138813124523678</v>
      </c>
      <c r="AR229" s="26">
        <f t="shared" si="518"/>
        <v>1.9986736043375701</v>
      </c>
      <c r="AS229" s="26">
        <f t="shared" si="518"/>
        <v>0.41153955603937936</v>
      </c>
      <c r="AT229" s="26">
        <f t="shared" si="518"/>
        <v>2.9703232345518173E-2</v>
      </c>
      <c r="AU229" s="26">
        <f t="shared" si="518"/>
        <v>-1.1086406545209313</v>
      </c>
    </row>
    <row r="230" spans="1:47" s="15" customFormat="1" ht="11.25" x14ac:dyDescent="0.15">
      <c r="A230" s="20">
        <v>41090</v>
      </c>
      <c r="B230" s="96">
        <f t="shared" ref="B230:M230" si="519">B130/B$200</f>
        <v>1.6158740796117279</v>
      </c>
      <c r="C230" s="26">
        <f t="shared" si="519"/>
        <v>0.58906963945116186</v>
      </c>
      <c r="D230" s="26">
        <f t="shared" si="519"/>
        <v>0.362597271954468</v>
      </c>
      <c r="E230" s="26">
        <f t="shared" si="519"/>
        <v>-0.43623665891046171</v>
      </c>
      <c r="F230" s="26">
        <f t="shared" si="519"/>
        <v>0.43116981950141647</v>
      </c>
      <c r="G230" s="26">
        <f t="shared" si="519"/>
        <v>-1.9194592416953455</v>
      </c>
      <c r="H230" s="26">
        <f t="shared" si="519"/>
        <v>-1.4088900889115097</v>
      </c>
      <c r="I230" s="26">
        <f t="shared" si="519"/>
        <v>0.33315498767473611</v>
      </c>
      <c r="J230" s="26">
        <f t="shared" si="519"/>
        <v>0.55048713827909779</v>
      </c>
      <c r="K230" s="26">
        <f t="shared" si="519"/>
        <v>-0.15480756679610344</v>
      </c>
      <c r="L230" s="26">
        <f t="shared" si="519"/>
        <v>0.22804550956571523</v>
      </c>
      <c r="M230" s="26">
        <f t="shared" si="519"/>
        <v>0.22849893496364951</v>
      </c>
      <c r="N230" s="26">
        <f t="shared" si="443"/>
        <v>0.39175209990921472</v>
      </c>
      <c r="O230" s="26">
        <f t="shared" ref="O230:Z230" si="520">O130/O$200</f>
        <v>2.2378228701044907</v>
      </c>
      <c r="P230" s="26">
        <f t="shared" si="520"/>
        <v>0.66132333961026635</v>
      </c>
      <c r="Q230" s="26">
        <f t="shared" si="520"/>
        <v>0.7693007031098299</v>
      </c>
      <c r="R230" s="26">
        <f t="shared" si="520"/>
        <v>0.34684030225409479</v>
      </c>
      <c r="S230" s="26">
        <f t="shared" si="520"/>
        <v>0.33286181170437107</v>
      </c>
      <c r="T230" s="26">
        <f t="shared" si="520"/>
        <v>0.45659777246327338</v>
      </c>
      <c r="U230" s="26">
        <f t="shared" si="520"/>
        <v>-0.78140541087422211</v>
      </c>
      <c r="V230" s="26">
        <f t="shared" si="520"/>
        <v>0.9392137712615426</v>
      </c>
      <c r="W230" s="26">
        <f t="shared" si="520"/>
        <v>0.3132395020574637</v>
      </c>
      <c r="X230" s="26">
        <f t="shared" si="520"/>
        <v>2.0770385185198376E-2</v>
      </c>
      <c r="Y230" s="26">
        <f t="shared" si="520"/>
        <v>0.8718101816187902</v>
      </c>
      <c r="Z230" s="26">
        <f t="shared" si="520"/>
        <v>0.74941516848702516</v>
      </c>
      <c r="AA230" s="26">
        <f t="shared" si="445"/>
        <v>1.441811693853768</v>
      </c>
      <c r="AB230" s="26">
        <f t="shared" ref="AB230:AU230" si="521">AB130/AB$200</f>
        <v>0.28243035752289386</v>
      </c>
      <c r="AC230" s="26">
        <f t="shared" si="521"/>
        <v>1.9398195699397549</v>
      </c>
      <c r="AD230" s="26">
        <f t="shared" si="521"/>
        <v>0.1685227192036941</v>
      </c>
      <c r="AE230" s="26">
        <f t="shared" si="521"/>
        <v>0.81816612480223094</v>
      </c>
      <c r="AF230" s="26">
        <f t="shared" si="521"/>
        <v>-2.0593855374119601</v>
      </c>
      <c r="AG230" s="26">
        <f t="shared" si="521"/>
        <v>-0.61428608755426006</v>
      </c>
      <c r="AH230" s="26">
        <f t="shared" si="521"/>
        <v>-1.5238738018360121</v>
      </c>
      <c r="AI230" s="26">
        <f t="shared" si="521"/>
        <v>-1.3510555164164131</v>
      </c>
      <c r="AJ230" s="26">
        <f t="shared" si="521"/>
        <v>0.23128982213638349</v>
      </c>
      <c r="AK230" s="26">
        <f t="shared" si="521"/>
        <v>-1.1643628910288755</v>
      </c>
      <c r="AL230" s="26">
        <f t="shared" si="521"/>
        <v>-0.76339991221249826</v>
      </c>
      <c r="AM230" s="26">
        <f t="shared" si="521"/>
        <v>-0.12100643812805457</v>
      </c>
      <c r="AN230" s="26">
        <f t="shared" si="521"/>
        <v>-0.54511935291026659</v>
      </c>
      <c r="AO230" s="26">
        <f t="shared" si="521"/>
        <v>6.3336334415903917E-2</v>
      </c>
      <c r="AP230" s="26">
        <f t="shared" si="521"/>
        <v>-0.79977386334723166</v>
      </c>
      <c r="AQ230" s="26">
        <f t="shared" si="521"/>
        <v>-1.0303960439022548</v>
      </c>
      <c r="AR230" s="26">
        <f t="shared" si="521"/>
        <v>-3.4335433893866996</v>
      </c>
      <c r="AS230" s="26">
        <f t="shared" si="521"/>
        <v>-0.92048832634447553</v>
      </c>
      <c r="AT230" s="26">
        <f t="shared" si="521"/>
        <v>-0.39161516667549873</v>
      </c>
      <c r="AU230" s="26">
        <f t="shared" si="521"/>
        <v>-0.52268025791787598</v>
      </c>
    </row>
    <row r="231" spans="1:47" s="15" customFormat="1" ht="11.25" x14ac:dyDescent="0.15">
      <c r="A231" s="20">
        <v>41182</v>
      </c>
      <c r="B231" s="96">
        <f t="shared" ref="B231:M231" si="522">B131/B$200</f>
        <v>0.40225437860958246</v>
      </c>
      <c r="C231" s="26">
        <f t="shared" si="522"/>
        <v>0.63855857117325787</v>
      </c>
      <c r="D231" s="26">
        <f t="shared" si="522"/>
        <v>0.72883549046438367</v>
      </c>
      <c r="E231" s="26">
        <f t="shared" si="522"/>
        <v>0.34886173091332745</v>
      </c>
      <c r="F231" s="26">
        <f t="shared" si="522"/>
        <v>0.34118500698222304</v>
      </c>
      <c r="G231" s="26">
        <f t="shared" si="522"/>
        <v>0.45807739805623571</v>
      </c>
      <c r="H231" s="26">
        <f t="shared" si="522"/>
        <v>-0.76142549707926888</v>
      </c>
      <c r="I231" s="26">
        <f t="shared" si="522"/>
        <v>0.94456265912050963</v>
      </c>
      <c r="J231" s="26">
        <f t="shared" si="522"/>
        <v>0.30597329273354246</v>
      </c>
      <c r="K231" s="26">
        <f t="shared" si="522"/>
        <v>2.0160809342873936E-2</v>
      </c>
      <c r="L231" s="26">
        <f t="shared" si="522"/>
        <v>0.88539320481221584</v>
      </c>
      <c r="M231" s="26">
        <f t="shared" si="522"/>
        <v>0.75283597879068531</v>
      </c>
      <c r="N231" s="26">
        <f t="shared" si="443"/>
        <v>1.4298215295203625</v>
      </c>
      <c r="O231" s="26">
        <f t="shared" ref="O231:Z231" si="523">O131/O$200</f>
        <v>0.28384087494947019</v>
      </c>
      <c r="P231" s="26">
        <f t="shared" si="523"/>
        <v>0.48539883736069522</v>
      </c>
      <c r="Q231" s="26">
        <f t="shared" si="523"/>
        <v>0.49735350300965753</v>
      </c>
      <c r="R231" s="26">
        <f t="shared" si="523"/>
        <v>0.1965413672900487</v>
      </c>
      <c r="S231" s="26">
        <f t="shared" si="523"/>
        <v>6.3926825964641568E-2</v>
      </c>
      <c r="T231" s="26">
        <f t="shared" si="523"/>
        <v>-9.1519951744303316E-2</v>
      </c>
      <c r="U231" s="26">
        <f t="shared" si="523"/>
        <v>-0.25801233847672977</v>
      </c>
      <c r="V231" s="26">
        <f t="shared" si="523"/>
        <v>0.81016230309587467</v>
      </c>
      <c r="W231" s="26">
        <f t="shared" si="523"/>
        <v>0.46862114909341018</v>
      </c>
      <c r="X231" s="26">
        <f t="shared" si="523"/>
        <v>-0.21373389945656421</v>
      </c>
      <c r="Y231" s="26">
        <f t="shared" si="523"/>
        <v>-0.57707022570939925</v>
      </c>
      <c r="Z231" s="26">
        <f t="shared" si="523"/>
        <v>-7.4742992686461091E-2</v>
      </c>
      <c r="AA231" s="26">
        <f t="shared" si="445"/>
        <v>-5.6780565002142645E-2</v>
      </c>
      <c r="AB231" s="26">
        <f t="shared" ref="AB231:AU231" si="524">AB131/AB$200</f>
        <v>0.69604509809775583</v>
      </c>
      <c r="AC231" s="26">
        <f t="shared" si="524"/>
        <v>-2.5042162180994065</v>
      </c>
      <c r="AD231" s="26">
        <f t="shared" si="524"/>
        <v>9.6730411405732311E-2</v>
      </c>
      <c r="AE231" s="26">
        <f t="shared" si="524"/>
        <v>1.7546094667093421</v>
      </c>
      <c r="AF231" s="26">
        <f t="shared" si="524"/>
        <v>-0.43707502330423881</v>
      </c>
      <c r="AG231" s="26">
        <f t="shared" si="524"/>
        <v>0.88345540182596316</v>
      </c>
      <c r="AH231" s="26">
        <f t="shared" si="524"/>
        <v>-0.58709782601734539</v>
      </c>
      <c r="AI231" s="26">
        <f t="shared" si="524"/>
        <v>0.63005772185780762</v>
      </c>
      <c r="AJ231" s="26">
        <f t="shared" si="524"/>
        <v>-0.22848793860322114</v>
      </c>
      <c r="AK231" s="26">
        <f t="shared" si="524"/>
        <v>-0.66758966889784455</v>
      </c>
      <c r="AL231" s="26">
        <f t="shared" si="524"/>
        <v>-0.35103792043902798</v>
      </c>
      <c r="AM231" s="26">
        <f t="shared" si="524"/>
        <v>-0.44969478354233799</v>
      </c>
      <c r="AN231" s="26">
        <f t="shared" si="524"/>
        <v>-0.21528850618479725</v>
      </c>
      <c r="AO231" s="26">
        <f t="shared" si="524"/>
        <v>-0.20127394512797286</v>
      </c>
      <c r="AP231" s="26">
        <f t="shared" si="524"/>
        <v>-1.7638456552456256</v>
      </c>
      <c r="AQ231" s="26">
        <f t="shared" si="524"/>
        <v>0.31545879967168566</v>
      </c>
      <c r="AR231" s="26">
        <f t="shared" si="524"/>
        <v>-0.29280286946292844</v>
      </c>
      <c r="AS231" s="26">
        <f t="shared" si="524"/>
        <v>-0.55835562087534663</v>
      </c>
      <c r="AT231" s="26">
        <f t="shared" si="524"/>
        <v>-1.0253067567180842</v>
      </c>
      <c r="AU231" s="26">
        <f t="shared" si="524"/>
        <v>8.9457851106540406E-2</v>
      </c>
    </row>
    <row r="232" spans="1:47" s="15" customFormat="1" ht="11.25" x14ac:dyDescent="0.15">
      <c r="A232" s="20">
        <v>41274</v>
      </c>
      <c r="B232" s="96">
        <f t="shared" ref="B232:M232" si="525">B132/B$200</f>
        <v>0.12484283110186732</v>
      </c>
      <c r="C232" s="26">
        <f t="shared" si="525"/>
        <v>0.4686899274065699</v>
      </c>
      <c r="D232" s="26">
        <f t="shared" si="525"/>
        <v>0.47119271155595455</v>
      </c>
      <c r="E232" s="26">
        <f t="shared" si="525"/>
        <v>0.19768683495912545</v>
      </c>
      <c r="F232" s="26">
        <f t="shared" si="525"/>
        <v>6.552531349696783E-2</v>
      </c>
      <c r="G232" s="26">
        <f t="shared" si="525"/>
        <v>-9.1816526259191997E-2</v>
      </c>
      <c r="H232" s="26">
        <f t="shared" si="525"/>
        <v>-0.25141516854539803</v>
      </c>
      <c r="I232" s="26">
        <f t="shared" si="525"/>
        <v>0.81477623385308839</v>
      </c>
      <c r="J232" s="26">
        <f t="shared" si="525"/>
        <v>0.45775055537657894</v>
      </c>
      <c r="K232" s="26">
        <f t="shared" si="525"/>
        <v>-0.2074611692865253</v>
      </c>
      <c r="L232" s="26">
        <f t="shared" si="525"/>
        <v>-0.58606112582195791</v>
      </c>
      <c r="M232" s="26">
        <f t="shared" si="525"/>
        <v>-7.5084167525535178E-2</v>
      </c>
      <c r="N232" s="26">
        <f t="shared" si="443"/>
        <v>-5.6308375528148574E-2</v>
      </c>
      <c r="O232" s="26">
        <f t="shared" ref="O232:Z232" si="526">O132/O$200</f>
        <v>0.69952129573161081</v>
      </c>
      <c r="P232" s="26">
        <f t="shared" si="526"/>
        <v>3.4670678070649092</v>
      </c>
      <c r="Q232" s="26">
        <f t="shared" si="526"/>
        <v>4.1683305698048985</v>
      </c>
      <c r="R232" s="26">
        <f t="shared" si="526"/>
        <v>-1.1744650770376988</v>
      </c>
      <c r="S232" s="26">
        <f t="shared" si="526"/>
        <v>-4.6064609176275493</v>
      </c>
      <c r="T232" s="26">
        <f t="shared" si="526"/>
        <v>-0.74780415655885923</v>
      </c>
      <c r="U232" s="26">
        <f t="shared" si="526"/>
        <v>0.24695200814396664</v>
      </c>
      <c r="V232" s="26">
        <f t="shared" si="526"/>
        <v>2.7490099049877372</v>
      </c>
      <c r="W232" s="26">
        <f t="shared" si="526"/>
        <v>0.94806439177692148</v>
      </c>
      <c r="X232" s="26">
        <f t="shared" si="526"/>
        <v>2.8008432214601909E-2</v>
      </c>
      <c r="Y232" s="26">
        <f t="shared" si="526"/>
        <v>2.2246932280337237</v>
      </c>
      <c r="Z232" s="26">
        <f t="shared" si="526"/>
        <v>1.6174363496887385</v>
      </c>
      <c r="AA232" s="26">
        <f t="shared" si="445"/>
        <v>2.4252903196431008</v>
      </c>
      <c r="AB232" s="26">
        <f t="shared" ref="AB232:AU232" si="527">AB132/AB$200</f>
        <v>0.73374025240225493</v>
      </c>
      <c r="AC232" s="26">
        <f t="shared" si="527"/>
        <v>-3.7263250635565119E-2</v>
      </c>
      <c r="AD232" s="26">
        <f t="shared" si="527"/>
        <v>-1.064629428067394</v>
      </c>
      <c r="AE232" s="26">
        <f t="shared" si="527"/>
        <v>0.17659077738058898</v>
      </c>
      <c r="AF232" s="26">
        <f t="shared" si="527"/>
        <v>0.5101434715610228</v>
      </c>
      <c r="AG232" s="26">
        <f t="shared" si="527"/>
        <v>0.68422539231127022</v>
      </c>
      <c r="AH232" s="26">
        <f t="shared" si="527"/>
        <v>0.51921125706935123</v>
      </c>
      <c r="AI232" s="26">
        <f t="shared" si="527"/>
        <v>1.6384054207598227</v>
      </c>
      <c r="AJ232" s="26">
        <f t="shared" si="527"/>
        <v>-0.87137520660760015</v>
      </c>
      <c r="AK232" s="26">
        <f t="shared" si="527"/>
        <v>-0.24659892841654038</v>
      </c>
      <c r="AL232" s="26">
        <f t="shared" si="527"/>
        <v>-1.6213550596924191E-2</v>
      </c>
      <c r="AM232" s="26">
        <f t="shared" si="527"/>
        <v>2.2923231331380418E-2</v>
      </c>
      <c r="AN232" s="26">
        <f t="shared" si="527"/>
        <v>-0.16022663475311238</v>
      </c>
      <c r="AO232" s="26">
        <f t="shared" si="527"/>
        <v>9.8196897040687112E-2</v>
      </c>
      <c r="AP232" s="26">
        <f t="shared" si="527"/>
        <v>-0.15991786509299594</v>
      </c>
      <c r="AQ232" s="26">
        <f t="shared" si="527"/>
        <v>0.21034116565382613</v>
      </c>
      <c r="AR232" s="26">
        <f t="shared" si="527"/>
        <v>-1.1161934290748463</v>
      </c>
      <c r="AS232" s="26">
        <f t="shared" si="527"/>
        <v>-0.48311648655187533</v>
      </c>
      <c r="AT232" s="26">
        <f t="shared" si="527"/>
        <v>-0.8557410498904755</v>
      </c>
      <c r="AU232" s="26">
        <f t="shared" si="527"/>
        <v>0.63022757250506367</v>
      </c>
    </row>
    <row r="233" spans="1:47" s="15" customFormat="1" ht="11.25" x14ac:dyDescent="0.15">
      <c r="A233" s="20">
        <v>41364</v>
      </c>
      <c r="B233" s="96">
        <f t="shared" ref="B233:M233" si="528">B133/B$200</f>
        <v>2.7904233572263597</v>
      </c>
      <c r="C233" s="26">
        <f t="shared" si="528"/>
        <v>3.347720747834015</v>
      </c>
      <c r="D233" s="26">
        <f t="shared" si="528"/>
        <v>3.9490764053386163</v>
      </c>
      <c r="E233" s="26">
        <f t="shared" si="528"/>
        <v>-1.1813100063915334</v>
      </c>
      <c r="F233" s="26">
        <f t="shared" si="528"/>
        <v>-4.7216452746461277</v>
      </c>
      <c r="G233" s="26">
        <f t="shared" si="528"/>
        <v>-0.75022744952106291</v>
      </c>
      <c r="H233" s="26">
        <f t="shared" si="528"/>
        <v>0.24063764204726035</v>
      </c>
      <c r="I233" s="26">
        <f t="shared" si="528"/>
        <v>2.7646657079102375</v>
      </c>
      <c r="J233" s="26">
        <f t="shared" si="528"/>
        <v>0.92607216449409491</v>
      </c>
      <c r="K233" s="26">
        <f t="shared" si="528"/>
        <v>2.7186431875794042E-2</v>
      </c>
      <c r="L233" s="26">
        <f t="shared" si="528"/>
        <v>2.2593545113632323</v>
      </c>
      <c r="M233" s="26">
        <f t="shared" si="528"/>
        <v>1.6248193640220354</v>
      </c>
      <c r="N233" s="26">
        <f t="shared" si="443"/>
        <v>2.4051215072990888</v>
      </c>
      <c r="O233" s="26">
        <f t="shared" ref="O233:Z233" si="529">O133/O$200</f>
        <v>0.73740470767424182</v>
      </c>
      <c r="P233" s="26">
        <f t="shared" si="529"/>
        <v>-1.1601800800640365</v>
      </c>
      <c r="Q233" s="26">
        <f t="shared" si="529"/>
        <v>-1.0240288640870592</v>
      </c>
      <c r="R233" s="26">
        <f t="shared" si="529"/>
        <v>3.5639406779858711</v>
      </c>
      <c r="S233" s="26">
        <f t="shared" si="529"/>
        <v>4.9314254414804362</v>
      </c>
      <c r="T233" s="26">
        <f t="shared" si="529"/>
        <v>1.6054743567539029</v>
      </c>
      <c r="U233" s="26">
        <f t="shared" si="529"/>
        <v>-0.16689763936061541</v>
      </c>
      <c r="V233" s="26">
        <f t="shared" si="529"/>
        <v>-0.59581652624346215</v>
      </c>
      <c r="W233" s="26">
        <f t="shared" si="529"/>
        <v>-0.41786249723937352</v>
      </c>
      <c r="X233" s="26">
        <f t="shared" si="529"/>
        <v>0.17152333333346989</v>
      </c>
      <c r="Y233" s="26">
        <f t="shared" si="529"/>
        <v>-0.88627221650809973</v>
      </c>
      <c r="Z233" s="26">
        <f t="shared" si="529"/>
        <v>-0.51808703055881011</v>
      </c>
      <c r="AA233" s="26">
        <f t="shared" si="445"/>
        <v>-1.6746289282436795</v>
      </c>
      <c r="AB233" s="26">
        <f t="shared" ref="AB233:AU233" si="530">AB133/AB$200</f>
        <v>-0.21727115868827179</v>
      </c>
      <c r="AC233" s="26">
        <f t="shared" si="530"/>
        <v>-1.8194918800384898</v>
      </c>
      <c r="AD233" s="26">
        <f t="shared" si="530"/>
        <v>9.191212125994952E-2</v>
      </c>
      <c r="AE233" s="26">
        <f t="shared" si="530"/>
        <v>-1.0502474923046219</v>
      </c>
      <c r="AF233" s="26">
        <f t="shared" si="530"/>
        <v>0.81667976417625243</v>
      </c>
      <c r="AG233" s="26">
        <f t="shared" si="530"/>
        <v>2.979865328221674</v>
      </c>
      <c r="AH233" s="26">
        <f t="shared" si="530"/>
        <v>1.1634156996916858</v>
      </c>
      <c r="AI233" s="26">
        <f t="shared" si="530"/>
        <v>1.8064254062412155</v>
      </c>
      <c r="AJ233" s="26">
        <f t="shared" si="530"/>
        <v>2.0238010326775351</v>
      </c>
      <c r="AK233" s="26">
        <f t="shared" si="530"/>
        <v>-0.15908236252158625</v>
      </c>
      <c r="AL233" s="26">
        <f t="shared" si="530"/>
        <v>0.65495514313481107</v>
      </c>
      <c r="AM233" s="26">
        <f t="shared" si="530"/>
        <v>0.98102248908947409</v>
      </c>
      <c r="AN233" s="26">
        <f t="shared" si="530"/>
        <v>0.77841317359518081</v>
      </c>
      <c r="AO233" s="26">
        <f t="shared" si="530"/>
        <v>-3.2492258617001095</v>
      </c>
      <c r="AP233" s="26">
        <f t="shared" si="530"/>
        <v>1.0231394119020294</v>
      </c>
      <c r="AQ233" s="26">
        <f t="shared" si="530"/>
        <v>-0.67527839226459441</v>
      </c>
      <c r="AR233" s="26">
        <f t="shared" si="530"/>
        <v>-1.33767507508603</v>
      </c>
      <c r="AS233" s="26">
        <f t="shared" si="530"/>
        <v>-3.30521457828748</v>
      </c>
      <c r="AT233" s="26">
        <f t="shared" si="530"/>
        <v>-2.3113841130828194</v>
      </c>
      <c r="AU233" s="26">
        <f t="shared" si="530"/>
        <v>1.6035269021567617</v>
      </c>
    </row>
    <row r="234" spans="1:47" s="15" customFormat="1" ht="11.25" x14ac:dyDescent="0.15">
      <c r="A234" s="20">
        <v>41455</v>
      </c>
      <c r="B234" s="96">
        <f t="shared" ref="B234:M234" si="531">B134/B$200</f>
        <v>-1.7938993739470568</v>
      </c>
      <c r="C234" s="26">
        <f t="shared" si="531"/>
        <v>-1.120243139560088</v>
      </c>
      <c r="D234" s="26">
        <f t="shared" si="531"/>
        <v>-0.97016495161063743</v>
      </c>
      <c r="E234" s="26">
        <f t="shared" si="531"/>
        <v>3.5847117699825786</v>
      </c>
      <c r="F234" s="26">
        <f t="shared" si="531"/>
        <v>5.0547355224339796</v>
      </c>
      <c r="G234" s="26">
        <f t="shared" si="531"/>
        <v>1.6106769685281179</v>
      </c>
      <c r="H234" s="26">
        <f t="shared" si="531"/>
        <v>-0.16263019969280507</v>
      </c>
      <c r="I234" s="26">
        <f t="shared" si="531"/>
        <v>-0.59920974286880502</v>
      </c>
      <c r="J234" s="26">
        <f t="shared" si="531"/>
        <v>-0.4081693507696133</v>
      </c>
      <c r="K234" s="26">
        <f t="shared" si="531"/>
        <v>0.16648941222595207</v>
      </c>
      <c r="L234" s="26">
        <f t="shared" si="531"/>
        <v>-0.90008056186392638</v>
      </c>
      <c r="M234" s="26">
        <f t="shared" si="531"/>
        <v>-0.52045191123757495</v>
      </c>
      <c r="N234" s="26">
        <f t="shared" si="443"/>
        <v>-1.6607026463771148</v>
      </c>
      <c r="O234" s="26">
        <f t="shared" ref="O234:Z234" si="532">O134/O$200</f>
        <v>-0.21835625718232232</v>
      </c>
      <c r="P234" s="26">
        <f t="shared" si="532"/>
        <v>-0.57365302022944598</v>
      </c>
      <c r="Q234" s="26">
        <f t="shared" si="532"/>
        <v>-0.50671174160576249</v>
      </c>
      <c r="R234" s="26">
        <f t="shared" si="532"/>
        <v>-0.17858092319105467</v>
      </c>
      <c r="S234" s="26">
        <f t="shared" si="532"/>
        <v>0.45807459202311085</v>
      </c>
      <c r="T234" s="26">
        <f t="shared" si="532"/>
        <v>0.84291659605096592</v>
      </c>
      <c r="U234" s="26">
        <f t="shared" si="532"/>
        <v>-6.3132035384276503E-2</v>
      </c>
      <c r="V234" s="26">
        <f t="shared" si="532"/>
        <v>-0.49384443037502257</v>
      </c>
      <c r="W234" s="26">
        <f t="shared" si="532"/>
        <v>3.3607437041031925E-2</v>
      </c>
      <c r="X234" s="26">
        <f t="shared" si="532"/>
        <v>0.1217946494512363</v>
      </c>
      <c r="Y234" s="26">
        <f t="shared" si="532"/>
        <v>-0.28622650165248953</v>
      </c>
      <c r="Z234" s="26">
        <f t="shared" si="532"/>
        <v>2.0452199018153271E-2</v>
      </c>
      <c r="AA234" s="26">
        <f t="shared" si="445"/>
        <v>-0.73926201680409165</v>
      </c>
      <c r="AB234" s="26">
        <f t="shared" ref="AB234:AU234" si="533">AB134/AB$200</f>
        <v>0.27856498421199888</v>
      </c>
      <c r="AC234" s="26">
        <f t="shared" si="533"/>
        <v>-1.2396975661077805</v>
      </c>
      <c r="AD234" s="26">
        <f t="shared" si="533"/>
        <v>-0.59565086980179471</v>
      </c>
      <c r="AE234" s="26">
        <f t="shared" si="533"/>
        <v>0.56680323143678446</v>
      </c>
      <c r="AF234" s="26">
        <f t="shared" si="533"/>
        <v>0.45834265276193842</v>
      </c>
      <c r="AG234" s="26">
        <f t="shared" si="533"/>
        <v>0.41731280937202631</v>
      </c>
      <c r="AH234" s="26">
        <f t="shared" si="533"/>
        <v>0.46259299436032353</v>
      </c>
      <c r="AI234" s="26">
        <f t="shared" si="533"/>
        <v>0.44824625764899984</v>
      </c>
      <c r="AJ234" s="26">
        <f t="shared" si="533"/>
        <v>0.36462803682554956</v>
      </c>
      <c r="AK234" s="26">
        <f t="shared" si="533"/>
        <v>-0.32576761975900187</v>
      </c>
      <c r="AL234" s="26">
        <f t="shared" si="533"/>
        <v>-0.67312417923402668</v>
      </c>
      <c r="AM234" s="26">
        <f t="shared" si="533"/>
        <v>-0.31194458379808826</v>
      </c>
      <c r="AN234" s="26">
        <f t="shared" si="533"/>
        <v>-9.0104592809934644E-2</v>
      </c>
      <c r="AO234" s="26">
        <f t="shared" si="533"/>
        <v>0.27751190587211083</v>
      </c>
      <c r="AP234" s="26">
        <f t="shared" si="533"/>
        <v>-0.54607989689629599</v>
      </c>
      <c r="AQ234" s="26">
        <f t="shared" si="533"/>
        <v>-0.16786869234836829</v>
      </c>
      <c r="AR234" s="26">
        <f t="shared" si="533"/>
        <v>-1.0611994622413159</v>
      </c>
      <c r="AS234" s="26">
        <f t="shared" si="533"/>
        <v>-0.31269179796145541</v>
      </c>
      <c r="AT234" s="26">
        <f t="shared" si="533"/>
        <v>-6.3159401155715958E-2</v>
      </c>
      <c r="AU234" s="26">
        <f t="shared" si="533"/>
        <v>1.4139406858488472</v>
      </c>
    </row>
    <row r="235" spans="1:47" s="15" customFormat="1" ht="11.25" x14ac:dyDescent="0.15">
      <c r="A235" s="20">
        <v>41547</v>
      </c>
      <c r="B235" s="96">
        <f t="shared" ref="B235:M235" si="534">B135/B$200</f>
        <v>-0.72037680229570999</v>
      </c>
      <c r="C235" s="26">
        <f t="shared" si="534"/>
        <v>-0.55390613185195436</v>
      </c>
      <c r="D235" s="26">
        <f t="shared" si="534"/>
        <v>-0.48005870685467594</v>
      </c>
      <c r="E235" s="26">
        <f t="shared" si="534"/>
        <v>-0.17962171514569369</v>
      </c>
      <c r="F235" s="26">
        <f t="shared" si="534"/>
        <v>0.46952872748463659</v>
      </c>
      <c r="G235" s="26">
        <f t="shared" si="534"/>
        <v>0.84564810514598676</v>
      </c>
      <c r="H235" s="26">
        <f t="shared" si="534"/>
        <v>-6.1517799538038147E-2</v>
      </c>
      <c r="I235" s="26">
        <f t="shared" si="534"/>
        <v>-0.49665690881036684</v>
      </c>
      <c r="J235" s="26">
        <f t="shared" si="534"/>
        <v>3.2827846118505671E-2</v>
      </c>
      <c r="K235" s="26">
        <f t="shared" si="534"/>
        <v>0.11822018150719665</v>
      </c>
      <c r="L235" s="26">
        <f t="shared" si="534"/>
        <v>-0.2906859829621708</v>
      </c>
      <c r="M235" s="26">
        <f t="shared" si="534"/>
        <v>2.0545555939757959E-2</v>
      </c>
      <c r="N235" s="26">
        <f t="shared" si="443"/>
        <v>-0.73311428398661538</v>
      </c>
      <c r="O235" s="26">
        <f t="shared" ref="O235:Z235" si="535">O135/O$200</f>
        <v>0.27995619714006781</v>
      </c>
      <c r="P235" s="26">
        <f t="shared" si="535"/>
        <v>-0.59805398899187179</v>
      </c>
      <c r="Q235" s="26">
        <f t="shared" si="535"/>
        <v>-0.82603908406594562</v>
      </c>
      <c r="R235" s="26">
        <f t="shared" si="535"/>
        <v>-2.6616860410864636E-3</v>
      </c>
      <c r="S235" s="26">
        <f t="shared" si="535"/>
        <v>0.28762993686221688</v>
      </c>
      <c r="T235" s="26">
        <f t="shared" si="535"/>
        <v>1.4009996537852936</v>
      </c>
      <c r="U235" s="26">
        <f t="shared" si="535"/>
        <v>0.66049368670987474</v>
      </c>
      <c r="V235" s="26">
        <f t="shared" si="535"/>
        <v>-0.42647711157689416</v>
      </c>
      <c r="W235" s="26">
        <f t="shared" si="535"/>
        <v>0.16835576226613932</v>
      </c>
      <c r="X235" s="26">
        <f t="shared" si="535"/>
        <v>-0.4093567911309135</v>
      </c>
      <c r="Y235" s="26">
        <f t="shared" si="535"/>
        <v>0.10323731394001436</v>
      </c>
      <c r="Z235" s="26">
        <f t="shared" si="535"/>
        <v>-0.64661722354094087</v>
      </c>
      <c r="AA235" s="26">
        <f t="shared" si="445"/>
        <v>-0.98729452349197078</v>
      </c>
      <c r="AB235" s="26">
        <f t="shared" ref="AB235:AU235" si="536">AB135/AB$200</f>
        <v>5.6440518511496236E-2</v>
      </c>
      <c r="AC235" s="26">
        <f t="shared" si="536"/>
        <v>0.3750440504638472</v>
      </c>
      <c r="AD235" s="26">
        <f t="shared" si="536"/>
        <v>2.7089954441841826E-2</v>
      </c>
      <c r="AE235" s="26">
        <f t="shared" si="536"/>
        <v>-0.49911928371319464</v>
      </c>
      <c r="AF235" s="26">
        <f t="shared" si="536"/>
        <v>-0.15806184964938702</v>
      </c>
      <c r="AG235" s="26">
        <f t="shared" si="536"/>
        <v>-0.57349291554029735</v>
      </c>
      <c r="AH235" s="26">
        <f t="shared" si="536"/>
        <v>0.1697327384728774</v>
      </c>
      <c r="AI235" s="26">
        <f t="shared" si="536"/>
        <v>0.14758689234891398</v>
      </c>
      <c r="AJ235" s="26">
        <f t="shared" si="536"/>
        <v>0.19554338987712705</v>
      </c>
      <c r="AK235" s="26">
        <f t="shared" si="536"/>
        <v>0.21035291354622979</v>
      </c>
      <c r="AL235" s="26">
        <f t="shared" si="536"/>
        <v>6.6933656799986863E-2</v>
      </c>
      <c r="AM235" s="26">
        <f t="shared" si="536"/>
        <v>-0.10782087033976824</v>
      </c>
      <c r="AN235" s="26">
        <f t="shared" si="536"/>
        <v>-0.20874401482164515</v>
      </c>
      <c r="AO235" s="26">
        <f t="shared" si="536"/>
        <v>-6.9647857134622196E-2</v>
      </c>
      <c r="AP235" s="26">
        <f t="shared" si="536"/>
        <v>0.48992965607184047</v>
      </c>
      <c r="AQ235" s="26">
        <f t="shared" si="536"/>
        <v>-0.23522020327313109</v>
      </c>
      <c r="AR235" s="26">
        <f t="shared" si="536"/>
        <v>-0.16720114592363441</v>
      </c>
      <c r="AS235" s="26">
        <f t="shared" si="536"/>
        <v>0.22683122900181035</v>
      </c>
      <c r="AT235" s="26">
        <f t="shared" si="536"/>
        <v>0.58206849840880792</v>
      </c>
      <c r="AU235" s="26">
        <f t="shared" si="536"/>
        <v>0.97889666362908279</v>
      </c>
    </row>
    <row r="236" spans="1:47" s="15" customFormat="1" ht="11.25" x14ac:dyDescent="0.15">
      <c r="A236" s="20">
        <v>41639</v>
      </c>
      <c r="B236" s="96">
        <f t="shared" ref="B236:M236" si="537">B136/B$200</f>
        <v>-0.38890532497972657</v>
      </c>
      <c r="C236" s="26">
        <f t="shared" si="537"/>
        <v>-0.57746714477093053</v>
      </c>
      <c r="D236" s="26">
        <f t="shared" si="537"/>
        <v>-0.78258943290215877</v>
      </c>
      <c r="E236" s="26">
        <f t="shared" si="537"/>
        <v>-2.6771986802185503E-3</v>
      </c>
      <c r="F236" s="26">
        <f t="shared" si="537"/>
        <v>0.29482211105607325</v>
      </c>
      <c r="G236" s="26">
        <f t="shared" si="537"/>
        <v>1.4055396560991218</v>
      </c>
      <c r="H236" s="26">
        <f t="shared" si="537"/>
        <v>0.64360538936904876</v>
      </c>
      <c r="I236" s="26">
        <f t="shared" si="537"/>
        <v>-0.42890592843844516</v>
      </c>
      <c r="J236" s="26">
        <f t="shared" si="537"/>
        <v>0.16445041762895601</v>
      </c>
      <c r="K236" s="26">
        <f t="shared" si="537"/>
        <v>-0.39734285838292177</v>
      </c>
      <c r="L236" s="26">
        <f t="shared" si="537"/>
        <v>0.10484577740974627</v>
      </c>
      <c r="M236" s="26">
        <f t="shared" si="537"/>
        <v>-0.64956879825389824</v>
      </c>
      <c r="N236" s="26">
        <f t="shared" si="443"/>
        <v>-0.97908414232180629</v>
      </c>
      <c r="O236" s="26">
        <f t="shared" ref="O236:Z236" si="538">O136/O$200</f>
        <v>5.672239449545103E-2</v>
      </c>
      <c r="P236" s="26">
        <f t="shared" si="538"/>
        <v>-2.0563884582144003</v>
      </c>
      <c r="Q236" s="26">
        <f t="shared" si="538"/>
        <v>-1.9996497727098483</v>
      </c>
      <c r="R236" s="26">
        <f t="shared" si="538"/>
        <v>-1.7373594717931675E-2</v>
      </c>
      <c r="S236" s="26">
        <f t="shared" si="538"/>
        <v>0.63622649671382447</v>
      </c>
      <c r="T236" s="26">
        <f t="shared" si="538"/>
        <v>-1.3756914746407867</v>
      </c>
      <c r="U236" s="26">
        <f t="shared" si="538"/>
        <v>-1.0810981820466437</v>
      </c>
      <c r="V236" s="26">
        <f t="shared" si="538"/>
        <v>-2.2086614991141964</v>
      </c>
      <c r="W236" s="26">
        <f t="shared" si="538"/>
        <v>-1.1516252556289852</v>
      </c>
      <c r="X236" s="26">
        <f t="shared" si="538"/>
        <v>-0.4053775087020563</v>
      </c>
      <c r="Y236" s="26">
        <f t="shared" si="538"/>
        <v>-1.3326602404573848</v>
      </c>
      <c r="Z236" s="26">
        <f t="shared" si="538"/>
        <v>-2.4841256776379077</v>
      </c>
      <c r="AA236" s="26">
        <f t="shared" si="445"/>
        <v>-0.94208299209159052</v>
      </c>
      <c r="AB236" s="26">
        <f t="shared" ref="AB236:AU236" si="539">AB136/AB$200</f>
        <v>-1.4308673247714776</v>
      </c>
      <c r="AC236" s="26">
        <f t="shared" si="539"/>
        <v>1.0018831427984953</v>
      </c>
      <c r="AD236" s="26">
        <f t="shared" si="539"/>
        <v>-0.17859944020753962</v>
      </c>
      <c r="AE236" s="26">
        <f t="shared" si="539"/>
        <v>-0.56975283895038997</v>
      </c>
      <c r="AF236" s="26">
        <f t="shared" si="539"/>
        <v>9.1233980166814957E-2</v>
      </c>
      <c r="AG236" s="26">
        <f t="shared" si="539"/>
        <v>-0.24484020399802192</v>
      </c>
      <c r="AH236" s="26">
        <f t="shared" si="539"/>
        <v>0.98578714794684952</v>
      </c>
      <c r="AI236" s="26">
        <f t="shared" si="539"/>
        <v>0.18791438738808941</v>
      </c>
      <c r="AJ236" s="26">
        <f t="shared" si="539"/>
        <v>0.14450103808971462</v>
      </c>
      <c r="AK236" s="26">
        <f t="shared" si="539"/>
        <v>-0.20129246291677158</v>
      </c>
      <c r="AL236" s="26">
        <f t="shared" si="539"/>
        <v>-0.16198574413520808</v>
      </c>
      <c r="AM236" s="26">
        <f t="shared" si="539"/>
        <v>-0.11685056649575895</v>
      </c>
      <c r="AN236" s="26">
        <f t="shared" si="539"/>
        <v>-0.16093326186275431</v>
      </c>
      <c r="AO236" s="26">
        <f t="shared" si="539"/>
        <v>0.10560180940518366</v>
      </c>
      <c r="AP236" s="26">
        <f t="shared" si="539"/>
        <v>0.57923633477082048</v>
      </c>
      <c r="AQ236" s="26">
        <f t="shared" si="539"/>
        <v>-0.14899142489983253</v>
      </c>
      <c r="AR236" s="26">
        <f t="shared" si="539"/>
        <v>1.2729915336637272</v>
      </c>
      <c r="AS236" s="26">
        <f t="shared" si="539"/>
        <v>0.22754760405326227</v>
      </c>
      <c r="AT236" s="26">
        <f t="shared" si="539"/>
        <v>0.10078766885187539</v>
      </c>
      <c r="AU236" s="26">
        <f t="shared" si="539"/>
        <v>0.51160358850449761</v>
      </c>
    </row>
    <row r="237" spans="1:47" s="15" customFormat="1" ht="11.25" x14ac:dyDescent="0.15">
      <c r="A237" s="20">
        <v>41729</v>
      </c>
      <c r="B237" s="96">
        <f t="shared" ref="B237:M237" si="540">B137/B$200</f>
        <v>-2.0284902699736254</v>
      </c>
      <c r="C237" s="26">
        <f t="shared" si="540"/>
        <v>-1.9856012891189077</v>
      </c>
      <c r="D237" s="26">
        <f t="shared" si="540"/>
        <v>-1.8944682059414502</v>
      </c>
      <c r="E237" s="26">
        <f t="shared" si="540"/>
        <v>-1.7474850200782086E-2</v>
      </c>
      <c r="F237" s="26">
        <f t="shared" si="540"/>
        <v>0.6521353128858518</v>
      </c>
      <c r="G237" s="26">
        <f t="shared" si="540"/>
        <v>-1.3801494646632027</v>
      </c>
      <c r="H237" s="26">
        <f t="shared" si="540"/>
        <v>-1.0534553628639525</v>
      </c>
      <c r="I237" s="26">
        <f t="shared" si="540"/>
        <v>-2.2212399802211245</v>
      </c>
      <c r="J237" s="26">
        <f t="shared" si="540"/>
        <v>-1.1249110317997715</v>
      </c>
      <c r="K237" s="26">
        <f t="shared" si="540"/>
        <v>-0.39348036119501167</v>
      </c>
      <c r="L237" s="26">
        <f t="shared" si="540"/>
        <v>-1.3534234241603758</v>
      </c>
      <c r="M237" s="26">
        <f t="shared" si="540"/>
        <v>-2.4954648165704789</v>
      </c>
      <c r="N237" s="26">
        <f t="shared" si="443"/>
        <v>-0.93424859184429287</v>
      </c>
      <c r="O237" s="26">
        <f t="shared" ref="O237:Z237" si="541">O137/O$200</f>
        <v>-1.4380133812875349</v>
      </c>
      <c r="P237" s="26">
        <f t="shared" si="541"/>
        <v>-0.41129720529624392</v>
      </c>
      <c r="Q237" s="26">
        <f t="shared" si="541"/>
        <v>-0.73462846803480197</v>
      </c>
      <c r="R237" s="26">
        <f t="shared" si="541"/>
        <v>-0.41249454208211911</v>
      </c>
      <c r="S237" s="26">
        <f t="shared" si="541"/>
        <v>1.1653990766317395</v>
      </c>
      <c r="T237" s="26">
        <f t="shared" si="541"/>
        <v>-0.31720415460667567</v>
      </c>
      <c r="U237" s="26">
        <f t="shared" si="541"/>
        <v>-0.34985747403190243</v>
      </c>
      <c r="V237" s="26">
        <f t="shared" si="541"/>
        <v>-7.7236000136462438E-2</v>
      </c>
      <c r="W237" s="26">
        <f t="shared" si="541"/>
        <v>-0.23999516198934079</v>
      </c>
      <c r="X237" s="26">
        <f t="shared" si="541"/>
        <v>0.38246629936309195</v>
      </c>
      <c r="Y237" s="26">
        <f t="shared" si="541"/>
        <v>1.4623990270592055</v>
      </c>
      <c r="Z237" s="26">
        <f t="shared" si="541"/>
        <v>1.7448911622482497</v>
      </c>
      <c r="AA237" s="26">
        <f t="shared" si="445"/>
        <v>0.85627344722461907</v>
      </c>
      <c r="AB237" s="26">
        <f t="shared" ref="AB237:AU237" si="542">AB137/AB$200</f>
        <v>-2.9834068530000062</v>
      </c>
      <c r="AC237" s="26">
        <f t="shared" si="542"/>
        <v>0.89397601054234077</v>
      </c>
      <c r="AD237" s="26">
        <f t="shared" si="542"/>
        <v>-0.13740870137509101</v>
      </c>
      <c r="AE237" s="26">
        <f t="shared" si="542"/>
        <v>0.85451928659533749</v>
      </c>
      <c r="AF237" s="26">
        <f t="shared" si="542"/>
        <v>-1.6123604929111572</v>
      </c>
      <c r="AG237" s="26">
        <f t="shared" si="542"/>
        <v>-3.9081563881975874</v>
      </c>
      <c r="AH237" s="26">
        <f t="shared" si="542"/>
        <v>-5.1446816353256439</v>
      </c>
      <c r="AI237" s="26">
        <f t="shared" si="542"/>
        <v>-0.29263378885954516</v>
      </c>
      <c r="AJ237" s="26">
        <f t="shared" si="542"/>
        <v>-0.13828008901349553</v>
      </c>
      <c r="AK237" s="26">
        <f t="shared" si="542"/>
        <v>-2.3795453137474016E-2</v>
      </c>
      <c r="AL237" s="26">
        <f t="shared" si="542"/>
        <v>-0.28411951706976163</v>
      </c>
      <c r="AM237" s="26">
        <f t="shared" si="542"/>
        <v>0.16983681597525427</v>
      </c>
      <c r="AN237" s="26">
        <f t="shared" si="542"/>
        <v>0.4712547321891869</v>
      </c>
      <c r="AO237" s="26">
        <f t="shared" si="542"/>
        <v>2.2130629244775246</v>
      </c>
      <c r="AP237" s="26">
        <f t="shared" si="542"/>
        <v>-0.87152291273340532</v>
      </c>
      <c r="AQ237" s="26">
        <f t="shared" si="542"/>
        <v>-5.6959137963813092E-2</v>
      </c>
      <c r="AR237" s="26">
        <f t="shared" si="542"/>
        <v>-1.6991030923238174E-2</v>
      </c>
      <c r="AS237" s="26">
        <f t="shared" si="542"/>
        <v>0.34143479814873923</v>
      </c>
      <c r="AT237" s="26">
        <f t="shared" si="542"/>
        <v>1.7209465599858029</v>
      </c>
      <c r="AU237" s="26">
        <f t="shared" si="542"/>
        <v>-0.83484717501343164</v>
      </c>
    </row>
    <row r="238" spans="1:47" s="15" customFormat="1" ht="11.25" x14ac:dyDescent="0.15">
      <c r="A238" s="20">
        <v>41820</v>
      </c>
      <c r="B238" s="96">
        <f t="shared" ref="B238:M238" si="543">B138/B$200</f>
        <v>-0.10813946956254356</v>
      </c>
      <c r="C238" s="26">
        <f t="shared" si="543"/>
        <v>-0.39713909975761946</v>
      </c>
      <c r="D238" s="26">
        <f t="shared" si="543"/>
        <v>-0.69598701475878344</v>
      </c>
      <c r="E238" s="26">
        <f t="shared" si="543"/>
        <v>-0.41489861186213844</v>
      </c>
      <c r="F238" s="26">
        <f t="shared" si="543"/>
        <v>1.1945398303930908</v>
      </c>
      <c r="G238" s="26">
        <f t="shared" si="543"/>
        <v>-0.31823206891913058</v>
      </c>
      <c r="H238" s="26">
        <f t="shared" si="543"/>
        <v>-0.34091189715925563</v>
      </c>
      <c r="I238" s="26">
        <f t="shared" si="543"/>
        <v>-7.767586453799287E-2</v>
      </c>
      <c r="J238" s="26">
        <f t="shared" si="543"/>
        <v>-0.23442799989040786</v>
      </c>
      <c r="K238" s="26">
        <f t="shared" si="543"/>
        <v>0.37124155728362807</v>
      </c>
      <c r="L238" s="26">
        <f t="shared" si="543"/>
        <v>1.4851835738807451</v>
      </c>
      <c r="M238" s="26">
        <f t="shared" si="543"/>
        <v>1.7528559618914634</v>
      </c>
      <c r="N238" s="26">
        <f t="shared" si="443"/>
        <v>0.84915264262140988</v>
      </c>
      <c r="O238" s="26">
        <f t="shared" ref="O238:Z238" si="544">O138/O$200</f>
        <v>-2.9983066229596949</v>
      </c>
      <c r="P238" s="26">
        <f t="shared" si="544"/>
        <v>-0.19225688397806331</v>
      </c>
      <c r="Q238" s="26">
        <f t="shared" si="544"/>
        <v>-0.2228597808772915</v>
      </c>
      <c r="R238" s="26">
        <f t="shared" si="544"/>
        <v>-0.46481253073407708</v>
      </c>
      <c r="S238" s="26">
        <f t="shared" si="544"/>
        <v>-0.27280388345359807</v>
      </c>
      <c r="T238" s="26">
        <f t="shared" si="544"/>
        <v>0.15064614489726308</v>
      </c>
      <c r="U238" s="26">
        <f t="shared" si="544"/>
        <v>0.49071636183332717</v>
      </c>
      <c r="V238" s="26">
        <f t="shared" si="544"/>
        <v>-0.27776937578929811</v>
      </c>
      <c r="W238" s="26">
        <f t="shared" si="544"/>
        <v>3.4255770944733789E-2</v>
      </c>
      <c r="X238" s="26">
        <f t="shared" si="544"/>
        <v>-0.1712757718070371</v>
      </c>
      <c r="Y238" s="26">
        <f t="shared" si="544"/>
        <v>-1.846433836902051</v>
      </c>
      <c r="Z238" s="26">
        <f t="shared" si="544"/>
        <v>-3.1668804873573637</v>
      </c>
      <c r="AA238" s="26">
        <f t="shared" si="445"/>
        <v>-0.98988420688241097</v>
      </c>
      <c r="AB238" s="26">
        <f t="shared" ref="AB238:AU238" si="545">AB138/AB$200</f>
        <v>-4.539112517185103</v>
      </c>
      <c r="AC238" s="26">
        <f t="shared" si="545"/>
        <v>0.94396097372602605</v>
      </c>
      <c r="AD238" s="26">
        <f t="shared" si="545"/>
        <v>6.5500046746388513E-2</v>
      </c>
      <c r="AE238" s="26">
        <f t="shared" si="545"/>
        <v>0.1398055697195022</v>
      </c>
      <c r="AF238" s="26">
        <f t="shared" si="545"/>
        <v>-0.56928453436767623</v>
      </c>
      <c r="AG238" s="26">
        <f t="shared" si="545"/>
        <v>-0.84086768039799509</v>
      </c>
      <c r="AH238" s="26">
        <f t="shared" si="545"/>
        <v>1.0510332401042546</v>
      </c>
      <c r="AI238" s="26">
        <f t="shared" si="545"/>
        <v>-0.28630192895729156</v>
      </c>
      <c r="AJ238" s="26">
        <f t="shared" si="545"/>
        <v>-0.40226300628048139</v>
      </c>
      <c r="AK238" s="26">
        <f t="shared" si="545"/>
        <v>-1.0585550120861303E-2</v>
      </c>
      <c r="AL238" s="26">
        <f t="shared" si="545"/>
        <v>-0.19285515414526286</v>
      </c>
      <c r="AM238" s="26">
        <f t="shared" si="545"/>
        <v>7.5569633210038636E-2</v>
      </c>
      <c r="AN238" s="26">
        <f t="shared" si="545"/>
        <v>-0.31852423942011776</v>
      </c>
      <c r="AO238" s="26">
        <f t="shared" si="545"/>
        <v>0.31201352176539698</v>
      </c>
      <c r="AP238" s="26">
        <f t="shared" si="545"/>
        <v>-0.12455524897628847</v>
      </c>
      <c r="AQ238" s="26">
        <f t="shared" si="545"/>
        <v>-0.44115585824891035</v>
      </c>
      <c r="AR238" s="26">
        <f t="shared" si="545"/>
        <v>0.48995319089245654</v>
      </c>
      <c r="AS238" s="26">
        <f t="shared" si="545"/>
        <v>-0.21999511884535547</v>
      </c>
      <c r="AT238" s="26">
        <f t="shared" si="545"/>
        <v>-0.59034008403108074</v>
      </c>
      <c r="AU238" s="26">
        <f t="shared" si="545"/>
        <v>-1.6440410837180512</v>
      </c>
    </row>
    <row r="239" spans="1:47" s="15" customFormat="1" ht="11.25" x14ac:dyDescent="0.15">
      <c r="A239" s="20">
        <v>41912</v>
      </c>
      <c r="B239" s="96">
        <f t="shared" ref="B239:M239" si="546">B139/B$200</f>
        <v>6.8294579621644314E-2</v>
      </c>
      <c r="C239" s="26">
        <f t="shared" si="546"/>
        <v>-0.1856388150516578</v>
      </c>
      <c r="D239" s="26">
        <f t="shared" si="546"/>
        <v>-0.21113735765986508</v>
      </c>
      <c r="E239" s="26">
        <f t="shared" si="546"/>
        <v>-0.46752151629512639</v>
      </c>
      <c r="F239" s="26">
        <f t="shared" si="546"/>
        <v>-0.27962533281997143</v>
      </c>
      <c r="G239" s="26">
        <f t="shared" si="546"/>
        <v>0.15113432049713207</v>
      </c>
      <c r="H239" s="26">
        <f t="shared" si="546"/>
        <v>0.47816913542465167</v>
      </c>
      <c r="I239" s="26">
        <f t="shared" si="546"/>
        <v>-0.27935129173560769</v>
      </c>
      <c r="J239" s="26">
        <f t="shared" si="546"/>
        <v>3.3461140635970651E-2</v>
      </c>
      <c r="K239" s="26">
        <f t="shared" si="546"/>
        <v>-0.16624911621359889</v>
      </c>
      <c r="L239" s="26">
        <f t="shared" si="546"/>
        <v>-1.8752017432199117</v>
      </c>
      <c r="M239" s="26">
        <f t="shared" si="546"/>
        <v>-3.1813361560669837</v>
      </c>
      <c r="N239" s="26">
        <f t="shared" si="443"/>
        <v>-0.9816522898004798</v>
      </c>
      <c r="O239" s="26">
        <f t="shared" ref="O239:Z239" si="547">O139/O$200</f>
        <v>-4.5617818129464887</v>
      </c>
      <c r="P239" s="26">
        <f t="shared" si="547"/>
        <v>6.8835386570032006E-2</v>
      </c>
      <c r="Q239" s="26">
        <f t="shared" si="547"/>
        <v>-5.0764737169142662E-2</v>
      </c>
      <c r="R239" s="26">
        <f t="shared" si="547"/>
        <v>-2.6512898774024362E-2</v>
      </c>
      <c r="S239" s="26">
        <f t="shared" si="547"/>
        <v>1.1262343580842702</v>
      </c>
      <c r="T239" s="26">
        <f t="shared" si="547"/>
        <v>-1.0049235278055915</v>
      </c>
      <c r="U239" s="26">
        <f t="shared" si="547"/>
        <v>-0.53719992893556268</v>
      </c>
      <c r="V239" s="26">
        <f t="shared" si="547"/>
        <v>-4.5043643389960572E-2</v>
      </c>
      <c r="W239" s="26">
        <f t="shared" si="547"/>
        <v>0.99687167988210879</v>
      </c>
      <c r="X239" s="26">
        <f t="shared" si="547"/>
        <v>-0.39571320213564254</v>
      </c>
      <c r="Y239" s="26">
        <f t="shared" si="547"/>
        <v>-0.44976257278311532</v>
      </c>
      <c r="Z239" s="26">
        <f t="shared" si="547"/>
        <v>-0.12319530311622172</v>
      </c>
      <c r="AA239" s="26">
        <f t="shared" si="445"/>
        <v>-0.14483657494843835</v>
      </c>
      <c r="AB239" s="26">
        <f t="shared" ref="AB239:AU239" si="548">AB139/AB$200</f>
        <v>4.5024962285281127</v>
      </c>
      <c r="AC239" s="26">
        <f t="shared" si="548"/>
        <v>6.0263073038972777E-2</v>
      </c>
      <c r="AD239" s="26">
        <f t="shared" si="548"/>
        <v>-0.56323529179824183</v>
      </c>
      <c r="AE239" s="26">
        <f t="shared" si="548"/>
        <v>0.16722161085940918</v>
      </c>
      <c r="AF239" s="26">
        <f t="shared" si="548"/>
        <v>-0.49707913238932183</v>
      </c>
      <c r="AG239" s="26">
        <f t="shared" si="548"/>
        <v>-0.14099047348106722</v>
      </c>
      <c r="AH239" s="26">
        <f t="shared" si="548"/>
        <v>0.94602965490243784</v>
      </c>
      <c r="AI239" s="26">
        <f t="shared" si="548"/>
        <v>-2.6820930508322376</v>
      </c>
      <c r="AJ239" s="26">
        <f t="shared" si="548"/>
        <v>-4.9614917184894649</v>
      </c>
      <c r="AK239" s="26">
        <f t="shared" si="548"/>
        <v>-0.40606716632286777</v>
      </c>
      <c r="AL239" s="26">
        <f t="shared" si="548"/>
        <v>-0.27947843848976672</v>
      </c>
      <c r="AM239" s="26">
        <f t="shared" si="548"/>
        <v>-0.2120608907165239</v>
      </c>
      <c r="AN239" s="26">
        <f t="shared" si="548"/>
        <v>-0.51357822760139071</v>
      </c>
      <c r="AO239" s="26">
        <f t="shared" si="548"/>
        <v>-0.15042616156627817</v>
      </c>
      <c r="AP239" s="26">
        <f t="shared" si="548"/>
        <v>-0.1716688866408973</v>
      </c>
      <c r="AQ239" s="26">
        <f t="shared" si="548"/>
        <v>-0.28293324117389856</v>
      </c>
      <c r="AR239" s="26">
        <f t="shared" si="548"/>
        <v>-0.61401556601085494</v>
      </c>
      <c r="AS239" s="26">
        <f t="shared" si="548"/>
        <v>-0.55857099351025341</v>
      </c>
      <c r="AT239" s="26">
        <f t="shared" si="548"/>
        <v>-0.57220229862684646</v>
      </c>
      <c r="AU239" s="26">
        <f t="shared" si="548"/>
        <v>-2.6439327816894851</v>
      </c>
    </row>
    <row r="240" spans="1:47" s="15" customFormat="1" ht="11.25" x14ac:dyDescent="0.15">
      <c r="A240" s="20">
        <v>42004</v>
      </c>
      <c r="B240" s="96">
        <f t="shared" ref="B240:M240" si="549">B140/B$200</f>
        <v>0.3220479741457748</v>
      </c>
      <c r="C240" s="26">
        <f t="shared" si="549"/>
        <v>6.6465862402833809E-2</v>
      </c>
      <c r="D240" s="26">
        <f t="shared" si="549"/>
        <v>-4.8094512280311023E-2</v>
      </c>
      <c r="E240" s="26">
        <f t="shared" si="549"/>
        <v>-2.6667419263923728E-2</v>
      </c>
      <c r="F240" s="26">
        <f t="shared" si="549"/>
        <v>1.1543957997436907</v>
      </c>
      <c r="G240" s="26">
        <f t="shared" si="549"/>
        <v>-1.0081800276406423</v>
      </c>
      <c r="H240" s="26">
        <f t="shared" si="549"/>
        <v>-0.5234641547504576</v>
      </c>
      <c r="I240" s="26">
        <f t="shared" si="549"/>
        <v>-4.5300170077094408E-2</v>
      </c>
      <c r="J240" s="26">
        <f t="shared" si="549"/>
        <v>0.97374727109096082</v>
      </c>
      <c r="K240" s="26">
        <f t="shared" si="549"/>
        <v>-0.38409968575836151</v>
      </c>
      <c r="L240" s="26">
        <f t="shared" si="549"/>
        <v>-0.45676998745485531</v>
      </c>
      <c r="M240" s="26">
        <f t="shared" si="549"/>
        <v>-0.12375764529981179</v>
      </c>
      <c r="N240" s="26">
        <f t="shared" si="443"/>
        <v>-0.14363210813593966</v>
      </c>
      <c r="O240" s="26">
        <f t="shared" ref="O240:Z240" si="550">O140/O$200</f>
        <v>4.5249826547364513</v>
      </c>
      <c r="P240" s="26">
        <f t="shared" si="550"/>
        <v>0.22652276142258954</v>
      </c>
      <c r="Q240" s="26">
        <f t="shared" si="550"/>
        <v>0.29923660782483857</v>
      </c>
      <c r="R240" s="26">
        <f t="shared" si="550"/>
        <v>0.29750649297044179</v>
      </c>
      <c r="S240" s="26">
        <f t="shared" si="550"/>
        <v>0.43960183911187306</v>
      </c>
      <c r="T240" s="26">
        <f t="shared" si="550"/>
        <v>-2.7339483105780342</v>
      </c>
      <c r="U240" s="26">
        <f t="shared" si="550"/>
        <v>-1.6312090138965665</v>
      </c>
      <c r="V240" s="26">
        <f t="shared" si="550"/>
        <v>-0.63854495629317864</v>
      </c>
      <c r="W240" s="26">
        <f t="shared" si="550"/>
        <v>2.8924793917079961</v>
      </c>
      <c r="X240" s="26">
        <f t="shared" si="550"/>
        <v>-0.54357847107973012</v>
      </c>
      <c r="Y240" s="26">
        <f t="shared" si="550"/>
        <v>-0.12751563566638924</v>
      </c>
      <c r="Z240" s="26">
        <f t="shared" si="550"/>
        <v>0.39713217998561701</v>
      </c>
      <c r="AA240" s="26">
        <f t="shared" si="445"/>
        <v>-0.52616559332560564</v>
      </c>
      <c r="AB240" s="26">
        <f t="shared" ref="AB240:AU240" si="551">AB140/AB$200</f>
        <v>-0.92593405502660431</v>
      </c>
      <c r="AC240" s="26">
        <f t="shared" si="551"/>
        <v>-1.0839866264079674</v>
      </c>
      <c r="AD240" s="26">
        <f t="shared" si="551"/>
        <v>0.26099356806015489</v>
      </c>
      <c r="AE240" s="26">
        <f t="shared" si="551"/>
        <v>0.75790810875326731</v>
      </c>
      <c r="AF240" s="26">
        <f t="shared" si="551"/>
        <v>-0.76648540858075209</v>
      </c>
      <c r="AG240" s="26">
        <f t="shared" si="551"/>
        <v>-0.30929035691801521</v>
      </c>
      <c r="AH240" s="26">
        <f t="shared" si="551"/>
        <v>-0.10196868433248583</v>
      </c>
      <c r="AI240" s="26">
        <f t="shared" si="551"/>
        <v>-3.1792849111774277</v>
      </c>
      <c r="AJ240" s="26">
        <f t="shared" si="551"/>
        <v>0.67763218502376898</v>
      </c>
      <c r="AK240" s="26">
        <f t="shared" si="551"/>
        <v>-0.39299067275829697</v>
      </c>
      <c r="AL240" s="26">
        <f t="shared" si="551"/>
        <v>-0.16453602112681759</v>
      </c>
      <c r="AM240" s="26">
        <f t="shared" si="551"/>
        <v>-8.3042925877370208E-2</v>
      </c>
      <c r="AN240" s="26">
        <f t="shared" si="551"/>
        <v>-0.41815108128934725</v>
      </c>
      <c r="AO240" s="26">
        <f t="shared" si="551"/>
        <v>-0.1184052431756237</v>
      </c>
      <c r="AP240" s="26">
        <f t="shared" si="551"/>
        <v>-0.75210725213993879</v>
      </c>
      <c r="AQ240" s="26">
        <f t="shared" si="551"/>
        <v>-0.28925707874196804</v>
      </c>
      <c r="AR240" s="26">
        <f t="shared" si="551"/>
        <v>-1.0546123030252368</v>
      </c>
      <c r="AS240" s="26">
        <f t="shared" si="551"/>
        <v>-0.33421057163441587</v>
      </c>
      <c r="AT240" s="26">
        <f t="shared" si="551"/>
        <v>1.8689767428701136</v>
      </c>
      <c r="AU240" s="26">
        <f t="shared" si="551"/>
        <v>-1.6798608751155595</v>
      </c>
    </row>
    <row r="241" spans="1:47" s="15" customFormat="1" ht="11.25" x14ac:dyDescent="0.15">
      <c r="A241" s="20">
        <v>42094</v>
      </c>
      <c r="B241" s="96">
        <f t="shared" ref="B241:M241" si="552">B141/B$200</f>
        <v>0.1848856807027682</v>
      </c>
      <c r="C241" s="26">
        <f t="shared" si="552"/>
        <v>0.21872515637732384</v>
      </c>
      <c r="D241" s="26">
        <f t="shared" si="552"/>
        <v>0.28349676394066448</v>
      </c>
      <c r="E241" s="26">
        <f t="shared" si="552"/>
        <v>0.29924039801922031</v>
      </c>
      <c r="F241" s="26">
        <f t="shared" si="552"/>
        <v>0.45059406418177866</v>
      </c>
      <c r="G241" s="26">
        <f t="shared" si="552"/>
        <v>-2.7428077928929482</v>
      </c>
      <c r="H241" s="26">
        <f t="shared" si="552"/>
        <v>-1.589500299027621</v>
      </c>
      <c r="I241" s="26">
        <f t="shared" si="552"/>
        <v>-0.64218151430438997</v>
      </c>
      <c r="J241" s="26">
        <f t="shared" si="552"/>
        <v>2.8253826156397497</v>
      </c>
      <c r="K241" s="26">
        <f t="shared" si="552"/>
        <v>-0.52762535796105814</v>
      </c>
      <c r="L241" s="26">
        <f t="shared" si="552"/>
        <v>-0.12950236153091732</v>
      </c>
      <c r="M241" s="26">
        <f t="shared" si="552"/>
        <v>0.39894494533963631</v>
      </c>
      <c r="N241" s="26">
        <f t="shared" si="443"/>
        <v>-0.52178997898050683</v>
      </c>
      <c r="O241" s="26">
        <f t="shared" ref="O241:Z241" si="553">O141/O$200</f>
        <v>-0.9305583671293487</v>
      </c>
      <c r="P241" s="26">
        <f t="shared" si="553"/>
        <v>1.2573930743946562</v>
      </c>
      <c r="Q241" s="26">
        <f t="shared" si="553"/>
        <v>1.2075395348399107</v>
      </c>
      <c r="R241" s="26">
        <f t="shared" si="553"/>
        <v>8.632907576609769E-2</v>
      </c>
      <c r="S241" s="26">
        <f t="shared" si="553"/>
        <v>-0.48747706564642335</v>
      </c>
      <c r="T241" s="26">
        <f t="shared" si="553"/>
        <v>-0.15338819166299858</v>
      </c>
      <c r="U241" s="26">
        <f t="shared" si="553"/>
        <v>-0.3913509252386706</v>
      </c>
      <c r="V241" s="26">
        <f t="shared" si="553"/>
        <v>0.94580414666261048</v>
      </c>
      <c r="W241" s="26">
        <f t="shared" si="553"/>
        <v>0.94976061855481786</v>
      </c>
      <c r="X241" s="26">
        <f t="shared" si="553"/>
        <v>-1.5004711864074125</v>
      </c>
      <c r="Y241" s="26">
        <f t="shared" si="553"/>
        <v>0.72070124948508074</v>
      </c>
      <c r="Z241" s="26">
        <f t="shared" si="553"/>
        <v>1.3342575416886677</v>
      </c>
      <c r="AA241" s="26">
        <f t="shared" si="445"/>
        <v>-0.10591363544672369</v>
      </c>
      <c r="AB241" s="26">
        <f t="shared" ref="AB241:AU241" si="554">AB141/AB$200</f>
        <v>3.8781565300730869</v>
      </c>
      <c r="AC241" s="26">
        <f t="shared" si="554"/>
        <v>-0.26557594971073617</v>
      </c>
      <c r="AD241" s="26">
        <f t="shared" si="554"/>
        <v>0.2833752514442831</v>
      </c>
      <c r="AE241" s="26">
        <f t="shared" si="554"/>
        <v>0.30880339803205586</v>
      </c>
      <c r="AF241" s="26">
        <f t="shared" si="554"/>
        <v>-1.3409571769296917</v>
      </c>
      <c r="AG241" s="26">
        <f t="shared" si="554"/>
        <v>-0.81244825803488752</v>
      </c>
      <c r="AH241" s="26">
        <f t="shared" si="554"/>
        <v>-0.86131607409129041</v>
      </c>
      <c r="AI241" s="26">
        <f t="shared" si="554"/>
        <v>-8.8813567569385725</v>
      </c>
      <c r="AJ241" s="26">
        <f t="shared" si="554"/>
        <v>0.18323083165023527</v>
      </c>
      <c r="AK241" s="26">
        <f t="shared" si="554"/>
        <v>-0.7138186109045036</v>
      </c>
      <c r="AL241" s="26">
        <f t="shared" si="554"/>
        <v>-0.17662460821397546</v>
      </c>
      <c r="AM241" s="26">
        <f t="shared" si="554"/>
        <v>-0.70732240758490073</v>
      </c>
      <c r="AN241" s="26">
        <f t="shared" si="554"/>
        <v>-3.2424462275075046</v>
      </c>
      <c r="AO241" s="26">
        <f t="shared" si="554"/>
        <v>7.0612631586384096E-3</v>
      </c>
      <c r="AP241" s="26">
        <f t="shared" si="554"/>
        <v>-0.31584820645619199</v>
      </c>
      <c r="AQ241" s="26">
        <f t="shared" si="554"/>
        <v>-0.56240718400145229</v>
      </c>
      <c r="AR241" s="26">
        <f t="shared" si="554"/>
        <v>-0.61191091886647031</v>
      </c>
      <c r="AS241" s="26">
        <f t="shared" si="554"/>
        <v>-0.61917525220782688</v>
      </c>
      <c r="AT241" s="26">
        <f t="shared" si="554"/>
        <v>-1.8661793742690633</v>
      </c>
      <c r="AU241" s="26">
        <f t="shared" si="554"/>
        <v>-0.81470310606246799</v>
      </c>
    </row>
    <row r="242" spans="1:47" s="15" customFormat="1" ht="11.25" x14ac:dyDescent="0.15">
      <c r="A242" s="20">
        <v>42185</v>
      </c>
      <c r="B242" s="96">
        <f t="shared" ref="B242:M242" si="555">B142/B$200</f>
        <v>1.2333915845401826</v>
      </c>
      <c r="C242" s="26">
        <f t="shared" si="555"/>
        <v>1.2141097658246585</v>
      </c>
      <c r="D242" s="26">
        <f t="shared" si="555"/>
        <v>1.1440229621167162</v>
      </c>
      <c r="E242" s="26">
        <f t="shared" si="555"/>
        <v>8.6832212416436586E-2</v>
      </c>
      <c r="F242" s="26">
        <f t="shared" si="555"/>
        <v>-0.49966640869564333</v>
      </c>
      <c r="G242" s="26">
        <f t="shared" si="555"/>
        <v>-0.15388525298859021</v>
      </c>
      <c r="H242" s="26">
        <f t="shared" si="555"/>
        <v>-0.38134439387731761</v>
      </c>
      <c r="I242" s="26">
        <f t="shared" si="555"/>
        <v>0.95119056716861417</v>
      </c>
      <c r="J242" s="26">
        <f t="shared" si="555"/>
        <v>0.92772904393952493</v>
      </c>
      <c r="K242" s="26">
        <f t="shared" si="555"/>
        <v>-1.4564348828346863</v>
      </c>
      <c r="L242" s="26">
        <f t="shared" si="555"/>
        <v>0.73192995728602639</v>
      </c>
      <c r="M242" s="26">
        <f t="shared" si="555"/>
        <v>1.3403479467648813</v>
      </c>
      <c r="N242" s="26">
        <f t="shared" si="443"/>
        <v>-0.10503285337263724</v>
      </c>
      <c r="O242" s="26">
        <f t="shared" ref="O242:Z242" si="556">O142/O$200</f>
        <v>3.897524870702743</v>
      </c>
      <c r="P242" s="26">
        <f t="shared" si="556"/>
        <v>0.44367705560210241</v>
      </c>
      <c r="Q242" s="26">
        <f t="shared" si="556"/>
        <v>0.58538024331889649</v>
      </c>
      <c r="R242" s="26">
        <f t="shared" si="556"/>
        <v>0.75697640021376378</v>
      </c>
      <c r="S242" s="26">
        <f t="shared" si="556"/>
        <v>-0.4990763046052471</v>
      </c>
      <c r="T242" s="26">
        <f t="shared" si="556"/>
        <v>-2.1255455879666544E-2</v>
      </c>
      <c r="U242" s="26">
        <f t="shared" si="556"/>
        <v>-0.59314207719578538</v>
      </c>
      <c r="V242" s="26">
        <f t="shared" si="556"/>
        <v>0.2349262259735104</v>
      </c>
      <c r="W242" s="26">
        <f t="shared" si="556"/>
        <v>-0.30660269763324605</v>
      </c>
      <c r="X242" s="26">
        <f t="shared" si="556"/>
        <v>-0.46844649714302233</v>
      </c>
      <c r="Y242" s="26">
        <f t="shared" si="556"/>
        <v>2.2212436987863864</v>
      </c>
      <c r="Z242" s="26">
        <f t="shared" si="556"/>
        <v>1.2019320172338401</v>
      </c>
      <c r="AA242" s="26">
        <f t="shared" si="445"/>
        <v>0.8721673618693222</v>
      </c>
      <c r="AB242" s="26">
        <f t="shared" ref="AB242:AU242" si="557">AB142/AB$200</f>
        <v>-0.37602896316470902</v>
      </c>
      <c r="AC242" s="26">
        <f t="shared" si="557"/>
        <v>0.30023317298254421</v>
      </c>
      <c r="AD242" s="26">
        <f t="shared" si="557"/>
        <v>-0.52743283799893903</v>
      </c>
      <c r="AE242" s="26">
        <f t="shared" si="557"/>
        <v>-0.14788611697635412</v>
      </c>
      <c r="AF242" s="26">
        <f t="shared" si="557"/>
        <v>-1.1162288092880051</v>
      </c>
      <c r="AG242" s="26">
        <f t="shared" si="557"/>
        <v>0.61435195250975116</v>
      </c>
      <c r="AH242" s="26">
        <f t="shared" si="557"/>
        <v>5.8923761969065562E-2</v>
      </c>
      <c r="AI242" s="26">
        <f t="shared" si="557"/>
        <v>10.745793213087701</v>
      </c>
      <c r="AJ242" s="26">
        <f t="shared" si="557"/>
        <v>-0.12658637021225821</v>
      </c>
      <c r="AK242" s="26">
        <f t="shared" si="557"/>
        <v>-0.1636255153598519</v>
      </c>
      <c r="AL242" s="26">
        <f t="shared" si="557"/>
        <v>-0.14788940043488683</v>
      </c>
      <c r="AM242" s="26">
        <f t="shared" si="557"/>
        <v>-0.76893279659538549</v>
      </c>
      <c r="AN242" s="26">
        <f t="shared" si="557"/>
        <v>-0.26249904490257214</v>
      </c>
      <c r="AO242" s="26">
        <f t="shared" si="557"/>
        <v>0.10681351899813575</v>
      </c>
      <c r="AP242" s="26">
        <f t="shared" si="557"/>
        <v>0.15879830319236457</v>
      </c>
      <c r="AQ242" s="26">
        <f t="shared" si="557"/>
        <v>6.6799944034528075E-2</v>
      </c>
      <c r="AR242" s="26">
        <f t="shared" si="557"/>
        <v>0.85080545280455377</v>
      </c>
      <c r="AS242" s="26">
        <f t="shared" si="557"/>
        <v>-0.17541012076701487</v>
      </c>
      <c r="AT242" s="26">
        <f t="shared" si="557"/>
        <v>-0.13505139270523969</v>
      </c>
      <c r="AU242" s="26">
        <f t="shared" si="557"/>
        <v>0.31226559460588571</v>
      </c>
    </row>
    <row r="243" spans="1:47" s="15" customFormat="1" ht="11.25" x14ac:dyDescent="0.15">
      <c r="A243" s="20">
        <v>42277</v>
      </c>
      <c r="B243" s="96">
        <f t="shared" ref="B243:M243" si="558">B143/B$200</f>
        <v>0.31096916149096998</v>
      </c>
      <c r="C243" s="26">
        <f t="shared" si="558"/>
        <v>0.42840433675696399</v>
      </c>
      <c r="D243" s="26">
        <f t="shared" si="558"/>
        <v>0.5545892458213153</v>
      </c>
      <c r="E243" s="26">
        <f t="shared" si="558"/>
        <v>0.76138815334571053</v>
      </c>
      <c r="F243" s="26">
        <f t="shared" si="558"/>
        <v>-0.51155568612549029</v>
      </c>
      <c r="G243" s="26">
        <f t="shared" si="558"/>
        <v>-2.1324335139282658E-2</v>
      </c>
      <c r="H243" s="26">
        <f t="shared" si="558"/>
        <v>-0.57797590684987921</v>
      </c>
      <c r="I243" s="26">
        <f t="shared" si="558"/>
        <v>0.23626414719689154</v>
      </c>
      <c r="J243" s="26">
        <f t="shared" si="558"/>
        <v>-0.29949044210465248</v>
      </c>
      <c r="K243" s="26">
        <f t="shared" si="558"/>
        <v>-0.45469838098948145</v>
      </c>
      <c r="L243" s="26">
        <f t="shared" si="558"/>
        <v>2.2558512375775064</v>
      </c>
      <c r="M243" s="26">
        <f t="shared" si="558"/>
        <v>1.2074184039547724</v>
      </c>
      <c r="N243" s="26">
        <f t="shared" si="443"/>
        <v>0.86491438282939315</v>
      </c>
      <c r="O243" s="26">
        <f t="shared" ref="O243:Z243" si="559">O143/O$200</f>
        <v>-0.37790693198538811</v>
      </c>
      <c r="P243" s="26">
        <f t="shared" si="559"/>
        <v>-0.19092689186102502</v>
      </c>
      <c r="Q243" s="26">
        <f t="shared" si="559"/>
        <v>-0.20242626045516365</v>
      </c>
      <c r="R243" s="26">
        <f t="shared" si="559"/>
        <v>0.51887069302502831</v>
      </c>
      <c r="S243" s="26">
        <f t="shared" si="559"/>
        <v>-1.3958734790903655</v>
      </c>
      <c r="T243" s="26">
        <f t="shared" si="559"/>
        <v>0.39441568200470883</v>
      </c>
      <c r="U243" s="26">
        <f t="shared" si="559"/>
        <v>-0.76183873832704108</v>
      </c>
      <c r="V243" s="26">
        <f t="shared" si="559"/>
        <v>8.9002005563166328E-2</v>
      </c>
      <c r="W243" s="26">
        <f t="shared" si="559"/>
        <v>-0.16096183404867431</v>
      </c>
      <c r="X243" s="26">
        <f t="shared" si="559"/>
        <v>0.17105940808537001</v>
      </c>
      <c r="Y243" s="26">
        <f t="shared" si="559"/>
        <v>1.5819813211167046</v>
      </c>
      <c r="Z243" s="26">
        <f t="shared" si="559"/>
        <v>-0.1180268229204141</v>
      </c>
      <c r="AA243" s="26">
        <f t="shared" si="445"/>
        <v>-0.33884052108693496</v>
      </c>
      <c r="AB243" s="26">
        <f t="shared" ref="AB243:AU243" si="560">AB143/AB$200</f>
        <v>-3.3501242328956432E-2</v>
      </c>
      <c r="AC243" s="26">
        <f t="shared" si="560"/>
        <v>-0.47403872210416736</v>
      </c>
      <c r="AD243" s="26">
        <f t="shared" si="560"/>
        <v>1.8412661318859307</v>
      </c>
      <c r="AE243" s="26">
        <f t="shared" si="560"/>
        <v>-0.2180228778909776</v>
      </c>
      <c r="AF243" s="26">
        <f t="shared" si="560"/>
        <v>-0.62615908720546776</v>
      </c>
      <c r="AG243" s="26">
        <f t="shared" si="560"/>
        <v>0.20049212316752194</v>
      </c>
      <c r="AH243" s="26">
        <f t="shared" si="560"/>
        <v>0.53992796265828946</v>
      </c>
      <c r="AI243" s="26">
        <f t="shared" si="560"/>
        <v>3.486644508019753</v>
      </c>
      <c r="AJ243" s="26">
        <f t="shared" si="560"/>
        <v>-0.87516102532522999</v>
      </c>
      <c r="AK243" s="26">
        <f t="shared" si="560"/>
        <v>-9.8110747930344036E-2</v>
      </c>
      <c r="AL243" s="26">
        <f t="shared" si="560"/>
        <v>-0.25846588616531385</v>
      </c>
      <c r="AM243" s="26">
        <f t="shared" si="560"/>
        <v>-5.6606287984199734E-2</v>
      </c>
      <c r="AN243" s="26">
        <f t="shared" si="560"/>
        <v>-0.28017323360895829</v>
      </c>
      <c r="AO243" s="26">
        <f t="shared" si="560"/>
        <v>0.27869709104224649</v>
      </c>
      <c r="AP243" s="26">
        <f t="shared" si="560"/>
        <v>0.21199568102941735</v>
      </c>
      <c r="AQ243" s="26">
        <f t="shared" si="560"/>
        <v>0.40892312944838011</v>
      </c>
      <c r="AR243" s="26">
        <f t="shared" si="560"/>
        <v>1.7660762648162636</v>
      </c>
      <c r="AS243" s="26">
        <f t="shared" si="560"/>
        <v>0.11515645751586816</v>
      </c>
      <c r="AT243" s="26">
        <f t="shared" si="560"/>
        <v>-1.0078556025332062</v>
      </c>
      <c r="AU243" s="26">
        <f t="shared" si="560"/>
        <v>1.7164540515829356</v>
      </c>
    </row>
    <row r="244" spans="1:47" s="15" customFormat="1" ht="11.25" x14ac:dyDescent="0.15">
      <c r="A244" s="20">
        <v>42369</v>
      </c>
      <c r="B244" s="96">
        <f t="shared" ref="B244:M244" si="561">B144/B$200</f>
        <v>-7.2978622551790828E-2</v>
      </c>
      <c r="C244" s="26">
        <f t="shared" si="561"/>
        <v>-0.18435460532388956</v>
      </c>
      <c r="D244" s="26">
        <f t="shared" si="561"/>
        <v>-0.19177864029671535</v>
      </c>
      <c r="E244" s="26">
        <f t="shared" si="561"/>
        <v>0.52189473631671102</v>
      </c>
      <c r="F244" s="26">
        <f t="shared" si="561"/>
        <v>-1.4307772353673465</v>
      </c>
      <c r="G244" s="26">
        <f t="shared" si="561"/>
        <v>0.39569380374019497</v>
      </c>
      <c r="H244" s="26">
        <f t="shared" si="561"/>
        <v>-0.74235912875996535</v>
      </c>
      <c r="I244" s="26">
        <f t="shared" si="561"/>
        <v>8.9508878185296958E-2</v>
      </c>
      <c r="J244" s="26">
        <f t="shared" si="561"/>
        <v>-0.15722800618955143</v>
      </c>
      <c r="K244" s="26">
        <f t="shared" si="561"/>
        <v>0.16603910240295694</v>
      </c>
      <c r="L244" s="26">
        <f t="shared" si="561"/>
        <v>1.6066289903334083</v>
      </c>
      <c r="M244" s="26">
        <f t="shared" si="561"/>
        <v>-0.11856557285360472</v>
      </c>
      <c r="N244" s="26">
        <f t="shared" si="443"/>
        <v>-0.33602270961545916</v>
      </c>
      <c r="O244" s="26">
        <f t="shared" ref="O244:Z244" si="562">O144/O$200</f>
        <v>-3.3668554676437062E-2</v>
      </c>
      <c r="P244" s="26">
        <f t="shared" si="562"/>
        <v>2.8459722625334014</v>
      </c>
      <c r="Q244" s="26">
        <f t="shared" si="562"/>
        <v>3.0995545694642401</v>
      </c>
      <c r="R244" s="26">
        <f t="shared" si="562"/>
        <v>0.86952002501068448</v>
      </c>
      <c r="S244" s="26">
        <f t="shared" si="562"/>
        <v>-0.23926325704275436</v>
      </c>
      <c r="T244" s="26">
        <f t="shared" si="562"/>
        <v>2.7283397439557429</v>
      </c>
      <c r="U244" s="26">
        <f t="shared" si="562"/>
        <v>0.70552687432945371</v>
      </c>
      <c r="V244" s="26">
        <f t="shared" si="562"/>
        <v>3.3019669079712335</v>
      </c>
      <c r="W244" s="26">
        <f t="shared" si="562"/>
        <v>-4.5183956401322902</v>
      </c>
      <c r="X244" s="26">
        <f t="shared" si="562"/>
        <v>0.85545440717857923</v>
      </c>
      <c r="Y244" s="26">
        <f t="shared" si="562"/>
        <v>2.2255893457652562</v>
      </c>
      <c r="Z244" s="26">
        <f t="shared" si="562"/>
        <v>0.10872069703247787</v>
      </c>
      <c r="AA244" s="26">
        <f t="shared" si="445"/>
        <v>3.807385497217934</v>
      </c>
      <c r="AB244" s="26">
        <f t="shared" ref="AB244:AU244" si="563">AB144/AB$200</f>
        <v>0.60887287242364563</v>
      </c>
      <c r="AC244" s="26">
        <f t="shared" si="563"/>
        <v>-0.16541757907944213</v>
      </c>
      <c r="AD244" s="26">
        <f t="shared" si="563"/>
        <v>-1.0636239175242421</v>
      </c>
      <c r="AE244" s="26">
        <f t="shared" si="563"/>
        <v>0.18906195898983957</v>
      </c>
      <c r="AF244" s="26">
        <f t="shared" si="563"/>
        <v>-0.73019679706386154</v>
      </c>
      <c r="AG244" s="26">
        <f t="shared" si="563"/>
        <v>0.61827399432555374</v>
      </c>
      <c r="AH244" s="26">
        <f t="shared" si="563"/>
        <v>-0.23143548641792122</v>
      </c>
      <c r="AI244" s="26">
        <f t="shared" si="563"/>
        <v>1.7345710555292526</v>
      </c>
      <c r="AJ244" s="26">
        <f t="shared" si="563"/>
        <v>21.447823166273146</v>
      </c>
      <c r="AK244" s="26">
        <f t="shared" si="563"/>
        <v>-0.24502241003160855</v>
      </c>
      <c r="AL244" s="26">
        <f t="shared" si="563"/>
        <v>-0.16446197196252019</v>
      </c>
      <c r="AM244" s="26">
        <f t="shared" si="563"/>
        <v>-0.27305194569820412</v>
      </c>
      <c r="AN244" s="26">
        <f t="shared" si="563"/>
        <v>-9.5418585531488867E-2</v>
      </c>
      <c r="AO244" s="26">
        <f t="shared" si="563"/>
        <v>0.11338360192322618</v>
      </c>
      <c r="AP244" s="26">
        <f t="shared" si="563"/>
        <v>-0.18785363388652979</v>
      </c>
      <c r="AQ244" s="26">
        <f t="shared" si="563"/>
        <v>-2.913099498725058E-2</v>
      </c>
      <c r="AR244" s="26">
        <f t="shared" si="563"/>
        <v>0.52706886337795977</v>
      </c>
      <c r="AS244" s="26">
        <f t="shared" si="563"/>
        <v>-0.24473148837087036</v>
      </c>
      <c r="AT244" s="26">
        <f t="shared" si="563"/>
        <v>-0.34348406120215047</v>
      </c>
      <c r="AU244" s="26">
        <f t="shared" si="563"/>
        <v>1.1009013014999829</v>
      </c>
    </row>
    <row r="245" spans="1:47" s="15" customFormat="1" ht="11.25" x14ac:dyDescent="0.15">
      <c r="A245" s="20">
        <v>42460</v>
      </c>
      <c r="B245" s="96">
        <f t="shared" ref="B245:M245" si="564">B145/B$200</f>
        <v>2.6748951312029421</v>
      </c>
      <c r="C245" s="26">
        <f t="shared" si="564"/>
        <v>2.7480052082133417</v>
      </c>
      <c r="D245" s="26">
        <f t="shared" si="564"/>
        <v>2.9365180165889875</v>
      </c>
      <c r="E245" s="26">
        <f t="shared" si="564"/>
        <v>0.87458769646325296</v>
      </c>
      <c r="F245" s="26">
        <f t="shared" si="564"/>
        <v>-0.24524602448905553</v>
      </c>
      <c r="G245" s="26">
        <f t="shared" si="564"/>
        <v>2.737181051458569</v>
      </c>
      <c r="H245" s="26">
        <f t="shared" si="564"/>
        <v>0.68748711426002385</v>
      </c>
      <c r="I245" s="26">
        <f t="shared" si="564"/>
        <v>3.3207718395482431</v>
      </c>
      <c r="J245" s="26">
        <f t="shared" si="564"/>
        <v>-4.4135825232876869</v>
      </c>
      <c r="K245" s="26">
        <f t="shared" si="564"/>
        <v>0.83034826031724662</v>
      </c>
      <c r="L245" s="26">
        <f t="shared" si="564"/>
        <v>2.2602645908357353</v>
      </c>
      <c r="M245" s="26">
        <f t="shared" si="564"/>
        <v>0.10921696785307076</v>
      </c>
      <c r="N245" s="26">
        <f t="shared" si="443"/>
        <v>3.7757231255040185</v>
      </c>
      <c r="O245" s="26">
        <f t="shared" ref="O245:Z245" si="565">O145/O$200</f>
        <v>0.61191371337521905</v>
      </c>
      <c r="P245" s="26">
        <f t="shared" si="565"/>
        <v>-0.97035643355248791</v>
      </c>
      <c r="Q245" s="26">
        <f t="shared" si="565"/>
        <v>-0.85130324017001657</v>
      </c>
      <c r="R245" s="26">
        <f t="shared" si="565"/>
        <v>1.4142942184700171</v>
      </c>
      <c r="S245" s="26">
        <f t="shared" si="565"/>
        <v>-1.5775652565458591</v>
      </c>
      <c r="T245" s="26">
        <f t="shared" si="565"/>
        <v>0.94731048692526076</v>
      </c>
      <c r="U245" s="26">
        <f t="shared" si="565"/>
        <v>-0.32597410409344613</v>
      </c>
      <c r="V245" s="26">
        <f t="shared" si="565"/>
        <v>-0.419797792554436</v>
      </c>
      <c r="W245" s="26">
        <f t="shared" si="565"/>
        <v>-0.71411108162445547</v>
      </c>
      <c r="X245" s="26">
        <f t="shared" si="565"/>
        <v>-4.5537524855494227E-2</v>
      </c>
      <c r="Y245" s="26">
        <f t="shared" si="565"/>
        <v>0.95768704761470047</v>
      </c>
      <c r="Z245" s="26">
        <f t="shared" si="565"/>
        <v>-1.0055952544272024</v>
      </c>
      <c r="AA245" s="26">
        <f t="shared" si="445"/>
        <v>-2.1292346033161653</v>
      </c>
      <c r="AB245" s="26">
        <f t="shared" ref="AB245:AU245" si="566">AB145/AB$200</f>
        <v>0.10762830206435059</v>
      </c>
      <c r="AC245" s="26">
        <f t="shared" si="566"/>
        <v>-0.51099389526638295</v>
      </c>
      <c r="AD245" s="26">
        <f t="shared" si="566"/>
        <v>0.32008491604126105</v>
      </c>
      <c r="AE245" s="26">
        <f t="shared" si="566"/>
        <v>-0.69427629547788794</v>
      </c>
      <c r="AF245" s="26">
        <f t="shared" si="566"/>
        <v>1.5432974976239073</v>
      </c>
      <c r="AG245" s="26">
        <f t="shared" si="566"/>
        <v>2.2599244320534972</v>
      </c>
      <c r="AH245" s="26">
        <f t="shared" si="566"/>
        <v>4.6303003423365787</v>
      </c>
      <c r="AI245" s="26">
        <f t="shared" si="566"/>
        <v>0.58207885861116626</v>
      </c>
      <c r="AJ245" s="26">
        <f t="shared" si="566"/>
        <v>0.77387159984500431</v>
      </c>
      <c r="AK245" s="26">
        <f t="shared" si="566"/>
        <v>-1.9708326428860726E-3</v>
      </c>
      <c r="AL245" s="26">
        <f t="shared" si="566"/>
        <v>-3.064764303953204E-2</v>
      </c>
      <c r="AM245" s="26">
        <f t="shared" si="566"/>
        <v>-4.9609071163431363E-2</v>
      </c>
      <c r="AN245" s="26">
        <f t="shared" si="566"/>
        <v>0.26814014989904988</v>
      </c>
      <c r="AO245" s="26">
        <f t="shared" si="566"/>
        <v>0.92049711539822399</v>
      </c>
      <c r="AP245" s="26">
        <f t="shared" si="566"/>
        <v>0.68331528897916882</v>
      </c>
      <c r="AQ245" s="26">
        <f t="shared" si="566"/>
        <v>0.55642013611518926</v>
      </c>
      <c r="AR245" s="26">
        <f t="shared" si="566"/>
        <v>-4.305496212440197E-2</v>
      </c>
      <c r="AS245" s="26">
        <f t="shared" si="566"/>
        <v>-5.9590957374830951E-2</v>
      </c>
      <c r="AT245" s="26">
        <f t="shared" si="566"/>
        <v>0.81219425079611041</v>
      </c>
      <c r="AU245" s="26">
        <f t="shared" si="566"/>
        <v>1.5665413258385874</v>
      </c>
    </row>
    <row r="246" spans="1:47" s="15" customFormat="1" ht="11.25" x14ac:dyDescent="0.15">
      <c r="A246" s="20">
        <v>42551</v>
      </c>
      <c r="B246" s="96">
        <f t="shared" ref="B246:M246" si="567">B146/B$200</f>
        <v>-1.5784365332647341</v>
      </c>
      <c r="C246" s="26">
        <f t="shared" si="567"/>
        <v>-0.93695380251242522</v>
      </c>
      <c r="D246" s="26">
        <f t="shared" si="567"/>
        <v>-0.80652469453762154</v>
      </c>
      <c r="E246" s="26">
        <f t="shared" si="567"/>
        <v>1.4225369020544292</v>
      </c>
      <c r="F246" s="26">
        <f t="shared" si="567"/>
        <v>-1.6170122078994962</v>
      </c>
      <c r="G246" s="26">
        <f t="shared" si="567"/>
        <v>0.95038028911324446</v>
      </c>
      <c r="H246" s="26">
        <f t="shared" si="567"/>
        <v>-0.31763920596177386</v>
      </c>
      <c r="I246" s="26">
        <f t="shared" si="567"/>
        <v>-0.42218857022883011</v>
      </c>
      <c r="J246" s="26">
        <f t="shared" si="567"/>
        <v>-0.69754586374633742</v>
      </c>
      <c r="K246" s="26">
        <f t="shared" si="567"/>
        <v>-4.4201075154458369E-2</v>
      </c>
      <c r="L246" s="26">
        <f t="shared" si="567"/>
        <v>0.97260805410677864</v>
      </c>
      <c r="M246" s="26">
        <f t="shared" si="567"/>
        <v>-1.0101854345467229</v>
      </c>
      <c r="N246" s="26">
        <f t="shared" si="443"/>
        <v>-2.1115278022776081</v>
      </c>
      <c r="O246" s="26">
        <f t="shared" ref="O246:Z246" si="568">O146/O$200</f>
        <v>0.10816582075386427</v>
      </c>
      <c r="P246" s="26">
        <f t="shared" si="568"/>
        <v>1.818607706225538E-2</v>
      </c>
      <c r="Q246" s="26">
        <f t="shared" si="568"/>
        <v>3.3734370867599062E-2</v>
      </c>
      <c r="R246" s="26">
        <f t="shared" si="568"/>
        <v>0.55001021904226688</v>
      </c>
      <c r="S246" s="26">
        <f t="shared" si="568"/>
        <v>-0.97920896771437427</v>
      </c>
      <c r="T246" s="26">
        <f t="shared" si="568"/>
        <v>-0.34651545000272482</v>
      </c>
      <c r="U246" s="26">
        <f t="shared" si="568"/>
        <v>-0.94474371946598656</v>
      </c>
      <c r="V246" s="26">
        <f t="shared" si="568"/>
        <v>-0.1162340359825744</v>
      </c>
      <c r="W246" s="26">
        <f t="shared" si="568"/>
        <v>-0.43982284135037275</v>
      </c>
      <c r="X246" s="26">
        <f t="shared" si="568"/>
        <v>-0.53076824937986966</v>
      </c>
      <c r="Y246" s="26">
        <f t="shared" si="568"/>
        <v>-0.32551400904588773</v>
      </c>
      <c r="Z246" s="26">
        <f t="shared" si="568"/>
        <v>-0.27614691476905118</v>
      </c>
      <c r="AA246" s="26">
        <f t="shared" si="445"/>
        <v>0.17657450948465978</v>
      </c>
      <c r="AB246" s="26">
        <f t="shared" ref="AB246:AU246" si="569">AB146/AB$200</f>
        <v>0.44499597975929023</v>
      </c>
      <c r="AC246" s="26">
        <f t="shared" si="569"/>
        <v>-0.60778047315699057</v>
      </c>
      <c r="AD246" s="26">
        <f t="shared" si="569"/>
        <v>-0.40374275850131847</v>
      </c>
      <c r="AE246" s="26">
        <f t="shared" si="569"/>
        <v>-0.36547595043508885</v>
      </c>
      <c r="AF246" s="26">
        <f t="shared" si="569"/>
        <v>0.38859753053928864</v>
      </c>
      <c r="AG246" s="26">
        <f t="shared" si="569"/>
        <v>0.13820898397600276</v>
      </c>
      <c r="AH246" s="26">
        <f t="shared" si="569"/>
        <v>-0.73586358995362278</v>
      </c>
      <c r="AI246" s="26">
        <f t="shared" si="569"/>
        <v>0.37836488212949365</v>
      </c>
      <c r="AJ246" s="26">
        <f t="shared" si="569"/>
        <v>0.13535780407841513</v>
      </c>
      <c r="AK246" s="26">
        <f t="shared" si="569"/>
        <v>6.8784027014368768E-2</v>
      </c>
      <c r="AL246" s="26">
        <f t="shared" si="569"/>
        <v>-0.12030092339852223</v>
      </c>
      <c r="AM246" s="26">
        <f t="shared" si="569"/>
        <v>0.74055359543613786</v>
      </c>
      <c r="AN246" s="26">
        <f t="shared" si="569"/>
        <v>0.31843765210340791</v>
      </c>
      <c r="AO246" s="26">
        <f t="shared" si="569"/>
        <v>2.0654822628951939E-2</v>
      </c>
      <c r="AP246" s="26">
        <f t="shared" si="569"/>
        <v>0.37448111878206913</v>
      </c>
      <c r="AQ246" s="26">
        <f t="shared" si="569"/>
        <v>-0.30900489131553766</v>
      </c>
      <c r="AR246" s="26">
        <f t="shared" si="569"/>
        <v>-0.75390473189192753</v>
      </c>
      <c r="AS246" s="26">
        <f t="shared" si="569"/>
        <v>8.3057775879421022E-2</v>
      </c>
      <c r="AT246" s="26">
        <f t="shared" si="569"/>
        <v>-0.29603624416024571</v>
      </c>
      <c r="AU246" s="26">
        <f t="shared" si="569"/>
        <v>1.1996991346069199</v>
      </c>
    </row>
    <row r="247" spans="1:47" s="15" customFormat="1" ht="11.25" x14ac:dyDescent="0.15">
      <c r="A247" s="20">
        <v>42643</v>
      </c>
      <c r="B247" s="96">
        <f t="shared" ref="B247:M247" si="570">B147/B$200</f>
        <v>4.3922864085800616E-2</v>
      </c>
      <c r="C247" s="26">
        <f t="shared" si="570"/>
        <v>1.7560056765823961E-2</v>
      </c>
      <c r="D247" s="26">
        <f t="shared" si="570"/>
        <v>3.1959943150193404E-2</v>
      </c>
      <c r="E247" s="26">
        <f t="shared" si="570"/>
        <v>0.55321574738605306</v>
      </c>
      <c r="F247" s="26">
        <f t="shared" si="570"/>
        <v>-1.003694045814439</v>
      </c>
      <c r="G247" s="26">
        <f t="shared" si="570"/>
        <v>-0.34763834888463324</v>
      </c>
      <c r="H247" s="26">
        <f t="shared" si="570"/>
        <v>-0.92058737525519352</v>
      </c>
      <c r="I247" s="26">
        <f t="shared" si="570"/>
        <v>-0.1168959969151008</v>
      </c>
      <c r="J247" s="26">
        <f t="shared" si="570"/>
        <v>-0.42962028129743496</v>
      </c>
      <c r="K247" s="26">
        <f t="shared" si="570"/>
        <v>-0.51519109470459812</v>
      </c>
      <c r="L247" s="26">
        <f t="shared" si="570"/>
        <v>-0.33058559966030959</v>
      </c>
      <c r="M247" s="26">
        <f t="shared" si="570"/>
        <v>-0.27740742596643336</v>
      </c>
      <c r="N247" s="26">
        <f t="shared" si="443"/>
        <v>0.17510610872550611</v>
      </c>
      <c r="O247" s="26">
        <f t="shared" ref="O247:Z247" si="571">O147/O$200</f>
        <v>0.44721838456630891</v>
      </c>
      <c r="P247" s="26">
        <f t="shared" si="571"/>
        <v>-0.4901083921665802</v>
      </c>
      <c r="Q247" s="26">
        <f t="shared" si="571"/>
        <v>-0.48723214231885986</v>
      </c>
      <c r="R247" s="26">
        <f t="shared" si="571"/>
        <v>0.63630423957844429</v>
      </c>
      <c r="S247" s="26">
        <f t="shared" si="571"/>
        <v>0.47149863419775007</v>
      </c>
      <c r="T247" s="26">
        <f t="shared" si="571"/>
        <v>0.36211554880572</v>
      </c>
      <c r="U247" s="26">
        <f t="shared" si="571"/>
        <v>-0.6828403640127505</v>
      </c>
      <c r="V247" s="26">
        <f t="shared" si="571"/>
        <v>-2.3698280386540548E-2</v>
      </c>
      <c r="W247" s="26">
        <f t="shared" si="571"/>
        <v>-0.80946505159807569</v>
      </c>
      <c r="X247" s="26">
        <f t="shared" si="571"/>
        <v>0.14685998569798042</v>
      </c>
      <c r="Y247" s="26">
        <f t="shared" si="571"/>
        <v>-0.77598501502010486</v>
      </c>
      <c r="Z247" s="26">
        <f t="shared" si="571"/>
        <v>-6.3672109307791935E-2</v>
      </c>
      <c r="AA247" s="26">
        <f t="shared" si="445"/>
        <v>-0.18396872034462239</v>
      </c>
      <c r="AB247" s="26">
        <f t="shared" ref="AB247:AU247" si="572">AB147/AB$200</f>
        <v>-0.65264280339955438</v>
      </c>
      <c r="AC247" s="26">
        <f t="shared" si="572"/>
        <v>0.54632584520568139</v>
      </c>
      <c r="AD247" s="26">
        <f t="shared" si="572"/>
        <v>-0.73544538892529587</v>
      </c>
      <c r="AE247" s="26">
        <f t="shared" si="572"/>
        <v>0.88134657917011183</v>
      </c>
      <c r="AF247" s="26">
        <f t="shared" si="572"/>
        <v>0.13178385454192634</v>
      </c>
      <c r="AG247" s="26">
        <f t="shared" si="572"/>
        <v>3.0436236050292269E-2</v>
      </c>
      <c r="AH247" s="26">
        <f t="shared" si="572"/>
        <v>-0.8403903466912136</v>
      </c>
      <c r="AI247" s="26">
        <f t="shared" si="572"/>
        <v>0.41440232457511084</v>
      </c>
      <c r="AJ247" s="26">
        <f t="shared" si="572"/>
        <v>0.28723615852204609</v>
      </c>
      <c r="AK247" s="26">
        <f t="shared" si="572"/>
        <v>5.9050863181307006E-2</v>
      </c>
      <c r="AL247" s="26">
        <f t="shared" si="572"/>
        <v>-6.8353818588030871E-2</v>
      </c>
      <c r="AM247" s="26">
        <f t="shared" si="572"/>
        <v>0.42838274359499751</v>
      </c>
      <c r="AN247" s="26">
        <f t="shared" si="572"/>
        <v>8.9838419862078939E-2</v>
      </c>
      <c r="AO247" s="26">
        <f t="shared" si="572"/>
        <v>-0.11341332595015111</v>
      </c>
      <c r="AP247" s="26">
        <f t="shared" si="572"/>
        <v>-0.87963882281774042</v>
      </c>
      <c r="AQ247" s="26">
        <f t="shared" si="572"/>
        <v>-0.84499346583729484</v>
      </c>
      <c r="AR247" s="26">
        <f t="shared" si="572"/>
        <v>-0.56449153372021854</v>
      </c>
      <c r="AS247" s="26">
        <f t="shared" si="572"/>
        <v>-0.51372445879759743</v>
      </c>
      <c r="AT247" s="26">
        <f t="shared" si="572"/>
        <v>0.24767838959753888</v>
      </c>
      <c r="AU247" s="26">
        <f t="shared" si="572"/>
        <v>1.5734581705007578</v>
      </c>
    </row>
    <row r="248" spans="1:47" s="15" customFormat="1" ht="11.25" x14ac:dyDescent="0.15">
      <c r="A248" s="20">
        <v>42735</v>
      </c>
      <c r="B248" s="96">
        <f t="shared" ref="B248:M248" si="573">B148/B$200</f>
        <v>-0.44033308727258752</v>
      </c>
      <c r="C248" s="26">
        <f t="shared" si="573"/>
        <v>-0.47323736495728502</v>
      </c>
      <c r="D248" s="26">
        <f t="shared" si="573"/>
        <v>-0.46160373438041785</v>
      </c>
      <c r="E248" s="26">
        <f t="shared" si="573"/>
        <v>0.64001270026630519</v>
      </c>
      <c r="F248" s="26">
        <f t="shared" si="573"/>
        <v>0.48328843725618492</v>
      </c>
      <c r="G248" s="26">
        <f t="shared" si="573"/>
        <v>0.36328900050858753</v>
      </c>
      <c r="H248" s="26">
        <f t="shared" si="573"/>
        <v>-0.66538067993732852</v>
      </c>
      <c r="I248" s="26">
        <f t="shared" si="573"/>
        <v>-2.383324374431553E-2</v>
      </c>
      <c r="J248" s="26">
        <f t="shared" si="573"/>
        <v>-0.79068790993274596</v>
      </c>
      <c r="K248" s="26">
        <f t="shared" si="573"/>
        <v>0.14254989232766593</v>
      </c>
      <c r="L248" s="26">
        <f t="shared" si="573"/>
        <v>-0.78807505787461429</v>
      </c>
      <c r="M248" s="26">
        <f t="shared" si="573"/>
        <v>-6.3962749551991424E-2</v>
      </c>
      <c r="N248" s="26">
        <f t="shared" si="443"/>
        <v>-0.1824388290290356</v>
      </c>
      <c r="O248" s="26">
        <f t="shared" ref="O248:Z248" si="574">O148/O$200</f>
        <v>-0.65590224071924863</v>
      </c>
      <c r="P248" s="26">
        <f t="shared" si="574"/>
        <v>-0.26776955385970869</v>
      </c>
      <c r="Q248" s="26">
        <f t="shared" si="574"/>
        <v>-4.0876330826022447E-2</v>
      </c>
      <c r="R248" s="26">
        <f t="shared" si="574"/>
        <v>-0.39482887072868794</v>
      </c>
      <c r="S248" s="26">
        <f t="shared" si="574"/>
        <v>-0.43836755524153026</v>
      </c>
      <c r="T248" s="26">
        <f t="shared" si="574"/>
        <v>0.97238653059398028</v>
      </c>
      <c r="U248" s="26">
        <f t="shared" si="574"/>
        <v>0.56416383307939411</v>
      </c>
      <c r="V248" s="26">
        <f t="shared" si="574"/>
        <v>-0.1134137461403817</v>
      </c>
      <c r="W248" s="26">
        <f t="shared" si="574"/>
        <v>-0.20034975908419619</v>
      </c>
      <c r="X248" s="26">
        <f t="shared" si="574"/>
        <v>-2.1386121004528822</v>
      </c>
      <c r="Y248" s="26">
        <f t="shared" si="574"/>
        <v>-0.92201016272087077</v>
      </c>
      <c r="Z248" s="26">
        <f t="shared" si="574"/>
        <v>-0.93836382613546554</v>
      </c>
      <c r="AA248" s="26">
        <f t="shared" si="445"/>
        <v>-0.26453558366393076</v>
      </c>
      <c r="AB248" s="26">
        <f t="shared" ref="AB248:AU248" si="575">AB148/AB$200</f>
        <v>0.58590721636607423</v>
      </c>
      <c r="AC248" s="26">
        <f t="shared" si="575"/>
        <v>-1.1683128270344978</v>
      </c>
      <c r="AD248" s="26">
        <f t="shared" si="575"/>
        <v>0.14664093325010694</v>
      </c>
      <c r="AE248" s="26">
        <f t="shared" si="575"/>
        <v>-0.64315899888862815</v>
      </c>
      <c r="AF248" s="26">
        <f t="shared" si="575"/>
        <v>0.34034706139469439</v>
      </c>
      <c r="AG248" s="26">
        <f t="shared" si="575"/>
        <v>0.12640308434867936</v>
      </c>
      <c r="AH248" s="26">
        <f t="shared" si="575"/>
        <v>6.1303896308272092E-2</v>
      </c>
      <c r="AI248" s="26">
        <f t="shared" si="575"/>
        <v>0.10651905266885332</v>
      </c>
      <c r="AJ248" s="26">
        <f t="shared" si="575"/>
        <v>6.5825659862593575E-2</v>
      </c>
      <c r="AK248" s="26">
        <f t="shared" si="575"/>
        <v>-0.12160969854506452</v>
      </c>
      <c r="AL248" s="26">
        <f t="shared" si="575"/>
        <v>-0.13983666856431479</v>
      </c>
      <c r="AM248" s="26">
        <f t="shared" si="575"/>
        <v>0.785452056747724</v>
      </c>
      <c r="AN248" s="26">
        <f t="shared" si="575"/>
        <v>0.41336131770882895</v>
      </c>
      <c r="AO248" s="26">
        <f t="shared" si="575"/>
        <v>0.58512717243185619</v>
      </c>
      <c r="AP248" s="26">
        <f t="shared" si="575"/>
        <v>0.63903843068567945</v>
      </c>
      <c r="AQ248" s="26">
        <f t="shared" si="575"/>
        <v>-1.3331191211975211</v>
      </c>
      <c r="AR248" s="26">
        <f t="shared" si="575"/>
        <v>-1.5984291983288987</v>
      </c>
      <c r="AS248" s="26">
        <f t="shared" si="575"/>
        <v>3.5535276237019534E-2</v>
      </c>
      <c r="AT248" s="26">
        <f t="shared" si="575"/>
        <v>-7.2078643479514523E-2</v>
      </c>
      <c r="AU248" s="26">
        <f t="shared" si="575"/>
        <v>0.65554288892067769</v>
      </c>
    </row>
    <row r="249" spans="1:47" s="15" customFormat="1" ht="11.25" x14ac:dyDescent="0.15">
      <c r="A249" s="20">
        <v>42825</v>
      </c>
      <c r="B249" s="96">
        <f t="shared" ref="B249:M249" si="576">B149/B$200</f>
        <v>-0.80270784303145348</v>
      </c>
      <c r="C249" s="26">
        <f t="shared" si="576"/>
        <v>-0.25855210828809211</v>
      </c>
      <c r="D249" s="26">
        <f t="shared" si="576"/>
        <v>-3.8726236055077648E-2</v>
      </c>
      <c r="E249" s="26">
        <f t="shared" si="576"/>
        <v>-0.39712998276669653</v>
      </c>
      <c r="F249" s="26">
        <f t="shared" si="576"/>
        <v>-0.44932891709637207</v>
      </c>
      <c r="G249" s="26">
        <f t="shared" si="576"/>
        <v>0.97553759282793906</v>
      </c>
      <c r="H249" s="26">
        <f t="shared" si="576"/>
        <v>0.54973861334800544</v>
      </c>
      <c r="I249" s="26">
        <f t="shared" si="576"/>
        <v>-0.11405964532577741</v>
      </c>
      <c r="J249" s="26">
        <f t="shared" si="576"/>
        <v>-0.19570225045919559</v>
      </c>
      <c r="K249" s="26">
        <f t="shared" si="576"/>
        <v>-2.0758474352377263</v>
      </c>
      <c r="L249" s="26">
        <f t="shared" si="576"/>
        <v>-0.93637531432022181</v>
      </c>
      <c r="M249" s="26">
        <f t="shared" si="576"/>
        <v>-0.94264711900169706</v>
      </c>
      <c r="N249" s="26">
        <f t="shared" si="443"/>
        <v>-0.26233569505594895</v>
      </c>
      <c r="O249" s="26">
        <f t="shared" ref="O249:Z249" si="577">O149/O$200</f>
        <v>0.58883336193445268</v>
      </c>
      <c r="P249" s="26">
        <f t="shared" si="577"/>
        <v>-0.61419708839444798</v>
      </c>
      <c r="Q249" s="26">
        <f t="shared" si="577"/>
        <v>-0.7566851100539238</v>
      </c>
      <c r="R249" s="26">
        <f t="shared" si="577"/>
        <v>-1.1306038602646971</v>
      </c>
      <c r="S249" s="26">
        <f t="shared" si="577"/>
        <v>0.60062882341588564</v>
      </c>
      <c r="T249" s="26">
        <f t="shared" si="577"/>
        <v>0.2187354354920179</v>
      </c>
      <c r="U249" s="26">
        <f t="shared" si="577"/>
        <v>0.25231522321427008</v>
      </c>
      <c r="V249" s="26">
        <f t="shared" si="577"/>
        <v>-0.79897326341469033</v>
      </c>
      <c r="W249" s="26">
        <f t="shared" si="577"/>
        <v>-0.24646845076260224</v>
      </c>
      <c r="X249" s="26">
        <f t="shared" si="577"/>
        <v>0.19745053926932146</v>
      </c>
      <c r="Y249" s="26">
        <f t="shared" si="577"/>
        <v>-1.130784130042108</v>
      </c>
      <c r="Z249" s="26">
        <f t="shared" si="577"/>
        <v>-0.18753291079739265</v>
      </c>
      <c r="AA249" s="26">
        <f t="shared" si="445"/>
        <v>0.53040370728009012</v>
      </c>
      <c r="AB249" s="26">
        <f t="shared" ref="AB249:AU249" si="578">AB149/AB$200</f>
        <v>0.16191214276686264</v>
      </c>
      <c r="AC249" s="26">
        <f t="shared" si="578"/>
        <v>1.6869769973092335</v>
      </c>
      <c r="AD249" s="26">
        <f t="shared" si="578"/>
        <v>-0.86953748843879297</v>
      </c>
      <c r="AE249" s="26">
        <f t="shared" si="578"/>
        <v>0.25693963542363107</v>
      </c>
      <c r="AF249" s="26">
        <f t="shared" si="578"/>
        <v>0.28862977668272138</v>
      </c>
      <c r="AG249" s="26">
        <f t="shared" si="578"/>
        <v>-0.93382824574745282</v>
      </c>
      <c r="AH249" s="26">
        <f t="shared" si="578"/>
        <v>0.5814870688471615</v>
      </c>
      <c r="AI249" s="26">
        <f t="shared" si="578"/>
        <v>-6.1050459394220491E-2</v>
      </c>
      <c r="AJ249" s="26">
        <f t="shared" si="578"/>
        <v>7.6753654021026029E-3</v>
      </c>
      <c r="AK249" s="26">
        <f t="shared" si="578"/>
        <v>1.0365527683710367</v>
      </c>
      <c r="AL249" s="26">
        <f t="shared" si="578"/>
        <v>0.69030286011787767</v>
      </c>
      <c r="AM249" s="26">
        <f t="shared" si="578"/>
        <v>2.0520463999741629</v>
      </c>
      <c r="AN249" s="26">
        <f t="shared" si="578"/>
        <v>0.9271488598588209</v>
      </c>
      <c r="AO249" s="26">
        <f t="shared" si="578"/>
        <v>-0.10721316677442123</v>
      </c>
      <c r="AP249" s="26">
        <f t="shared" si="578"/>
        <v>-0.26189584794515613</v>
      </c>
      <c r="AQ249" s="26">
        <f t="shared" si="578"/>
        <v>2.9317554588982579</v>
      </c>
      <c r="AR249" s="26">
        <f t="shared" si="578"/>
        <v>4.2371114878728822</v>
      </c>
      <c r="AS249" s="26">
        <f t="shared" si="578"/>
        <v>0.32313683253163655</v>
      </c>
      <c r="AT249" s="26">
        <f t="shared" si="578"/>
        <v>-0.73716076043681289</v>
      </c>
      <c r="AU249" s="26">
        <f t="shared" si="578"/>
        <v>-1.2074965838114991E-2</v>
      </c>
    </row>
    <row r="250" spans="1:47" s="15" customFormat="1" ht="11.25" x14ac:dyDescent="0.15">
      <c r="A250" s="20">
        <v>42916</v>
      </c>
      <c r="B250" s="96">
        <f t="shared" ref="B250:M250" si="579">B150/B$200</f>
        <v>-0.49517475715694659</v>
      </c>
      <c r="C250" s="26">
        <f t="shared" si="579"/>
        <v>-0.5930545494055407</v>
      </c>
      <c r="D250" s="26">
        <f t="shared" si="579"/>
        <v>-0.71688347753207815</v>
      </c>
      <c r="E250" s="26">
        <f t="shared" si="579"/>
        <v>-1.137193160961661</v>
      </c>
      <c r="F250" s="26">
        <f t="shared" si="579"/>
        <v>0.61564752129894851</v>
      </c>
      <c r="G250" s="26">
        <f t="shared" si="579"/>
        <v>0.2194442574967678</v>
      </c>
      <c r="H250" s="26">
        <f t="shared" si="579"/>
        <v>0.24586372398119535</v>
      </c>
      <c r="I250" s="26">
        <f t="shared" si="579"/>
        <v>-0.8035234718114197</v>
      </c>
      <c r="J250" s="26">
        <f t="shared" si="579"/>
        <v>-0.24075112793703121</v>
      </c>
      <c r="K250" s="26">
        <f t="shared" si="579"/>
        <v>0.1916556983109417</v>
      </c>
      <c r="L250" s="26">
        <f t="shared" si="579"/>
        <v>-1.1484020328711386</v>
      </c>
      <c r="M250" s="26">
        <f t="shared" si="579"/>
        <v>-0.18838893098554316</v>
      </c>
      <c r="N250" s="26">
        <f t="shared" si="443"/>
        <v>0.52599284860801387</v>
      </c>
      <c r="O250" s="26">
        <f t="shared" ref="O250:Z250" si="580">O150/O$200</f>
        <v>0.16272076653149622</v>
      </c>
      <c r="P250" s="26">
        <f t="shared" si="580"/>
        <v>-0.4189841414162756</v>
      </c>
      <c r="Q250" s="26">
        <f t="shared" si="580"/>
        <v>-0.48941131476498667</v>
      </c>
      <c r="R250" s="26">
        <f t="shared" si="580"/>
        <v>-1.2259576552386688</v>
      </c>
      <c r="S250" s="26">
        <f t="shared" si="580"/>
        <v>1.6544306626017045</v>
      </c>
      <c r="T250" s="26">
        <f t="shared" si="580"/>
        <v>0.36588591383083496</v>
      </c>
      <c r="U250" s="26">
        <f t="shared" si="580"/>
        <v>-8.4105116382958908E-2</v>
      </c>
      <c r="V250" s="26">
        <f t="shared" si="580"/>
        <v>-0.48136441652022255</v>
      </c>
      <c r="W250" s="26">
        <f t="shared" si="580"/>
        <v>0.10230727243453357</v>
      </c>
      <c r="X250" s="26">
        <f t="shared" si="580"/>
        <v>-0.44052467451104033</v>
      </c>
      <c r="Y250" s="26">
        <f t="shared" si="580"/>
        <v>-0.76129622003313746</v>
      </c>
      <c r="Z250" s="26">
        <f t="shared" si="580"/>
        <v>-0.39320803192715653</v>
      </c>
      <c r="AA250" s="26">
        <f t="shared" si="445"/>
        <v>0.18616586740832752</v>
      </c>
      <c r="AB250" s="26">
        <f t="shared" ref="AB250:AU250" si="581">AB150/AB$200</f>
        <v>-0.66066468928640787</v>
      </c>
      <c r="AC250" s="26">
        <f t="shared" si="581"/>
        <v>0.52253013946536619</v>
      </c>
      <c r="AD250" s="26">
        <f t="shared" si="581"/>
        <v>0.31170152160768211</v>
      </c>
      <c r="AE250" s="26">
        <f t="shared" si="581"/>
        <v>0.80100551555181632</v>
      </c>
      <c r="AF250" s="26">
        <f t="shared" si="581"/>
        <v>0.18195314816281996</v>
      </c>
      <c r="AG250" s="26">
        <f t="shared" si="581"/>
        <v>-0.10198689206200048</v>
      </c>
      <c r="AH250" s="26">
        <f t="shared" si="581"/>
        <v>-0.36125765760436068</v>
      </c>
      <c r="AI250" s="26">
        <f t="shared" si="581"/>
        <v>0.1697667020959325</v>
      </c>
      <c r="AJ250" s="26">
        <f t="shared" si="581"/>
        <v>-5.5308230509444811E-3</v>
      </c>
      <c r="AK250" s="26">
        <f t="shared" si="581"/>
        <v>-0.22660074314069839</v>
      </c>
      <c r="AL250" s="26">
        <f t="shared" si="581"/>
        <v>-0.10340379820301041</v>
      </c>
      <c r="AM250" s="26">
        <f t="shared" si="581"/>
        <v>0.13393654184462336</v>
      </c>
      <c r="AN250" s="26">
        <f t="shared" si="581"/>
        <v>-0.23342221753795686</v>
      </c>
      <c r="AO250" s="26">
        <f t="shared" si="581"/>
        <v>-3.0983655127572354E-2</v>
      </c>
      <c r="AP250" s="26">
        <f t="shared" si="581"/>
        <v>-0.78720063884137847</v>
      </c>
      <c r="AQ250" s="26">
        <f t="shared" si="581"/>
        <v>-0.80960911865925544</v>
      </c>
      <c r="AR250" s="26">
        <f t="shared" si="581"/>
        <v>-1.9811916505517693</v>
      </c>
      <c r="AS250" s="26">
        <f t="shared" si="581"/>
        <v>0.24154497768992575</v>
      </c>
      <c r="AT250" s="26">
        <f t="shared" si="581"/>
        <v>-0.21250744045811537</v>
      </c>
      <c r="AU250" s="26">
        <f t="shared" si="581"/>
        <v>-0.34980180445979919</v>
      </c>
    </row>
    <row r="251" spans="1:47" s="15" customFormat="1" ht="11.25" x14ac:dyDescent="0.15">
      <c r="A251" s="20"/>
      <c r="B251" s="92"/>
      <c r="K251" s="22"/>
      <c r="M251" s="22"/>
      <c r="N251" s="22"/>
    </row>
    <row r="252" spans="1:47" s="15" customFormat="1" ht="11.25" x14ac:dyDescent="0.15">
      <c r="A252" s="20" t="s">
        <v>222</v>
      </c>
      <c r="B252" s="92"/>
      <c r="C252" s="64">
        <v>0.10451349176091837</v>
      </c>
      <c r="D252" s="64">
        <v>9.0714618545346723E-2</v>
      </c>
      <c r="E252" s="64">
        <v>0.10451349176091837</v>
      </c>
      <c r="F252" s="64">
        <v>0.1036345151861736</v>
      </c>
      <c r="G252" s="64">
        <v>7.3770491803278687E-2</v>
      </c>
      <c r="H252" s="64">
        <v>0.10336976320582877</v>
      </c>
      <c r="I252" s="64">
        <v>6.8221290295251411E-2</v>
      </c>
      <c r="J252" s="64">
        <v>3.5508535603846314E-2</v>
      </c>
      <c r="K252" s="64">
        <v>6.0818824924810437E-2</v>
      </c>
      <c r="L252" s="64">
        <v>6.7765916889058336E-2</v>
      </c>
      <c r="M252" s="64">
        <v>6.1200067776506967E-2</v>
      </c>
      <c r="N252" s="64">
        <v>6.2470877282162066E-2</v>
      </c>
      <c r="O252" s="64">
        <v>6.3498114965899952E-2</v>
      </c>
      <c r="P252" s="64">
        <v>8.9385019472873833E-2</v>
      </c>
      <c r="Q252" s="64">
        <v>7.7583552214473328E-2</v>
      </c>
      <c r="R252" s="64">
        <v>8.9385019472873833E-2</v>
      </c>
      <c r="S252" s="64">
        <v>8.8633275971379405E-2</v>
      </c>
      <c r="T252" s="64">
        <v>6.3092111221809619E-2</v>
      </c>
      <c r="U252" s="64">
        <v>8.8406847205869027E-2</v>
      </c>
      <c r="V252" s="64">
        <v>5.8346164296712251E-2</v>
      </c>
      <c r="W252" s="64">
        <v>3.0368626030250881E-2</v>
      </c>
      <c r="X252" s="64">
        <v>5.2015216013042299E-2</v>
      </c>
      <c r="Y252" s="64">
        <v>5.7956706820034419E-2</v>
      </c>
      <c r="Z252" s="64">
        <v>5.2341273435377228E-2</v>
      </c>
      <c r="AA252" s="64">
        <v>5.3428131509827004E-2</v>
      </c>
      <c r="AB252" s="64">
        <v>5.4306675120007246E-2</v>
      </c>
      <c r="AC252" s="64">
        <v>5.1009872294176251E-2</v>
      </c>
      <c r="AD252" s="64">
        <v>5.0348700298885961E-2</v>
      </c>
      <c r="AE252" s="64">
        <v>4.3392808622407394E-2</v>
      </c>
      <c r="AF252" s="64">
        <v>8.4011132445901929E-2</v>
      </c>
      <c r="AG252" s="64">
        <v>8.0688658281374739E-2</v>
      </c>
      <c r="AH252" s="64">
        <v>7.5392116674936893E-2</v>
      </c>
      <c r="AI252" s="64">
        <v>7.418394425147247E-2</v>
      </c>
      <c r="AJ252" s="64">
        <v>7.4982201031261478E-2</v>
      </c>
      <c r="AK252" s="64">
        <v>5.7647084205303019E-2</v>
      </c>
      <c r="AL252" s="64">
        <v>4.9632154646070209E-2</v>
      </c>
      <c r="AM252" s="64">
        <v>6.112057992276327E-2</v>
      </c>
      <c r="AN252" s="64">
        <v>5.0473560440982938E-2</v>
      </c>
      <c r="AO252" s="64">
        <v>5.0721667277944388E-2</v>
      </c>
      <c r="AP252" s="64">
        <v>5.0700092770382517E-2</v>
      </c>
      <c r="AQ252" s="64">
        <v>5.2167159284589329E-2</v>
      </c>
      <c r="AR252" s="64">
        <v>4.9157515479709181E-2</v>
      </c>
      <c r="AS252" s="64">
        <v>5.499341977519364E-2</v>
      </c>
      <c r="AT252" s="64">
        <v>4.9103579210804514E-2</v>
      </c>
      <c r="AU252" s="64">
        <v>8.5025134301309577E-2</v>
      </c>
    </row>
    <row r="253" spans="1:47" s="15" customFormat="1" ht="11.25" x14ac:dyDescent="0.15">
      <c r="A253" s="20"/>
      <c r="B253" s="92"/>
      <c r="E253" s="15" t="s">
        <v>101</v>
      </c>
      <c r="K253" s="22"/>
      <c r="M253" s="22"/>
      <c r="N253" s="22"/>
    </row>
    <row r="254" spans="1:47" s="15" customFormat="1" ht="11.25" x14ac:dyDescent="0.15">
      <c r="A254" s="20" t="s">
        <v>91</v>
      </c>
      <c r="B254" s="92" t="s">
        <v>92</v>
      </c>
      <c r="C254" s="15" t="s">
        <v>93</v>
      </c>
      <c r="D254" s="15" t="s">
        <v>94</v>
      </c>
      <c r="E254" s="15" t="s">
        <v>92</v>
      </c>
      <c r="F254" s="15" t="s">
        <v>93</v>
      </c>
      <c r="G254" s="15" t="s">
        <v>94</v>
      </c>
      <c r="K254" s="22"/>
      <c r="M254" s="22"/>
      <c r="N254" s="22"/>
    </row>
    <row r="255" spans="1:47" s="15" customFormat="1" ht="11.25" x14ac:dyDescent="0.15">
      <c r="A255" s="20">
        <v>38717</v>
      </c>
      <c r="B255" s="96">
        <f t="shared" ref="B255:B301" si="582">SUMPRODUCT($P$252:$AE$252,P204:AE204)</f>
        <v>0.82145750994609879</v>
      </c>
      <c r="C255" s="26">
        <f t="shared" ref="C255:C301" si="583">SUMPRODUCT($C$252:$O$252,C204:O204)</f>
        <v>-0.26462997371127445</v>
      </c>
      <c r="D255" s="26">
        <f t="shared" ref="D255:D301" si="584">SUMPRODUCT($AF$252:$AU$252,AF204:AU204)</f>
        <v>-0.17451233512792641</v>
      </c>
      <c r="E255" s="26">
        <f t="shared" ref="E255:E301" si="585">ABS(B255)</f>
        <v>0.82145750994609879</v>
      </c>
      <c r="F255" s="26">
        <f>ABS(D255)</f>
        <v>0.17451233512792641</v>
      </c>
      <c r="G255" s="26">
        <f>ABS(D255)</f>
        <v>0.17451233512792641</v>
      </c>
      <c r="K255" s="22"/>
      <c r="M255" s="22"/>
      <c r="N255" s="22"/>
    </row>
    <row r="256" spans="1:47" s="15" customFormat="1" ht="11.25" x14ac:dyDescent="0.15">
      <c r="A256" s="20">
        <v>38807</v>
      </c>
      <c r="B256" s="96">
        <f t="shared" si="582"/>
        <v>-0.24874332710381883</v>
      </c>
      <c r="C256" s="26">
        <f t="shared" si="583"/>
        <v>0.94881783299147526</v>
      </c>
      <c r="D256" s="26">
        <f t="shared" si="584"/>
        <v>0.64013449164640579</v>
      </c>
      <c r="E256" s="26">
        <f t="shared" si="585"/>
        <v>0.24874332710381883</v>
      </c>
      <c r="F256" s="26">
        <f t="shared" ref="F256:F301" si="586">ABS(D256)</f>
        <v>0.64013449164640579</v>
      </c>
      <c r="G256" s="26">
        <f t="shared" ref="G256:G301" si="587">ABS(D256)</f>
        <v>0.64013449164640579</v>
      </c>
      <c r="K256" s="22"/>
      <c r="M256" s="22"/>
      <c r="N256" s="22"/>
    </row>
    <row r="257" spans="1:14" s="15" customFormat="1" ht="11.25" x14ac:dyDescent="0.15">
      <c r="A257" s="20">
        <v>38898</v>
      </c>
      <c r="B257" s="96">
        <f t="shared" si="582"/>
        <v>-0.56065037950639907</v>
      </c>
      <c r="C257" s="26">
        <f t="shared" si="583"/>
        <v>-0.35933152185540113</v>
      </c>
      <c r="D257" s="26">
        <f t="shared" si="584"/>
        <v>2.0906041741338203E-2</v>
      </c>
      <c r="E257" s="26">
        <f t="shared" si="585"/>
        <v>0.56065037950639907</v>
      </c>
      <c r="F257" s="26">
        <f t="shared" si="586"/>
        <v>2.0906041741338203E-2</v>
      </c>
      <c r="G257" s="26">
        <f t="shared" si="587"/>
        <v>2.0906041741338203E-2</v>
      </c>
      <c r="K257" s="22"/>
      <c r="M257" s="22"/>
      <c r="N257" s="22"/>
    </row>
    <row r="258" spans="1:14" s="15" customFormat="1" ht="11.25" x14ac:dyDescent="0.15">
      <c r="A258" s="20">
        <v>38990</v>
      </c>
      <c r="B258" s="96">
        <f t="shared" si="582"/>
        <v>7.7632450755519958E-2</v>
      </c>
      <c r="C258" s="26">
        <f t="shared" si="583"/>
        <v>-0.71549592476552615</v>
      </c>
      <c r="D258" s="26">
        <f t="shared" si="584"/>
        <v>-0.20398037268433925</v>
      </c>
      <c r="E258" s="26">
        <f t="shared" si="585"/>
        <v>7.7632450755519958E-2</v>
      </c>
      <c r="F258" s="26">
        <f t="shared" si="586"/>
        <v>0.20398037268433925</v>
      </c>
      <c r="G258" s="26">
        <f t="shared" si="587"/>
        <v>0.20398037268433925</v>
      </c>
      <c r="K258" s="22"/>
      <c r="M258" s="22"/>
      <c r="N258" s="22"/>
    </row>
    <row r="259" spans="1:14" s="15" customFormat="1" ht="11.25" x14ac:dyDescent="0.15">
      <c r="A259" s="20">
        <v>39082</v>
      </c>
      <c r="B259" s="96">
        <f t="shared" si="582"/>
        <v>-3.7830986476621926E-2</v>
      </c>
      <c r="C259" s="26">
        <f t="shared" si="583"/>
        <v>0.19564608070707948</v>
      </c>
      <c r="D259" s="26">
        <f t="shared" si="584"/>
        <v>0.12611633529839511</v>
      </c>
      <c r="E259" s="26">
        <f t="shared" si="585"/>
        <v>3.7830986476621926E-2</v>
      </c>
      <c r="F259" s="26">
        <f t="shared" si="586"/>
        <v>0.12611633529839511</v>
      </c>
      <c r="G259" s="26">
        <f t="shared" si="587"/>
        <v>0.12611633529839511</v>
      </c>
      <c r="K259" s="22"/>
      <c r="M259" s="22"/>
      <c r="N259" s="22"/>
    </row>
    <row r="260" spans="1:14" s="15" customFormat="1" ht="11.25" x14ac:dyDescent="0.15">
      <c r="A260" s="20">
        <v>39172</v>
      </c>
      <c r="B260" s="96">
        <f t="shared" si="582"/>
        <v>0.58151203484499558</v>
      </c>
      <c r="C260" s="26">
        <f t="shared" si="583"/>
        <v>-2.500750551671151E-2</v>
      </c>
      <c r="D260" s="26">
        <f t="shared" si="584"/>
        <v>1.2709004785413092</v>
      </c>
      <c r="E260" s="26">
        <f t="shared" si="585"/>
        <v>0.58151203484499558</v>
      </c>
      <c r="F260" s="26">
        <f t="shared" si="586"/>
        <v>1.2709004785413092</v>
      </c>
      <c r="G260" s="26">
        <f t="shared" si="587"/>
        <v>1.2709004785413092</v>
      </c>
      <c r="K260" s="22"/>
      <c r="M260" s="22"/>
      <c r="N260" s="22"/>
    </row>
    <row r="261" spans="1:14" s="15" customFormat="1" ht="11.25" x14ac:dyDescent="0.15">
      <c r="A261" s="20">
        <v>39263</v>
      </c>
      <c r="B261" s="96">
        <f t="shared" si="582"/>
        <v>0.35607845263619087</v>
      </c>
      <c r="C261" s="26">
        <f t="shared" si="583"/>
        <v>0.69971965445080775</v>
      </c>
      <c r="D261" s="26">
        <f t="shared" si="584"/>
        <v>4.5396556824977514E-2</v>
      </c>
      <c r="E261" s="26">
        <f t="shared" si="585"/>
        <v>0.35607845263619087</v>
      </c>
      <c r="F261" s="26">
        <f t="shared" si="586"/>
        <v>4.5396556824977514E-2</v>
      </c>
      <c r="G261" s="26">
        <f t="shared" si="587"/>
        <v>4.5396556824977514E-2</v>
      </c>
      <c r="K261" s="22"/>
      <c r="M261" s="22"/>
      <c r="N261" s="22"/>
    </row>
    <row r="262" spans="1:14" s="15" customFormat="1" ht="11.25" x14ac:dyDescent="0.15">
      <c r="A262" s="20">
        <v>39355</v>
      </c>
      <c r="B262" s="96">
        <f t="shared" si="582"/>
        <v>-0.37750208844986388</v>
      </c>
      <c r="C262" s="26">
        <f t="shared" si="583"/>
        <v>0.56722191581336812</v>
      </c>
      <c r="D262" s="26">
        <f t="shared" si="584"/>
        <v>0.29212952652092011</v>
      </c>
      <c r="E262" s="26">
        <f t="shared" si="585"/>
        <v>0.37750208844986388</v>
      </c>
      <c r="F262" s="26">
        <f t="shared" si="586"/>
        <v>0.29212952652092011</v>
      </c>
      <c r="G262" s="26">
        <f t="shared" si="587"/>
        <v>0.29212952652092011</v>
      </c>
      <c r="K262" s="22"/>
      <c r="M262" s="22"/>
      <c r="N262" s="22"/>
    </row>
    <row r="263" spans="1:14" s="15" customFormat="1" ht="11.25" x14ac:dyDescent="0.15">
      <c r="A263" s="20">
        <v>39447</v>
      </c>
      <c r="B263" s="96">
        <f t="shared" si="582"/>
        <v>-1.5703116492248921</v>
      </c>
      <c r="C263" s="26">
        <f t="shared" si="583"/>
        <v>-0.28413021848053915</v>
      </c>
      <c r="D263" s="26">
        <f t="shared" si="584"/>
        <v>0.26904079227003352</v>
      </c>
      <c r="E263" s="26">
        <f t="shared" si="585"/>
        <v>1.5703116492248921</v>
      </c>
      <c r="F263" s="26">
        <f t="shared" si="586"/>
        <v>0.26904079227003352</v>
      </c>
      <c r="G263" s="26">
        <f t="shared" si="587"/>
        <v>0.26904079227003352</v>
      </c>
      <c r="K263" s="22"/>
      <c r="M263" s="22"/>
      <c r="N263" s="22"/>
    </row>
    <row r="264" spans="1:14" s="15" customFormat="1" ht="11.25" x14ac:dyDescent="0.15">
      <c r="A264" s="20">
        <v>39538</v>
      </c>
      <c r="B264" s="96">
        <f t="shared" si="582"/>
        <v>-0.61805507268756821</v>
      </c>
      <c r="C264" s="26">
        <f t="shared" si="583"/>
        <v>-1.5785710231220547</v>
      </c>
      <c r="D264" s="26">
        <f t="shared" si="584"/>
        <v>-1.0319367939362567</v>
      </c>
      <c r="E264" s="26">
        <f t="shared" si="585"/>
        <v>0.61805507268756821</v>
      </c>
      <c r="F264" s="26">
        <f t="shared" si="586"/>
        <v>1.0319367939362567</v>
      </c>
      <c r="G264" s="26">
        <f t="shared" si="587"/>
        <v>1.0319367939362567</v>
      </c>
      <c r="K264" s="22"/>
      <c r="M264" s="22"/>
      <c r="N264" s="22"/>
    </row>
    <row r="265" spans="1:14" s="15" customFormat="1" ht="11.25" x14ac:dyDescent="0.15">
      <c r="A265" s="20">
        <v>39629</v>
      </c>
      <c r="B265" s="96">
        <f t="shared" si="582"/>
        <v>-0.90296717231259305</v>
      </c>
      <c r="C265" s="26">
        <f t="shared" si="583"/>
        <v>-0.55519135742841741</v>
      </c>
      <c r="D265" s="26">
        <f t="shared" si="584"/>
        <v>-8.9806220990796312E-2</v>
      </c>
      <c r="E265" s="26">
        <f t="shared" si="585"/>
        <v>0.90296717231259305</v>
      </c>
      <c r="F265" s="26">
        <f t="shared" si="586"/>
        <v>8.9806220990796312E-2</v>
      </c>
      <c r="G265" s="26">
        <f t="shared" si="587"/>
        <v>8.9806220990796312E-2</v>
      </c>
      <c r="K265" s="22"/>
      <c r="M265" s="22"/>
      <c r="N265" s="22"/>
    </row>
    <row r="266" spans="1:14" s="15" customFormat="1" ht="11.25" x14ac:dyDescent="0.15">
      <c r="A266" s="20">
        <v>39721</v>
      </c>
      <c r="B266" s="96">
        <f t="shared" si="582"/>
        <v>0.16292056367687804</v>
      </c>
      <c r="C266" s="26">
        <f t="shared" si="583"/>
        <v>-1.0970845541701488</v>
      </c>
      <c r="D266" s="26">
        <f t="shared" si="584"/>
        <v>-0.99227703423443869</v>
      </c>
      <c r="E266" s="26">
        <f t="shared" si="585"/>
        <v>0.16292056367687804</v>
      </c>
      <c r="F266" s="26">
        <f t="shared" si="586"/>
        <v>0.99227703423443869</v>
      </c>
      <c r="G266" s="26">
        <f t="shared" si="587"/>
        <v>0.99227703423443869</v>
      </c>
      <c r="K266" s="22"/>
      <c r="M266" s="22"/>
      <c r="N266" s="22"/>
    </row>
    <row r="267" spans="1:14" s="15" customFormat="1" ht="11.25" x14ac:dyDescent="0.15">
      <c r="A267" s="20">
        <v>39813</v>
      </c>
      <c r="B267" s="96">
        <f t="shared" si="582"/>
        <v>1.69788506079385</v>
      </c>
      <c r="C267" s="26">
        <f t="shared" si="583"/>
        <v>-0.12309466192327163</v>
      </c>
      <c r="D267" s="26">
        <f t="shared" si="584"/>
        <v>-1.155983108542374</v>
      </c>
      <c r="E267" s="26">
        <f t="shared" si="585"/>
        <v>1.69788506079385</v>
      </c>
      <c r="F267" s="26">
        <f t="shared" si="586"/>
        <v>1.155983108542374</v>
      </c>
      <c r="G267" s="26">
        <f t="shared" si="587"/>
        <v>1.155983108542374</v>
      </c>
      <c r="K267" s="22"/>
      <c r="M267" s="22"/>
      <c r="N267" s="22"/>
    </row>
    <row r="268" spans="1:14" s="15" customFormat="1" ht="11.25" x14ac:dyDescent="0.15">
      <c r="A268" s="20">
        <v>39903</v>
      </c>
      <c r="B268" s="96">
        <f t="shared" si="582"/>
        <v>1.7192655643860935</v>
      </c>
      <c r="C268" s="26">
        <f t="shared" si="583"/>
        <v>1.5009382737700769</v>
      </c>
      <c r="D268" s="26">
        <f t="shared" si="584"/>
        <v>-3.3219325907611932</v>
      </c>
      <c r="E268" s="26">
        <f t="shared" si="585"/>
        <v>1.7192655643860935</v>
      </c>
      <c r="F268" s="26">
        <f t="shared" si="586"/>
        <v>3.3219325907611932</v>
      </c>
      <c r="G268" s="26">
        <f t="shared" si="587"/>
        <v>3.3219325907611932</v>
      </c>
      <c r="K268" s="22"/>
      <c r="M268" s="22"/>
      <c r="N268" s="22"/>
    </row>
    <row r="269" spans="1:14" s="15" customFormat="1" ht="11.25" x14ac:dyDescent="0.15">
      <c r="A269" s="20">
        <v>39994</v>
      </c>
      <c r="B269" s="96">
        <f t="shared" si="582"/>
        <v>0.98041735217619064</v>
      </c>
      <c r="C269" s="26">
        <f t="shared" si="583"/>
        <v>1.4527010152931987</v>
      </c>
      <c r="D269" s="26">
        <f t="shared" si="584"/>
        <v>0.66872307974093481</v>
      </c>
      <c r="E269" s="26">
        <f t="shared" si="585"/>
        <v>0.98041735217619064</v>
      </c>
      <c r="F269" s="26">
        <f t="shared" si="586"/>
        <v>0.66872307974093481</v>
      </c>
      <c r="G269" s="26">
        <f t="shared" si="587"/>
        <v>0.66872307974093481</v>
      </c>
      <c r="K269" s="22"/>
      <c r="M269" s="22"/>
      <c r="N269" s="22"/>
    </row>
    <row r="270" spans="1:14" s="15" customFormat="1" ht="11.25" x14ac:dyDescent="0.15">
      <c r="A270" s="20">
        <v>40086</v>
      </c>
      <c r="B270" s="96">
        <f t="shared" si="582"/>
        <v>-2.6515433146982226E-2</v>
      </c>
      <c r="C270" s="26">
        <f t="shared" si="583"/>
        <v>0.8673997427587522</v>
      </c>
      <c r="D270" s="26">
        <f t="shared" si="584"/>
        <v>1.1332942646697148</v>
      </c>
      <c r="E270" s="26">
        <f t="shared" si="585"/>
        <v>2.6515433146982226E-2</v>
      </c>
      <c r="F270" s="26">
        <f t="shared" si="586"/>
        <v>1.1332942646697148</v>
      </c>
      <c r="G270" s="26">
        <f t="shared" si="587"/>
        <v>1.1332942646697148</v>
      </c>
      <c r="K270" s="22"/>
      <c r="M270" s="22"/>
      <c r="N270" s="22"/>
    </row>
    <row r="271" spans="1:14" s="15" customFormat="1" ht="11.25" x14ac:dyDescent="0.15">
      <c r="A271" s="20">
        <v>40178</v>
      </c>
      <c r="B271" s="96">
        <f t="shared" si="582"/>
        <v>0.16557320211313969</v>
      </c>
      <c r="C271" s="26">
        <f t="shared" si="583"/>
        <v>5.0387132024761076E-2</v>
      </c>
      <c r="D271" s="26">
        <f t="shared" si="584"/>
        <v>1.1381907113925305</v>
      </c>
      <c r="E271" s="26">
        <f t="shared" si="585"/>
        <v>0.16557320211313969</v>
      </c>
      <c r="F271" s="26">
        <f t="shared" si="586"/>
        <v>1.1381907113925305</v>
      </c>
      <c r="G271" s="26">
        <f t="shared" si="587"/>
        <v>1.1381907113925305</v>
      </c>
      <c r="K271" s="22"/>
      <c r="M271" s="22"/>
      <c r="N271" s="22"/>
    </row>
    <row r="272" spans="1:14" s="15" customFormat="1" ht="11.25" x14ac:dyDescent="0.15">
      <c r="A272" s="20">
        <v>40268</v>
      </c>
      <c r="B272" s="96">
        <f t="shared" si="582"/>
        <v>-1.5234911434541623</v>
      </c>
      <c r="C272" s="26">
        <f t="shared" si="583"/>
        <v>0.40819458035227701</v>
      </c>
      <c r="D272" s="26">
        <f t="shared" si="584"/>
        <v>3.3518856598293119</v>
      </c>
      <c r="E272" s="26">
        <f t="shared" si="585"/>
        <v>1.5234911434541623</v>
      </c>
      <c r="F272" s="26">
        <f t="shared" si="586"/>
        <v>3.3518856598293119</v>
      </c>
      <c r="G272" s="26">
        <f t="shared" si="587"/>
        <v>3.3518856598293119</v>
      </c>
      <c r="K272" s="22"/>
      <c r="M272" s="22"/>
      <c r="N272" s="22"/>
    </row>
    <row r="273" spans="1:14" s="15" customFormat="1" ht="11.25" x14ac:dyDescent="0.15">
      <c r="A273" s="20">
        <v>40359</v>
      </c>
      <c r="B273" s="96">
        <f t="shared" si="582"/>
        <v>-0.54073015031425686</v>
      </c>
      <c r="C273" s="26">
        <f t="shared" si="583"/>
        <v>-1.2675473259780454</v>
      </c>
      <c r="D273" s="26">
        <f t="shared" si="584"/>
        <v>-0.3481062380229335</v>
      </c>
      <c r="E273" s="26">
        <f t="shared" si="585"/>
        <v>0.54073015031425686</v>
      </c>
      <c r="F273" s="26">
        <f t="shared" si="586"/>
        <v>0.3481062380229335</v>
      </c>
      <c r="G273" s="26">
        <f t="shared" si="587"/>
        <v>0.3481062380229335</v>
      </c>
      <c r="K273" s="22"/>
      <c r="M273" s="22"/>
      <c r="N273" s="22"/>
    </row>
    <row r="274" spans="1:14" s="15" customFormat="1" ht="11.25" x14ac:dyDescent="0.15">
      <c r="A274" s="20">
        <v>40451</v>
      </c>
      <c r="B274" s="96">
        <f t="shared" si="582"/>
        <v>-0.20096849424345103</v>
      </c>
      <c r="C274" s="26">
        <f t="shared" si="583"/>
        <v>-0.3826186279909608</v>
      </c>
      <c r="D274" s="26">
        <f t="shared" si="584"/>
        <v>-0.53091745333800411</v>
      </c>
      <c r="E274" s="26">
        <f t="shared" si="585"/>
        <v>0.20096849424345103</v>
      </c>
      <c r="F274" s="26">
        <f t="shared" si="586"/>
        <v>0.53091745333800411</v>
      </c>
      <c r="G274" s="26">
        <f t="shared" si="587"/>
        <v>0.53091745333800411</v>
      </c>
      <c r="K274" s="22"/>
      <c r="M274" s="22"/>
      <c r="N274" s="22"/>
    </row>
    <row r="275" spans="1:14" s="15" customFormat="1" ht="11.25" x14ac:dyDescent="0.15">
      <c r="A275" s="20">
        <v>40543</v>
      </c>
      <c r="B275" s="96">
        <f t="shared" si="582"/>
        <v>-0.42230213397474675</v>
      </c>
      <c r="C275" s="26">
        <f t="shared" si="583"/>
        <v>-0.19495515083279</v>
      </c>
      <c r="D275" s="26">
        <f t="shared" si="584"/>
        <v>-0.44034209195730201</v>
      </c>
      <c r="E275" s="26">
        <f t="shared" si="585"/>
        <v>0.42230213397474675</v>
      </c>
      <c r="F275" s="26">
        <f t="shared" si="586"/>
        <v>0.44034209195730201</v>
      </c>
      <c r="G275" s="26">
        <f t="shared" si="587"/>
        <v>0.44034209195730201</v>
      </c>
      <c r="K275" s="22"/>
      <c r="M275" s="22"/>
      <c r="N275" s="22"/>
    </row>
    <row r="276" spans="1:14" s="15" customFormat="1" ht="11.25" x14ac:dyDescent="0.15">
      <c r="A276" s="20">
        <v>40633</v>
      </c>
      <c r="B276" s="96">
        <f t="shared" si="582"/>
        <v>-0.59901980901944607</v>
      </c>
      <c r="C276" s="26">
        <f t="shared" si="583"/>
        <v>-0.49107202959282836</v>
      </c>
      <c r="D276" s="26">
        <f t="shared" si="584"/>
        <v>-0.15511502781850137</v>
      </c>
      <c r="E276" s="26">
        <f t="shared" si="585"/>
        <v>0.59901980901944607</v>
      </c>
      <c r="F276" s="26">
        <f t="shared" si="586"/>
        <v>0.15511502781850137</v>
      </c>
      <c r="G276" s="26">
        <f t="shared" si="587"/>
        <v>0.15511502781850137</v>
      </c>
      <c r="K276" s="22"/>
      <c r="M276" s="22"/>
      <c r="N276" s="22"/>
    </row>
    <row r="277" spans="1:14" s="15" customFormat="1" ht="11.25" x14ac:dyDescent="0.15">
      <c r="A277" s="20">
        <v>40724</v>
      </c>
      <c r="B277" s="96">
        <f t="shared" si="582"/>
        <v>-0.79742583669008582</v>
      </c>
      <c r="C277" s="26">
        <f t="shared" si="583"/>
        <v>-0.52864118715296204</v>
      </c>
      <c r="D277" s="26">
        <f t="shared" si="584"/>
        <v>4.8278334492243204E-2</v>
      </c>
      <c r="E277" s="26">
        <f t="shared" si="585"/>
        <v>0.79742583669008582</v>
      </c>
      <c r="F277" s="26">
        <f t="shared" si="586"/>
        <v>4.8278334492243204E-2</v>
      </c>
      <c r="G277" s="26">
        <f t="shared" si="587"/>
        <v>4.8278334492243204E-2</v>
      </c>
      <c r="K277" s="22"/>
      <c r="M277" s="22"/>
      <c r="N277" s="22"/>
    </row>
    <row r="278" spans="1:14" s="15" customFormat="1" ht="11.25" x14ac:dyDescent="0.15">
      <c r="A278" s="20">
        <v>40816</v>
      </c>
      <c r="B278" s="96">
        <f t="shared" si="582"/>
        <v>-0.62821949308401215</v>
      </c>
      <c r="C278" s="26">
        <f t="shared" si="583"/>
        <v>-0.76914797641279675</v>
      </c>
      <c r="D278" s="26">
        <f t="shared" si="584"/>
        <v>-9.9741435398211287E-2</v>
      </c>
      <c r="E278" s="26">
        <f t="shared" si="585"/>
        <v>0.62821949308401215</v>
      </c>
      <c r="F278" s="26">
        <f t="shared" si="586"/>
        <v>9.9741435398211287E-2</v>
      </c>
      <c r="G278" s="26">
        <f t="shared" si="587"/>
        <v>9.9741435398211287E-2</v>
      </c>
      <c r="K278" s="22"/>
      <c r="M278" s="22"/>
      <c r="N278" s="22"/>
    </row>
    <row r="279" spans="1:14" s="15" customFormat="1" ht="11.25" x14ac:dyDescent="0.15">
      <c r="A279" s="20">
        <v>40908</v>
      </c>
      <c r="B279" s="96">
        <f t="shared" si="582"/>
        <v>-0.63257032201789642</v>
      </c>
      <c r="C279" s="26">
        <f t="shared" si="583"/>
        <v>-0.66990961151158013</v>
      </c>
      <c r="D279" s="26">
        <f t="shared" si="584"/>
        <v>-0.80636973086450547</v>
      </c>
      <c r="E279" s="26">
        <f t="shared" si="585"/>
        <v>0.63257032201789642</v>
      </c>
      <c r="F279" s="26">
        <f t="shared" si="586"/>
        <v>0.80636973086450547</v>
      </c>
      <c r="G279" s="26">
        <f t="shared" si="587"/>
        <v>0.80636973086450547</v>
      </c>
      <c r="K279" s="22"/>
      <c r="M279" s="22"/>
      <c r="N279" s="22"/>
    </row>
    <row r="280" spans="1:14" s="15" customFormat="1" ht="11.25" x14ac:dyDescent="0.15">
      <c r="A280" s="20">
        <v>40999</v>
      </c>
      <c r="B280" s="96">
        <f t="shared" si="582"/>
        <v>0.17021323742243305</v>
      </c>
      <c r="C280" s="26">
        <f t="shared" si="583"/>
        <v>-0.8696207327402985</v>
      </c>
      <c r="D280" s="26">
        <f t="shared" si="584"/>
        <v>-0.90584561899017724</v>
      </c>
      <c r="E280" s="26">
        <f t="shared" si="585"/>
        <v>0.17021323742243305</v>
      </c>
      <c r="F280" s="26">
        <f t="shared" si="586"/>
        <v>0.90584561899017724</v>
      </c>
      <c r="G280" s="26">
        <f t="shared" si="587"/>
        <v>0.90584561899017724</v>
      </c>
      <c r="K280" s="22"/>
      <c r="M280" s="22"/>
      <c r="N280" s="22"/>
    </row>
    <row r="281" spans="1:14" s="15" customFormat="1" ht="11.25" x14ac:dyDescent="0.15">
      <c r="A281" s="20">
        <v>41090</v>
      </c>
      <c r="B281" s="96">
        <f t="shared" si="582"/>
        <v>0.52948224420482293</v>
      </c>
      <c r="C281" s="26">
        <f t="shared" si="583"/>
        <v>3.5182505307338408E-2</v>
      </c>
      <c r="D281" s="26">
        <f t="shared" si="584"/>
        <v>-0.93443556424727714</v>
      </c>
      <c r="E281" s="26">
        <f t="shared" si="585"/>
        <v>0.52948224420482293</v>
      </c>
      <c r="F281" s="26">
        <f t="shared" si="586"/>
        <v>0.93443556424727714</v>
      </c>
      <c r="G281" s="26">
        <f t="shared" si="587"/>
        <v>0.93443556424727714</v>
      </c>
      <c r="K281" s="22"/>
      <c r="M281" s="22"/>
      <c r="N281" s="22"/>
    </row>
    <row r="282" spans="1:14" s="15" customFormat="1" ht="11.25" x14ac:dyDescent="0.15">
      <c r="A282" s="20">
        <v>41182</v>
      </c>
      <c r="B282" s="96">
        <f t="shared" si="582"/>
        <v>7.7684233931632748E-2</v>
      </c>
      <c r="C282" s="26">
        <f t="shared" si="583"/>
        <v>0.44970630623666547</v>
      </c>
      <c r="D282" s="26">
        <f t="shared" si="584"/>
        <v>-0.24536750702641616</v>
      </c>
      <c r="E282" s="26">
        <f t="shared" si="585"/>
        <v>7.7684233931632748E-2</v>
      </c>
      <c r="F282" s="26">
        <f t="shared" si="586"/>
        <v>0.24536750702641616</v>
      </c>
      <c r="G282" s="26">
        <f t="shared" si="587"/>
        <v>0.24536750702641616</v>
      </c>
      <c r="K282" s="22"/>
      <c r="M282" s="22"/>
      <c r="N282" s="22"/>
    </row>
    <row r="283" spans="1:14" s="15" customFormat="1" ht="11.25" x14ac:dyDescent="0.15">
      <c r="A283" s="20">
        <v>41274</v>
      </c>
      <c r="B283" s="96">
        <f t="shared" si="582"/>
        <v>0.62050624016481903</v>
      </c>
      <c r="C283" s="26">
        <f t="shared" si="583"/>
        <v>0.14223015440241962</v>
      </c>
      <c r="D283" s="26">
        <f t="shared" si="584"/>
        <v>0.10968406348036211</v>
      </c>
      <c r="E283" s="26">
        <f t="shared" si="585"/>
        <v>0.62050624016481903</v>
      </c>
      <c r="F283" s="26">
        <f t="shared" si="586"/>
        <v>0.10968406348036211</v>
      </c>
      <c r="G283" s="26">
        <f t="shared" si="587"/>
        <v>0.10968406348036211</v>
      </c>
      <c r="K283" s="22"/>
      <c r="M283" s="22"/>
      <c r="N283" s="22"/>
    </row>
    <row r="284" spans="1:14" s="15" customFormat="1" ht="11.25" x14ac:dyDescent="0.15">
      <c r="A284" s="20">
        <v>41364</v>
      </c>
      <c r="B284" s="96">
        <f t="shared" si="582"/>
        <v>0.30699505625091977</v>
      </c>
      <c r="C284" s="26">
        <f t="shared" si="583"/>
        <v>0.73762881990762164</v>
      </c>
      <c r="D284" s="26">
        <f t="shared" si="584"/>
        <v>0.43226764107780952</v>
      </c>
      <c r="E284" s="26">
        <f t="shared" si="585"/>
        <v>0.30699505625091977</v>
      </c>
      <c r="F284" s="26">
        <f t="shared" si="586"/>
        <v>0.43226764107780952</v>
      </c>
      <c r="G284" s="26">
        <f t="shared" si="587"/>
        <v>0.43226764107780952</v>
      </c>
      <c r="K284" s="22"/>
      <c r="M284" s="22"/>
      <c r="N284" s="22"/>
    </row>
    <row r="285" spans="1:14" s="15" customFormat="1" ht="11.25" x14ac:dyDescent="0.15">
      <c r="A285" s="20">
        <v>41455</v>
      </c>
      <c r="B285" s="96">
        <f t="shared" si="582"/>
        <v>-0.14832792793878821</v>
      </c>
      <c r="C285" s="26">
        <f t="shared" si="583"/>
        <v>0.53971262446008017</v>
      </c>
      <c r="D285" s="26">
        <f t="shared" si="584"/>
        <v>0.11723471494873976</v>
      </c>
      <c r="E285" s="26">
        <f t="shared" si="585"/>
        <v>0.14832792793878821</v>
      </c>
      <c r="F285" s="26">
        <f t="shared" si="586"/>
        <v>0.11723471494873976</v>
      </c>
      <c r="G285" s="26">
        <f t="shared" si="587"/>
        <v>0.11723471494873976</v>
      </c>
      <c r="K285" s="22"/>
      <c r="M285" s="22"/>
      <c r="N285" s="22"/>
    </row>
    <row r="286" spans="1:14" s="15" customFormat="1" ht="11.25" x14ac:dyDescent="0.15">
      <c r="A286" s="20">
        <v>41547</v>
      </c>
      <c r="B286" s="96">
        <f t="shared" si="582"/>
        <v>-6.5276580430553052E-2</v>
      </c>
      <c r="C286" s="26">
        <f t="shared" si="583"/>
        <v>-8.7517429100749847E-2</v>
      </c>
      <c r="D286" s="26">
        <f t="shared" si="584"/>
        <v>0.10227975181817021</v>
      </c>
      <c r="E286" s="26">
        <f t="shared" si="585"/>
        <v>6.5276580430553052E-2</v>
      </c>
      <c r="F286" s="26">
        <f t="shared" si="586"/>
        <v>0.10227975181817021</v>
      </c>
      <c r="G286" s="26">
        <f t="shared" si="587"/>
        <v>0.10227975181817021</v>
      </c>
      <c r="K286" s="22"/>
      <c r="M286" s="22"/>
      <c r="N286" s="22"/>
    </row>
    <row r="287" spans="1:14" s="15" customFormat="1" ht="11.25" x14ac:dyDescent="0.15">
      <c r="A287" s="20">
        <v>41639</v>
      </c>
      <c r="B287" s="96">
        <f t="shared" si="582"/>
        <v>-0.96931789434378279</v>
      </c>
      <c r="C287" s="26">
        <f t="shared" si="583"/>
        <v>-6.8652990521417351E-2</v>
      </c>
      <c r="D287" s="26">
        <f t="shared" si="584"/>
        <v>0.20258628165363884</v>
      </c>
      <c r="E287" s="26">
        <f t="shared" si="585"/>
        <v>0.96931789434378279</v>
      </c>
      <c r="F287" s="26">
        <f t="shared" si="586"/>
        <v>0.20258628165363884</v>
      </c>
      <c r="G287" s="26">
        <f t="shared" si="587"/>
        <v>0.20258628165363884</v>
      </c>
      <c r="K287" s="22"/>
      <c r="M287" s="22"/>
      <c r="N287" s="22"/>
    </row>
    <row r="288" spans="1:14" s="15" customFormat="1" ht="11.25" x14ac:dyDescent="0.15">
      <c r="A288" s="20">
        <v>41729</v>
      </c>
      <c r="B288" s="96">
        <f t="shared" si="582"/>
        <v>6.5398939144420659E-2</v>
      </c>
      <c r="C288" s="26">
        <f t="shared" si="583"/>
        <v>-1.1338543288760017</v>
      </c>
      <c r="D288" s="26">
        <f t="shared" si="584"/>
        <v>-0.75549698662810527</v>
      </c>
      <c r="E288" s="26">
        <f t="shared" si="585"/>
        <v>6.5398939144420659E-2</v>
      </c>
      <c r="F288" s="26">
        <f t="shared" si="586"/>
        <v>0.75549698662810527</v>
      </c>
      <c r="G288" s="26">
        <f t="shared" si="587"/>
        <v>0.75549698662810527</v>
      </c>
      <c r="K288" s="22"/>
      <c r="M288" s="22"/>
      <c r="N288" s="22"/>
    </row>
    <row r="289" spans="1:14" s="15" customFormat="1" ht="11.25" x14ac:dyDescent="0.15">
      <c r="A289" s="20">
        <v>41820</v>
      </c>
      <c r="B289" s="96">
        <f t="shared" si="582"/>
        <v>-0.58603789840777643</v>
      </c>
      <c r="C289" s="26">
        <f t="shared" si="583"/>
        <v>-3.3903005819237442E-3</v>
      </c>
      <c r="D289" s="26">
        <f t="shared" si="584"/>
        <v>-0.27976590213023333</v>
      </c>
      <c r="E289" s="26">
        <f t="shared" si="585"/>
        <v>0.58603789840777643</v>
      </c>
      <c r="F289" s="26">
        <f t="shared" si="586"/>
        <v>0.27976590213023333</v>
      </c>
      <c r="G289" s="26">
        <f t="shared" si="587"/>
        <v>0.27976590213023333</v>
      </c>
      <c r="K289" s="22"/>
      <c r="M289" s="22"/>
      <c r="N289" s="22"/>
    </row>
    <row r="290" spans="1:14" s="15" customFormat="1" ht="11.25" x14ac:dyDescent="0.15">
      <c r="A290" s="20">
        <v>41912</v>
      </c>
      <c r="B290" s="96">
        <f t="shared" si="582"/>
        <v>0.18206817898080632</v>
      </c>
      <c r="C290" s="26">
        <f t="shared" si="583"/>
        <v>-0.75656126906476451</v>
      </c>
      <c r="D290" s="26">
        <f t="shared" si="584"/>
        <v>-0.97386070440228811</v>
      </c>
      <c r="E290" s="26">
        <f t="shared" si="585"/>
        <v>0.18206817898080632</v>
      </c>
      <c r="F290" s="26">
        <f t="shared" si="586"/>
        <v>0.97386070440228811</v>
      </c>
      <c r="G290" s="26">
        <f t="shared" si="587"/>
        <v>0.97386070440228811</v>
      </c>
      <c r="J290" s="20" t="s">
        <v>97</v>
      </c>
      <c r="K290" s="22"/>
      <c r="M290" s="22"/>
      <c r="N290" s="22"/>
    </row>
    <row r="291" spans="1:14" s="15" customFormat="1" ht="11.25" x14ac:dyDescent="0.15">
      <c r="A291" s="20">
        <v>42004</v>
      </c>
      <c r="B291" s="96">
        <f t="shared" si="582"/>
        <v>-0.25963743493624125</v>
      </c>
      <c r="C291" s="26">
        <f t="shared" si="583"/>
        <v>0.23890058956441193</v>
      </c>
      <c r="D291" s="26">
        <f t="shared" si="584"/>
        <v>-0.51958674799787707</v>
      </c>
      <c r="E291" s="26">
        <f t="shared" si="585"/>
        <v>0.25963743493624125</v>
      </c>
      <c r="F291" s="26">
        <f t="shared" si="586"/>
        <v>0.51958674799787707</v>
      </c>
      <c r="G291" s="26">
        <f t="shared" si="587"/>
        <v>0.51958674799787707</v>
      </c>
      <c r="J291" s="20">
        <v>38625</v>
      </c>
      <c r="K291" s="22"/>
      <c r="M291" s="22"/>
      <c r="N291" s="22"/>
    </row>
    <row r="292" spans="1:14" s="15" customFormat="1" ht="11.25" x14ac:dyDescent="0.15">
      <c r="A292" s="20">
        <v>42094</v>
      </c>
      <c r="B292" s="96">
        <f t="shared" si="582"/>
        <v>0.46296875384049041</v>
      </c>
      <c r="C292" s="26">
        <f t="shared" si="583"/>
        <v>-0.29171633751719928</v>
      </c>
      <c r="D292" s="26">
        <f t="shared" si="584"/>
        <v>-1.4150992113542256</v>
      </c>
      <c r="E292" s="26">
        <f t="shared" si="585"/>
        <v>0.46296875384049041</v>
      </c>
      <c r="F292" s="26">
        <f t="shared" si="586"/>
        <v>1.4150992113542256</v>
      </c>
      <c r="G292" s="26">
        <f t="shared" si="587"/>
        <v>1.4150992113542256</v>
      </c>
      <c r="J292" s="20">
        <v>38717</v>
      </c>
      <c r="K292" s="22"/>
      <c r="M292" s="22"/>
      <c r="N292" s="22"/>
    </row>
    <row r="293" spans="1:14" s="15" customFormat="1" ht="11.25" x14ac:dyDescent="0.15">
      <c r="A293" s="20">
        <v>42185</v>
      </c>
      <c r="B293" s="96">
        <f t="shared" si="582"/>
        <v>0.23491838247600991</v>
      </c>
      <c r="C293" s="26">
        <f t="shared" si="583"/>
        <v>0.51899960594239425</v>
      </c>
      <c r="D293" s="26">
        <f t="shared" si="584"/>
        <v>0.73994170121399439</v>
      </c>
      <c r="E293" s="26">
        <f t="shared" si="585"/>
        <v>0.23491838247600991</v>
      </c>
      <c r="F293" s="26">
        <f t="shared" si="586"/>
        <v>0.73994170121399439</v>
      </c>
      <c r="G293" s="26">
        <f t="shared" si="587"/>
        <v>0.73994170121399439</v>
      </c>
      <c r="J293" s="20">
        <v>38807</v>
      </c>
      <c r="K293" s="22"/>
      <c r="M293" s="22"/>
      <c r="N293" s="22"/>
    </row>
    <row r="294" spans="1:14" s="15" customFormat="1" ht="11.25" x14ac:dyDescent="0.15">
      <c r="A294" s="20">
        <v>42277</v>
      </c>
      <c r="B294" s="96">
        <f t="shared" si="582"/>
        <v>-1.8727466128504129E-2</v>
      </c>
      <c r="C294" s="26">
        <f t="shared" si="583"/>
        <v>0.29495460946377033</v>
      </c>
      <c r="D294" s="26">
        <f t="shared" si="584"/>
        <v>0.39704352049331304</v>
      </c>
      <c r="E294" s="26">
        <f t="shared" si="585"/>
        <v>1.8727466128504129E-2</v>
      </c>
      <c r="F294" s="26">
        <f t="shared" si="586"/>
        <v>0.39704352049331304</v>
      </c>
      <c r="G294" s="26">
        <f t="shared" si="587"/>
        <v>0.39704352049331304</v>
      </c>
      <c r="J294" s="20">
        <v>38898</v>
      </c>
      <c r="K294" s="22"/>
      <c r="M294" s="22"/>
      <c r="N294" s="22"/>
    </row>
    <row r="295" spans="1:14" s="15" customFormat="1" ht="11.25" x14ac:dyDescent="0.15">
      <c r="A295" s="20">
        <v>42369</v>
      </c>
      <c r="B295" s="96">
        <f t="shared" si="582"/>
        <v>1.2032032023982702</v>
      </c>
      <c r="C295" s="26">
        <f t="shared" si="583"/>
        <v>-8.8833774144458214E-2</v>
      </c>
      <c r="D295" s="26">
        <f t="shared" si="584"/>
        <v>1.7480801862591668</v>
      </c>
      <c r="E295" s="26">
        <f t="shared" si="585"/>
        <v>1.2032032023982702</v>
      </c>
      <c r="F295" s="26">
        <f t="shared" si="586"/>
        <v>1.7480801862591668</v>
      </c>
      <c r="G295" s="26">
        <f t="shared" si="587"/>
        <v>1.7480801862591668</v>
      </c>
      <c r="J295" s="20">
        <v>38990</v>
      </c>
      <c r="K295" s="22"/>
      <c r="M295" s="22"/>
      <c r="N295" s="22"/>
    </row>
    <row r="296" spans="1:14" s="15" customFormat="1" ht="11.25" x14ac:dyDescent="0.15">
      <c r="A296" s="20">
        <v>42460</v>
      </c>
      <c r="B296" s="96">
        <f t="shared" si="582"/>
        <v>-0.32891216249560168</v>
      </c>
      <c r="C296" s="26">
        <f t="shared" si="583"/>
        <v>1.4474769496650579</v>
      </c>
      <c r="D296" s="26">
        <f t="shared" si="584"/>
        <v>1.0492108180597803</v>
      </c>
      <c r="E296" s="26">
        <f t="shared" si="585"/>
        <v>0.32891216249560168</v>
      </c>
      <c r="F296" s="26">
        <f t="shared" si="586"/>
        <v>1.0492108180597803</v>
      </c>
      <c r="G296" s="26">
        <f t="shared" si="587"/>
        <v>1.0492108180597803</v>
      </c>
      <c r="J296" s="20">
        <v>39082</v>
      </c>
      <c r="K296" s="22"/>
      <c r="M296" s="22"/>
      <c r="N296" s="22"/>
    </row>
    <row r="297" spans="1:14" s="15" customFormat="1" ht="11.25" x14ac:dyDescent="0.15">
      <c r="A297" s="20">
        <v>42551</v>
      </c>
      <c r="B297" s="96">
        <f t="shared" si="582"/>
        <v>-0.2534249433975172</v>
      </c>
      <c r="C297" s="26">
        <f t="shared" si="583"/>
        <v>-0.32992988672367346</v>
      </c>
      <c r="D297" s="26">
        <f t="shared" si="584"/>
        <v>0.14475793531661224</v>
      </c>
      <c r="E297" s="26">
        <f t="shared" si="585"/>
        <v>0.2534249433975172</v>
      </c>
      <c r="F297" s="26">
        <f t="shared" si="586"/>
        <v>0.14475793531661224</v>
      </c>
      <c r="G297" s="26">
        <f t="shared" si="587"/>
        <v>0.14475793531661224</v>
      </c>
      <c r="J297" s="20">
        <v>39172</v>
      </c>
      <c r="K297" s="22"/>
      <c r="M297" s="22"/>
      <c r="N297" s="22"/>
    </row>
    <row r="298" spans="1:14" s="15" customFormat="1" ht="11.25" x14ac:dyDescent="0.15">
      <c r="A298" s="20">
        <v>42643</v>
      </c>
      <c r="B298" s="96">
        <f t="shared" si="582"/>
        <v>-0.10328501909802182</v>
      </c>
      <c r="C298" s="26">
        <f t="shared" si="583"/>
        <v>-0.21687722313506425</v>
      </c>
      <c r="D298" s="26">
        <f t="shared" si="584"/>
        <v>2.8690720519800317E-2</v>
      </c>
      <c r="E298" s="26">
        <f t="shared" si="585"/>
        <v>0.10328501909802182</v>
      </c>
      <c r="F298" s="26">
        <f t="shared" si="586"/>
        <v>2.8690720519800317E-2</v>
      </c>
      <c r="G298" s="26">
        <f t="shared" si="587"/>
        <v>2.8690720519800317E-2</v>
      </c>
      <c r="J298" s="20">
        <v>39263</v>
      </c>
      <c r="K298" s="22"/>
      <c r="M298" s="22"/>
      <c r="N298" s="22"/>
    </row>
    <row r="299" spans="1:14" s="15" customFormat="1" ht="11.25" x14ac:dyDescent="0.15">
      <c r="A299" s="20">
        <v>42735</v>
      </c>
      <c r="B299" s="96">
        <f t="shared" si="582"/>
        <v>-0.27895534840539582</v>
      </c>
      <c r="C299" s="26">
        <f t="shared" si="583"/>
        <v>-0.1477360168195605</v>
      </c>
      <c r="D299" s="26">
        <f t="shared" si="584"/>
        <v>7.9282684159907246E-2</v>
      </c>
      <c r="E299" s="26">
        <f t="shared" si="585"/>
        <v>0.27895534840539582</v>
      </c>
      <c r="F299" s="26">
        <f t="shared" si="586"/>
        <v>7.9282684159907246E-2</v>
      </c>
      <c r="G299" s="26">
        <f t="shared" si="587"/>
        <v>7.9282684159907246E-2</v>
      </c>
      <c r="J299" s="20">
        <v>39355</v>
      </c>
      <c r="K299" s="22"/>
      <c r="M299" s="22"/>
      <c r="N299" s="22"/>
    </row>
    <row r="300" spans="1:14" s="15" customFormat="1" ht="11.25" x14ac:dyDescent="0.15">
      <c r="A300" s="20">
        <v>42825</v>
      </c>
      <c r="B300" s="96">
        <f t="shared" si="582"/>
        <v>-0.15395342778184265</v>
      </c>
      <c r="C300" s="26">
        <f t="shared" si="583"/>
        <v>-0.23093833679008213</v>
      </c>
      <c r="D300" s="26">
        <f t="shared" si="584"/>
        <v>0.57807663737037052</v>
      </c>
      <c r="E300" s="26">
        <f t="shared" si="585"/>
        <v>0.15395342778184265</v>
      </c>
      <c r="F300" s="26">
        <f t="shared" si="586"/>
        <v>0.57807663737037052</v>
      </c>
      <c r="G300" s="26">
        <f t="shared" si="587"/>
        <v>0.57807663737037052</v>
      </c>
      <c r="J300" s="20">
        <v>39447</v>
      </c>
      <c r="K300" s="22"/>
      <c r="M300" s="22"/>
      <c r="N300" s="22"/>
    </row>
    <row r="301" spans="1:14" s="15" customFormat="1" ht="11.25" x14ac:dyDescent="0.15">
      <c r="A301" s="20">
        <v>42916</v>
      </c>
      <c r="B301" s="96">
        <f t="shared" si="582"/>
        <v>-8.4138986790179837E-2</v>
      </c>
      <c r="C301" s="26">
        <f t="shared" si="583"/>
        <v>-0.23833041199271285</v>
      </c>
      <c r="D301" s="26">
        <f t="shared" si="584"/>
        <v>-0.23779181349815026</v>
      </c>
      <c r="E301" s="26">
        <f t="shared" si="585"/>
        <v>8.4138986790179837E-2</v>
      </c>
      <c r="F301" s="26">
        <f t="shared" si="586"/>
        <v>0.23779181349815026</v>
      </c>
      <c r="G301" s="26">
        <f t="shared" si="587"/>
        <v>0.23779181349815026</v>
      </c>
      <c r="J301" s="20">
        <v>39538</v>
      </c>
      <c r="K301" s="22"/>
      <c r="M301" s="22"/>
      <c r="N301" s="22"/>
    </row>
    <row r="302" spans="1:14" s="15" customFormat="1" ht="11.25" x14ac:dyDescent="0.15">
      <c r="A302" s="20" t="s">
        <v>89</v>
      </c>
      <c r="B302" s="96"/>
      <c r="C302" s="26"/>
      <c r="D302" s="26"/>
      <c r="E302" s="26">
        <f>AVERAGE(E255:E301)</f>
        <v>0.4968825370639271</v>
      </c>
      <c r="F302" s="26">
        <f>AVERAGE(F255:F301)</f>
        <v>0.64579581743172987</v>
      </c>
      <c r="G302" s="26">
        <f>AVERAGE(G255:G301)</f>
        <v>0.64579581743172987</v>
      </c>
      <c r="J302" s="20">
        <v>39629</v>
      </c>
      <c r="K302" s="22"/>
      <c r="M302" s="22"/>
      <c r="N302" s="22"/>
    </row>
    <row r="303" spans="1:14" s="15" customFormat="1" ht="11.25" x14ac:dyDescent="0.15">
      <c r="A303" s="20" t="s">
        <v>95</v>
      </c>
      <c r="B303" s="92"/>
      <c r="E303" s="26">
        <f>E302/F302</f>
        <v>0.76941120343575919</v>
      </c>
      <c r="F303" s="26">
        <f>1</f>
        <v>1</v>
      </c>
      <c r="G303" s="15">
        <f>G302/F302</f>
        <v>1</v>
      </c>
      <c r="J303" s="20">
        <v>39721</v>
      </c>
      <c r="K303" s="22"/>
      <c r="M303" s="22"/>
      <c r="N303" s="22"/>
    </row>
    <row r="304" spans="1:14" s="15" customFormat="1" ht="11.25" x14ac:dyDescent="0.15">
      <c r="A304" s="20" t="s">
        <v>96</v>
      </c>
      <c r="B304" s="92" t="s">
        <v>92</v>
      </c>
      <c r="C304" s="15" t="s">
        <v>93</v>
      </c>
      <c r="D304" s="15" t="s">
        <v>94</v>
      </c>
      <c r="J304" s="20">
        <v>39813</v>
      </c>
      <c r="K304" s="22"/>
      <c r="M304" s="22"/>
      <c r="N304" s="22"/>
    </row>
    <row r="305" spans="1:14" s="15" customFormat="1" ht="11.25" x14ac:dyDescent="0.15">
      <c r="A305" s="20">
        <v>38717</v>
      </c>
      <c r="B305" s="96">
        <f t="shared" ref="B305:B351" si="588">B255/E$303</f>
        <v>1.0676443315069106</v>
      </c>
      <c r="C305" s="26">
        <f t="shared" ref="C305:C351" si="589">C255/$F$303</f>
        <v>-0.26462997371127445</v>
      </c>
      <c r="D305" s="26">
        <f t="shared" ref="D305:D351" si="590">D255/G$303</f>
        <v>-0.17451233512792641</v>
      </c>
      <c r="J305" s="20">
        <v>39903</v>
      </c>
      <c r="K305" s="22"/>
      <c r="M305" s="22"/>
      <c r="N305" s="22"/>
    </row>
    <row r="306" spans="1:14" s="15" customFormat="1" ht="11.25" x14ac:dyDescent="0.15">
      <c r="A306" s="20">
        <v>38807</v>
      </c>
      <c r="B306" s="96">
        <f t="shared" si="588"/>
        <v>-0.32329049277300687</v>
      </c>
      <c r="C306" s="26">
        <f t="shared" si="589"/>
        <v>0.94881783299147526</v>
      </c>
      <c r="D306" s="26">
        <f t="shared" si="590"/>
        <v>0.64013449164640579</v>
      </c>
      <c r="J306" s="20">
        <v>39994</v>
      </c>
      <c r="K306" s="22"/>
      <c r="M306" s="22"/>
      <c r="N306" s="22"/>
    </row>
    <row r="307" spans="1:14" s="15" customFormat="1" ht="11.25" x14ac:dyDescent="0.15">
      <c r="A307" s="20">
        <v>38898</v>
      </c>
      <c r="B307" s="96">
        <f t="shared" si="588"/>
        <v>-0.72867457219604903</v>
      </c>
      <c r="C307" s="26">
        <f t="shared" si="589"/>
        <v>-0.35933152185540113</v>
      </c>
      <c r="D307" s="26">
        <f t="shared" si="590"/>
        <v>2.0906041741338203E-2</v>
      </c>
      <c r="J307" s="20">
        <v>40086</v>
      </c>
      <c r="K307" s="22"/>
      <c r="M307" s="22"/>
      <c r="N307" s="22"/>
    </row>
    <row r="308" spans="1:14" s="15" customFormat="1" ht="11.25" x14ac:dyDescent="0.15">
      <c r="A308" s="20">
        <v>38990</v>
      </c>
      <c r="B308" s="96">
        <f t="shared" si="588"/>
        <v>0.10089851877495018</v>
      </c>
      <c r="C308" s="26">
        <f t="shared" si="589"/>
        <v>-0.71549592476552615</v>
      </c>
      <c r="D308" s="26">
        <f t="shared" si="590"/>
        <v>-0.20398037268433925</v>
      </c>
      <c r="J308" s="20">
        <v>40178</v>
      </c>
      <c r="K308" s="22"/>
      <c r="M308" s="22"/>
      <c r="N308" s="22"/>
    </row>
    <row r="309" spans="1:14" s="15" customFormat="1" ht="11.25" x14ac:dyDescent="0.15">
      <c r="A309" s="20">
        <v>39082</v>
      </c>
      <c r="B309" s="96">
        <f t="shared" si="588"/>
        <v>-4.916874917818969E-2</v>
      </c>
      <c r="C309" s="26">
        <f t="shared" si="589"/>
        <v>0.19564608070707948</v>
      </c>
      <c r="D309" s="26">
        <f t="shared" si="590"/>
        <v>0.12611633529839511</v>
      </c>
      <c r="J309" s="20">
        <v>40268</v>
      </c>
      <c r="K309" s="22"/>
      <c r="M309" s="22"/>
      <c r="N309" s="22"/>
    </row>
    <row r="310" spans="1:14" s="15" customFormat="1" ht="11.25" x14ac:dyDescent="0.15">
      <c r="A310" s="20">
        <v>39172</v>
      </c>
      <c r="B310" s="96">
        <f t="shared" si="588"/>
        <v>0.7557883642040677</v>
      </c>
      <c r="C310" s="26">
        <f t="shared" si="589"/>
        <v>-2.500750551671151E-2</v>
      </c>
      <c r="D310" s="26">
        <f t="shared" si="590"/>
        <v>1.2709004785413092</v>
      </c>
      <c r="J310" s="20">
        <v>40359</v>
      </c>
      <c r="K310" s="22"/>
      <c r="M310" s="22"/>
      <c r="N310" s="22"/>
    </row>
    <row r="311" spans="1:14" s="15" customFormat="1" ht="11.25" x14ac:dyDescent="0.15">
      <c r="A311" s="20">
        <v>39263</v>
      </c>
      <c r="B311" s="96">
        <f t="shared" si="588"/>
        <v>0.46279343353221797</v>
      </c>
      <c r="C311" s="26">
        <f t="shared" si="589"/>
        <v>0.69971965445080775</v>
      </c>
      <c r="D311" s="26">
        <f t="shared" si="590"/>
        <v>4.5396556824977514E-2</v>
      </c>
      <c r="J311" s="20">
        <v>40451</v>
      </c>
      <c r="K311" s="22"/>
      <c r="M311" s="22"/>
      <c r="N311" s="22"/>
    </row>
    <row r="312" spans="1:14" s="15" customFormat="1" ht="11.25" x14ac:dyDescent="0.15">
      <c r="A312" s="20">
        <v>39355</v>
      </c>
      <c r="B312" s="96">
        <f t="shared" si="588"/>
        <v>-0.49063762883117784</v>
      </c>
      <c r="C312" s="26">
        <f t="shared" si="589"/>
        <v>0.56722191581336812</v>
      </c>
      <c r="D312" s="26">
        <f t="shared" si="590"/>
        <v>0.29212952652092011</v>
      </c>
      <c r="J312" s="20">
        <v>40543</v>
      </c>
      <c r="K312" s="22"/>
      <c r="M312" s="22"/>
      <c r="N312" s="22"/>
    </row>
    <row r="313" spans="1:14" s="15" customFormat="1" ht="11.25" x14ac:dyDescent="0.15">
      <c r="A313" s="20">
        <v>39447</v>
      </c>
      <c r="B313" s="96">
        <f t="shared" si="588"/>
        <v>-2.0409264151766449</v>
      </c>
      <c r="C313" s="26">
        <f t="shared" si="589"/>
        <v>-0.28413021848053915</v>
      </c>
      <c r="D313" s="26">
        <f t="shared" si="590"/>
        <v>0.26904079227003352</v>
      </c>
      <c r="J313" s="20">
        <v>40633</v>
      </c>
      <c r="K313" s="22"/>
      <c r="M313" s="22"/>
      <c r="N313" s="22"/>
    </row>
    <row r="314" spans="1:14" s="15" customFormat="1" ht="11.25" x14ac:dyDescent="0.15">
      <c r="A314" s="20">
        <v>39538</v>
      </c>
      <c r="B314" s="96">
        <f t="shared" si="588"/>
        <v>-0.80328317280497175</v>
      </c>
      <c r="C314" s="26">
        <f t="shared" si="589"/>
        <v>-1.5785710231220547</v>
      </c>
      <c r="D314" s="26">
        <f t="shared" si="590"/>
        <v>-1.0319367939362567</v>
      </c>
      <c r="J314" s="20">
        <v>40724</v>
      </c>
      <c r="K314" s="22"/>
      <c r="M314" s="22"/>
      <c r="N314" s="22"/>
    </row>
    <row r="315" spans="1:14" s="15" customFormat="1" ht="11.25" x14ac:dyDescent="0.15">
      <c r="A315" s="20">
        <v>39629</v>
      </c>
      <c r="B315" s="96">
        <f t="shared" si="588"/>
        <v>-1.1735820433604915</v>
      </c>
      <c r="C315" s="26">
        <f t="shared" si="589"/>
        <v>-0.55519135742841741</v>
      </c>
      <c r="D315" s="26">
        <f t="shared" si="590"/>
        <v>-8.9806220990796312E-2</v>
      </c>
      <c r="J315" s="20">
        <v>40816</v>
      </c>
      <c r="K315" s="22"/>
      <c r="M315" s="22"/>
      <c r="N315" s="22"/>
    </row>
    <row r="316" spans="1:14" s="15" customFormat="1" ht="11.25" x14ac:dyDescent="0.15">
      <c r="A316" s="20">
        <v>39721</v>
      </c>
      <c r="B316" s="96">
        <f t="shared" si="588"/>
        <v>0.21174706444274027</v>
      </c>
      <c r="C316" s="26">
        <f t="shared" si="589"/>
        <v>-1.0970845541701488</v>
      </c>
      <c r="D316" s="26">
        <f t="shared" si="590"/>
        <v>-0.99227703423443869</v>
      </c>
      <c r="J316" s="20">
        <v>40908</v>
      </c>
      <c r="K316" s="22"/>
      <c r="M316" s="22"/>
      <c r="N316" s="22"/>
    </row>
    <row r="317" spans="1:14" s="15" customFormat="1" ht="11.25" x14ac:dyDescent="0.15">
      <c r="A317" s="20">
        <v>39813</v>
      </c>
      <c r="B317" s="96">
        <f t="shared" si="588"/>
        <v>2.2067329578930579</v>
      </c>
      <c r="C317" s="26">
        <f t="shared" si="589"/>
        <v>-0.12309466192327163</v>
      </c>
      <c r="D317" s="26">
        <f t="shared" si="590"/>
        <v>-1.155983108542374</v>
      </c>
      <c r="J317" s="20">
        <v>40999</v>
      </c>
      <c r="K317" s="22"/>
      <c r="M317" s="22"/>
      <c r="N317" s="22"/>
    </row>
    <row r="318" spans="1:14" s="15" customFormat="1" ht="11.25" x14ac:dyDescent="0.15">
      <c r="A318" s="20">
        <v>39903</v>
      </c>
      <c r="B318" s="96">
        <f t="shared" si="588"/>
        <v>2.2345210944535472</v>
      </c>
      <c r="C318" s="26">
        <f t="shared" si="589"/>
        <v>1.5009382737700769</v>
      </c>
      <c r="D318" s="26">
        <f t="shared" si="590"/>
        <v>-3.3219325907611932</v>
      </c>
      <c r="J318" s="20">
        <v>41090</v>
      </c>
      <c r="K318" s="22"/>
      <c r="M318" s="22"/>
      <c r="N318" s="22"/>
    </row>
    <row r="319" spans="1:14" s="15" customFormat="1" ht="11.25" x14ac:dyDescent="0.15">
      <c r="A319" s="20">
        <v>39994</v>
      </c>
      <c r="B319" s="96">
        <f t="shared" si="588"/>
        <v>1.2742436655434652</v>
      </c>
      <c r="C319" s="26">
        <f t="shared" si="589"/>
        <v>1.4527010152931987</v>
      </c>
      <c r="D319" s="26">
        <f t="shared" si="590"/>
        <v>0.66872307974093481</v>
      </c>
      <c r="J319" s="20">
        <v>41182</v>
      </c>
      <c r="K319" s="22"/>
      <c r="M319" s="22"/>
      <c r="N319" s="22"/>
    </row>
    <row r="320" spans="1:14" s="15" customFormat="1" ht="11.25" x14ac:dyDescent="0.15">
      <c r="A320" s="20">
        <v>40086</v>
      </c>
      <c r="B320" s="96">
        <f t="shared" si="588"/>
        <v>-3.4461979535233125E-2</v>
      </c>
      <c r="C320" s="26">
        <f t="shared" si="589"/>
        <v>0.8673997427587522</v>
      </c>
      <c r="D320" s="26">
        <f t="shared" si="590"/>
        <v>1.1332942646697148</v>
      </c>
      <c r="J320" s="20">
        <v>41274</v>
      </c>
      <c r="K320" s="22"/>
      <c r="M320" s="22"/>
      <c r="N320" s="22"/>
    </row>
    <row r="321" spans="1:14" s="15" customFormat="1" ht="11.25" x14ac:dyDescent="0.15">
      <c r="A321" s="20">
        <v>40178</v>
      </c>
      <c r="B321" s="96">
        <f t="shared" si="588"/>
        <v>0.21519468572043476</v>
      </c>
      <c r="C321" s="26">
        <f t="shared" si="589"/>
        <v>5.0387132024761076E-2</v>
      </c>
      <c r="D321" s="26">
        <f t="shared" si="590"/>
        <v>1.1381907113925305</v>
      </c>
      <c r="J321" s="20">
        <v>41364</v>
      </c>
      <c r="K321" s="22"/>
      <c r="M321" s="22"/>
      <c r="N321" s="22"/>
    </row>
    <row r="322" spans="1:14" s="15" customFormat="1" ht="11.25" x14ac:dyDescent="0.15">
      <c r="A322" s="20">
        <v>40268</v>
      </c>
      <c r="B322" s="96">
        <f t="shared" si="588"/>
        <v>-1.9800740314816119</v>
      </c>
      <c r="C322" s="26">
        <f t="shared" si="589"/>
        <v>0.40819458035227701</v>
      </c>
      <c r="D322" s="26">
        <f t="shared" si="590"/>
        <v>3.3518856598293119</v>
      </c>
      <c r="J322" s="20">
        <v>41455</v>
      </c>
      <c r="K322" s="22"/>
      <c r="M322" s="22"/>
      <c r="N322" s="22"/>
    </row>
    <row r="323" spans="1:14" s="15" customFormat="1" ht="11.25" x14ac:dyDescent="0.15">
      <c r="A323" s="20">
        <v>40359</v>
      </c>
      <c r="B323" s="96">
        <f t="shared" si="588"/>
        <v>-0.70278434717308391</v>
      </c>
      <c r="C323" s="26">
        <f t="shared" si="589"/>
        <v>-1.2675473259780454</v>
      </c>
      <c r="D323" s="26">
        <f t="shared" si="590"/>
        <v>-0.3481062380229335</v>
      </c>
      <c r="J323" s="20">
        <v>41547</v>
      </c>
      <c r="K323" s="22"/>
      <c r="M323" s="22"/>
      <c r="N323" s="22"/>
    </row>
    <row r="324" spans="1:14" s="15" customFormat="1" ht="11.25" x14ac:dyDescent="0.15">
      <c r="A324" s="20">
        <v>40451</v>
      </c>
      <c r="B324" s="96">
        <f t="shared" si="588"/>
        <v>-0.26119777479979284</v>
      </c>
      <c r="C324" s="26">
        <f t="shared" si="589"/>
        <v>-0.3826186279909608</v>
      </c>
      <c r="D324" s="26">
        <f t="shared" si="590"/>
        <v>-0.53091745333800411</v>
      </c>
      <c r="J324" s="20">
        <v>41639</v>
      </c>
      <c r="K324" s="22"/>
      <c r="M324" s="22"/>
      <c r="N324" s="22"/>
    </row>
    <row r="325" spans="1:14" s="15" customFormat="1" ht="11.25" x14ac:dyDescent="0.15">
      <c r="A325" s="20">
        <v>40543</v>
      </c>
      <c r="B325" s="96">
        <f t="shared" si="588"/>
        <v>-0.5488640301687604</v>
      </c>
      <c r="C325" s="26">
        <f t="shared" si="589"/>
        <v>-0.19495515083279</v>
      </c>
      <c r="D325" s="26">
        <f t="shared" si="590"/>
        <v>-0.44034209195730201</v>
      </c>
      <c r="J325" s="20">
        <v>41729</v>
      </c>
      <c r="K325" s="22"/>
      <c r="M325" s="22"/>
      <c r="N325" s="22"/>
    </row>
    <row r="326" spans="1:14" s="15" customFormat="1" ht="11.25" x14ac:dyDescent="0.15">
      <c r="A326" s="20">
        <v>40633</v>
      </c>
      <c r="B326" s="96">
        <f t="shared" si="588"/>
        <v>-0.77854313317061064</v>
      </c>
      <c r="C326" s="26">
        <f t="shared" si="589"/>
        <v>-0.49107202959282836</v>
      </c>
      <c r="D326" s="26">
        <f t="shared" si="590"/>
        <v>-0.15511502781850137</v>
      </c>
      <c r="J326" s="20">
        <v>41820</v>
      </c>
      <c r="K326" s="22"/>
      <c r="M326" s="22"/>
      <c r="N326" s="22"/>
    </row>
    <row r="327" spans="1:14" s="15" customFormat="1" ht="11.25" x14ac:dyDescent="0.15">
      <c r="A327" s="20">
        <v>40724</v>
      </c>
      <c r="B327" s="96">
        <f t="shared" si="588"/>
        <v>-1.0364104826251932</v>
      </c>
      <c r="C327" s="26">
        <f t="shared" si="589"/>
        <v>-0.52864118715296204</v>
      </c>
      <c r="D327" s="26">
        <f t="shared" si="590"/>
        <v>4.8278334492243204E-2</v>
      </c>
      <c r="J327" s="20">
        <v>41912</v>
      </c>
      <c r="K327" s="22"/>
      <c r="M327" s="22"/>
      <c r="N327" s="22"/>
    </row>
    <row r="328" spans="1:14" s="15" customFormat="1" ht="11.25" x14ac:dyDescent="0.15">
      <c r="A328" s="20">
        <v>40816</v>
      </c>
      <c r="B328" s="96">
        <f t="shared" si="588"/>
        <v>-0.81649382057180342</v>
      </c>
      <c r="C328" s="26">
        <f t="shared" si="589"/>
        <v>-0.76914797641279675</v>
      </c>
      <c r="D328" s="26">
        <f t="shared" si="590"/>
        <v>-9.9741435398211287E-2</v>
      </c>
      <c r="J328" s="20">
        <v>42004</v>
      </c>
      <c r="K328" s="22"/>
      <c r="M328" s="22"/>
      <c r="N328" s="22"/>
    </row>
    <row r="329" spans="1:14" s="15" customFormat="1" ht="11.25" x14ac:dyDescent="0.15">
      <c r="A329" s="20">
        <v>40908</v>
      </c>
      <c r="B329" s="96">
        <f t="shared" si="588"/>
        <v>-0.82214857178215228</v>
      </c>
      <c r="C329" s="26">
        <f t="shared" si="589"/>
        <v>-0.66990961151158013</v>
      </c>
      <c r="D329" s="26">
        <f t="shared" si="590"/>
        <v>-0.80636973086450547</v>
      </c>
      <c r="J329" s="20">
        <v>42094</v>
      </c>
      <c r="K329" s="22"/>
      <c r="M329" s="22"/>
      <c r="N329" s="22"/>
    </row>
    <row r="330" spans="1:14" s="15" customFormat="1" ht="11.25" x14ac:dyDescent="0.15">
      <c r="A330" s="20">
        <v>40999</v>
      </c>
      <c r="B330" s="96">
        <f t="shared" si="588"/>
        <v>0.22122531705069556</v>
      </c>
      <c r="C330" s="26">
        <f t="shared" si="589"/>
        <v>-0.8696207327402985</v>
      </c>
      <c r="D330" s="26">
        <f t="shared" si="590"/>
        <v>-0.90584561899017724</v>
      </c>
      <c r="J330" s="20">
        <v>42185</v>
      </c>
      <c r="K330" s="22"/>
      <c r="M330" s="22"/>
      <c r="N330" s="22"/>
    </row>
    <row r="331" spans="1:14" s="15" customFormat="1" ht="11.25" x14ac:dyDescent="0.15">
      <c r="A331" s="20">
        <v>41090</v>
      </c>
      <c r="B331" s="96">
        <f t="shared" si="588"/>
        <v>0.68816549829330786</v>
      </c>
      <c r="C331" s="26">
        <f t="shared" si="589"/>
        <v>3.5182505307338408E-2</v>
      </c>
      <c r="D331" s="26">
        <f t="shared" si="590"/>
        <v>-0.93443556424727714</v>
      </c>
      <c r="J331" s="20">
        <v>42277</v>
      </c>
      <c r="K331" s="22"/>
      <c r="M331" s="22"/>
      <c r="N331" s="22"/>
    </row>
    <row r="332" spans="1:14" s="15" customFormat="1" ht="11.25" x14ac:dyDescent="0.15">
      <c r="A332" s="20">
        <v>41182</v>
      </c>
      <c r="B332" s="96">
        <f t="shared" si="588"/>
        <v>0.10096582111715881</v>
      </c>
      <c r="C332" s="26">
        <f t="shared" si="589"/>
        <v>0.44970630623666547</v>
      </c>
      <c r="D332" s="26">
        <f t="shared" si="590"/>
        <v>-0.24536750702641616</v>
      </c>
      <c r="J332" s="20">
        <v>42369</v>
      </c>
      <c r="K332" s="22"/>
      <c r="M332" s="22"/>
      <c r="N332" s="22"/>
    </row>
    <row r="333" spans="1:14" s="15" customFormat="1" ht="11.25" x14ac:dyDescent="0.15">
      <c r="A333" s="20">
        <v>41274</v>
      </c>
      <c r="B333" s="96">
        <f t="shared" si="588"/>
        <v>0.80646894325685137</v>
      </c>
      <c r="C333" s="26">
        <f t="shared" si="589"/>
        <v>0.14223015440241962</v>
      </c>
      <c r="D333" s="26">
        <f t="shared" si="590"/>
        <v>0.10968406348036211</v>
      </c>
      <c r="J333" s="20">
        <v>42460</v>
      </c>
      <c r="K333" s="22"/>
      <c r="M333" s="22"/>
      <c r="N333" s="22"/>
    </row>
    <row r="334" spans="1:14" s="15" customFormat="1" ht="11.25" x14ac:dyDescent="0.15">
      <c r="A334" s="20">
        <v>41364</v>
      </c>
      <c r="B334" s="96">
        <f t="shared" si="588"/>
        <v>0.3989999819083111</v>
      </c>
      <c r="C334" s="26">
        <f t="shared" si="589"/>
        <v>0.73762881990762164</v>
      </c>
      <c r="D334" s="26">
        <f t="shared" si="590"/>
        <v>0.43226764107780952</v>
      </c>
      <c r="J334" s="20">
        <v>42551</v>
      </c>
      <c r="K334" s="22"/>
      <c r="M334" s="22"/>
      <c r="N334" s="22"/>
    </row>
    <row r="335" spans="1:14" s="15" customFormat="1" ht="11.25" x14ac:dyDescent="0.15">
      <c r="A335" s="20">
        <v>41455</v>
      </c>
      <c r="B335" s="96">
        <f t="shared" si="588"/>
        <v>-0.19278108672766764</v>
      </c>
      <c r="C335" s="26">
        <f t="shared" si="589"/>
        <v>0.53971262446008017</v>
      </c>
      <c r="D335" s="26">
        <f t="shared" si="590"/>
        <v>0.11723471494873976</v>
      </c>
      <c r="J335" s="20">
        <v>42643</v>
      </c>
      <c r="K335" s="22"/>
      <c r="M335" s="22"/>
      <c r="N335" s="22"/>
    </row>
    <row r="336" spans="1:14" s="15" customFormat="1" ht="11.25" x14ac:dyDescent="0.15">
      <c r="A336" s="20">
        <v>41547</v>
      </c>
      <c r="B336" s="96">
        <f t="shared" si="588"/>
        <v>-8.4839654191496597E-2</v>
      </c>
      <c r="C336" s="26">
        <f t="shared" si="589"/>
        <v>-8.7517429100749847E-2</v>
      </c>
      <c r="D336" s="26">
        <f t="shared" si="590"/>
        <v>0.10227975181817021</v>
      </c>
      <c r="J336" s="20">
        <v>42735</v>
      </c>
      <c r="K336" s="22"/>
      <c r="M336" s="22"/>
      <c r="N336" s="22"/>
    </row>
    <row r="337" spans="1:14" s="15" customFormat="1" ht="11.25" x14ac:dyDescent="0.15">
      <c r="A337" s="20">
        <v>41639</v>
      </c>
      <c r="B337" s="96">
        <f t="shared" si="588"/>
        <v>-1.2598177541675406</v>
      </c>
      <c r="C337" s="26">
        <f t="shared" si="589"/>
        <v>-6.8652990521417351E-2</v>
      </c>
      <c r="D337" s="26">
        <f t="shared" si="590"/>
        <v>0.20258628165363884</v>
      </c>
      <c r="J337" s="20">
        <v>42825</v>
      </c>
      <c r="K337" s="22"/>
      <c r="M337" s="22"/>
      <c r="N337" s="22"/>
    </row>
    <row r="338" spans="1:14" s="15" customFormat="1" ht="11.25" x14ac:dyDescent="0.15">
      <c r="A338" s="20">
        <v>41729</v>
      </c>
      <c r="B338" s="96">
        <f t="shared" si="588"/>
        <v>8.4998683216965978E-2</v>
      </c>
      <c r="C338" s="26">
        <f t="shared" si="589"/>
        <v>-1.1338543288760017</v>
      </c>
      <c r="D338" s="26">
        <f t="shared" si="590"/>
        <v>-0.75549698662810527</v>
      </c>
      <c r="J338" s="20">
        <v>42916</v>
      </c>
      <c r="K338" s="22"/>
      <c r="M338" s="22"/>
      <c r="N338" s="22"/>
    </row>
    <row r="339" spans="1:14" s="15" customFormat="1" ht="11.25" x14ac:dyDescent="0.15">
      <c r="A339" s="20">
        <v>41820</v>
      </c>
      <c r="B339" s="96">
        <f t="shared" si="588"/>
        <v>-0.76167060707052303</v>
      </c>
      <c r="C339" s="26">
        <f t="shared" si="589"/>
        <v>-3.3903005819237442E-3</v>
      </c>
      <c r="D339" s="26">
        <f t="shared" si="590"/>
        <v>-0.27976590213023333</v>
      </c>
      <c r="K339" s="22"/>
      <c r="M339" s="22"/>
      <c r="N339" s="22"/>
    </row>
    <row r="340" spans="1:14" s="15" customFormat="1" ht="11.25" x14ac:dyDescent="0.15">
      <c r="A340" s="20">
        <v>41912</v>
      </c>
      <c r="B340" s="96">
        <f t="shared" si="588"/>
        <v>0.23663312695187161</v>
      </c>
      <c r="C340" s="26">
        <f t="shared" si="589"/>
        <v>-0.75656126906476451</v>
      </c>
      <c r="D340" s="26">
        <f t="shared" si="590"/>
        <v>-0.97386070440228811</v>
      </c>
      <c r="K340" s="22"/>
      <c r="M340" s="22"/>
      <c r="N340" s="22"/>
    </row>
    <row r="341" spans="1:14" s="15" customFormat="1" ht="11.25" x14ac:dyDescent="0.15">
      <c r="A341" s="20">
        <v>42004</v>
      </c>
      <c r="B341" s="96">
        <f t="shared" si="588"/>
        <v>-0.33744951175242316</v>
      </c>
      <c r="C341" s="26">
        <f t="shared" si="589"/>
        <v>0.23890058956441193</v>
      </c>
      <c r="D341" s="26">
        <f t="shared" si="590"/>
        <v>-0.51958674799787707</v>
      </c>
      <c r="K341" s="22"/>
      <c r="M341" s="22"/>
      <c r="N341" s="22"/>
    </row>
    <row r="342" spans="1:14" s="15" customFormat="1" ht="11.25" x14ac:dyDescent="0.15">
      <c r="A342" s="20">
        <v>42094</v>
      </c>
      <c r="B342" s="96">
        <f t="shared" si="588"/>
        <v>0.60171823827510107</v>
      </c>
      <c r="C342" s="26">
        <f t="shared" si="589"/>
        <v>-0.29171633751719928</v>
      </c>
      <c r="D342" s="26">
        <f t="shared" si="590"/>
        <v>-1.4150992113542256</v>
      </c>
      <c r="K342" s="22"/>
      <c r="M342" s="22"/>
      <c r="N342" s="22"/>
    </row>
    <row r="343" spans="1:14" s="15" customFormat="1" ht="11.25" x14ac:dyDescent="0.15">
      <c r="A343" s="20">
        <v>42185</v>
      </c>
      <c r="B343" s="96">
        <f t="shared" si="588"/>
        <v>0.30532227946122448</v>
      </c>
      <c r="C343" s="26">
        <f t="shared" si="589"/>
        <v>0.51899960594239425</v>
      </c>
      <c r="D343" s="26">
        <f t="shared" si="590"/>
        <v>0.73994170121399439</v>
      </c>
      <c r="K343" s="22"/>
      <c r="M343" s="22"/>
      <c r="N343" s="22"/>
    </row>
    <row r="344" spans="1:14" s="15" customFormat="1" ht="11.25" x14ac:dyDescent="0.15">
      <c r="A344" s="20">
        <v>42277</v>
      </c>
      <c r="B344" s="96">
        <f t="shared" si="588"/>
        <v>-2.4339996668722476E-2</v>
      </c>
      <c r="C344" s="26">
        <f t="shared" si="589"/>
        <v>0.29495460946377033</v>
      </c>
      <c r="D344" s="26">
        <f t="shared" si="590"/>
        <v>0.39704352049331304</v>
      </c>
      <c r="K344" s="22"/>
      <c r="M344" s="22"/>
      <c r="N344" s="22"/>
    </row>
    <row r="345" spans="1:14" s="15" customFormat="1" ht="11.25" x14ac:dyDescent="0.15">
      <c r="A345" s="20">
        <v>42369</v>
      </c>
      <c r="B345" s="96">
        <f t="shared" si="588"/>
        <v>1.5637973518262265</v>
      </c>
      <c r="C345" s="26">
        <f t="shared" si="589"/>
        <v>-8.8833774144458214E-2</v>
      </c>
      <c r="D345" s="26">
        <f t="shared" si="590"/>
        <v>1.7480801862591668</v>
      </c>
      <c r="K345" s="22"/>
      <c r="M345" s="22"/>
      <c r="N345" s="22"/>
    </row>
    <row r="346" spans="1:14" s="15" customFormat="1" ht="11.25" x14ac:dyDescent="0.15">
      <c r="A346" s="20">
        <v>42460</v>
      </c>
      <c r="B346" s="96">
        <f t="shared" si="588"/>
        <v>-0.4274855383270536</v>
      </c>
      <c r="C346" s="26">
        <f t="shared" si="589"/>
        <v>1.4474769496650579</v>
      </c>
      <c r="D346" s="26">
        <f t="shared" si="590"/>
        <v>1.0492108180597803</v>
      </c>
      <c r="K346" s="22"/>
      <c r="M346" s="22"/>
      <c r="N346" s="22"/>
    </row>
    <row r="347" spans="1:14" s="15" customFormat="1" ht="11.25" x14ac:dyDescent="0.15">
      <c r="A347" s="20">
        <v>42551</v>
      </c>
      <c r="B347" s="96">
        <f t="shared" si="588"/>
        <v>-0.32937516670651978</v>
      </c>
      <c r="C347" s="26">
        <f t="shared" si="589"/>
        <v>-0.32992988672367346</v>
      </c>
      <c r="D347" s="26">
        <f t="shared" si="590"/>
        <v>0.14475793531661224</v>
      </c>
      <c r="K347" s="22"/>
      <c r="M347" s="22"/>
      <c r="N347" s="22"/>
    </row>
    <row r="348" spans="1:14" s="15" customFormat="1" ht="11.25" x14ac:dyDescent="0.15">
      <c r="A348" s="20">
        <v>42643</v>
      </c>
      <c r="B348" s="96">
        <f t="shared" si="588"/>
        <v>-0.13423903711930477</v>
      </c>
      <c r="C348" s="26">
        <f t="shared" si="589"/>
        <v>-0.21687722313506425</v>
      </c>
      <c r="D348" s="26">
        <f t="shared" si="590"/>
        <v>2.8690720519800317E-2</v>
      </c>
      <c r="K348" s="22"/>
      <c r="M348" s="22"/>
      <c r="N348" s="22"/>
    </row>
    <row r="349" spans="1:14" s="15" customFormat="1" ht="11.25" x14ac:dyDescent="0.15">
      <c r="A349" s="20">
        <v>42735</v>
      </c>
      <c r="B349" s="96">
        <f t="shared" si="588"/>
        <v>-0.36255690995885892</v>
      </c>
      <c r="C349" s="26">
        <f t="shared" si="589"/>
        <v>-0.1477360168195605</v>
      </c>
      <c r="D349" s="26">
        <f t="shared" si="590"/>
        <v>7.9282684159907246E-2</v>
      </c>
      <c r="K349" s="22"/>
      <c r="M349" s="22"/>
      <c r="N349" s="22"/>
    </row>
    <row r="350" spans="1:14" s="15" customFormat="1" ht="11.25" x14ac:dyDescent="0.15">
      <c r="A350" s="20">
        <v>42825</v>
      </c>
      <c r="B350" s="96">
        <f t="shared" si="588"/>
        <v>-0.20009252152083687</v>
      </c>
      <c r="C350" s="26">
        <f t="shared" si="589"/>
        <v>-0.23093833679008213</v>
      </c>
      <c r="D350" s="26">
        <f t="shared" si="590"/>
        <v>0.57807663737037052</v>
      </c>
      <c r="K350" s="22"/>
      <c r="M350" s="22"/>
      <c r="N350" s="22"/>
    </row>
    <row r="351" spans="1:14" s="15" customFormat="1" ht="11.25" x14ac:dyDescent="0.15">
      <c r="A351" s="20">
        <v>42916</v>
      </c>
      <c r="B351" s="96">
        <f t="shared" si="588"/>
        <v>-0.10935503202248976</v>
      </c>
      <c r="C351" s="26">
        <f t="shared" si="589"/>
        <v>-0.23833041199271285</v>
      </c>
      <c r="D351" s="26">
        <f t="shared" si="590"/>
        <v>-0.23779181349815026</v>
      </c>
      <c r="K351" s="22"/>
      <c r="M351" s="22"/>
      <c r="N351" s="22"/>
    </row>
    <row r="352" spans="1:14" s="15" customFormat="1" ht="11.25" x14ac:dyDescent="0.15">
      <c r="A352" s="20"/>
      <c r="B352" s="92"/>
      <c r="K352" s="22"/>
      <c r="M352" s="22"/>
      <c r="N352" s="22"/>
    </row>
    <row r="353" spans="1:14" s="15" customFormat="1" x14ac:dyDescent="0.15">
      <c r="A353" s="15" t="s">
        <v>80</v>
      </c>
      <c r="B353" s="92" t="s">
        <v>265</v>
      </c>
      <c r="C353" s="15" t="s">
        <v>266</v>
      </c>
      <c r="D353" s="15" t="s">
        <v>267</v>
      </c>
      <c r="E353" s="15" t="s">
        <v>98</v>
      </c>
      <c r="F353" s="89" t="s">
        <v>262</v>
      </c>
      <c r="G353" s="89" t="s">
        <v>263</v>
      </c>
      <c r="H353" s="89" t="s">
        <v>264</v>
      </c>
      <c r="I353" s="15" t="s">
        <v>240</v>
      </c>
      <c r="J353" s="15" t="s">
        <v>241</v>
      </c>
      <c r="K353" s="22" t="s">
        <v>242</v>
      </c>
      <c r="L353" s="15" t="s">
        <v>243</v>
      </c>
      <c r="M353" s="92" t="s">
        <v>260</v>
      </c>
      <c r="N353" s="15" t="s">
        <v>261</v>
      </c>
    </row>
    <row r="354" spans="1:14" s="15" customFormat="1" ht="11.25" x14ac:dyDescent="0.15">
      <c r="A354" s="98">
        <v>38625</v>
      </c>
      <c r="B354" s="92">
        <v>100</v>
      </c>
      <c r="C354" s="15">
        <v>100</v>
      </c>
      <c r="D354" s="15">
        <v>100</v>
      </c>
      <c r="E354" s="26">
        <f t="shared" ref="E354:E401" si="591">AVERAGE(B354:D354)</f>
        <v>100</v>
      </c>
      <c r="F354" s="27">
        <f t="shared" ref="F354:F401" si="592">B354/E354*100</f>
        <v>100</v>
      </c>
      <c r="G354" s="27">
        <f t="shared" ref="G354:G401" si="593">C354/E354*100</f>
        <v>100</v>
      </c>
      <c r="H354" s="27">
        <f t="shared" ref="H354:H401" si="594">D354/E354*100</f>
        <v>100</v>
      </c>
      <c r="I354" s="26">
        <f>G402-1.96*G404</f>
        <v>98.977747637170623</v>
      </c>
      <c r="J354" s="26">
        <f>G402-1.28*G404</f>
        <v>99.254198511575808</v>
      </c>
      <c r="K354" s="22">
        <f>G402+1.28*G404</f>
        <v>100.2949547446306</v>
      </c>
      <c r="L354" s="26">
        <f>G402+1.96*G404</f>
        <v>100.57140561903579</v>
      </c>
      <c r="M354" s="15">
        <v>118.49</v>
      </c>
      <c r="N354" s="15">
        <v>0</v>
      </c>
    </row>
    <row r="355" spans="1:14" s="15" customFormat="1" ht="11.25" x14ac:dyDescent="0.15">
      <c r="A355" s="98">
        <v>38717</v>
      </c>
      <c r="B355" s="96">
        <f t="shared" ref="B355:B401" si="595">B354*(200+B305)/(200-B305)</f>
        <v>101.07337424112752</v>
      </c>
      <c r="C355" s="26">
        <f t="shared" ref="C355:C401" si="596">C354*(200+C305)/(200-C305)</f>
        <v>99.735719708721405</v>
      </c>
      <c r="D355" s="26">
        <f t="shared" ref="D355:D401" si="597">D354*(200+D305)/(200-D305)</f>
        <v>99.82563980489607</v>
      </c>
      <c r="E355" s="26">
        <f t="shared" si="591"/>
        <v>100.21157791824834</v>
      </c>
      <c r="F355" s="27">
        <f t="shared" si="592"/>
        <v>100.85997680186438</v>
      </c>
      <c r="G355" s="27">
        <f t="shared" si="593"/>
        <v>99.525146475674561</v>
      </c>
      <c r="H355" s="27">
        <f t="shared" si="594"/>
        <v>99.614876722461048</v>
      </c>
      <c r="I355" s="15">
        <v>97.7</v>
      </c>
      <c r="J355" s="26">
        <v>98.42</v>
      </c>
      <c r="K355" s="22">
        <v>101.3</v>
      </c>
      <c r="L355" s="15">
        <v>101.85</v>
      </c>
      <c r="M355" s="15">
        <v>116.66</v>
      </c>
      <c r="N355" s="15">
        <v>0</v>
      </c>
    </row>
    <row r="356" spans="1:14" s="15" customFormat="1" ht="11.25" x14ac:dyDescent="0.15">
      <c r="A356" s="98">
        <v>38807</v>
      </c>
      <c r="B356" s="96">
        <f t="shared" si="595"/>
        <v>100.74714097205268</v>
      </c>
      <c r="C356" s="26">
        <f t="shared" si="596"/>
        <v>100.68654078313708</v>
      </c>
      <c r="D356" s="26">
        <f t="shared" si="597"/>
        <v>100.46671001255133</v>
      </c>
      <c r="E356" s="26">
        <f t="shared" si="591"/>
        <v>100.63346392258036</v>
      </c>
      <c r="F356" s="27">
        <f t="shared" si="592"/>
        <v>100.11296147925481</v>
      </c>
      <c r="G356" s="27">
        <f t="shared" si="593"/>
        <v>100.05274275423686</v>
      </c>
      <c r="H356" s="27">
        <f t="shared" si="594"/>
        <v>99.834295766508333</v>
      </c>
      <c r="I356" s="15">
        <v>97.7</v>
      </c>
      <c r="J356" s="26">
        <v>98.42</v>
      </c>
      <c r="K356" s="22">
        <v>101.3</v>
      </c>
      <c r="L356" s="15">
        <v>101.85</v>
      </c>
      <c r="M356" s="15">
        <v>111.81</v>
      </c>
      <c r="N356" s="15">
        <v>0</v>
      </c>
    </row>
    <row r="357" spans="1:14" s="15" customFormat="1" ht="11.25" x14ac:dyDescent="0.15">
      <c r="A357" s="98">
        <v>38898</v>
      </c>
      <c r="B357" s="96">
        <f t="shared" si="595"/>
        <v>100.0156871326424</v>
      </c>
      <c r="C357" s="26">
        <f t="shared" si="596"/>
        <v>100.32539116604511</v>
      </c>
      <c r="D357" s="26">
        <f t="shared" si="597"/>
        <v>100.48771582062422</v>
      </c>
      <c r="E357" s="26">
        <f t="shared" si="591"/>
        <v>100.27626470643725</v>
      </c>
      <c r="F357" s="27">
        <f t="shared" si="592"/>
        <v>99.740140326768554</v>
      </c>
      <c r="G357" s="27">
        <f t="shared" si="593"/>
        <v>100.04899111444936</v>
      </c>
      <c r="H357" s="27">
        <f t="shared" si="594"/>
        <v>100.21086855878207</v>
      </c>
      <c r="I357" s="15">
        <v>97.7</v>
      </c>
      <c r="J357" s="26">
        <v>98.42</v>
      </c>
      <c r="K357" s="22">
        <v>101.3</v>
      </c>
      <c r="L357" s="15">
        <v>101.85</v>
      </c>
      <c r="M357" s="15">
        <v>115.65</v>
      </c>
      <c r="N357" s="15">
        <v>0</v>
      </c>
    </row>
    <row r="358" spans="1:14" s="15" customFormat="1" ht="12" customHeight="1" x14ac:dyDescent="0.15">
      <c r="A358" s="98">
        <v>38990</v>
      </c>
      <c r="B358" s="96">
        <f t="shared" si="595"/>
        <v>100.11665241573938</v>
      </c>
      <c r="C358" s="26">
        <f t="shared" si="596"/>
        <v>99.610125927563303</v>
      </c>
      <c r="D358" s="26">
        <f t="shared" si="597"/>
        <v>100.28294944499942</v>
      </c>
      <c r="E358" s="26">
        <f t="shared" si="591"/>
        <v>100.00324259610069</v>
      </c>
      <c r="F358" s="27">
        <f t="shared" si="592"/>
        <v>100.11340614233555</v>
      </c>
      <c r="G358" s="27">
        <f t="shared" si="593"/>
        <v>99.606896078235053</v>
      </c>
      <c r="H358" s="27">
        <f t="shared" si="594"/>
        <v>100.27969777942944</v>
      </c>
      <c r="I358" s="15">
        <v>97.7</v>
      </c>
      <c r="J358" s="26">
        <v>98.42</v>
      </c>
      <c r="K358" s="22">
        <v>101.3</v>
      </c>
      <c r="L358" s="15">
        <v>101.85</v>
      </c>
      <c r="M358" s="15">
        <v>107.26</v>
      </c>
      <c r="N358" s="15">
        <v>0</v>
      </c>
    </row>
    <row r="359" spans="1:14" s="15" customFormat="1" ht="11.25" x14ac:dyDescent="0.15">
      <c r="A359" s="98">
        <v>39082</v>
      </c>
      <c r="B359" s="96">
        <f t="shared" si="595"/>
        <v>100.06743840898325</v>
      </c>
      <c r="C359" s="26">
        <f t="shared" si="596"/>
        <v>99.805200062377594</v>
      </c>
      <c r="D359" s="26">
        <f t="shared" si="597"/>
        <v>100.40950242776064</v>
      </c>
      <c r="E359" s="26">
        <f t="shared" si="591"/>
        <v>100.09404696637382</v>
      </c>
      <c r="F359" s="27">
        <f t="shared" si="592"/>
        <v>99.973416443637745</v>
      </c>
      <c r="G359" s="27">
        <f t="shared" si="593"/>
        <v>99.711424492514254</v>
      </c>
      <c r="H359" s="27">
        <f t="shared" si="594"/>
        <v>100.31515906384803</v>
      </c>
      <c r="I359" s="15">
        <v>97.7</v>
      </c>
      <c r="J359" s="26">
        <v>98.42</v>
      </c>
      <c r="K359" s="22">
        <v>101.3</v>
      </c>
      <c r="L359" s="15">
        <v>101.85</v>
      </c>
      <c r="M359" s="15">
        <v>106.14</v>
      </c>
      <c r="N359" s="15">
        <v>0</v>
      </c>
    </row>
    <row r="360" spans="1:14" s="15" customFormat="1" ht="11.25" x14ac:dyDescent="0.15">
      <c r="A360" s="98">
        <v>39172</v>
      </c>
      <c r="B360" s="96">
        <f t="shared" si="595"/>
        <v>100.82660531239587</v>
      </c>
      <c r="C360" s="26">
        <f t="shared" si="596"/>
        <v>99.780244391861373</v>
      </c>
      <c r="D360" s="26">
        <f t="shared" si="597"/>
        <v>101.69376814418388</v>
      </c>
      <c r="E360" s="26">
        <f t="shared" si="591"/>
        <v>100.76687261614704</v>
      </c>
      <c r="F360" s="27">
        <f t="shared" si="592"/>
        <v>100.05927810866611</v>
      </c>
      <c r="G360" s="27">
        <f t="shared" si="593"/>
        <v>99.020880375990188</v>
      </c>
      <c r="H360" s="27">
        <f t="shared" si="594"/>
        <v>100.91984151534372</v>
      </c>
      <c r="I360" s="15">
        <v>97.7</v>
      </c>
      <c r="J360" s="26">
        <v>98.42</v>
      </c>
      <c r="K360" s="22">
        <v>101.3</v>
      </c>
      <c r="L360" s="15">
        <v>101.85</v>
      </c>
      <c r="M360" s="15">
        <v>113.08</v>
      </c>
      <c r="N360" s="15">
        <v>0</v>
      </c>
    </row>
    <row r="361" spans="1:14" s="15" customFormat="1" ht="11.25" x14ac:dyDescent="0.15">
      <c r="A361" s="98">
        <v>39263</v>
      </c>
      <c r="B361" s="96">
        <f t="shared" si="595"/>
        <v>101.29430646614915</v>
      </c>
      <c r="C361" s="26">
        <f t="shared" si="596"/>
        <v>100.48087760728725</v>
      </c>
      <c r="D361" s="26">
        <f t="shared" si="597"/>
        <v>101.73994409457269</v>
      </c>
      <c r="E361" s="26">
        <f t="shared" si="591"/>
        <v>101.17170938933636</v>
      </c>
      <c r="F361" s="27">
        <f t="shared" si="592"/>
        <v>100.12117723180994</v>
      </c>
      <c r="G361" s="27">
        <f t="shared" si="593"/>
        <v>99.3171690127419</v>
      </c>
      <c r="H361" s="27">
        <f t="shared" si="594"/>
        <v>100.56165375544819</v>
      </c>
      <c r="I361" s="15">
        <v>97.7</v>
      </c>
      <c r="J361" s="26">
        <v>98.42</v>
      </c>
      <c r="K361" s="22">
        <v>101.3</v>
      </c>
      <c r="L361" s="15">
        <v>101.85</v>
      </c>
      <c r="M361" s="15">
        <v>109.5</v>
      </c>
      <c r="N361" s="15">
        <v>0</v>
      </c>
    </row>
    <row r="362" spans="1:14" s="15" customFormat="1" ht="11.25" x14ac:dyDescent="0.15">
      <c r="A362" s="98">
        <v>39355</v>
      </c>
      <c r="B362" s="96">
        <f t="shared" si="595"/>
        <v>100.79853470417136</v>
      </c>
      <c r="C362" s="26">
        <f t="shared" si="596"/>
        <v>101.05244820311937</v>
      </c>
      <c r="D362" s="26">
        <f t="shared" si="597"/>
        <v>102.03759126917974</v>
      </c>
      <c r="E362" s="26">
        <f t="shared" si="591"/>
        <v>101.29619139215681</v>
      </c>
      <c r="F362" s="27">
        <f t="shared" si="592"/>
        <v>99.508711353165452</v>
      </c>
      <c r="G362" s="27">
        <f t="shared" si="593"/>
        <v>99.75937576162778</v>
      </c>
      <c r="H362" s="27">
        <f t="shared" si="594"/>
        <v>100.7319128852068</v>
      </c>
      <c r="I362" s="15">
        <v>97.7</v>
      </c>
      <c r="J362" s="26">
        <v>98.42</v>
      </c>
      <c r="K362" s="22">
        <v>101.3</v>
      </c>
      <c r="L362" s="15">
        <v>101.85</v>
      </c>
      <c r="M362" s="15">
        <v>114.9</v>
      </c>
      <c r="N362" s="15">
        <v>0</v>
      </c>
    </row>
    <row r="363" spans="1:14" s="15" customFormat="1" ht="11.25" x14ac:dyDescent="0.15">
      <c r="A363" s="98">
        <v>39447</v>
      </c>
      <c r="B363" s="96">
        <f t="shared" si="595"/>
        <v>98.762091932511311</v>
      </c>
      <c r="C363" s="26">
        <f t="shared" si="596"/>
        <v>100.76573498071254</v>
      </c>
      <c r="D363" s="26">
        <f t="shared" si="597"/>
        <v>102.31248379966455</v>
      </c>
      <c r="E363" s="26">
        <f t="shared" si="591"/>
        <v>100.61343690429614</v>
      </c>
      <c r="F363" s="27">
        <f t="shared" si="592"/>
        <v>98.159942619248923</v>
      </c>
      <c r="G363" s="27">
        <f t="shared" si="593"/>
        <v>100.15136951991937</v>
      </c>
      <c r="H363" s="27">
        <f t="shared" si="594"/>
        <v>101.68868786083169</v>
      </c>
      <c r="I363" s="15">
        <v>97.7</v>
      </c>
      <c r="J363" s="26">
        <v>98.42</v>
      </c>
      <c r="K363" s="22">
        <v>101.3</v>
      </c>
      <c r="L363" s="15">
        <v>101.85</v>
      </c>
      <c r="M363" s="15">
        <v>114.52</v>
      </c>
      <c r="N363" s="15">
        <v>0</v>
      </c>
    </row>
    <row r="364" spans="1:14" s="15" customFormat="1" ht="11.25" x14ac:dyDescent="0.15">
      <c r="A364" s="98">
        <v>39538</v>
      </c>
      <c r="B364" s="96">
        <f t="shared" si="595"/>
        <v>97.971926300686121</v>
      </c>
      <c r="C364" s="26">
        <f t="shared" si="596"/>
        <v>99.187532808162118</v>
      </c>
      <c r="D364" s="26">
        <f t="shared" si="597"/>
        <v>101.2621032661466</v>
      </c>
      <c r="E364" s="26">
        <f t="shared" si="591"/>
        <v>99.473854124998283</v>
      </c>
      <c r="F364" s="27">
        <f t="shared" si="592"/>
        <v>98.490128046687673</v>
      </c>
      <c r="G364" s="27">
        <f t="shared" si="593"/>
        <v>99.712164247223825</v>
      </c>
      <c r="H364" s="27">
        <f t="shared" si="594"/>
        <v>101.79770770608849</v>
      </c>
      <c r="I364" s="15">
        <v>97.7</v>
      </c>
      <c r="J364" s="26">
        <v>98.42</v>
      </c>
      <c r="K364" s="22">
        <v>101.3</v>
      </c>
      <c r="L364" s="15">
        <v>101.85</v>
      </c>
      <c r="M364" s="15">
        <v>102.94</v>
      </c>
      <c r="N364" s="15">
        <v>0</v>
      </c>
    </row>
    <row r="365" spans="1:14" s="15" customFormat="1" ht="11.25" x14ac:dyDescent="0.15">
      <c r="A365" s="98">
        <v>39629</v>
      </c>
      <c r="B365" s="96">
        <f t="shared" si="595"/>
        <v>96.828852818650688</v>
      </c>
      <c r="C365" s="26">
        <f t="shared" si="596"/>
        <v>98.638376632178662</v>
      </c>
      <c r="D365" s="26">
        <f t="shared" si="597"/>
        <v>101.17120441431935</v>
      </c>
      <c r="E365" s="26">
        <f t="shared" si="591"/>
        <v>98.879477955049552</v>
      </c>
      <c r="F365" s="27">
        <f t="shared" si="592"/>
        <v>97.926136768914702</v>
      </c>
      <c r="G365" s="27">
        <f t="shared" si="593"/>
        <v>99.75616646865744</v>
      </c>
      <c r="H365" s="27">
        <f t="shared" si="594"/>
        <v>102.3176967624279</v>
      </c>
      <c r="I365" s="15">
        <v>97.7</v>
      </c>
      <c r="J365" s="26">
        <v>98.42</v>
      </c>
      <c r="K365" s="22">
        <v>101.3</v>
      </c>
      <c r="L365" s="15">
        <v>101.85</v>
      </c>
      <c r="M365" s="15">
        <v>104.03</v>
      </c>
      <c r="N365" s="15">
        <v>0</v>
      </c>
    </row>
    <row r="366" spans="1:14" s="15" customFormat="1" ht="11.25" x14ac:dyDescent="0.15">
      <c r="A366" s="98">
        <v>39721</v>
      </c>
      <c r="B366" s="96">
        <f t="shared" si="595"/>
        <v>97.034102376985032</v>
      </c>
      <c r="C366" s="26">
        <f t="shared" si="596"/>
        <v>97.562133884139911</v>
      </c>
      <c r="D366" s="26">
        <f t="shared" si="597"/>
        <v>100.17226192610556</v>
      </c>
      <c r="E366" s="26">
        <f t="shared" si="591"/>
        <v>98.256166062410173</v>
      </c>
      <c r="F366" s="27">
        <f t="shared" si="592"/>
        <v>98.756247333476338</v>
      </c>
      <c r="G366" s="27">
        <f t="shared" si="593"/>
        <v>99.293650255161154</v>
      </c>
      <c r="H366" s="27">
        <f t="shared" si="594"/>
        <v>101.95010241136248</v>
      </c>
      <c r="I366" s="15">
        <v>97.7</v>
      </c>
      <c r="J366" s="26">
        <v>98.42</v>
      </c>
      <c r="K366" s="22">
        <v>101.3</v>
      </c>
      <c r="L366" s="15">
        <v>101.85</v>
      </c>
      <c r="M366" s="15">
        <v>100.61</v>
      </c>
      <c r="N366" s="15">
        <v>0</v>
      </c>
    </row>
    <row r="367" spans="1:14" s="15" customFormat="1" ht="11.25" x14ac:dyDescent="0.15">
      <c r="A367" s="98">
        <v>39813</v>
      </c>
      <c r="B367" s="96">
        <f t="shared" si="595"/>
        <v>99.199275691092609</v>
      </c>
      <c r="C367" s="26">
        <f t="shared" si="596"/>
        <v>97.442113974321217</v>
      </c>
      <c r="D367" s="26">
        <f t="shared" si="597"/>
        <v>99.020942030553883</v>
      </c>
      <c r="E367" s="26">
        <f t="shared" si="591"/>
        <v>98.554110565322574</v>
      </c>
      <c r="F367" s="27">
        <f t="shared" si="592"/>
        <v>100.65463035693718</v>
      </c>
      <c r="G367" s="27">
        <f t="shared" si="593"/>
        <v>98.871689283559292</v>
      </c>
      <c r="H367" s="27">
        <f t="shared" si="594"/>
        <v>100.4736803595035</v>
      </c>
      <c r="I367" s="15">
        <v>97.7</v>
      </c>
      <c r="J367" s="26">
        <v>98.42</v>
      </c>
      <c r="K367" s="22">
        <v>101.3</v>
      </c>
      <c r="L367" s="15">
        <v>101.85</v>
      </c>
      <c r="M367" s="15">
        <v>97.93</v>
      </c>
      <c r="N367" s="15">
        <v>0</v>
      </c>
    </row>
    <row r="368" spans="1:14" s="15" customFormat="1" ht="11.25" x14ac:dyDescent="0.15">
      <c r="A368" s="98">
        <v>39903</v>
      </c>
      <c r="B368" s="96">
        <f t="shared" si="595"/>
        <v>101.44094977205927</v>
      </c>
      <c r="C368" s="26">
        <f t="shared" si="596"/>
        <v>98.915718907959047</v>
      </c>
      <c r="D368" s="26">
        <f t="shared" si="597"/>
        <v>95.785276401098614</v>
      </c>
      <c r="E368" s="26">
        <f t="shared" si="591"/>
        <v>98.713981693705648</v>
      </c>
      <c r="F368" s="27">
        <f t="shared" si="592"/>
        <v>102.76249426025078</v>
      </c>
      <c r="G368" s="27">
        <f t="shared" si="593"/>
        <v>100.20436539058809</v>
      </c>
      <c r="H368" s="27">
        <f t="shared" si="594"/>
        <v>97.033140349161116</v>
      </c>
      <c r="I368" s="15">
        <v>97.7</v>
      </c>
      <c r="J368" s="26">
        <v>98.42</v>
      </c>
      <c r="K368" s="22">
        <v>101.3</v>
      </c>
      <c r="L368" s="15">
        <v>101.85</v>
      </c>
      <c r="M368" s="15">
        <v>113.92</v>
      </c>
      <c r="N368" s="15">
        <v>0</v>
      </c>
    </row>
    <row r="369" spans="1:14" s="15" customFormat="1" ht="11.25" x14ac:dyDescent="0.15">
      <c r="A369" s="98">
        <v>39994</v>
      </c>
      <c r="B369" s="96">
        <f t="shared" si="595"/>
        <v>102.74184292308304</v>
      </c>
      <c r="C369" s="26">
        <f t="shared" si="596"/>
        <v>100.36318221791944</v>
      </c>
      <c r="D369" s="26">
        <f t="shared" si="597"/>
        <v>96.42796355003415</v>
      </c>
      <c r="E369" s="26">
        <f t="shared" si="591"/>
        <v>99.844329563678869</v>
      </c>
      <c r="F369" s="27">
        <f t="shared" si="592"/>
        <v>102.90203096366749</v>
      </c>
      <c r="G369" s="27">
        <f t="shared" si="593"/>
        <v>100.51966161374209</v>
      </c>
      <c r="H369" s="27">
        <f t="shared" si="594"/>
        <v>96.578307422590456</v>
      </c>
      <c r="I369" s="15">
        <v>97.7</v>
      </c>
      <c r="J369" s="26">
        <v>98.42</v>
      </c>
      <c r="K369" s="22">
        <v>101.3</v>
      </c>
      <c r="L369" s="15">
        <v>101.85</v>
      </c>
      <c r="M369" s="15">
        <v>115.72</v>
      </c>
      <c r="N369" s="15">
        <v>0</v>
      </c>
    </row>
    <row r="370" spans="1:14" s="15" customFormat="1" ht="11.25" x14ac:dyDescent="0.15">
      <c r="A370" s="98">
        <v>40086</v>
      </c>
      <c r="B370" s="96">
        <f t="shared" si="595"/>
        <v>102.70644215010435</v>
      </c>
      <c r="C370" s="26">
        <f t="shared" si="596"/>
        <v>101.23752422245124</v>
      </c>
      <c r="D370" s="26">
        <f t="shared" si="597"/>
        <v>97.527003810604199</v>
      </c>
      <c r="E370" s="26">
        <f t="shared" si="591"/>
        <v>100.49032339438661</v>
      </c>
      <c r="F370" s="27">
        <f t="shared" si="592"/>
        <v>102.2053056263142</v>
      </c>
      <c r="G370" s="27">
        <f t="shared" si="593"/>
        <v>100.74355500393024</v>
      </c>
      <c r="H370" s="27">
        <f t="shared" si="594"/>
        <v>97.051139369755532</v>
      </c>
      <c r="I370" s="15">
        <v>97.7</v>
      </c>
      <c r="J370" s="26">
        <v>98.42</v>
      </c>
      <c r="K370" s="22">
        <v>101.3</v>
      </c>
      <c r="L370" s="15">
        <v>101.85</v>
      </c>
      <c r="M370" s="15">
        <v>120.41</v>
      </c>
      <c r="N370" s="15">
        <v>0</v>
      </c>
    </row>
    <row r="371" spans="1:14" s="15" customFormat="1" ht="11.25" x14ac:dyDescent="0.15">
      <c r="A371" s="98">
        <v>40178</v>
      </c>
      <c r="B371" s="96">
        <f t="shared" si="595"/>
        <v>102.92769902201898</v>
      </c>
      <c r="C371" s="26">
        <f t="shared" si="596"/>
        <v>101.28854776208894</v>
      </c>
      <c r="D371" s="26">
        <f t="shared" si="597"/>
        <v>98.643400470619227</v>
      </c>
      <c r="E371" s="26">
        <f t="shared" si="591"/>
        <v>100.95321575157571</v>
      </c>
      <c r="F371" s="27">
        <f t="shared" si="592"/>
        <v>101.95583989647447</v>
      </c>
      <c r="G371" s="27">
        <f t="shared" si="593"/>
        <v>100.33216575422263</v>
      </c>
      <c r="H371" s="27">
        <f t="shared" si="594"/>
        <v>97.711994349302898</v>
      </c>
      <c r="I371" s="15">
        <v>97.7</v>
      </c>
      <c r="J371" s="26">
        <v>98.42</v>
      </c>
      <c r="K371" s="22">
        <v>101.3</v>
      </c>
      <c r="L371" s="15">
        <v>101.85</v>
      </c>
      <c r="M371" s="15">
        <v>122.65</v>
      </c>
      <c r="N371" s="15">
        <v>0</v>
      </c>
    </row>
    <row r="372" spans="1:14" s="15" customFormat="1" ht="11.25" x14ac:dyDescent="0.15">
      <c r="A372" s="98">
        <v>40268</v>
      </c>
      <c r="B372" s="96">
        <f t="shared" si="595"/>
        <v>100.90963397346484</v>
      </c>
      <c r="C372" s="26">
        <f t="shared" si="596"/>
        <v>101.70284769951681</v>
      </c>
      <c r="D372" s="26">
        <f t="shared" si="597"/>
        <v>102.00617260381458</v>
      </c>
      <c r="E372" s="26">
        <f t="shared" si="591"/>
        <v>101.53955142559873</v>
      </c>
      <c r="F372" s="27">
        <f t="shared" si="592"/>
        <v>99.379633410538105</v>
      </c>
      <c r="G372" s="27">
        <f t="shared" si="593"/>
        <v>100.16082036174616</v>
      </c>
      <c r="H372" s="27">
        <f t="shared" si="594"/>
        <v>100.45954622771576</v>
      </c>
      <c r="I372" s="15">
        <v>97.7</v>
      </c>
      <c r="J372" s="26">
        <v>98.42</v>
      </c>
      <c r="K372" s="22">
        <v>101.3</v>
      </c>
      <c r="L372" s="15">
        <v>101.85</v>
      </c>
      <c r="M372" s="15">
        <v>116.42</v>
      </c>
      <c r="N372" s="15">
        <v>0</v>
      </c>
    </row>
    <row r="373" spans="1:14" s="15" customFormat="1" ht="11.25" x14ac:dyDescent="0.15">
      <c r="A373" s="98">
        <v>40359</v>
      </c>
      <c r="B373" s="96">
        <f t="shared" si="595"/>
        <v>100.20294012797395</v>
      </c>
      <c r="C373" s="26">
        <f t="shared" si="596"/>
        <v>100.42183469609321</v>
      </c>
      <c r="D373" s="26">
        <f t="shared" si="597"/>
        <v>101.65169972491405</v>
      </c>
      <c r="E373" s="26">
        <f t="shared" si="591"/>
        <v>100.75882484966041</v>
      </c>
      <c r="F373" s="27">
        <f t="shared" si="592"/>
        <v>99.448301702093204</v>
      </c>
      <c r="G373" s="27">
        <f t="shared" si="593"/>
        <v>99.665547753191831</v>
      </c>
      <c r="H373" s="27">
        <f t="shared" si="594"/>
        <v>100.88615054471495</v>
      </c>
      <c r="I373" s="15">
        <v>97.7</v>
      </c>
      <c r="J373" s="26">
        <v>98.42</v>
      </c>
      <c r="K373" s="22">
        <v>101.3</v>
      </c>
      <c r="L373" s="15">
        <v>101.85</v>
      </c>
      <c r="M373" s="15">
        <v>108.5</v>
      </c>
      <c r="N373" s="15">
        <v>0</v>
      </c>
    </row>
    <row r="374" spans="1:14" s="15" customFormat="1" ht="11.25" x14ac:dyDescent="0.15">
      <c r="A374" s="98">
        <v>40451</v>
      </c>
      <c r="B374" s="96">
        <f t="shared" si="595"/>
        <v>99.941553645913089</v>
      </c>
      <c r="C374" s="26">
        <f t="shared" si="596"/>
        <v>100.03833571923748</v>
      </c>
      <c r="D374" s="26">
        <f t="shared" si="597"/>
        <v>101.11344196166428</v>
      </c>
      <c r="E374" s="26">
        <f t="shared" si="591"/>
        <v>100.36444377560495</v>
      </c>
      <c r="F374" s="27">
        <f t="shared" si="592"/>
        <v>99.578645470663531</v>
      </c>
      <c r="G374" s="27">
        <f t="shared" si="593"/>
        <v>99.675076108530433</v>
      </c>
      <c r="H374" s="27">
        <f t="shared" si="594"/>
        <v>100.74627842080601</v>
      </c>
      <c r="I374" s="15">
        <v>97.7</v>
      </c>
      <c r="J374" s="26">
        <v>98.42</v>
      </c>
      <c r="K374" s="22">
        <v>101.3</v>
      </c>
      <c r="L374" s="15">
        <v>101.85</v>
      </c>
      <c r="M374" s="15">
        <v>107.55</v>
      </c>
      <c r="N374" s="15">
        <v>0</v>
      </c>
    </row>
    <row r="375" spans="1:14" s="15" customFormat="1" ht="11.25" x14ac:dyDescent="0.15">
      <c r="A375" s="98">
        <v>40543</v>
      </c>
      <c r="B375" s="96">
        <f t="shared" si="595"/>
        <v>99.394511665090164</v>
      </c>
      <c r="C375" s="26">
        <f t="shared" si="596"/>
        <v>99.843495756217322</v>
      </c>
      <c r="D375" s="26">
        <f t="shared" si="597"/>
        <v>100.66917506315765</v>
      </c>
      <c r="E375" s="26">
        <f t="shared" si="591"/>
        <v>99.969060828155037</v>
      </c>
      <c r="F375" s="27">
        <f t="shared" si="592"/>
        <v>99.425273021167499</v>
      </c>
      <c r="G375" s="27">
        <f t="shared" si="593"/>
        <v>99.874396067245684</v>
      </c>
      <c r="H375" s="27">
        <f t="shared" si="594"/>
        <v>100.70033091158683</v>
      </c>
      <c r="I375" s="15">
        <v>97.7</v>
      </c>
      <c r="J375" s="26">
        <v>98.42</v>
      </c>
      <c r="K375" s="22">
        <v>101.3</v>
      </c>
      <c r="L375" s="15">
        <v>101.85</v>
      </c>
      <c r="M375" s="15">
        <v>106.84</v>
      </c>
      <c r="N375" s="15">
        <v>0</v>
      </c>
    </row>
    <row r="376" spans="1:14" s="15" customFormat="1" ht="11.25" x14ac:dyDescent="0.15">
      <c r="A376" s="98">
        <v>40633</v>
      </c>
      <c r="B376" s="96">
        <f t="shared" si="595"/>
        <v>98.623683136063761</v>
      </c>
      <c r="C376" s="26">
        <f t="shared" si="596"/>
        <v>99.354393198120249</v>
      </c>
      <c r="D376" s="26">
        <f t="shared" si="597"/>
        <v>100.51314305879725</v>
      </c>
      <c r="E376" s="26">
        <f t="shared" si="591"/>
        <v>99.497073130993769</v>
      </c>
      <c r="F376" s="27">
        <f t="shared" si="592"/>
        <v>99.12219528932259</v>
      </c>
      <c r="G376" s="27">
        <f t="shared" si="593"/>
        <v>99.856598864284507</v>
      </c>
      <c r="H376" s="27">
        <f t="shared" si="594"/>
        <v>101.02120584639285</v>
      </c>
      <c r="I376" s="15">
        <v>97.7</v>
      </c>
      <c r="J376" s="26">
        <v>98.42</v>
      </c>
      <c r="K376" s="22">
        <v>101.3</v>
      </c>
      <c r="L376" s="15">
        <v>101.85</v>
      </c>
      <c r="M376" s="15">
        <v>111.37</v>
      </c>
      <c r="N376" s="15">
        <v>0</v>
      </c>
    </row>
    <row r="377" spans="1:14" s="15" customFormat="1" ht="11.25" x14ac:dyDescent="0.15">
      <c r="A377" s="98">
        <v>40724</v>
      </c>
      <c r="B377" s="96">
        <f t="shared" si="595"/>
        <v>97.606806453954917</v>
      </c>
      <c r="C377" s="26">
        <f t="shared" si="596"/>
        <v>98.830549580987295</v>
      </c>
      <c r="D377" s="26">
        <f t="shared" si="597"/>
        <v>100.56168084682967</v>
      </c>
      <c r="E377" s="26">
        <f t="shared" si="591"/>
        <v>98.999678960590629</v>
      </c>
      <c r="F377" s="27">
        <f t="shared" si="592"/>
        <v>98.593053511627872</v>
      </c>
      <c r="G377" s="27">
        <f t="shared" si="593"/>
        <v>99.82916168882663</v>
      </c>
      <c r="H377" s="27">
        <f t="shared" si="594"/>
        <v>101.57778479954551</v>
      </c>
      <c r="I377" s="15">
        <v>97.7</v>
      </c>
      <c r="J377" s="26">
        <v>98.42</v>
      </c>
      <c r="K377" s="22">
        <v>101.3</v>
      </c>
      <c r="L377" s="15">
        <v>101.85</v>
      </c>
      <c r="M377" s="15">
        <v>109.77</v>
      </c>
      <c r="N377" s="15">
        <v>0</v>
      </c>
    </row>
    <row r="378" spans="1:14" s="15" customFormat="1" ht="11.25" x14ac:dyDescent="0.15">
      <c r="A378" s="98">
        <v>40816</v>
      </c>
      <c r="B378" s="96">
        <f t="shared" si="595"/>
        <v>96.813093220552801</v>
      </c>
      <c r="C378" s="26">
        <f t="shared" si="596"/>
        <v>98.073308560799163</v>
      </c>
      <c r="D378" s="26">
        <f t="shared" si="597"/>
        <v>100.46142917911867</v>
      </c>
      <c r="E378" s="26">
        <f t="shared" si="591"/>
        <v>98.449276986823534</v>
      </c>
      <c r="F378" s="27">
        <f t="shared" si="592"/>
        <v>98.338043897986452</v>
      </c>
      <c r="G378" s="27">
        <f t="shared" si="593"/>
        <v>99.618109510266194</v>
      </c>
      <c r="H378" s="27">
        <f t="shared" si="594"/>
        <v>102.04384659174738</v>
      </c>
      <c r="I378" s="15">
        <v>97.7</v>
      </c>
      <c r="J378" s="26">
        <v>98.42</v>
      </c>
      <c r="K378" s="22">
        <v>101.3</v>
      </c>
      <c r="L378" s="15">
        <v>101.85</v>
      </c>
      <c r="M378" s="15">
        <v>109.27</v>
      </c>
      <c r="N378" s="15">
        <v>0</v>
      </c>
    </row>
    <row r="379" spans="1:14" s="15" customFormat="1" ht="11.25" x14ac:dyDescent="0.15">
      <c r="A379" s="98">
        <v>40908</v>
      </c>
      <c r="B379" s="96">
        <f t="shared" si="595"/>
        <v>96.020404297670979</v>
      </c>
      <c r="C379" s="26">
        <f t="shared" si="596"/>
        <v>97.418499355325238</v>
      </c>
      <c r="D379" s="26">
        <f t="shared" si="597"/>
        <v>99.654591669750772</v>
      </c>
      <c r="E379" s="26">
        <f t="shared" si="591"/>
        <v>97.697831774248996</v>
      </c>
      <c r="F379" s="27">
        <f t="shared" si="592"/>
        <v>98.283045338760374</v>
      </c>
      <c r="G379" s="27">
        <f t="shared" si="593"/>
        <v>99.714085344729853</v>
      </c>
      <c r="H379" s="27">
        <f t="shared" si="594"/>
        <v>102.00286931650977</v>
      </c>
      <c r="I379" s="15">
        <v>97.7</v>
      </c>
      <c r="J379" s="26">
        <v>98.42</v>
      </c>
      <c r="K379" s="22">
        <v>101.3</v>
      </c>
      <c r="L379" s="15">
        <v>101.85</v>
      </c>
      <c r="M379" s="15">
        <v>105.81</v>
      </c>
      <c r="N379" s="15">
        <v>0</v>
      </c>
    </row>
    <row r="380" spans="1:14" s="15" customFormat="1" ht="11.25" x14ac:dyDescent="0.15">
      <c r="A380" s="98">
        <v>40999</v>
      </c>
      <c r="B380" s="96">
        <f t="shared" si="595"/>
        <v>96.233060966707029</v>
      </c>
      <c r="C380" s="26">
        <f t="shared" si="596"/>
        <v>96.574995529482351</v>
      </c>
      <c r="D380" s="26">
        <f t="shared" si="597"/>
        <v>98.755945092313723</v>
      </c>
      <c r="E380" s="26">
        <f t="shared" si="591"/>
        <v>97.188000529501039</v>
      </c>
      <c r="F380" s="27">
        <f t="shared" si="592"/>
        <v>99.017430590616854</v>
      </c>
      <c r="G380" s="27">
        <f t="shared" si="593"/>
        <v>99.369258553855516</v>
      </c>
      <c r="H380" s="27">
        <f t="shared" si="594"/>
        <v>101.61331085552763</v>
      </c>
      <c r="I380" s="15">
        <v>97.7</v>
      </c>
      <c r="J380" s="26">
        <v>98.42</v>
      </c>
      <c r="K380" s="22">
        <v>101.3</v>
      </c>
      <c r="L380" s="15">
        <v>101.85</v>
      </c>
      <c r="M380" s="15">
        <v>99.53</v>
      </c>
      <c r="N380" s="15">
        <v>0</v>
      </c>
    </row>
    <row r="381" spans="1:14" s="15" customFormat="1" ht="11.25" x14ac:dyDescent="0.15">
      <c r="A381" s="98">
        <v>41090</v>
      </c>
      <c r="B381" s="96">
        <f t="shared" si="595"/>
        <v>96.897590220757692</v>
      </c>
      <c r="C381" s="26">
        <f t="shared" si="596"/>
        <v>96.608979010530092</v>
      </c>
      <c r="D381" s="26">
        <f t="shared" si="597"/>
        <v>97.837425904540112</v>
      </c>
      <c r="E381" s="26">
        <f t="shared" si="591"/>
        <v>97.114665045275956</v>
      </c>
      <c r="F381" s="27">
        <f t="shared" si="592"/>
        <v>99.776475752228492</v>
      </c>
      <c r="G381" s="27">
        <f t="shared" si="593"/>
        <v>99.479289729815662</v>
      </c>
      <c r="H381" s="27">
        <f t="shared" si="594"/>
        <v>100.74423451795586</v>
      </c>
      <c r="I381" s="15">
        <v>97.7</v>
      </c>
      <c r="J381" s="26">
        <v>98.42</v>
      </c>
      <c r="K381" s="22">
        <v>101.3</v>
      </c>
      <c r="L381" s="15">
        <v>101.85</v>
      </c>
      <c r="M381" s="15">
        <v>105.38</v>
      </c>
      <c r="N381" s="15">
        <v>0</v>
      </c>
    </row>
    <row r="382" spans="1:14" s="15" customFormat="1" ht="11.25" x14ac:dyDescent="0.15">
      <c r="A382" s="98">
        <v>41182</v>
      </c>
      <c r="B382" s="96">
        <f t="shared" si="595"/>
        <v>96.995473082484367</v>
      </c>
      <c r="C382" s="26">
        <f t="shared" si="596"/>
        <v>97.044414772572054</v>
      </c>
      <c r="D382" s="26">
        <f t="shared" si="597"/>
        <v>97.597658806934348</v>
      </c>
      <c r="E382" s="26">
        <f t="shared" si="591"/>
        <v>97.212515553996923</v>
      </c>
      <c r="F382" s="27">
        <f t="shared" si="592"/>
        <v>99.776734024137042</v>
      </c>
      <c r="G382" s="27">
        <f t="shared" si="593"/>
        <v>99.827079074677897</v>
      </c>
      <c r="H382" s="27">
        <f t="shared" si="594"/>
        <v>100.39618690118506</v>
      </c>
      <c r="I382" s="15">
        <v>97.7</v>
      </c>
      <c r="J382" s="26">
        <v>98.42</v>
      </c>
      <c r="K382" s="22">
        <v>101.3</v>
      </c>
      <c r="L382" s="15">
        <v>101.85</v>
      </c>
      <c r="M382" s="15">
        <v>106.89</v>
      </c>
      <c r="N382" s="15">
        <v>0</v>
      </c>
    </row>
    <row r="383" spans="1:14" s="15" customFormat="1" ht="11.25" x14ac:dyDescent="0.15">
      <c r="A383" s="98">
        <v>41274</v>
      </c>
      <c r="B383" s="96">
        <f t="shared" si="595"/>
        <v>97.780878474542462</v>
      </c>
      <c r="C383" s="26">
        <f t="shared" si="596"/>
        <v>97.18253942099237</v>
      </c>
      <c r="D383" s="26">
        <f t="shared" si="597"/>
        <v>97.704766625079117</v>
      </c>
      <c r="E383" s="26">
        <f t="shared" si="591"/>
        <v>97.55606150687133</v>
      </c>
      <c r="F383" s="27">
        <f t="shared" si="592"/>
        <v>100.23044899947638</v>
      </c>
      <c r="G383" s="27">
        <f t="shared" si="593"/>
        <v>99.617120576508057</v>
      </c>
      <c r="H383" s="27">
        <f t="shared" si="594"/>
        <v>100.15243042401553</v>
      </c>
      <c r="I383" s="15">
        <v>97.7</v>
      </c>
      <c r="J383" s="26">
        <v>98.42</v>
      </c>
      <c r="K383" s="22">
        <v>101.3</v>
      </c>
      <c r="L383" s="15">
        <v>101.85</v>
      </c>
      <c r="M383" s="15">
        <v>107.36</v>
      </c>
      <c r="N383" s="15">
        <v>0</v>
      </c>
    </row>
    <row r="384" spans="1:14" s="15" customFormat="1" ht="11.25" x14ac:dyDescent="0.15">
      <c r="A384" s="98">
        <v>41364</v>
      </c>
      <c r="B384" s="96">
        <f t="shared" si="595"/>
        <v>98.171804058470244</v>
      </c>
      <c r="C384" s="26">
        <f t="shared" si="596"/>
        <v>97.902039459501339</v>
      </c>
      <c r="D384" s="26">
        <f t="shared" si="597"/>
        <v>98.128027524943633</v>
      </c>
      <c r="E384" s="26">
        <f t="shared" si="591"/>
        <v>98.067290347638391</v>
      </c>
      <c r="F384" s="27">
        <f t="shared" si="592"/>
        <v>100.10657346650586</v>
      </c>
      <c r="G384" s="27">
        <f t="shared" si="593"/>
        <v>99.831492348211867</v>
      </c>
      <c r="H384" s="27">
        <f t="shared" si="594"/>
        <v>100.06193418528231</v>
      </c>
      <c r="I384" s="15">
        <v>97.7</v>
      </c>
      <c r="J384" s="26">
        <v>98.42</v>
      </c>
      <c r="K384" s="22">
        <v>101.3</v>
      </c>
      <c r="L384" s="15">
        <v>101.85</v>
      </c>
      <c r="M384" s="15">
        <v>118.51</v>
      </c>
      <c r="N384" s="15">
        <v>0</v>
      </c>
    </row>
    <row r="385" spans="1:14" s="15" customFormat="1" ht="11.25" x14ac:dyDescent="0.15">
      <c r="A385" s="98">
        <v>41455</v>
      </c>
      <c r="B385" s="96">
        <f t="shared" si="595"/>
        <v>97.982729637607775</v>
      </c>
      <c r="C385" s="26">
        <f t="shared" si="596"/>
        <v>98.431858877210274</v>
      </c>
      <c r="D385" s="26">
        <f t="shared" si="597"/>
        <v>98.243135111322729</v>
      </c>
      <c r="E385" s="26">
        <f t="shared" si="591"/>
        <v>98.219241208713584</v>
      </c>
      <c r="F385" s="27">
        <f t="shared" si="592"/>
        <v>99.759200368283004</v>
      </c>
      <c r="G385" s="27">
        <f t="shared" si="593"/>
        <v>100.21647252196226</v>
      </c>
      <c r="H385" s="27">
        <f t="shared" si="594"/>
        <v>100.02432710975478</v>
      </c>
      <c r="I385" s="15">
        <v>97.7</v>
      </c>
      <c r="J385" s="26">
        <v>98.42</v>
      </c>
      <c r="K385" s="22">
        <v>101.3</v>
      </c>
      <c r="L385" s="15">
        <v>101.85</v>
      </c>
      <c r="M385" s="15">
        <v>111.22</v>
      </c>
      <c r="N385" s="15">
        <v>0</v>
      </c>
    </row>
    <row r="386" spans="1:14" s="15" customFormat="1" ht="11.25" x14ac:dyDescent="0.15">
      <c r="A386" s="98">
        <v>41547</v>
      </c>
      <c r="B386" s="96">
        <f t="shared" si="595"/>
        <v>97.899636676506276</v>
      </c>
      <c r="C386" s="26">
        <f t="shared" si="596"/>
        <v>98.345751524375601</v>
      </c>
      <c r="D386" s="26">
        <f t="shared" si="597"/>
        <v>98.343669359182584</v>
      </c>
      <c r="E386" s="26">
        <f t="shared" si="591"/>
        <v>98.196352520021492</v>
      </c>
      <c r="F386" s="27">
        <f t="shared" si="592"/>
        <v>99.69783414974124</v>
      </c>
      <c r="G386" s="27">
        <f t="shared" si="593"/>
        <v>100.15214313008588</v>
      </c>
      <c r="H386" s="27">
        <f t="shared" si="594"/>
        <v>100.15002272017288</v>
      </c>
      <c r="I386" s="15">
        <v>97.7</v>
      </c>
      <c r="J386" s="26">
        <v>98.42</v>
      </c>
      <c r="K386" s="22">
        <v>101.3</v>
      </c>
      <c r="L386" s="15">
        <v>101.85</v>
      </c>
      <c r="M386" s="15">
        <v>108.42</v>
      </c>
      <c r="N386" s="15">
        <v>0</v>
      </c>
    </row>
    <row r="387" spans="1:14" s="15" customFormat="1" ht="11.25" x14ac:dyDescent="0.15">
      <c r="A387" s="98">
        <v>41639</v>
      </c>
      <c r="B387" s="96">
        <f t="shared" si="595"/>
        <v>96.674000066199255</v>
      </c>
      <c r="C387" s="26">
        <f t="shared" si="596"/>
        <v>98.278257393273051</v>
      </c>
      <c r="D387" s="26">
        <f t="shared" si="597"/>
        <v>98.543102153920742</v>
      </c>
      <c r="E387" s="26">
        <f t="shared" si="591"/>
        <v>97.831786537797697</v>
      </c>
      <c r="F387" s="27">
        <f t="shared" si="592"/>
        <v>98.816553890538302</v>
      </c>
      <c r="G387" s="27">
        <f t="shared" si="593"/>
        <v>100.45636584107851</v>
      </c>
      <c r="H387" s="27">
        <f t="shared" si="594"/>
        <v>100.72708026838315</v>
      </c>
      <c r="I387" s="15">
        <v>97.7</v>
      </c>
      <c r="J387" s="26">
        <v>98.42</v>
      </c>
      <c r="K387" s="22">
        <v>101.3</v>
      </c>
      <c r="L387" s="15">
        <v>101.85</v>
      </c>
      <c r="M387" s="15">
        <v>106.94</v>
      </c>
      <c r="N387" s="15">
        <v>0</v>
      </c>
    </row>
    <row r="388" spans="1:14" s="15" customFormat="1" ht="11.25" x14ac:dyDescent="0.15">
      <c r="A388" s="98">
        <v>41729</v>
      </c>
      <c r="B388" s="96">
        <f t="shared" si="595"/>
        <v>96.756206630517269</v>
      </c>
      <c r="C388" s="26">
        <f t="shared" si="596"/>
        <v>97.170206956397848</v>
      </c>
      <c r="D388" s="26">
        <f t="shared" si="597"/>
        <v>97.801413703564307</v>
      </c>
      <c r="E388" s="26">
        <f t="shared" si="591"/>
        <v>97.24260909682647</v>
      </c>
      <c r="F388" s="27">
        <f t="shared" si="592"/>
        <v>99.49980520799798</v>
      </c>
      <c r="G388" s="27">
        <f t="shared" si="593"/>
        <v>99.925544839755858</v>
      </c>
      <c r="H388" s="27">
        <f t="shared" si="594"/>
        <v>100.57464995224616</v>
      </c>
      <c r="I388" s="15">
        <v>97.7</v>
      </c>
      <c r="J388" s="26">
        <v>98.42</v>
      </c>
      <c r="K388" s="22">
        <v>101.3</v>
      </c>
      <c r="L388" s="15">
        <v>101.85</v>
      </c>
      <c r="M388" s="15">
        <v>99.54</v>
      </c>
      <c r="N388" s="15">
        <v>0</v>
      </c>
    </row>
    <row r="389" spans="1:14" s="15" customFormat="1" ht="11.25" x14ac:dyDescent="0.15">
      <c r="A389" s="98">
        <v>41820</v>
      </c>
      <c r="B389" s="96">
        <f t="shared" si="595"/>
        <v>96.022039013568644</v>
      </c>
      <c r="C389" s="26">
        <f t="shared" si="596"/>
        <v>97.166912650149399</v>
      </c>
      <c r="D389" s="26">
        <f t="shared" si="597"/>
        <v>97.528180902326056</v>
      </c>
      <c r="E389" s="26">
        <f t="shared" si="591"/>
        <v>96.905710855348048</v>
      </c>
      <c r="F389" s="27">
        <f t="shared" si="592"/>
        <v>99.088111697463859</v>
      </c>
      <c r="G389" s="27">
        <f t="shared" si="593"/>
        <v>100.26954221015029</v>
      </c>
      <c r="H389" s="27">
        <f t="shared" si="594"/>
        <v>100.64234609238581</v>
      </c>
      <c r="I389" s="15">
        <v>97.7</v>
      </c>
      <c r="J389" s="26">
        <v>98.42</v>
      </c>
      <c r="K389" s="22">
        <v>101.3</v>
      </c>
      <c r="L389" s="15">
        <v>101.85</v>
      </c>
      <c r="M389" s="15">
        <v>99.16</v>
      </c>
      <c r="N389" s="15">
        <v>0</v>
      </c>
    </row>
    <row r="390" spans="1:14" s="15" customFormat="1" ht="11.25" x14ac:dyDescent="0.15">
      <c r="A390" s="98">
        <v>41912</v>
      </c>
      <c r="B390" s="96">
        <f t="shared" si="595"/>
        <v>96.249528124347549</v>
      </c>
      <c r="C390" s="26">
        <f t="shared" si="596"/>
        <v>96.434555786881774</v>
      </c>
      <c r="D390" s="26">
        <f t="shared" si="597"/>
        <v>96.582994671442933</v>
      </c>
      <c r="E390" s="26">
        <f t="shared" si="591"/>
        <v>96.422359527557418</v>
      </c>
      <c r="F390" s="27">
        <f t="shared" si="592"/>
        <v>99.820755886853746</v>
      </c>
      <c r="G390" s="27">
        <f t="shared" si="593"/>
        <v>100.01264878746395</v>
      </c>
      <c r="H390" s="27">
        <f t="shared" si="594"/>
        <v>100.16659532568232</v>
      </c>
      <c r="I390" s="15">
        <v>97.7</v>
      </c>
      <c r="J390" s="26">
        <v>98.42</v>
      </c>
      <c r="K390" s="22">
        <v>101.3</v>
      </c>
      <c r="L390" s="15">
        <v>101.85</v>
      </c>
      <c r="M390" s="15">
        <v>99.4</v>
      </c>
      <c r="N390" s="15">
        <v>0</v>
      </c>
    </row>
    <row r="391" spans="1:14" s="15" customFormat="1" ht="11.25" x14ac:dyDescent="0.15">
      <c r="A391" s="98">
        <v>42004</v>
      </c>
      <c r="B391" s="96">
        <f t="shared" si="595"/>
        <v>95.925281645707457</v>
      </c>
      <c r="C391" s="26">
        <f t="shared" si="596"/>
        <v>96.665214031153184</v>
      </c>
      <c r="D391" s="26">
        <f t="shared" si="597"/>
        <v>96.082462579520183</v>
      </c>
      <c r="E391" s="26">
        <f t="shared" si="591"/>
        <v>96.224319418793627</v>
      </c>
      <c r="F391" s="27">
        <f t="shared" si="592"/>
        <v>99.689228487255193</v>
      </c>
      <c r="G391" s="27">
        <f t="shared" si="593"/>
        <v>100.45819457598932</v>
      </c>
      <c r="H391" s="27">
        <f t="shared" si="594"/>
        <v>99.852576936755412</v>
      </c>
      <c r="I391" s="15">
        <v>97.7</v>
      </c>
      <c r="J391" s="26">
        <v>98.42</v>
      </c>
      <c r="K391" s="22">
        <v>101.3</v>
      </c>
      <c r="L391" s="15">
        <v>101.85</v>
      </c>
      <c r="M391" s="15">
        <v>100.53</v>
      </c>
      <c r="N391" s="15">
        <v>0</v>
      </c>
    </row>
    <row r="392" spans="1:14" s="15" customFormat="1" ht="11.25" x14ac:dyDescent="0.15">
      <c r="A392" s="98">
        <v>42094</v>
      </c>
      <c r="B392" s="96">
        <f t="shared" si="595"/>
        <v>96.504223359426675</v>
      </c>
      <c r="C392" s="26">
        <f t="shared" si="596"/>
        <v>96.383636512940058</v>
      </c>
      <c r="D392" s="26">
        <f t="shared" si="597"/>
        <v>94.732353103580891</v>
      </c>
      <c r="E392" s="26">
        <f t="shared" si="591"/>
        <v>95.873404325315889</v>
      </c>
      <c r="F392" s="27">
        <f t="shared" si="592"/>
        <v>100.6579708299189</v>
      </c>
      <c r="G392" s="27">
        <f t="shared" si="593"/>
        <v>100.5321936685307</v>
      </c>
      <c r="H392" s="27">
        <f t="shared" si="594"/>
        <v>98.809835501550353</v>
      </c>
      <c r="I392" s="15">
        <v>97.7</v>
      </c>
      <c r="J392" s="26">
        <v>98.42</v>
      </c>
      <c r="K392" s="22">
        <v>101.3</v>
      </c>
      <c r="L392" s="15">
        <v>101.85</v>
      </c>
      <c r="M392" s="15">
        <v>101.19</v>
      </c>
      <c r="N392" s="15">
        <v>0</v>
      </c>
    </row>
    <row r="393" spans="1:14" s="15" customFormat="1" ht="11.25" x14ac:dyDescent="0.15">
      <c r="A393" s="98">
        <v>42185</v>
      </c>
      <c r="B393" s="96">
        <f t="shared" si="595"/>
        <v>96.79932275606626</v>
      </c>
      <c r="C393" s="26">
        <f t="shared" si="596"/>
        <v>96.885168681624734</v>
      </c>
      <c r="D393" s="26">
        <f t="shared" si="597"/>
        <v>95.435920282210972</v>
      </c>
      <c r="E393" s="26">
        <f t="shared" si="591"/>
        <v>96.373470573300665</v>
      </c>
      <c r="F393" s="27">
        <f t="shared" si="592"/>
        <v>100.44187698153063</v>
      </c>
      <c r="G393" s="27">
        <f t="shared" si="593"/>
        <v>100.53095328546343</v>
      </c>
      <c r="H393" s="27">
        <f t="shared" si="594"/>
        <v>99.02716973300592</v>
      </c>
      <c r="I393" s="15">
        <v>97.7</v>
      </c>
      <c r="J393" s="26">
        <v>98.42</v>
      </c>
      <c r="K393" s="22">
        <v>101.3</v>
      </c>
      <c r="L393" s="15">
        <v>101.85</v>
      </c>
      <c r="M393" s="15">
        <v>105.71</v>
      </c>
      <c r="N393" s="15">
        <v>0</v>
      </c>
    </row>
    <row r="394" spans="1:14" s="15" customFormat="1" ht="11.25" x14ac:dyDescent="0.15">
      <c r="A394" s="98">
        <v>42277</v>
      </c>
      <c r="B394" s="96">
        <f t="shared" si="595"/>
        <v>96.775764671150625</v>
      </c>
      <c r="C394" s="26">
        <f t="shared" si="596"/>
        <v>97.171358016855947</v>
      </c>
      <c r="D394" s="26">
        <f t="shared" si="597"/>
        <v>95.815596159148797</v>
      </c>
      <c r="E394" s="26">
        <f t="shared" si="591"/>
        <v>96.58757294905179</v>
      </c>
      <c r="F394" s="27">
        <f t="shared" si="592"/>
        <v>100.19484051245196</v>
      </c>
      <c r="G394" s="27">
        <f t="shared" si="593"/>
        <v>100.60441012231675</v>
      </c>
      <c r="H394" s="27">
        <f t="shared" si="594"/>
        <v>99.200749365231289</v>
      </c>
      <c r="I394" s="15">
        <v>97.7</v>
      </c>
      <c r="J394" s="26">
        <v>98.42</v>
      </c>
      <c r="K394" s="22">
        <v>101.3</v>
      </c>
      <c r="L394" s="15">
        <v>101.85</v>
      </c>
      <c r="M394" s="15">
        <v>106.88</v>
      </c>
      <c r="N394" s="15">
        <v>0</v>
      </c>
    </row>
    <row r="395" spans="1:14" s="15" customFormat="1" ht="11.25" x14ac:dyDescent="0.15">
      <c r="A395" s="98">
        <v>42369</v>
      </c>
      <c r="B395" s="96">
        <f t="shared" si="595"/>
        <v>98.301067841580917</v>
      </c>
      <c r="C395" s="26">
        <f t="shared" si="596"/>
        <v>97.085075356214091</v>
      </c>
      <c r="D395" s="26">
        <f t="shared" si="597"/>
        <v>97.505298284987248</v>
      </c>
      <c r="E395" s="26">
        <f t="shared" si="591"/>
        <v>97.630480494260766</v>
      </c>
      <c r="F395" s="27">
        <f t="shared" si="592"/>
        <v>100.68686269280379</v>
      </c>
      <c r="G395" s="27">
        <f t="shared" si="593"/>
        <v>99.441357724262417</v>
      </c>
      <c r="H395" s="27">
        <f t="shared" si="594"/>
        <v>99.871779582933755</v>
      </c>
      <c r="I395" s="15">
        <v>97.7</v>
      </c>
      <c r="J395" s="26">
        <v>98.42</v>
      </c>
      <c r="K395" s="22">
        <v>101.3</v>
      </c>
      <c r="L395" s="15">
        <v>101.85</v>
      </c>
      <c r="M395" s="15">
        <v>106.6</v>
      </c>
      <c r="N395" s="15">
        <v>0</v>
      </c>
    </row>
    <row r="396" spans="1:14" s="15" customFormat="1" ht="11.25" x14ac:dyDescent="0.15">
      <c r="A396" s="98">
        <v>42460</v>
      </c>
      <c r="B396" s="96">
        <f t="shared" si="595"/>
        <v>97.881741272757125</v>
      </c>
      <c r="C396" s="26">
        <f t="shared" si="596"/>
        <v>98.500604170209471</v>
      </c>
      <c r="D396" s="26">
        <f t="shared" si="597"/>
        <v>98.53372962923487</v>
      </c>
      <c r="E396" s="26">
        <f t="shared" si="591"/>
        <v>98.305358357400493</v>
      </c>
      <c r="F396" s="27">
        <f t="shared" si="592"/>
        <v>99.569080371892596</v>
      </c>
      <c r="G396" s="27">
        <f t="shared" si="593"/>
        <v>100.19861156713263</v>
      </c>
      <c r="H396" s="27">
        <f t="shared" si="594"/>
        <v>100.23230806097476</v>
      </c>
      <c r="I396" s="15">
        <v>97.7</v>
      </c>
      <c r="J396" s="26">
        <v>98.42</v>
      </c>
      <c r="K396" s="22">
        <v>101.3</v>
      </c>
      <c r="L396" s="15">
        <v>101.85</v>
      </c>
      <c r="M396" s="15">
        <v>117.19</v>
      </c>
      <c r="N396" s="15">
        <v>0</v>
      </c>
    </row>
    <row r="397" spans="1:14" s="15" customFormat="1" ht="11.25" x14ac:dyDescent="0.15">
      <c r="A397" s="98">
        <v>42551</v>
      </c>
      <c r="B397" s="96">
        <f t="shared" si="595"/>
        <v>97.559873201013687</v>
      </c>
      <c r="C397" s="26">
        <f t="shared" si="596"/>
        <v>98.176156463424292</v>
      </c>
      <c r="D397" s="26">
        <f t="shared" si="597"/>
        <v>98.676468334638031</v>
      </c>
      <c r="E397" s="26">
        <f t="shared" si="591"/>
        <v>98.137499333025332</v>
      </c>
      <c r="F397" s="27">
        <f t="shared" si="592"/>
        <v>99.411411401413957</v>
      </c>
      <c r="G397" s="27">
        <f t="shared" si="593"/>
        <v>100.03939078401393</v>
      </c>
      <c r="H397" s="27">
        <f t="shared" si="594"/>
        <v>100.54919781457212</v>
      </c>
      <c r="I397" s="15">
        <v>97.7</v>
      </c>
      <c r="J397" s="26">
        <v>98.42</v>
      </c>
      <c r="K397" s="22">
        <v>101.3</v>
      </c>
      <c r="L397" s="15">
        <v>101.85</v>
      </c>
      <c r="M397" s="15">
        <v>110.82</v>
      </c>
      <c r="N397" s="15">
        <v>0</v>
      </c>
    </row>
    <row r="398" spans="1:14" s="15" customFormat="1" ht="11.25" x14ac:dyDescent="0.15">
      <c r="A398" s="98">
        <v>42643</v>
      </c>
      <c r="B398" s="96">
        <f t="shared" si="595"/>
        <v>97.42899760968065</v>
      </c>
      <c r="C398" s="26">
        <f t="shared" si="596"/>
        <v>97.963465380762642</v>
      </c>
      <c r="D398" s="26">
        <f t="shared" si="597"/>
        <v>98.704783386282884</v>
      </c>
      <c r="E398" s="26">
        <f t="shared" si="591"/>
        <v>98.032415458908716</v>
      </c>
      <c r="F398" s="27">
        <f t="shared" si="592"/>
        <v>99.384471099275331</v>
      </c>
      <c r="G398" s="27">
        <f t="shared" si="593"/>
        <v>99.929666041764548</v>
      </c>
      <c r="H398" s="27">
        <f t="shared" si="594"/>
        <v>100.68586285896015</v>
      </c>
      <c r="I398" s="15">
        <v>97.7</v>
      </c>
      <c r="J398" s="26">
        <v>98.42</v>
      </c>
      <c r="K398" s="22">
        <v>101.3</v>
      </c>
      <c r="L398" s="15">
        <v>101.85</v>
      </c>
      <c r="M398" s="15">
        <v>110.99</v>
      </c>
      <c r="N398" s="15">
        <v>0</v>
      </c>
    </row>
    <row r="399" spans="1:14" s="15" customFormat="1" ht="11.25" x14ac:dyDescent="0.15">
      <c r="A399" s="98">
        <v>42735</v>
      </c>
      <c r="B399" s="96">
        <f t="shared" si="595"/>
        <v>97.076401227816461</v>
      </c>
      <c r="C399" s="26">
        <f t="shared" si="596"/>
        <v>97.818844887348945</v>
      </c>
      <c r="D399" s="26">
        <f t="shared" si="597"/>
        <v>98.783070221898072</v>
      </c>
      <c r="E399" s="26">
        <f t="shared" si="591"/>
        <v>97.892772112354507</v>
      </c>
      <c r="F399" s="27">
        <f t="shared" si="592"/>
        <v>99.166056015247918</v>
      </c>
      <c r="G399" s="27">
        <f t="shared" si="593"/>
        <v>99.924481426554451</v>
      </c>
      <c r="H399" s="27">
        <f t="shared" si="594"/>
        <v>100.90946255819759</v>
      </c>
      <c r="I399" s="15">
        <v>97.7</v>
      </c>
      <c r="J399" s="26">
        <v>98.42</v>
      </c>
      <c r="K399" s="22">
        <v>101.3</v>
      </c>
      <c r="L399" s="15">
        <v>101.85</v>
      </c>
      <c r="M399" s="15">
        <v>109.28</v>
      </c>
      <c r="N399" s="15">
        <v>0</v>
      </c>
    </row>
    <row r="400" spans="1:14" s="15" customFormat="1" ht="11.25" x14ac:dyDescent="0.15">
      <c r="A400" s="98">
        <v>42825</v>
      </c>
      <c r="B400" s="96">
        <f t="shared" si="595"/>
        <v>96.882352747047094</v>
      </c>
      <c r="C400" s="26">
        <f t="shared" si="596"/>
        <v>97.593204219301796</v>
      </c>
      <c r="D400" s="26">
        <f t="shared" si="597"/>
        <v>99.355767386784578</v>
      </c>
      <c r="E400" s="26">
        <f t="shared" si="591"/>
        <v>97.943774784377823</v>
      </c>
      <c r="F400" s="27">
        <f t="shared" si="592"/>
        <v>98.916294537690192</v>
      </c>
      <c r="G400" s="27">
        <f t="shared" si="593"/>
        <v>99.64206957936041</v>
      </c>
      <c r="H400" s="27">
        <f t="shared" si="594"/>
        <v>101.44163588294941</v>
      </c>
      <c r="I400" s="15">
        <v>97.7</v>
      </c>
      <c r="J400" s="26">
        <v>98.42</v>
      </c>
      <c r="K400" s="22">
        <v>101.3</v>
      </c>
      <c r="L400" s="15">
        <v>101.85</v>
      </c>
      <c r="M400" s="15">
        <v>106.22</v>
      </c>
      <c r="N400" s="15">
        <v>0</v>
      </c>
    </row>
    <row r="401" spans="1:47" s="15" customFormat="1" ht="11.25" x14ac:dyDescent="0.15">
      <c r="A401" s="98">
        <v>42916</v>
      </c>
      <c r="B401" s="96">
        <f t="shared" si="595"/>
        <v>96.776464916012202</v>
      </c>
      <c r="C401" s="26">
        <f t="shared" si="596"/>
        <v>97.360886775169917</v>
      </c>
      <c r="D401" s="26">
        <f t="shared" si="597"/>
        <v>99.1197880754425</v>
      </c>
      <c r="E401" s="26">
        <f t="shared" si="591"/>
        <v>97.752379922208206</v>
      </c>
      <c r="F401" s="27">
        <f t="shared" si="592"/>
        <v>99.001645783997645</v>
      </c>
      <c r="G401" s="27">
        <f t="shared" si="593"/>
        <v>99.59950525260885</v>
      </c>
      <c r="H401" s="27">
        <f t="shared" si="594"/>
        <v>101.3988489633935</v>
      </c>
      <c r="I401" s="15">
        <v>97.7</v>
      </c>
      <c r="J401" s="26">
        <v>98.42</v>
      </c>
      <c r="K401" s="22">
        <v>101.3</v>
      </c>
      <c r="L401" s="15">
        <v>101.85</v>
      </c>
      <c r="M401" s="15">
        <v>104.38</v>
      </c>
      <c r="N401" s="15">
        <v>0</v>
      </c>
    </row>
    <row r="402" spans="1:47" s="15" customFormat="1" ht="11.25" x14ac:dyDescent="0.15">
      <c r="A402" s="20" t="s">
        <v>238</v>
      </c>
      <c r="C402" s="96"/>
      <c r="D402" s="26"/>
      <c r="E402" s="26"/>
      <c r="F402" s="26"/>
      <c r="G402" s="27">
        <f>AVERAGE(F354:F401)</f>
        <v>99.774576628103205</v>
      </c>
      <c r="H402" s="27">
        <f>AVERAGE(G354:G401)</f>
        <v>99.897479186309553</v>
      </c>
      <c r="I402" s="27">
        <f>AVERAGE(H354:H401)</f>
        <v>100.32794418558719</v>
      </c>
      <c r="K402" s="26"/>
      <c r="L402" s="22"/>
      <c r="N402" s="22"/>
      <c r="O402" s="22"/>
    </row>
    <row r="403" spans="1:47" s="15" customFormat="1" ht="11.25" x14ac:dyDescent="0.15">
      <c r="A403" s="20" t="s">
        <v>239</v>
      </c>
      <c r="C403" s="96"/>
      <c r="D403" s="26"/>
      <c r="E403" s="26"/>
      <c r="F403" s="26"/>
      <c r="G403" s="27">
        <f>VAR(G354:G402)</f>
        <v>0.16527916513708549</v>
      </c>
      <c r="H403" s="27">
        <f t="shared" ref="H403:I403" si="598">VAR(H354:H402)</f>
        <v>1.5457019718110028</v>
      </c>
      <c r="I403" s="27">
        <f t="shared" si="598"/>
        <v>0.17140447494116295</v>
      </c>
      <c r="K403" s="26"/>
      <c r="L403" s="22"/>
      <c r="N403" s="22" t="s">
        <v>244</v>
      </c>
      <c r="O403" s="22" t="s">
        <v>245</v>
      </c>
      <c r="P403" s="15" t="s">
        <v>246</v>
      </c>
      <c r="Q403" s="15" t="s">
        <v>247</v>
      </c>
      <c r="R403" s="15" t="s">
        <v>248</v>
      </c>
    </row>
    <row r="404" spans="1:47" s="15" customFormat="1" ht="11.25" x14ac:dyDescent="0.15">
      <c r="A404" s="20"/>
      <c r="C404" s="92"/>
      <c r="G404" s="26">
        <f>G403^(1/2)</f>
        <v>0.40654540353702867</v>
      </c>
      <c r="H404" s="26">
        <f t="shared" ref="H404:I404" si="599">H403^(1/2)</f>
        <v>1.243262631872688</v>
      </c>
      <c r="I404" s="26">
        <f t="shared" si="599"/>
        <v>0.41401023530966352</v>
      </c>
      <c r="K404" s="26"/>
      <c r="L404" s="22"/>
      <c r="N404" s="84">
        <f t="shared" ref="N404:N451" si="600">IF(F354&lt;I354,1,0)</f>
        <v>0</v>
      </c>
      <c r="O404" s="84">
        <f t="shared" ref="O404:O451" si="601">IF((I354&lt;F354)*(F354&lt;J354),1,0)</f>
        <v>0</v>
      </c>
      <c r="P404" s="15">
        <f t="shared" ref="P404:P451" si="602">IF((J354&lt;F354)*(F354&lt;K354),1,0)</f>
        <v>1</v>
      </c>
      <c r="Q404" s="15">
        <f t="shared" ref="Q404:Q451" si="603">IF((K354&lt;F354)*(F354&lt;L354),1,0)</f>
        <v>0</v>
      </c>
      <c r="R404" s="15">
        <f t="shared" ref="R404:R451" si="604">IF(F354&gt;L354,1,0)</f>
        <v>0</v>
      </c>
    </row>
    <row r="405" spans="1:47" s="15" customFormat="1" ht="11.25" x14ac:dyDescent="0.15">
      <c r="A405" s="20" t="s">
        <v>102</v>
      </c>
      <c r="B405" s="92"/>
      <c r="J405" s="26"/>
      <c r="K405" s="22"/>
      <c r="M405" s="22"/>
      <c r="N405" s="84">
        <f t="shared" si="600"/>
        <v>0</v>
      </c>
      <c r="O405" s="84">
        <f t="shared" si="601"/>
        <v>0</v>
      </c>
      <c r="P405" s="15">
        <f t="shared" si="602"/>
        <v>1</v>
      </c>
      <c r="Q405" s="15">
        <f t="shared" si="603"/>
        <v>0</v>
      </c>
      <c r="R405" s="15">
        <f t="shared" si="604"/>
        <v>0</v>
      </c>
    </row>
    <row r="406" spans="1:47" s="15" customFormat="1" ht="11.25" x14ac:dyDescent="0.15">
      <c r="A406" s="20">
        <v>38717</v>
      </c>
      <c r="B406" s="92">
        <f t="shared" ref="B406:Z406" si="605">IF(B104&gt;0,1,0)</f>
        <v>0</v>
      </c>
      <c r="C406" s="15">
        <f t="shared" si="605"/>
        <v>0</v>
      </c>
      <c r="D406" s="15">
        <f t="shared" si="605"/>
        <v>0</v>
      </c>
      <c r="E406" s="15">
        <f t="shared" si="605"/>
        <v>0</v>
      </c>
      <c r="F406" s="15">
        <f t="shared" si="605"/>
        <v>1</v>
      </c>
      <c r="G406" s="15">
        <f t="shared" si="605"/>
        <v>0</v>
      </c>
      <c r="H406" s="15">
        <f t="shared" si="605"/>
        <v>1</v>
      </c>
      <c r="I406" s="15">
        <f t="shared" si="605"/>
        <v>0</v>
      </c>
      <c r="J406" s="15">
        <f t="shared" si="605"/>
        <v>1</v>
      </c>
      <c r="K406" s="15">
        <f t="shared" si="605"/>
        <v>1</v>
      </c>
      <c r="L406" s="15">
        <f t="shared" si="605"/>
        <v>1</v>
      </c>
      <c r="M406" s="15">
        <f t="shared" si="605"/>
        <v>1</v>
      </c>
      <c r="N406" s="84">
        <f t="shared" si="600"/>
        <v>0</v>
      </c>
      <c r="O406" s="84">
        <f t="shared" si="601"/>
        <v>0</v>
      </c>
      <c r="P406" s="15">
        <f t="shared" si="602"/>
        <v>1</v>
      </c>
      <c r="Q406" s="15">
        <f t="shared" si="603"/>
        <v>0</v>
      </c>
      <c r="R406" s="15">
        <f t="shared" si="604"/>
        <v>0</v>
      </c>
      <c r="S406" s="15">
        <f t="shared" si="605"/>
        <v>1</v>
      </c>
      <c r="T406" s="15">
        <f t="shared" si="605"/>
        <v>0</v>
      </c>
      <c r="U406" s="15">
        <f t="shared" si="605"/>
        <v>0</v>
      </c>
      <c r="V406" s="15">
        <f t="shared" si="605"/>
        <v>1</v>
      </c>
      <c r="W406" s="15">
        <f t="shared" si="605"/>
        <v>1</v>
      </c>
      <c r="X406" s="15">
        <f t="shared" si="605"/>
        <v>1</v>
      </c>
      <c r="Y406" s="15">
        <f t="shared" si="605"/>
        <v>1</v>
      </c>
      <c r="Z406" s="15">
        <f t="shared" si="605"/>
        <v>1</v>
      </c>
      <c r="AB406" s="15">
        <f t="shared" ref="AB406:AU406" si="606">IF(AB104&gt;0,1,0)</f>
        <v>0</v>
      </c>
      <c r="AC406" s="15">
        <f t="shared" si="606"/>
        <v>1</v>
      </c>
      <c r="AD406" s="15">
        <f t="shared" si="606"/>
        <v>0</v>
      </c>
      <c r="AE406" s="15">
        <f t="shared" si="606"/>
        <v>1</v>
      </c>
      <c r="AF406" s="15">
        <f t="shared" si="606"/>
        <v>1</v>
      </c>
      <c r="AG406" s="15">
        <f t="shared" si="606"/>
        <v>1</v>
      </c>
      <c r="AH406" s="15">
        <f t="shared" si="606"/>
        <v>1</v>
      </c>
      <c r="AI406" s="15">
        <f t="shared" si="606"/>
        <v>1</v>
      </c>
      <c r="AJ406" s="15">
        <f t="shared" si="606"/>
        <v>0</v>
      </c>
      <c r="AK406" s="15">
        <f t="shared" si="606"/>
        <v>1</v>
      </c>
      <c r="AL406" s="15">
        <f t="shared" si="606"/>
        <v>1</v>
      </c>
      <c r="AM406" s="15">
        <f t="shared" si="606"/>
        <v>0</v>
      </c>
      <c r="AN406" s="15">
        <f t="shared" si="606"/>
        <v>0</v>
      </c>
      <c r="AO406" s="15">
        <f t="shared" si="606"/>
        <v>0</v>
      </c>
      <c r="AP406" s="15">
        <f t="shared" si="606"/>
        <v>0</v>
      </c>
      <c r="AQ406" s="15">
        <f t="shared" si="606"/>
        <v>0</v>
      </c>
      <c r="AR406" s="15">
        <f t="shared" si="606"/>
        <v>1</v>
      </c>
      <c r="AS406" s="15">
        <f t="shared" si="606"/>
        <v>0</v>
      </c>
      <c r="AT406" s="15">
        <f t="shared" si="606"/>
        <v>0</v>
      </c>
      <c r="AU406" s="15">
        <f t="shared" si="606"/>
        <v>1</v>
      </c>
    </row>
    <row r="407" spans="1:47" s="15" customFormat="1" ht="11.25" x14ac:dyDescent="0.15">
      <c r="A407" s="20">
        <v>38807</v>
      </c>
      <c r="B407" s="92">
        <f t="shared" ref="B407:B452" si="607">IF(B105&gt;0,1,0)</f>
        <v>0</v>
      </c>
      <c r="C407" s="15">
        <f t="shared" ref="C407:M407" si="608">IF(C105&gt;0,1,0)</f>
        <v>1</v>
      </c>
      <c r="D407" s="15">
        <f t="shared" si="608"/>
        <v>0</v>
      </c>
      <c r="E407" s="15">
        <f t="shared" si="608"/>
        <v>1</v>
      </c>
      <c r="F407" s="15">
        <f t="shared" si="608"/>
        <v>1</v>
      </c>
      <c r="G407" s="15">
        <f t="shared" si="608"/>
        <v>0</v>
      </c>
      <c r="H407" s="15">
        <f t="shared" si="608"/>
        <v>0</v>
      </c>
      <c r="I407" s="15">
        <f t="shared" si="608"/>
        <v>1</v>
      </c>
      <c r="J407" s="15">
        <f t="shared" si="608"/>
        <v>1</v>
      </c>
      <c r="K407" s="15">
        <f t="shared" si="608"/>
        <v>1</v>
      </c>
      <c r="L407" s="15">
        <f t="shared" si="608"/>
        <v>1</v>
      </c>
      <c r="M407" s="15">
        <f t="shared" si="608"/>
        <v>1</v>
      </c>
      <c r="N407" s="84">
        <f t="shared" si="600"/>
        <v>0</v>
      </c>
      <c r="O407" s="84">
        <f t="shared" si="601"/>
        <v>0</v>
      </c>
      <c r="P407" s="15">
        <f t="shared" si="602"/>
        <v>1</v>
      </c>
      <c r="Q407" s="15">
        <f t="shared" si="603"/>
        <v>0</v>
      </c>
      <c r="R407" s="15">
        <f t="shared" si="604"/>
        <v>0</v>
      </c>
      <c r="S407" s="15">
        <f>IF(S105&gt;0,1,0)</f>
        <v>0</v>
      </c>
      <c r="T407" s="15">
        <f t="shared" ref="T407:Z407" si="609">IF(T105&gt;0,1,0)</f>
        <v>1</v>
      </c>
      <c r="U407" s="15">
        <f t="shared" si="609"/>
        <v>0</v>
      </c>
      <c r="V407" s="15">
        <f t="shared" si="609"/>
        <v>1</v>
      </c>
      <c r="W407" s="15">
        <f t="shared" si="609"/>
        <v>1</v>
      </c>
      <c r="X407" s="15">
        <f t="shared" si="609"/>
        <v>0</v>
      </c>
      <c r="Y407" s="15">
        <f t="shared" si="609"/>
        <v>1</v>
      </c>
      <c r="Z407" s="15">
        <f t="shared" si="609"/>
        <v>0</v>
      </c>
      <c r="AB407" s="15">
        <f t="shared" ref="AB407:AU407" si="610">IF(AB105&gt;0,1,0)</f>
        <v>0</v>
      </c>
      <c r="AC407" s="15">
        <f t="shared" si="610"/>
        <v>1</v>
      </c>
      <c r="AD407" s="15">
        <f t="shared" si="610"/>
        <v>1</v>
      </c>
      <c r="AE407" s="15">
        <f t="shared" si="610"/>
        <v>0</v>
      </c>
      <c r="AF407" s="15">
        <f t="shared" si="610"/>
        <v>0</v>
      </c>
      <c r="AG407" s="15">
        <f t="shared" si="610"/>
        <v>1</v>
      </c>
      <c r="AH407" s="15">
        <f t="shared" si="610"/>
        <v>1</v>
      </c>
      <c r="AI407" s="15">
        <f t="shared" si="610"/>
        <v>0</v>
      </c>
      <c r="AJ407" s="15">
        <f t="shared" si="610"/>
        <v>1</v>
      </c>
      <c r="AK407" s="15">
        <f t="shared" si="610"/>
        <v>1</v>
      </c>
      <c r="AL407" s="15">
        <f t="shared" si="610"/>
        <v>1</v>
      </c>
      <c r="AM407" s="15">
        <f t="shared" si="610"/>
        <v>0</v>
      </c>
      <c r="AN407" s="15">
        <f t="shared" si="610"/>
        <v>1</v>
      </c>
      <c r="AO407" s="15">
        <f t="shared" si="610"/>
        <v>0</v>
      </c>
      <c r="AP407" s="15">
        <f t="shared" si="610"/>
        <v>1</v>
      </c>
      <c r="AQ407" s="15">
        <f t="shared" si="610"/>
        <v>0</v>
      </c>
      <c r="AR407" s="15">
        <f t="shared" si="610"/>
        <v>0</v>
      </c>
      <c r="AS407" s="15">
        <f t="shared" si="610"/>
        <v>1</v>
      </c>
      <c r="AT407" s="15">
        <f t="shared" si="610"/>
        <v>1</v>
      </c>
      <c r="AU407" s="15">
        <f t="shared" si="610"/>
        <v>0</v>
      </c>
    </row>
    <row r="408" spans="1:47" s="15" customFormat="1" ht="11.25" x14ac:dyDescent="0.15">
      <c r="A408" s="20">
        <v>38898</v>
      </c>
      <c r="B408" s="92">
        <f t="shared" si="607"/>
        <v>1</v>
      </c>
      <c r="C408" s="15">
        <f t="shared" ref="C408:M408" si="611">IF(C106&gt;0,1,0)</f>
        <v>1</v>
      </c>
      <c r="D408" s="15">
        <f t="shared" si="611"/>
        <v>0</v>
      </c>
      <c r="E408" s="15">
        <f t="shared" si="611"/>
        <v>0</v>
      </c>
      <c r="F408" s="15">
        <f t="shared" si="611"/>
        <v>0</v>
      </c>
      <c r="G408" s="15">
        <f t="shared" si="611"/>
        <v>1</v>
      </c>
      <c r="H408" s="15">
        <f t="shared" si="611"/>
        <v>0</v>
      </c>
      <c r="I408" s="15">
        <f t="shared" si="611"/>
        <v>1</v>
      </c>
      <c r="J408" s="15">
        <f t="shared" si="611"/>
        <v>1</v>
      </c>
      <c r="K408" s="15">
        <f t="shared" si="611"/>
        <v>0</v>
      </c>
      <c r="L408" s="15">
        <f t="shared" si="611"/>
        <v>1</v>
      </c>
      <c r="M408" s="15">
        <f t="shared" si="611"/>
        <v>0</v>
      </c>
      <c r="N408" s="84">
        <f t="shared" si="600"/>
        <v>0</v>
      </c>
      <c r="O408" s="84">
        <f t="shared" si="601"/>
        <v>0</v>
      </c>
      <c r="P408" s="15">
        <f t="shared" si="602"/>
        <v>1</v>
      </c>
      <c r="Q408" s="15">
        <f t="shared" si="603"/>
        <v>0</v>
      </c>
      <c r="R408" s="15">
        <f t="shared" si="604"/>
        <v>0</v>
      </c>
      <c r="S408" s="15">
        <f t="shared" ref="S408:Z408" si="612">IF(S106&gt;0,1,0)</f>
        <v>0</v>
      </c>
      <c r="T408" s="15">
        <f t="shared" si="612"/>
        <v>1</v>
      </c>
      <c r="U408" s="15">
        <f t="shared" si="612"/>
        <v>1</v>
      </c>
      <c r="V408" s="15">
        <f t="shared" si="612"/>
        <v>0</v>
      </c>
      <c r="W408" s="15">
        <f t="shared" si="612"/>
        <v>0</v>
      </c>
      <c r="X408" s="15">
        <f t="shared" si="612"/>
        <v>1</v>
      </c>
      <c r="Y408" s="15">
        <f t="shared" si="612"/>
        <v>1</v>
      </c>
      <c r="Z408" s="15">
        <f t="shared" si="612"/>
        <v>0</v>
      </c>
      <c r="AB408" s="15">
        <f t="shared" ref="AB408:AU408" si="613">IF(AB106&gt;0,1,0)</f>
        <v>1</v>
      </c>
      <c r="AC408" s="15">
        <f t="shared" si="613"/>
        <v>1</v>
      </c>
      <c r="AD408" s="15">
        <f t="shared" si="613"/>
        <v>1</v>
      </c>
      <c r="AE408" s="15">
        <f t="shared" si="613"/>
        <v>1</v>
      </c>
      <c r="AF408" s="15">
        <f t="shared" si="613"/>
        <v>1</v>
      </c>
      <c r="AG408" s="15">
        <f t="shared" si="613"/>
        <v>1</v>
      </c>
      <c r="AH408" s="15">
        <f t="shared" si="613"/>
        <v>0</v>
      </c>
      <c r="AI408" s="15">
        <f t="shared" si="613"/>
        <v>0</v>
      </c>
      <c r="AJ408" s="15">
        <f t="shared" si="613"/>
        <v>0</v>
      </c>
      <c r="AK408" s="15">
        <f t="shared" si="613"/>
        <v>1</v>
      </c>
      <c r="AL408" s="15">
        <f t="shared" si="613"/>
        <v>1</v>
      </c>
      <c r="AM408" s="15">
        <f t="shared" si="613"/>
        <v>0</v>
      </c>
      <c r="AN408" s="15">
        <f t="shared" si="613"/>
        <v>1</v>
      </c>
      <c r="AO408" s="15">
        <f t="shared" si="613"/>
        <v>1</v>
      </c>
      <c r="AP408" s="15">
        <f t="shared" si="613"/>
        <v>0</v>
      </c>
      <c r="AQ408" s="15">
        <f t="shared" si="613"/>
        <v>0</v>
      </c>
      <c r="AR408" s="15">
        <f t="shared" si="613"/>
        <v>1</v>
      </c>
      <c r="AS408" s="15">
        <f t="shared" si="613"/>
        <v>0</v>
      </c>
      <c r="AT408" s="15">
        <f t="shared" si="613"/>
        <v>0</v>
      </c>
      <c r="AU408" s="15">
        <f t="shared" si="613"/>
        <v>1</v>
      </c>
    </row>
    <row r="409" spans="1:47" s="15" customFormat="1" ht="11.25" x14ac:dyDescent="0.15">
      <c r="A409" s="20">
        <v>38990</v>
      </c>
      <c r="B409" s="92">
        <f t="shared" si="607"/>
        <v>0</v>
      </c>
      <c r="C409" s="15">
        <f t="shared" ref="C409:M409" si="614">IF(C107&gt;0,1,0)</f>
        <v>0</v>
      </c>
      <c r="D409" s="15">
        <f t="shared" si="614"/>
        <v>0</v>
      </c>
      <c r="E409" s="15">
        <f t="shared" si="614"/>
        <v>1</v>
      </c>
      <c r="F409" s="15">
        <f t="shared" si="614"/>
        <v>0</v>
      </c>
      <c r="G409" s="15">
        <f t="shared" si="614"/>
        <v>1</v>
      </c>
      <c r="H409" s="15">
        <f t="shared" si="614"/>
        <v>1</v>
      </c>
      <c r="I409" s="15">
        <f t="shared" si="614"/>
        <v>0</v>
      </c>
      <c r="J409" s="15">
        <f t="shared" si="614"/>
        <v>0</v>
      </c>
      <c r="K409" s="15">
        <f t="shared" si="614"/>
        <v>1</v>
      </c>
      <c r="L409" s="15">
        <f t="shared" si="614"/>
        <v>1</v>
      </c>
      <c r="M409" s="15">
        <f t="shared" si="614"/>
        <v>0</v>
      </c>
      <c r="N409" s="84">
        <f t="shared" si="600"/>
        <v>0</v>
      </c>
      <c r="O409" s="84">
        <f t="shared" si="601"/>
        <v>0</v>
      </c>
      <c r="P409" s="15">
        <f t="shared" si="602"/>
        <v>1</v>
      </c>
      <c r="Q409" s="15">
        <f t="shared" si="603"/>
        <v>0</v>
      </c>
      <c r="R409" s="15">
        <f t="shared" si="604"/>
        <v>0</v>
      </c>
      <c r="S409" s="15">
        <f t="shared" ref="S409:Z409" si="615">IF(S107&gt;0,1,0)</f>
        <v>0</v>
      </c>
      <c r="T409" s="15">
        <f t="shared" si="615"/>
        <v>1</v>
      </c>
      <c r="U409" s="15">
        <f t="shared" si="615"/>
        <v>0</v>
      </c>
      <c r="V409" s="15">
        <f t="shared" si="615"/>
        <v>1</v>
      </c>
      <c r="W409" s="15">
        <f t="shared" si="615"/>
        <v>1</v>
      </c>
      <c r="X409" s="15">
        <f t="shared" si="615"/>
        <v>0</v>
      </c>
      <c r="Y409" s="15">
        <f t="shared" si="615"/>
        <v>1</v>
      </c>
      <c r="Z409" s="15">
        <f t="shared" si="615"/>
        <v>0</v>
      </c>
      <c r="AB409" s="15">
        <f t="shared" ref="AB409:AU409" si="616">IF(AB107&gt;0,1,0)</f>
        <v>1</v>
      </c>
      <c r="AC409" s="15">
        <f t="shared" si="616"/>
        <v>0</v>
      </c>
      <c r="AD409" s="15">
        <f t="shared" si="616"/>
        <v>1</v>
      </c>
      <c r="AE409" s="15">
        <f t="shared" si="616"/>
        <v>1</v>
      </c>
      <c r="AF409" s="15">
        <f t="shared" si="616"/>
        <v>1</v>
      </c>
      <c r="AG409" s="15">
        <f t="shared" si="616"/>
        <v>0</v>
      </c>
      <c r="AH409" s="15">
        <f t="shared" si="616"/>
        <v>0</v>
      </c>
      <c r="AI409" s="15">
        <f t="shared" si="616"/>
        <v>1</v>
      </c>
      <c r="AJ409" s="15">
        <f t="shared" si="616"/>
        <v>1</v>
      </c>
      <c r="AK409" s="15">
        <f t="shared" si="616"/>
        <v>0</v>
      </c>
      <c r="AL409" s="15">
        <f t="shared" si="616"/>
        <v>0</v>
      </c>
      <c r="AM409" s="15">
        <f t="shared" si="616"/>
        <v>0</v>
      </c>
      <c r="AN409" s="15">
        <f t="shared" si="616"/>
        <v>0</v>
      </c>
      <c r="AO409" s="15">
        <f t="shared" si="616"/>
        <v>1</v>
      </c>
      <c r="AP409" s="15">
        <f t="shared" si="616"/>
        <v>0</v>
      </c>
      <c r="AQ409" s="15">
        <f t="shared" si="616"/>
        <v>0</v>
      </c>
      <c r="AR409" s="15">
        <f t="shared" si="616"/>
        <v>0</v>
      </c>
      <c r="AS409" s="15">
        <f t="shared" si="616"/>
        <v>0</v>
      </c>
      <c r="AT409" s="15">
        <f t="shared" si="616"/>
        <v>0</v>
      </c>
      <c r="AU409" s="15">
        <f t="shared" si="616"/>
        <v>0</v>
      </c>
    </row>
    <row r="410" spans="1:47" s="15" customFormat="1" ht="11.25" x14ac:dyDescent="0.15">
      <c r="A410" s="20">
        <v>39082</v>
      </c>
      <c r="B410" s="92">
        <f t="shared" si="607"/>
        <v>0</v>
      </c>
      <c r="C410" s="15">
        <f t="shared" ref="C410:M410" si="617">IF(C108&gt;0,1,0)</f>
        <v>1</v>
      </c>
      <c r="D410" s="15">
        <f t="shared" si="617"/>
        <v>1</v>
      </c>
      <c r="E410" s="15">
        <f t="shared" si="617"/>
        <v>1</v>
      </c>
      <c r="F410" s="15">
        <f t="shared" si="617"/>
        <v>0</v>
      </c>
      <c r="G410" s="15">
        <f t="shared" si="617"/>
        <v>1</v>
      </c>
      <c r="H410" s="15">
        <f t="shared" si="617"/>
        <v>0</v>
      </c>
      <c r="I410" s="15">
        <f t="shared" si="617"/>
        <v>1</v>
      </c>
      <c r="J410" s="15">
        <f t="shared" si="617"/>
        <v>1</v>
      </c>
      <c r="K410" s="15">
        <f t="shared" si="617"/>
        <v>0</v>
      </c>
      <c r="L410" s="15">
        <f t="shared" si="617"/>
        <v>1</v>
      </c>
      <c r="M410" s="15">
        <f t="shared" si="617"/>
        <v>0</v>
      </c>
      <c r="N410" s="84">
        <f t="shared" si="600"/>
        <v>0</v>
      </c>
      <c r="O410" s="84">
        <f t="shared" si="601"/>
        <v>0</v>
      </c>
      <c r="P410" s="15">
        <f t="shared" si="602"/>
        <v>1</v>
      </c>
      <c r="Q410" s="15">
        <f t="shared" si="603"/>
        <v>0</v>
      </c>
      <c r="R410" s="15">
        <f t="shared" si="604"/>
        <v>0</v>
      </c>
      <c r="S410" s="15">
        <f t="shared" ref="S410:Z410" si="618">IF(S108&gt;0,1,0)</f>
        <v>0</v>
      </c>
      <c r="T410" s="15">
        <f t="shared" si="618"/>
        <v>0</v>
      </c>
      <c r="U410" s="15">
        <f t="shared" si="618"/>
        <v>1</v>
      </c>
      <c r="V410" s="15">
        <f t="shared" si="618"/>
        <v>1</v>
      </c>
      <c r="W410" s="15">
        <f t="shared" si="618"/>
        <v>1</v>
      </c>
      <c r="X410" s="15">
        <f t="shared" si="618"/>
        <v>1</v>
      </c>
      <c r="Y410" s="15">
        <f t="shared" si="618"/>
        <v>1</v>
      </c>
      <c r="Z410" s="15">
        <f t="shared" si="618"/>
        <v>0</v>
      </c>
      <c r="AB410" s="15">
        <f t="shared" ref="AB410:AU410" si="619">IF(AB108&gt;0,1,0)</f>
        <v>0</v>
      </c>
      <c r="AC410" s="15">
        <f t="shared" si="619"/>
        <v>0</v>
      </c>
      <c r="AD410" s="15">
        <f t="shared" si="619"/>
        <v>1</v>
      </c>
      <c r="AE410" s="15">
        <f t="shared" si="619"/>
        <v>0</v>
      </c>
      <c r="AF410" s="15">
        <f t="shared" si="619"/>
        <v>1</v>
      </c>
      <c r="AG410" s="15">
        <f t="shared" si="619"/>
        <v>0</v>
      </c>
      <c r="AH410" s="15">
        <f t="shared" si="619"/>
        <v>0</v>
      </c>
      <c r="AI410" s="15">
        <f t="shared" si="619"/>
        <v>1</v>
      </c>
      <c r="AJ410" s="15">
        <f t="shared" si="619"/>
        <v>0</v>
      </c>
      <c r="AK410" s="15">
        <f t="shared" si="619"/>
        <v>0</v>
      </c>
      <c r="AL410" s="15">
        <f t="shared" si="619"/>
        <v>0</v>
      </c>
      <c r="AM410" s="15">
        <f t="shared" si="619"/>
        <v>1</v>
      </c>
      <c r="AN410" s="15">
        <f t="shared" si="619"/>
        <v>0</v>
      </c>
      <c r="AO410" s="15">
        <f t="shared" si="619"/>
        <v>1</v>
      </c>
      <c r="AP410" s="15">
        <f t="shared" si="619"/>
        <v>1</v>
      </c>
      <c r="AQ410" s="15">
        <f t="shared" si="619"/>
        <v>1</v>
      </c>
      <c r="AR410" s="15">
        <f t="shared" si="619"/>
        <v>1</v>
      </c>
      <c r="AS410" s="15">
        <f t="shared" si="619"/>
        <v>1</v>
      </c>
      <c r="AT410" s="15">
        <f t="shared" si="619"/>
        <v>1</v>
      </c>
      <c r="AU410" s="15">
        <f t="shared" si="619"/>
        <v>0</v>
      </c>
    </row>
    <row r="411" spans="1:47" s="15" customFormat="1" ht="11.25" x14ac:dyDescent="0.15">
      <c r="A411" s="20">
        <v>39172</v>
      </c>
      <c r="B411" s="92">
        <f t="shared" si="607"/>
        <v>1</v>
      </c>
      <c r="C411" s="15">
        <f t="shared" ref="C411:M411" si="620">IF(C109&gt;0,1,0)</f>
        <v>1</v>
      </c>
      <c r="D411" s="15">
        <f t="shared" si="620"/>
        <v>1</v>
      </c>
      <c r="E411" s="15">
        <f t="shared" si="620"/>
        <v>1</v>
      </c>
      <c r="F411" s="15">
        <f t="shared" si="620"/>
        <v>0</v>
      </c>
      <c r="G411" s="15">
        <f t="shared" si="620"/>
        <v>0</v>
      </c>
      <c r="H411" s="15">
        <f t="shared" si="620"/>
        <v>1</v>
      </c>
      <c r="I411" s="15">
        <f t="shared" si="620"/>
        <v>1</v>
      </c>
      <c r="J411" s="15">
        <f t="shared" si="620"/>
        <v>1</v>
      </c>
      <c r="K411" s="15">
        <f t="shared" si="620"/>
        <v>1</v>
      </c>
      <c r="L411" s="15">
        <f t="shared" si="620"/>
        <v>1</v>
      </c>
      <c r="M411" s="15">
        <f t="shared" si="620"/>
        <v>0</v>
      </c>
      <c r="N411" s="84">
        <f t="shared" si="600"/>
        <v>0</v>
      </c>
      <c r="O411" s="84">
        <f t="shared" si="601"/>
        <v>0</v>
      </c>
      <c r="P411" s="15">
        <f t="shared" si="602"/>
        <v>1</v>
      </c>
      <c r="Q411" s="15">
        <f t="shared" si="603"/>
        <v>0</v>
      </c>
      <c r="R411" s="15">
        <f t="shared" si="604"/>
        <v>0</v>
      </c>
      <c r="S411" s="15">
        <f t="shared" ref="S411:Z411" si="621">IF(S109&gt;0,1,0)</f>
        <v>0</v>
      </c>
      <c r="T411" s="15">
        <f t="shared" si="621"/>
        <v>1</v>
      </c>
      <c r="U411" s="15">
        <f t="shared" si="621"/>
        <v>1</v>
      </c>
      <c r="V411" s="15">
        <f t="shared" si="621"/>
        <v>1</v>
      </c>
      <c r="W411" s="15">
        <f t="shared" si="621"/>
        <v>1</v>
      </c>
      <c r="X411" s="15">
        <f t="shared" si="621"/>
        <v>1</v>
      </c>
      <c r="Y411" s="15">
        <f t="shared" si="621"/>
        <v>1</v>
      </c>
      <c r="Z411" s="15">
        <f t="shared" si="621"/>
        <v>0</v>
      </c>
      <c r="AB411" s="15">
        <f t="shared" ref="AB411:AU411" si="622">IF(AB109&gt;0,1,0)</f>
        <v>1</v>
      </c>
      <c r="AC411" s="15">
        <f t="shared" si="622"/>
        <v>1</v>
      </c>
      <c r="AD411" s="15">
        <f t="shared" si="622"/>
        <v>1</v>
      </c>
      <c r="AE411" s="15">
        <f t="shared" si="622"/>
        <v>0</v>
      </c>
      <c r="AF411" s="15">
        <f t="shared" si="622"/>
        <v>1</v>
      </c>
      <c r="AG411" s="15">
        <f t="shared" si="622"/>
        <v>1</v>
      </c>
      <c r="AH411" s="15">
        <f t="shared" si="622"/>
        <v>0</v>
      </c>
      <c r="AI411" s="15">
        <f t="shared" si="622"/>
        <v>1</v>
      </c>
      <c r="AJ411" s="15">
        <f t="shared" si="622"/>
        <v>1</v>
      </c>
      <c r="AK411" s="15">
        <f t="shared" si="622"/>
        <v>1</v>
      </c>
      <c r="AL411" s="15">
        <f t="shared" si="622"/>
        <v>1</v>
      </c>
      <c r="AM411" s="15">
        <f t="shared" si="622"/>
        <v>1</v>
      </c>
      <c r="AN411" s="15">
        <f t="shared" si="622"/>
        <v>1</v>
      </c>
      <c r="AO411" s="15">
        <f t="shared" si="622"/>
        <v>0</v>
      </c>
      <c r="AP411" s="15">
        <f t="shared" si="622"/>
        <v>1</v>
      </c>
      <c r="AQ411" s="15">
        <f t="shared" si="622"/>
        <v>1</v>
      </c>
      <c r="AR411" s="15">
        <f t="shared" si="622"/>
        <v>1</v>
      </c>
      <c r="AS411" s="15">
        <f t="shared" si="622"/>
        <v>1</v>
      </c>
      <c r="AT411" s="15">
        <f t="shared" si="622"/>
        <v>1</v>
      </c>
      <c r="AU411" s="15">
        <f t="shared" si="622"/>
        <v>0</v>
      </c>
    </row>
    <row r="412" spans="1:47" s="15" customFormat="1" ht="11.25" x14ac:dyDescent="0.15">
      <c r="A412" s="20">
        <v>39263</v>
      </c>
      <c r="B412" s="92">
        <f t="shared" si="607"/>
        <v>0</v>
      </c>
      <c r="C412" s="15">
        <f t="shared" ref="C412:M412" si="623">IF(C110&gt;0,1,0)</f>
        <v>1</v>
      </c>
      <c r="D412" s="15">
        <f t="shared" si="623"/>
        <v>1</v>
      </c>
      <c r="E412" s="15">
        <f t="shared" si="623"/>
        <v>1</v>
      </c>
      <c r="F412" s="15">
        <f t="shared" si="623"/>
        <v>0</v>
      </c>
      <c r="G412" s="15">
        <f t="shared" si="623"/>
        <v>1</v>
      </c>
      <c r="H412" s="15">
        <f t="shared" si="623"/>
        <v>1</v>
      </c>
      <c r="I412" s="15">
        <f t="shared" si="623"/>
        <v>1</v>
      </c>
      <c r="J412" s="15">
        <f t="shared" si="623"/>
        <v>1</v>
      </c>
      <c r="K412" s="15">
        <f t="shared" si="623"/>
        <v>1</v>
      </c>
      <c r="L412" s="15">
        <f t="shared" si="623"/>
        <v>1</v>
      </c>
      <c r="M412" s="15">
        <f t="shared" si="623"/>
        <v>0</v>
      </c>
      <c r="N412" s="84">
        <f t="shared" si="600"/>
        <v>0</v>
      </c>
      <c r="O412" s="84">
        <f t="shared" si="601"/>
        <v>0</v>
      </c>
      <c r="P412" s="15">
        <f t="shared" si="602"/>
        <v>1</v>
      </c>
      <c r="Q412" s="15">
        <f t="shared" si="603"/>
        <v>0</v>
      </c>
      <c r="R412" s="15">
        <f t="shared" si="604"/>
        <v>0</v>
      </c>
      <c r="S412" s="15">
        <f t="shared" ref="S412:Z412" si="624">IF(S110&gt;0,1,0)</f>
        <v>1</v>
      </c>
      <c r="T412" s="15">
        <f t="shared" si="624"/>
        <v>1</v>
      </c>
      <c r="U412" s="15">
        <f t="shared" si="624"/>
        <v>0</v>
      </c>
      <c r="V412" s="15">
        <f t="shared" si="624"/>
        <v>1</v>
      </c>
      <c r="W412" s="15">
        <f t="shared" si="624"/>
        <v>1</v>
      </c>
      <c r="X412" s="15">
        <f t="shared" si="624"/>
        <v>0</v>
      </c>
      <c r="Y412" s="15">
        <f t="shared" si="624"/>
        <v>1</v>
      </c>
      <c r="Z412" s="15">
        <f t="shared" si="624"/>
        <v>1</v>
      </c>
      <c r="AB412" s="15">
        <f t="shared" ref="AB412:AU412" si="625">IF(AB110&gt;0,1,0)</f>
        <v>1</v>
      </c>
      <c r="AC412" s="15">
        <f t="shared" si="625"/>
        <v>0</v>
      </c>
      <c r="AD412" s="15">
        <f t="shared" si="625"/>
        <v>1</v>
      </c>
      <c r="AE412" s="15">
        <f t="shared" si="625"/>
        <v>0</v>
      </c>
      <c r="AF412" s="15">
        <f t="shared" si="625"/>
        <v>1</v>
      </c>
      <c r="AG412" s="15">
        <f t="shared" si="625"/>
        <v>1</v>
      </c>
      <c r="AH412" s="15">
        <f t="shared" si="625"/>
        <v>1</v>
      </c>
      <c r="AI412" s="15">
        <f t="shared" si="625"/>
        <v>0</v>
      </c>
      <c r="AJ412" s="15">
        <f t="shared" si="625"/>
        <v>1</v>
      </c>
      <c r="AK412" s="15">
        <f t="shared" si="625"/>
        <v>1</v>
      </c>
      <c r="AL412" s="15">
        <f t="shared" si="625"/>
        <v>1</v>
      </c>
      <c r="AM412" s="15">
        <f t="shared" si="625"/>
        <v>1</v>
      </c>
      <c r="AN412" s="15">
        <f t="shared" si="625"/>
        <v>0</v>
      </c>
      <c r="AO412" s="15">
        <f t="shared" si="625"/>
        <v>0</v>
      </c>
      <c r="AP412" s="15">
        <f t="shared" si="625"/>
        <v>1</v>
      </c>
      <c r="AQ412" s="15">
        <f t="shared" si="625"/>
        <v>1</v>
      </c>
      <c r="AR412" s="15">
        <f t="shared" si="625"/>
        <v>1</v>
      </c>
      <c r="AS412" s="15">
        <f t="shared" si="625"/>
        <v>0</v>
      </c>
      <c r="AT412" s="15">
        <f t="shared" si="625"/>
        <v>0</v>
      </c>
      <c r="AU412" s="15">
        <f t="shared" si="625"/>
        <v>1</v>
      </c>
    </row>
    <row r="413" spans="1:47" s="15" customFormat="1" ht="11.25" x14ac:dyDescent="0.15">
      <c r="A413" s="20">
        <v>39355</v>
      </c>
      <c r="B413" s="92">
        <f t="shared" si="607"/>
        <v>1</v>
      </c>
      <c r="C413" s="15">
        <f t="shared" ref="C413:M413" si="626">IF(C111&gt;0,1,0)</f>
        <v>1</v>
      </c>
      <c r="D413" s="15">
        <f t="shared" si="626"/>
        <v>1</v>
      </c>
      <c r="E413" s="15">
        <f t="shared" si="626"/>
        <v>1</v>
      </c>
      <c r="F413" s="15">
        <f t="shared" si="626"/>
        <v>1</v>
      </c>
      <c r="G413" s="15">
        <f t="shared" si="626"/>
        <v>1</v>
      </c>
      <c r="H413" s="15">
        <f t="shared" si="626"/>
        <v>0</v>
      </c>
      <c r="I413" s="15">
        <f t="shared" si="626"/>
        <v>1</v>
      </c>
      <c r="J413" s="15">
        <f t="shared" si="626"/>
        <v>1</v>
      </c>
      <c r="K413" s="15">
        <f t="shared" si="626"/>
        <v>0</v>
      </c>
      <c r="L413" s="15">
        <f t="shared" si="626"/>
        <v>1</v>
      </c>
      <c r="M413" s="15">
        <f t="shared" si="626"/>
        <v>1</v>
      </c>
      <c r="N413" s="84">
        <f t="shared" si="600"/>
        <v>0</v>
      </c>
      <c r="O413" s="84">
        <f t="shared" si="601"/>
        <v>1</v>
      </c>
      <c r="P413" s="15">
        <f t="shared" si="602"/>
        <v>0</v>
      </c>
      <c r="Q413" s="15">
        <f t="shared" si="603"/>
        <v>0</v>
      </c>
      <c r="R413" s="15">
        <f t="shared" si="604"/>
        <v>0</v>
      </c>
      <c r="S413" s="15">
        <f t="shared" ref="S413:Z413" si="627">IF(S111&gt;0,1,0)</f>
        <v>0</v>
      </c>
      <c r="T413" s="15">
        <f t="shared" si="627"/>
        <v>0</v>
      </c>
      <c r="U413" s="15">
        <f t="shared" si="627"/>
        <v>0</v>
      </c>
      <c r="V413" s="15">
        <f t="shared" si="627"/>
        <v>1</v>
      </c>
      <c r="W413" s="15">
        <f t="shared" si="627"/>
        <v>0</v>
      </c>
      <c r="X413" s="15">
        <f t="shared" si="627"/>
        <v>0</v>
      </c>
      <c r="Y413" s="15">
        <f t="shared" si="627"/>
        <v>0</v>
      </c>
      <c r="Z413" s="15">
        <f t="shared" si="627"/>
        <v>0</v>
      </c>
      <c r="AB413" s="15">
        <f t="shared" ref="AB413:AU413" si="628">IF(AB111&gt;0,1,0)</f>
        <v>0</v>
      </c>
      <c r="AC413" s="15">
        <f t="shared" si="628"/>
        <v>0</v>
      </c>
      <c r="AD413" s="15">
        <f t="shared" si="628"/>
        <v>1</v>
      </c>
      <c r="AE413" s="15">
        <f t="shared" si="628"/>
        <v>0</v>
      </c>
      <c r="AF413" s="15">
        <f t="shared" si="628"/>
        <v>1</v>
      </c>
      <c r="AG413" s="15">
        <f t="shared" si="628"/>
        <v>1</v>
      </c>
      <c r="AH413" s="15">
        <f t="shared" si="628"/>
        <v>1</v>
      </c>
      <c r="AI413" s="15">
        <f t="shared" si="628"/>
        <v>1</v>
      </c>
      <c r="AJ413" s="15">
        <f t="shared" si="628"/>
        <v>1</v>
      </c>
      <c r="AK413" s="15">
        <f t="shared" si="628"/>
        <v>0</v>
      </c>
      <c r="AL413" s="15">
        <f t="shared" si="628"/>
        <v>0</v>
      </c>
      <c r="AM413" s="15">
        <f t="shared" si="628"/>
        <v>0</v>
      </c>
      <c r="AN413" s="15">
        <f t="shared" si="628"/>
        <v>0</v>
      </c>
      <c r="AO413" s="15">
        <f t="shared" si="628"/>
        <v>0</v>
      </c>
      <c r="AP413" s="15">
        <f t="shared" si="628"/>
        <v>1</v>
      </c>
      <c r="AQ413" s="15">
        <f t="shared" si="628"/>
        <v>1</v>
      </c>
      <c r="AR413" s="15">
        <f t="shared" si="628"/>
        <v>1</v>
      </c>
      <c r="AS413" s="15">
        <f t="shared" si="628"/>
        <v>0</v>
      </c>
      <c r="AT413" s="15">
        <f t="shared" si="628"/>
        <v>1</v>
      </c>
      <c r="AU413" s="15">
        <f t="shared" si="628"/>
        <v>1</v>
      </c>
    </row>
    <row r="414" spans="1:47" s="15" customFormat="1" ht="11.25" x14ac:dyDescent="0.15">
      <c r="A414" s="20">
        <v>39447</v>
      </c>
      <c r="B414" s="92">
        <f t="shared" si="607"/>
        <v>0</v>
      </c>
      <c r="C414" s="15">
        <f t="shared" ref="C414:M414" si="629">IF(C112&gt;0,1,0)</f>
        <v>0</v>
      </c>
      <c r="D414" s="15">
        <f t="shared" si="629"/>
        <v>0</v>
      </c>
      <c r="E414" s="15">
        <f t="shared" si="629"/>
        <v>1</v>
      </c>
      <c r="F414" s="15">
        <f t="shared" si="629"/>
        <v>0</v>
      </c>
      <c r="G414" s="15">
        <f t="shared" si="629"/>
        <v>0</v>
      </c>
      <c r="H414" s="15">
        <f t="shared" si="629"/>
        <v>0</v>
      </c>
      <c r="I414" s="15">
        <f t="shared" si="629"/>
        <v>1</v>
      </c>
      <c r="J414" s="15">
        <f t="shared" si="629"/>
        <v>0</v>
      </c>
      <c r="K414" s="15">
        <f t="shared" si="629"/>
        <v>0</v>
      </c>
      <c r="L414" s="15">
        <f t="shared" si="629"/>
        <v>0</v>
      </c>
      <c r="M414" s="15">
        <f t="shared" si="629"/>
        <v>0</v>
      </c>
      <c r="N414" s="84">
        <f t="shared" si="600"/>
        <v>0</v>
      </c>
      <c r="O414" s="84">
        <f t="shared" si="601"/>
        <v>0</v>
      </c>
      <c r="P414" s="15">
        <f t="shared" si="602"/>
        <v>1</v>
      </c>
      <c r="Q414" s="15">
        <f t="shared" si="603"/>
        <v>0</v>
      </c>
      <c r="R414" s="15">
        <f t="shared" si="604"/>
        <v>0</v>
      </c>
      <c r="S414" s="15">
        <f t="shared" ref="S414:Z414" si="630">IF(S112&gt;0,1,0)</f>
        <v>0</v>
      </c>
      <c r="T414" s="15">
        <f t="shared" si="630"/>
        <v>1</v>
      </c>
      <c r="U414" s="15">
        <f t="shared" si="630"/>
        <v>1</v>
      </c>
      <c r="V414" s="15">
        <f t="shared" si="630"/>
        <v>0</v>
      </c>
      <c r="W414" s="15">
        <f t="shared" si="630"/>
        <v>0</v>
      </c>
      <c r="X414" s="15">
        <f t="shared" si="630"/>
        <v>0</v>
      </c>
      <c r="Y414" s="15">
        <f t="shared" si="630"/>
        <v>0</v>
      </c>
      <c r="Z414" s="15">
        <f t="shared" si="630"/>
        <v>1</v>
      </c>
      <c r="AB414" s="15">
        <f t="shared" ref="AB414:AU414" si="631">IF(AB112&gt;0,1,0)</f>
        <v>1</v>
      </c>
      <c r="AC414" s="15">
        <f t="shared" si="631"/>
        <v>0</v>
      </c>
      <c r="AD414" s="15">
        <f t="shared" si="631"/>
        <v>0</v>
      </c>
      <c r="AE414" s="15">
        <f t="shared" si="631"/>
        <v>0</v>
      </c>
      <c r="AF414" s="15">
        <f t="shared" si="631"/>
        <v>1</v>
      </c>
      <c r="AG414" s="15">
        <f t="shared" si="631"/>
        <v>1</v>
      </c>
      <c r="AH414" s="15">
        <f t="shared" si="631"/>
        <v>0</v>
      </c>
      <c r="AI414" s="15">
        <f t="shared" si="631"/>
        <v>1</v>
      </c>
      <c r="AJ414" s="15">
        <f t="shared" si="631"/>
        <v>1</v>
      </c>
      <c r="AK414" s="15">
        <f t="shared" si="631"/>
        <v>0</v>
      </c>
      <c r="AL414" s="15">
        <f t="shared" si="631"/>
        <v>0</v>
      </c>
      <c r="AM414" s="15">
        <f t="shared" si="631"/>
        <v>1</v>
      </c>
      <c r="AN414" s="15">
        <f t="shared" si="631"/>
        <v>0</v>
      </c>
      <c r="AO414" s="15">
        <f t="shared" si="631"/>
        <v>1</v>
      </c>
      <c r="AP414" s="15">
        <f t="shared" si="631"/>
        <v>1</v>
      </c>
      <c r="AQ414" s="15">
        <f t="shared" si="631"/>
        <v>0</v>
      </c>
      <c r="AR414" s="15">
        <f t="shared" si="631"/>
        <v>1</v>
      </c>
      <c r="AS414" s="15">
        <f t="shared" si="631"/>
        <v>0</v>
      </c>
      <c r="AT414" s="15">
        <f t="shared" si="631"/>
        <v>1</v>
      </c>
      <c r="AU414" s="15">
        <f t="shared" si="631"/>
        <v>1</v>
      </c>
    </row>
    <row r="415" spans="1:47" s="15" customFormat="1" ht="11.25" x14ac:dyDescent="0.15">
      <c r="A415" s="20">
        <v>39538</v>
      </c>
      <c r="B415" s="92">
        <f t="shared" si="607"/>
        <v>0</v>
      </c>
      <c r="C415" s="15">
        <f t="shared" ref="C415:M415" si="632">IF(C113&gt;0,1,0)</f>
        <v>0</v>
      </c>
      <c r="D415" s="15">
        <f t="shared" si="632"/>
        <v>0</v>
      </c>
      <c r="E415" s="15">
        <f t="shared" si="632"/>
        <v>0</v>
      </c>
      <c r="F415" s="15">
        <f t="shared" si="632"/>
        <v>0</v>
      </c>
      <c r="G415" s="15">
        <f t="shared" si="632"/>
        <v>1</v>
      </c>
      <c r="H415" s="15">
        <f t="shared" si="632"/>
        <v>1</v>
      </c>
      <c r="I415" s="15">
        <f t="shared" si="632"/>
        <v>0</v>
      </c>
      <c r="J415" s="15">
        <f t="shared" si="632"/>
        <v>0</v>
      </c>
      <c r="K415" s="15">
        <f t="shared" si="632"/>
        <v>0</v>
      </c>
      <c r="L415" s="15">
        <f t="shared" si="632"/>
        <v>0</v>
      </c>
      <c r="M415" s="15">
        <f t="shared" si="632"/>
        <v>1</v>
      </c>
      <c r="N415" s="84">
        <f t="shared" si="600"/>
        <v>0</v>
      </c>
      <c r="O415" s="84">
        <f t="shared" si="601"/>
        <v>1</v>
      </c>
      <c r="P415" s="15">
        <f t="shared" si="602"/>
        <v>0</v>
      </c>
      <c r="Q415" s="15">
        <f t="shared" si="603"/>
        <v>0</v>
      </c>
      <c r="R415" s="15">
        <f t="shared" si="604"/>
        <v>0</v>
      </c>
      <c r="S415" s="15">
        <f t="shared" ref="S415:Z415" si="633">IF(S113&gt;0,1,0)</f>
        <v>1</v>
      </c>
      <c r="T415" s="15">
        <f t="shared" si="633"/>
        <v>0</v>
      </c>
      <c r="U415" s="15">
        <f t="shared" si="633"/>
        <v>1</v>
      </c>
      <c r="V415" s="15">
        <f t="shared" si="633"/>
        <v>0</v>
      </c>
      <c r="W415" s="15">
        <f t="shared" si="633"/>
        <v>0</v>
      </c>
      <c r="X415" s="15">
        <f t="shared" si="633"/>
        <v>0</v>
      </c>
      <c r="Y415" s="15">
        <f t="shared" si="633"/>
        <v>0</v>
      </c>
      <c r="Z415" s="15">
        <f t="shared" si="633"/>
        <v>1</v>
      </c>
      <c r="AB415" s="15">
        <f t="shared" ref="AB415:AU415" si="634">IF(AB113&gt;0,1,0)</f>
        <v>0</v>
      </c>
      <c r="AC415" s="15">
        <f t="shared" si="634"/>
        <v>0</v>
      </c>
      <c r="AD415" s="15">
        <f t="shared" si="634"/>
        <v>0</v>
      </c>
      <c r="AE415" s="15">
        <f t="shared" si="634"/>
        <v>0</v>
      </c>
      <c r="AF415" s="15">
        <f t="shared" si="634"/>
        <v>1</v>
      </c>
      <c r="AG415" s="15">
        <f t="shared" si="634"/>
        <v>0</v>
      </c>
      <c r="AH415" s="15">
        <f t="shared" si="634"/>
        <v>1</v>
      </c>
      <c r="AI415" s="15">
        <f t="shared" si="634"/>
        <v>1</v>
      </c>
      <c r="AJ415" s="15">
        <f t="shared" si="634"/>
        <v>0</v>
      </c>
      <c r="AK415" s="15">
        <f t="shared" si="634"/>
        <v>0</v>
      </c>
      <c r="AL415" s="15">
        <f t="shared" si="634"/>
        <v>0</v>
      </c>
      <c r="AM415" s="15">
        <f t="shared" si="634"/>
        <v>0</v>
      </c>
      <c r="AN415" s="15">
        <f t="shared" si="634"/>
        <v>0</v>
      </c>
      <c r="AO415" s="15">
        <f t="shared" si="634"/>
        <v>1</v>
      </c>
      <c r="AP415" s="15">
        <f t="shared" si="634"/>
        <v>1</v>
      </c>
      <c r="AQ415" s="15">
        <f t="shared" si="634"/>
        <v>0</v>
      </c>
      <c r="AR415" s="15">
        <f t="shared" si="634"/>
        <v>0</v>
      </c>
      <c r="AS415" s="15">
        <f t="shared" si="634"/>
        <v>0</v>
      </c>
      <c r="AT415" s="15">
        <f t="shared" si="634"/>
        <v>0</v>
      </c>
      <c r="AU415" s="15">
        <f t="shared" si="634"/>
        <v>0</v>
      </c>
    </row>
    <row r="416" spans="1:47" s="15" customFormat="1" ht="11.25" x14ac:dyDescent="0.15">
      <c r="A416" s="20">
        <v>39629</v>
      </c>
      <c r="B416" s="92">
        <f t="shared" si="607"/>
        <v>1</v>
      </c>
      <c r="C416" s="15">
        <f t="shared" ref="C416:M416" si="635">IF(C114&gt;0,1,0)</f>
        <v>0</v>
      </c>
      <c r="D416" s="15">
        <f t="shared" si="635"/>
        <v>0</v>
      </c>
      <c r="E416" s="15">
        <f t="shared" si="635"/>
        <v>0</v>
      </c>
      <c r="F416" s="15">
        <f t="shared" si="635"/>
        <v>1</v>
      </c>
      <c r="G416" s="15">
        <f t="shared" si="635"/>
        <v>0</v>
      </c>
      <c r="H416" s="15">
        <f t="shared" si="635"/>
        <v>1</v>
      </c>
      <c r="I416" s="15">
        <f t="shared" si="635"/>
        <v>0</v>
      </c>
      <c r="J416" s="15">
        <f t="shared" si="635"/>
        <v>0</v>
      </c>
      <c r="K416" s="15">
        <f t="shared" si="635"/>
        <v>0</v>
      </c>
      <c r="L416" s="15">
        <f t="shared" si="635"/>
        <v>0</v>
      </c>
      <c r="M416" s="15">
        <f t="shared" si="635"/>
        <v>1</v>
      </c>
      <c r="N416" s="84">
        <f t="shared" si="600"/>
        <v>0</v>
      </c>
      <c r="O416" s="84">
        <f t="shared" si="601"/>
        <v>0</v>
      </c>
      <c r="P416" s="15">
        <f t="shared" si="602"/>
        <v>1</v>
      </c>
      <c r="Q416" s="15">
        <f t="shared" si="603"/>
        <v>0</v>
      </c>
      <c r="R416" s="15">
        <f t="shared" si="604"/>
        <v>0</v>
      </c>
      <c r="S416" s="15">
        <f t="shared" ref="S416:Z416" si="636">IF(S114&gt;0,1,0)</f>
        <v>0</v>
      </c>
      <c r="T416" s="15">
        <f t="shared" si="636"/>
        <v>0</v>
      </c>
      <c r="U416" s="15">
        <f t="shared" si="636"/>
        <v>1</v>
      </c>
      <c r="V416" s="15">
        <f t="shared" si="636"/>
        <v>0</v>
      </c>
      <c r="W416" s="15">
        <f t="shared" si="636"/>
        <v>0</v>
      </c>
      <c r="X416" s="15">
        <f t="shared" si="636"/>
        <v>0</v>
      </c>
      <c r="Y416" s="15">
        <f t="shared" si="636"/>
        <v>0</v>
      </c>
      <c r="Z416" s="15">
        <f t="shared" si="636"/>
        <v>1</v>
      </c>
      <c r="AB416" s="15">
        <f t="shared" ref="AB416:AU416" si="637">IF(AB114&gt;0,1,0)</f>
        <v>0</v>
      </c>
      <c r="AC416" s="15">
        <f t="shared" si="637"/>
        <v>1</v>
      </c>
      <c r="AD416" s="15">
        <f t="shared" si="637"/>
        <v>0</v>
      </c>
      <c r="AE416" s="15">
        <f t="shared" si="637"/>
        <v>0</v>
      </c>
      <c r="AF416" s="15">
        <f t="shared" si="637"/>
        <v>1</v>
      </c>
      <c r="AG416" s="15">
        <f t="shared" si="637"/>
        <v>0</v>
      </c>
      <c r="AH416" s="15">
        <f t="shared" si="637"/>
        <v>0</v>
      </c>
      <c r="AI416" s="15">
        <f t="shared" si="637"/>
        <v>0</v>
      </c>
      <c r="AJ416" s="15">
        <f t="shared" si="637"/>
        <v>0</v>
      </c>
      <c r="AK416" s="15">
        <f t="shared" si="637"/>
        <v>0</v>
      </c>
      <c r="AL416" s="15">
        <f t="shared" si="637"/>
        <v>0</v>
      </c>
      <c r="AM416" s="15">
        <f t="shared" si="637"/>
        <v>1</v>
      </c>
      <c r="AN416" s="15">
        <f t="shared" si="637"/>
        <v>1</v>
      </c>
      <c r="AO416" s="15">
        <f t="shared" si="637"/>
        <v>0</v>
      </c>
      <c r="AP416" s="15">
        <f t="shared" si="637"/>
        <v>1</v>
      </c>
      <c r="AQ416" s="15">
        <f t="shared" si="637"/>
        <v>0</v>
      </c>
      <c r="AR416" s="15">
        <f t="shared" si="637"/>
        <v>1</v>
      </c>
      <c r="AS416" s="15">
        <f t="shared" si="637"/>
        <v>1</v>
      </c>
      <c r="AT416" s="15">
        <f t="shared" si="637"/>
        <v>1</v>
      </c>
      <c r="AU416" s="15">
        <f t="shared" si="637"/>
        <v>0</v>
      </c>
    </row>
    <row r="417" spans="1:47" s="15" customFormat="1" ht="11.25" x14ac:dyDescent="0.15">
      <c r="A417" s="20">
        <v>39721</v>
      </c>
      <c r="B417" s="92">
        <f t="shared" si="607"/>
        <v>0</v>
      </c>
      <c r="C417" s="15">
        <f t="shared" ref="C417:M417" si="638">IF(C115&gt;0,1,0)</f>
        <v>0</v>
      </c>
      <c r="D417" s="15">
        <f t="shared" si="638"/>
        <v>0</v>
      </c>
      <c r="E417" s="15">
        <f t="shared" si="638"/>
        <v>0</v>
      </c>
      <c r="F417" s="15">
        <f t="shared" si="638"/>
        <v>0</v>
      </c>
      <c r="G417" s="15">
        <f t="shared" si="638"/>
        <v>0</v>
      </c>
      <c r="H417" s="15">
        <f t="shared" si="638"/>
        <v>1</v>
      </c>
      <c r="I417" s="15">
        <f t="shared" si="638"/>
        <v>0</v>
      </c>
      <c r="J417" s="15">
        <f t="shared" si="638"/>
        <v>0</v>
      </c>
      <c r="K417" s="15">
        <f t="shared" si="638"/>
        <v>0</v>
      </c>
      <c r="L417" s="15">
        <f t="shared" si="638"/>
        <v>0</v>
      </c>
      <c r="M417" s="15">
        <f t="shared" si="638"/>
        <v>1</v>
      </c>
      <c r="N417" s="84">
        <f t="shared" si="600"/>
        <v>0</v>
      </c>
      <c r="O417" s="84">
        <f t="shared" si="601"/>
        <v>0</v>
      </c>
      <c r="P417" s="15">
        <f t="shared" si="602"/>
        <v>1</v>
      </c>
      <c r="Q417" s="15">
        <f t="shared" si="603"/>
        <v>0</v>
      </c>
      <c r="R417" s="15">
        <f t="shared" si="604"/>
        <v>0</v>
      </c>
      <c r="S417" s="15">
        <f t="shared" ref="S417:Z417" si="639">IF(S115&gt;0,1,0)</f>
        <v>0</v>
      </c>
      <c r="T417" s="15">
        <f t="shared" si="639"/>
        <v>0</v>
      </c>
      <c r="U417" s="15">
        <f t="shared" si="639"/>
        <v>1</v>
      </c>
      <c r="V417" s="15">
        <f t="shared" si="639"/>
        <v>0</v>
      </c>
      <c r="W417" s="15">
        <f t="shared" si="639"/>
        <v>1</v>
      </c>
      <c r="X417" s="15">
        <f t="shared" si="639"/>
        <v>1</v>
      </c>
      <c r="Y417" s="15">
        <f t="shared" si="639"/>
        <v>0</v>
      </c>
      <c r="Z417" s="15">
        <f t="shared" si="639"/>
        <v>1</v>
      </c>
      <c r="AB417" s="15">
        <f t="shared" ref="AB417:AU417" si="640">IF(AB115&gt;0,1,0)</f>
        <v>0</v>
      </c>
      <c r="AC417" s="15">
        <f t="shared" si="640"/>
        <v>1</v>
      </c>
      <c r="AD417" s="15">
        <f t="shared" si="640"/>
        <v>1</v>
      </c>
      <c r="AE417" s="15">
        <f t="shared" si="640"/>
        <v>1</v>
      </c>
      <c r="AF417" s="15">
        <f t="shared" si="640"/>
        <v>0</v>
      </c>
      <c r="AG417" s="15">
        <f t="shared" si="640"/>
        <v>0</v>
      </c>
      <c r="AH417" s="15">
        <f t="shared" si="640"/>
        <v>0</v>
      </c>
      <c r="AI417" s="15">
        <f t="shared" si="640"/>
        <v>0</v>
      </c>
      <c r="AJ417" s="15">
        <f t="shared" si="640"/>
        <v>0</v>
      </c>
      <c r="AK417" s="15">
        <f t="shared" si="640"/>
        <v>0</v>
      </c>
      <c r="AL417" s="15">
        <f t="shared" si="640"/>
        <v>0</v>
      </c>
      <c r="AM417" s="15">
        <f t="shared" si="640"/>
        <v>0</v>
      </c>
      <c r="AN417" s="15">
        <f t="shared" si="640"/>
        <v>1</v>
      </c>
      <c r="AO417" s="15">
        <f t="shared" si="640"/>
        <v>0</v>
      </c>
      <c r="AP417" s="15">
        <f t="shared" si="640"/>
        <v>0</v>
      </c>
      <c r="AQ417" s="15">
        <f t="shared" si="640"/>
        <v>1</v>
      </c>
      <c r="AR417" s="15">
        <f t="shared" si="640"/>
        <v>1</v>
      </c>
      <c r="AS417" s="15">
        <f t="shared" si="640"/>
        <v>1</v>
      </c>
      <c r="AT417" s="15">
        <f t="shared" si="640"/>
        <v>0</v>
      </c>
      <c r="AU417" s="15">
        <f t="shared" si="640"/>
        <v>0</v>
      </c>
    </row>
    <row r="418" spans="1:47" s="15" customFormat="1" ht="11.25" x14ac:dyDescent="0.15">
      <c r="A418" s="20">
        <v>39813</v>
      </c>
      <c r="B418" s="92">
        <f t="shared" si="607"/>
        <v>0</v>
      </c>
      <c r="C418" s="15">
        <f t="shared" ref="C418:M418" si="641">IF(C116&gt;0,1,0)</f>
        <v>1</v>
      </c>
      <c r="D418" s="15">
        <f t="shared" si="641"/>
        <v>0</v>
      </c>
      <c r="E418" s="15">
        <f t="shared" si="641"/>
        <v>0</v>
      </c>
      <c r="F418" s="15">
        <f t="shared" si="641"/>
        <v>0</v>
      </c>
      <c r="G418" s="15">
        <f t="shared" si="641"/>
        <v>0</v>
      </c>
      <c r="H418" s="15">
        <f t="shared" si="641"/>
        <v>1</v>
      </c>
      <c r="I418" s="15">
        <f t="shared" si="641"/>
        <v>0</v>
      </c>
      <c r="J418" s="15">
        <f t="shared" si="641"/>
        <v>1</v>
      </c>
      <c r="K418" s="15">
        <f t="shared" si="641"/>
        <v>1</v>
      </c>
      <c r="L418" s="15">
        <f t="shared" si="641"/>
        <v>0</v>
      </c>
      <c r="M418" s="15">
        <f t="shared" si="641"/>
        <v>1</v>
      </c>
      <c r="N418" s="84">
        <f t="shared" si="600"/>
        <v>0</v>
      </c>
      <c r="O418" s="84">
        <f t="shared" si="601"/>
        <v>0</v>
      </c>
      <c r="P418" s="15">
        <f t="shared" si="602"/>
        <v>0</v>
      </c>
      <c r="Q418" s="15">
        <f t="shared" si="603"/>
        <v>0</v>
      </c>
      <c r="R418" s="15">
        <f t="shared" si="604"/>
        <v>1</v>
      </c>
      <c r="S418" s="15">
        <f t="shared" ref="S418:Z418" si="642">IF(S116&gt;0,1,0)</f>
        <v>1</v>
      </c>
      <c r="T418" s="15">
        <f t="shared" si="642"/>
        <v>0</v>
      </c>
      <c r="U418" s="15">
        <f t="shared" si="642"/>
        <v>0</v>
      </c>
      <c r="V418" s="15">
        <f t="shared" si="642"/>
        <v>1</v>
      </c>
      <c r="W418" s="15">
        <f t="shared" si="642"/>
        <v>1</v>
      </c>
      <c r="X418" s="15">
        <f t="shared" si="642"/>
        <v>1</v>
      </c>
      <c r="Y418" s="15">
        <f t="shared" si="642"/>
        <v>1</v>
      </c>
      <c r="Z418" s="15">
        <f t="shared" si="642"/>
        <v>1</v>
      </c>
      <c r="AB418" s="15">
        <f t="shared" ref="AB418:AU418" si="643">IF(AB116&gt;0,1,0)</f>
        <v>1</v>
      </c>
      <c r="AC418" s="15">
        <f t="shared" si="643"/>
        <v>1</v>
      </c>
      <c r="AD418" s="15">
        <f t="shared" si="643"/>
        <v>1</v>
      </c>
      <c r="AE418" s="15">
        <f t="shared" si="643"/>
        <v>1</v>
      </c>
      <c r="AF418" s="15">
        <f t="shared" si="643"/>
        <v>0</v>
      </c>
      <c r="AG418" s="15">
        <f t="shared" si="643"/>
        <v>0</v>
      </c>
      <c r="AH418" s="15">
        <f t="shared" si="643"/>
        <v>0</v>
      </c>
      <c r="AI418" s="15">
        <f t="shared" si="643"/>
        <v>0</v>
      </c>
      <c r="AJ418" s="15">
        <f t="shared" si="643"/>
        <v>0</v>
      </c>
      <c r="AK418" s="15">
        <f t="shared" si="643"/>
        <v>0</v>
      </c>
      <c r="AL418" s="15">
        <f t="shared" si="643"/>
        <v>0</v>
      </c>
      <c r="AM418" s="15">
        <f t="shared" si="643"/>
        <v>0</v>
      </c>
      <c r="AN418" s="15">
        <f t="shared" si="643"/>
        <v>0</v>
      </c>
      <c r="AO418" s="15">
        <f t="shared" si="643"/>
        <v>0</v>
      </c>
      <c r="AP418" s="15">
        <f t="shared" si="643"/>
        <v>0</v>
      </c>
      <c r="AQ418" s="15">
        <f t="shared" si="643"/>
        <v>0</v>
      </c>
      <c r="AR418" s="15">
        <f t="shared" si="643"/>
        <v>1</v>
      </c>
      <c r="AS418" s="15">
        <f t="shared" si="643"/>
        <v>0</v>
      </c>
      <c r="AT418" s="15">
        <f t="shared" si="643"/>
        <v>0</v>
      </c>
      <c r="AU418" s="15">
        <f t="shared" si="643"/>
        <v>0</v>
      </c>
    </row>
    <row r="419" spans="1:47" s="15" customFormat="1" ht="11.25" x14ac:dyDescent="0.15">
      <c r="A419" s="20">
        <v>39903</v>
      </c>
      <c r="B419" s="92">
        <f t="shared" si="607"/>
        <v>1</v>
      </c>
      <c r="C419" s="15">
        <f t="shared" ref="C419:M419" si="644">IF(C117&gt;0,1,0)</f>
        <v>1</v>
      </c>
      <c r="D419" s="15">
        <f t="shared" si="644"/>
        <v>1</v>
      </c>
      <c r="E419" s="15">
        <f t="shared" si="644"/>
        <v>1</v>
      </c>
      <c r="F419" s="15">
        <f t="shared" si="644"/>
        <v>1</v>
      </c>
      <c r="G419" s="15">
        <f t="shared" si="644"/>
        <v>0</v>
      </c>
      <c r="H419" s="15">
        <f t="shared" si="644"/>
        <v>0</v>
      </c>
      <c r="I419" s="15">
        <f t="shared" si="644"/>
        <v>1</v>
      </c>
      <c r="J419" s="15">
        <f t="shared" si="644"/>
        <v>1</v>
      </c>
      <c r="K419" s="15">
        <f t="shared" si="644"/>
        <v>1</v>
      </c>
      <c r="L419" s="15">
        <f t="shared" si="644"/>
        <v>1</v>
      </c>
      <c r="M419" s="15">
        <f t="shared" si="644"/>
        <v>1</v>
      </c>
      <c r="N419" s="84">
        <f t="shared" si="600"/>
        <v>0</v>
      </c>
      <c r="O419" s="84">
        <f t="shared" si="601"/>
        <v>0</v>
      </c>
      <c r="P419" s="15">
        <f t="shared" si="602"/>
        <v>0</v>
      </c>
      <c r="Q419" s="15">
        <f t="shared" si="603"/>
        <v>0</v>
      </c>
      <c r="R419" s="15">
        <f t="shared" si="604"/>
        <v>1</v>
      </c>
      <c r="S419" s="15">
        <f t="shared" ref="S419:Z419" si="645">IF(S117&gt;0,1,0)</f>
        <v>1</v>
      </c>
      <c r="T419" s="15">
        <f t="shared" si="645"/>
        <v>1</v>
      </c>
      <c r="U419" s="15">
        <f t="shared" si="645"/>
        <v>0</v>
      </c>
      <c r="V419" s="15">
        <f t="shared" si="645"/>
        <v>1</v>
      </c>
      <c r="W419" s="15">
        <f t="shared" si="645"/>
        <v>1</v>
      </c>
      <c r="X419" s="15">
        <f t="shared" si="645"/>
        <v>1</v>
      </c>
      <c r="Y419" s="15">
        <f t="shared" si="645"/>
        <v>1</v>
      </c>
      <c r="Z419" s="15">
        <f t="shared" si="645"/>
        <v>1</v>
      </c>
      <c r="AB419" s="15">
        <f t="shared" ref="AB419:AU419" si="646">IF(AB117&gt;0,1,0)</f>
        <v>1</v>
      </c>
      <c r="AC419" s="15">
        <f t="shared" si="646"/>
        <v>0</v>
      </c>
      <c r="AD419" s="15">
        <f t="shared" si="646"/>
        <v>1</v>
      </c>
      <c r="AE419" s="15">
        <f t="shared" si="646"/>
        <v>1</v>
      </c>
      <c r="AF419" s="15">
        <f t="shared" si="646"/>
        <v>0</v>
      </c>
      <c r="AG419" s="15">
        <f t="shared" si="646"/>
        <v>1</v>
      </c>
      <c r="AH419" s="15">
        <f t="shared" si="646"/>
        <v>0</v>
      </c>
      <c r="AI419" s="15">
        <f t="shared" si="646"/>
        <v>0</v>
      </c>
      <c r="AJ419" s="15">
        <f t="shared" si="646"/>
        <v>1</v>
      </c>
      <c r="AK419" s="15">
        <f t="shared" si="646"/>
        <v>0</v>
      </c>
      <c r="AL419" s="15">
        <f t="shared" si="646"/>
        <v>0</v>
      </c>
      <c r="AM419" s="15">
        <f t="shared" si="646"/>
        <v>0</v>
      </c>
      <c r="AN419" s="15">
        <f t="shared" si="646"/>
        <v>0</v>
      </c>
      <c r="AO419" s="15">
        <f t="shared" si="646"/>
        <v>0</v>
      </c>
      <c r="AP419" s="15">
        <f t="shared" si="646"/>
        <v>0</v>
      </c>
      <c r="AQ419" s="15">
        <f t="shared" si="646"/>
        <v>0</v>
      </c>
      <c r="AR419" s="15">
        <f t="shared" si="646"/>
        <v>1</v>
      </c>
      <c r="AS419" s="15">
        <f t="shared" si="646"/>
        <v>0</v>
      </c>
      <c r="AT419" s="15">
        <f t="shared" si="646"/>
        <v>0</v>
      </c>
      <c r="AU419" s="15">
        <f t="shared" si="646"/>
        <v>0</v>
      </c>
    </row>
    <row r="420" spans="1:47" s="15" customFormat="1" ht="11.25" x14ac:dyDescent="0.15">
      <c r="A420" s="20">
        <v>39994</v>
      </c>
      <c r="B420" s="92">
        <f t="shared" si="607"/>
        <v>1</v>
      </c>
      <c r="C420" s="15">
        <f t="shared" ref="C420:M420" si="647">IF(C118&gt;0,1,0)</f>
        <v>1</v>
      </c>
      <c r="D420" s="15">
        <f t="shared" si="647"/>
        <v>1</v>
      </c>
      <c r="E420" s="15">
        <f t="shared" si="647"/>
        <v>1</v>
      </c>
      <c r="F420" s="15">
        <f t="shared" si="647"/>
        <v>1</v>
      </c>
      <c r="G420" s="15">
        <f t="shared" si="647"/>
        <v>1</v>
      </c>
      <c r="H420" s="15">
        <f t="shared" si="647"/>
        <v>0</v>
      </c>
      <c r="I420" s="15">
        <f t="shared" si="647"/>
        <v>1</v>
      </c>
      <c r="J420" s="15">
        <f t="shared" si="647"/>
        <v>1</v>
      </c>
      <c r="K420" s="15">
        <f t="shared" si="647"/>
        <v>1</v>
      </c>
      <c r="L420" s="15">
        <f t="shared" si="647"/>
        <v>1</v>
      </c>
      <c r="M420" s="15">
        <f t="shared" si="647"/>
        <v>1</v>
      </c>
      <c r="N420" s="84">
        <f t="shared" si="600"/>
        <v>0</v>
      </c>
      <c r="O420" s="84">
        <f t="shared" si="601"/>
        <v>0</v>
      </c>
      <c r="P420" s="15">
        <f t="shared" si="602"/>
        <v>0</v>
      </c>
      <c r="Q420" s="15">
        <f t="shared" si="603"/>
        <v>0</v>
      </c>
      <c r="R420" s="15">
        <f t="shared" si="604"/>
        <v>1</v>
      </c>
      <c r="S420" s="15">
        <f t="shared" ref="S420:Z420" si="648">IF(S118&gt;0,1,0)</f>
        <v>1</v>
      </c>
      <c r="T420" s="15">
        <f t="shared" si="648"/>
        <v>1</v>
      </c>
      <c r="U420" s="15">
        <f t="shared" si="648"/>
        <v>0</v>
      </c>
      <c r="V420" s="15">
        <f t="shared" si="648"/>
        <v>1</v>
      </c>
      <c r="W420" s="15">
        <f t="shared" si="648"/>
        <v>1</v>
      </c>
      <c r="X420" s="15">
        <f t="shared" si="648"/>
        <v>1</v>
      </c>
      <c r="Y420" s="15">
        <f t="shared" si="648"/>
        <v>1</v>
      </c>
      <c r="Z420" s="15">
        <f t="shared" si="648"/>
        <v>0</v>
      </c>
      <c r="AB420" s="15">
        <f t="shared" ref="AB420:AU420" si="649">IF(AB118&gt;0,1,0)</f>
        <v>1</v>
      </c>
      <c r="AC420" s="15">
        <f t="shared" si="649"/>
        <v>0</v>
      </c>
      <c r="AD420" s="15">
        <f t="shared" si="649"/>
        <v>1</v>
      </c>
      <c r="AE420" s="15">
        <f t="shared" si="649"/>
        <v>1</v>
      </c>
      <c r="AF420" s="15">
        <f t="shared" si="649"/>
        <v>1</v>
      </c>
      <c r="AG420" s="15">
        <f t="shared" si="649"/>
        <v>1</v>
      </c>
      <c r="AH420" s="15">
        <f t="shared" si="649"/>
        <v>1</v>
      </c>
      <c r="AI420" s="15">
        <f t="shared" si="649"/>
        <v>1</v>
      </c>
      <c r="AJ420" s="15">
        <f t="shared" si="649"/>
        <v>1</v>
      </c>
      <c r="AK420" s="15">
        <f t="shared" si="649"/>
        <v>1</v>
      </c>
      <c r="AL420" s="15">
        <f t="shared" si="649"/>
        <v>1</v>
      </c>
      <c r="AM420" s="15">
        <f t="shared" si="649"/>
        <v>1</v>
      </c>
      <c r="AN420" s="15">
        <f t="shared" si="649"/>
        <v>0</v>
      </c>
      <c r="AO420" s="15">
        <f t="shared" si="649"/>
        <v>1</v>
      </c>
      <c r="AP420" s="15">
        <f t="shared" si="649"/>
        <v>0</v>
      </c>
      <c r="AQ420" s="15">
        <f t="shared" si="649"/>
        <v>1</v>
      </c>
      <c r="AR420" s="15">
        <f t="shared" si="649"/>
        <v>0</v>
      </c>
      <c r="AS420" s="15">
        <f t="shared" si="649"/>
        <v>0</v>
      </c>
      <c r="AT420" s="15">
        <f t="shared" si="649"/>
        <v>1</v>
      </c>
      <c r="AU420" s="15">
        <f t="shared" si="649"/>
        <v>1</v>
      </c>
    </row>
    <row r="421" spans="1:47" s="15" customFormat="1" ht="11.25" x14ac:dyDescent="0.15">
      <c r="A421" s="20">
        <v>40086</v>
      </c>
      <c r="B421" s="92">
        <f t="shared" si="607"/>
        <v>1</v>
      </c>
      <c r="C421" s="15">
        <f t="shared" ref="C421:M421" si="650">IF(C119&gt;0,1,0)</f>
        <v>1</v>
      </c>
      <c r="D421" s="15">
        <f t="shared" si="650"/>
        <v>1</v>
      </c>
      <c r="E421" s="15">
        <f t="shared" si="650"/>
        <v>1</v>
      </c>
      <c r="F421" s="15">
        <f t="shared" si="650"/>
        <v>1</v>
      </c>
      <c r="G421" s="15">
        <f t="shared" si="650"/>
        <v>1</v>
      </c>
      <c r="H421" s="15">
        <f t="shared" si="650"/>
        <v>0</v>
      </c>
      <c r="I421" s="15">
        <f t="shared" si="650"/>
        <v>1</v>
      </c>
      <c r="J421" s="15">
        <f t="shared" si="650"/>
        <v>1</v>
      </c>
      <c r="K421" s="15">
        <f t="shared" si="650"/>
        <v>1</v>
      </c>
      <c r="L421" s="15">
        <f t="shared" si="650"/>
        <v>1</v>
      </c>
      <c r="M421" s="15">
        <f t="shared" si="650"/>
        <v>0</v>
      </c>
      <c r="N421" s="84">
        <f t="shared" si="600"/>
        <v>0</v>
      </c>
      <c r="O421" s="84">
        <f t="shared" si="601"/>
        <v>0</v>
      </c>
      <c r="P421" s="15">
        <f t="shared" si="602"/>
        <v>0</v>
      </c>
      <c r="Q421" s="15">
        <f t="shared" si="603"/>
        <v>0</v>
      </c>
      <c r="R421" s="15">
        <f t="shared" si="604"/>
        <v>1</v>
      </c>
      <c r="S421" s="15">
        <f t="shared" ref="S421:Z421" si="651">IF(S119&gt;0,1,0)</f>
        <v>1</v>
      </c>
      <c r="T421" s="15">
        <f t="shared" si="651"/>
        <v>1</v>
      </c>
      <c r="U421" s="15">
        <f t="shared" si="651"/>
        <v>0</v>
      </c>
      <c r="V421" s="15">
        <f t="shared" si="651"/>
        <v>0</v>
      </c>
      <c r="W421" s="15">
        <f t="shared" si="651"/>
        <v>1</v>
      </c>
      <c r="X421" s="15">
        <f t="shared" si="651"/>
        <v>0</v>
      </c>
      <c r="Y421" s="15">
        <f t="shared" si="651"/>
        <v>1</v>
      </c>
      <c r="Z421" s="15">
        <f t="shared" si="651"/>
        <v>0</v>
      </c>
      <c r="AB421" s="15">
        <f t="shared" ref="AB421:AU421" si="652">IF(AB119&gt;0,1,0)</f>
        <v>1</v>
      </c>
      <c r="AC421" s="15">
        <f t="shared" si="652"/>
        <v>0</v>
      </c>
      <c r="AD421" s="15">
        <f t="shared" si="652"/>
        <v>0</v>
      </c>
      <c r="AE421" s="15">
        <f t="shared" si="652"/>
        <v>1</v>
      </c>
      <c r="AF421" s="15">
        <f t="shared" si="652"/>
        <v>1</v>
      </c>
      <c r="AG421" s="15">
        <f t="shared" si="652"/>
        <v>1</v>
      </c>
      <c r="AH421" s="15">
        <f t="shared" si="652"/>
        <v>1</v>
      </c>
      <c r="AI421" s="15">
        <f t="shared" si="652"/>
        <v>1</v>
      </c>
      <c r="AJ421" s="15">
        <f t="shared" si="652"/>
        <v>1</v>
      </c>
      <c r="AK421" s="15">
        <f t="shared" si="652"/>
        <v>1</v>
      </c>
      <c r="AL421" s="15">
        <f t="shared" si="652"/>
        <v>1</v>
      </c>
      <c r="AM421" s="15">
        <f t="shared" si="652"/>
        <v>1</v>
      </c>
      <c r="AN421" s="15">
        <f t="shared" si="652"/>
        <v>0</v>
      </c>
      <c r="AO421" s="15">
        <f t="shared" si="652"/>
        <v>0</v>
      </c>
      <c r="AP421" s="15">
        <f t="shared" si="652"/>
        <v>0</v>
      </c>
      <c r="AQ421" s="15">
        <f t="shared" si="652"/>
        <v>1</v>
      </c>
      <c r="AR421" s="15">
        <f t="shared" si="652"/>
        <v>0</v>
      </c>
      <c r="AS421" s="15">
        <f t="shared" si="652"/>
        <v>0</v>
      </c>
      <c r="AT421" s="15">
        <f t="shared" si="652"/>
        <v>1</v>
      </c>
      <c r="AU421" s="15">
        <f t="shared" si="652"/>
        <v>1</v>
      </c>
    </row>
    <row r="422" spans="1:47" s="15" customFormat="1" ht="11.25" x14ac:dyDescent="0.15">
      <c r="A422" s="20">
        <v>40178</v>
      </c>
      <c r="B422" s="92">
        <f t="shared" si="607"/>
        <v>1</v>
      </c>
      <c r="C422" s="15">
        <f t="shared" ref="C422:M422" si="653">IF(C120&gt;0,1,0)</f>
        <v>1</v>
      </c>
      <c r="D422" s="15">
        <f t="shared" si="653"/>
        <v>1</v>
      </c>
      <c r="E422" s="15">
        <f t="shared" si="653"/>
        <v>1</v>
      </c>
      <c r="F422" s="15">
        <f t="shared" si="653"/>
        <v>1</v>
      </c>
      <c r="G422" s="15">
        <f t="shared" si="653"/>
        <v>1</v>
      </c>
      <c r="H422" s="15">
        <f t="shared" si="653"/>
        <v>0</v>
      </c>
      <c r="I422" s="15">
        <f t="shared" si="653"/>
        <v>0</v>
      </c>
      <c r="J422" s="15">
        <f t="shared" si="653"/>
        <v>1</v>
      </c>
      <c r="K422" s="15">
        <f t="shared" si="653"/>
        <v>0</v>
      </c>
      <c r="L422" s="15">
        <f t="shared" si="653"/>
        <v>1</v>
      </c>
      <c r="M422" s="15">
        <f t="shared" si="653"/>
        <v>0</v>
      </c>
      <c r="N422" s="84">
        <f t="shared" si="600"/>
        <v>0</v>
      </c>
      <c r="O422" s="84">
        <f t="shared" si="601"/>
        <v>0</v>
      </c>
      <c r="P422" s="15">
        <f t="shared" si="602"/>
        <v>1</v>
      </c>
      <c r="Q422" s="15">
        <f t="shared" si="603"/>
        <v>0</v>
      </c>
      <c r="R422" s="15">
        <f t="shared" si="604"/>
        <v>0</v>
      </c>
      <c r="S422" s="15">
        <f t="shared" ref="S422:Z422" si="654">IF(S120&gt;0,1,0)</f>
        <v>1</v>
      </c>
      <c r="T422" s="15">
        <f t="shared" si="654"/>
        <v>1</v>
      </c>
      <c r="U422" s="15">
        <f t="shared" si="654"/>
        <v>1</v>
      </c>
      <c r="V422" s="15">
        <f t="shared" si="654"/>
        <v>0</v>
      </c>
      <c r="W422" s="15">
        <f t="shared" si="654"/>
        <v>0</v>
      </c>
      <c r="X422" s="15">
        <f t="shared" si="654"/>
        <v>0</v>
      </c>
      <c r="Y422" s="15">
        <f t="shared" si="654"/>
        <v>0</v>
      </c>
      <c r="Z422" s="15">
        <f t="shared" si="654"/>
        <v>0</v>
      </c>
      <c r="AB422" s="15">
        <f t="shared" ref="AB422:AU422" si="655">IF(AB120&gt;0,1,0)</f>
        <v>0</v>
      </c>
      <c r="AC422" s="15">
        <f t="shared" si="655"/>
        <v>0</v>
      </c>
      <c r="AD422" s="15">
        <f t="shared" si="655"/>
        <v>0</v>
      </c>
      <c r="AE422" s="15">
        <f t="shared" si="655"/>
        <v>0</v>
      </c>
      <c r="AF422" s="15">
        <f t="shared" si="655"/>
        <v>1</v>
      </c>
      <c r="AG422" s="15">
        <f t="shared" si="655"/>
        <v>1</v>
      </c>
      <c r="AH422" s="15">
        <f t="shared" si="655"/>
        <v>1</v>
      </c>
      <c r="AI422" s="15">
        <f t="shared" si="655"/>
        <v>1</v>
      </c>
      <c r="AJ422" s="15">
        <f t="shared" si="655"/>
        <v>1</v>
      </c>
      <c r="AK422" s="15">
        <f t="shared" si="655"/>
        <v>1</v>
      </c>
      <c r="AL422" s="15">
        <f t="shared" si="655"/>
        <v>1</v>
      </c>
      <c r="AM422" s="15">
        <f t="shared" si="655"/>
        <v>1</v>
      </c>
      <c r="AN422" s="15">
        <f t="shared" si="655"/>
        <v>0</v>
      </c>
      <c r="AO422" s="15">
        <f t="shared" si="655"/>
        <v>1</v>
      </c>
      <c r="AP422" s="15">
        <f t="shared" si="655"/>
        <v>1</v>
      </c>
      <c r="AQ422" s="15">
        <f t="shared" si="655"/>
        <v>1</v>
      </c>
      <c r="AR422" s="15">
        <f t="shared" si="655"/>
        <v>1</v>
      </c>
      <c r="AS422" s="15">
        <f t="shared" si="655"/>
        <v>0</v>
      </c>
      <c r="AT422" s="15">
        <f t="shared" si="655"/>
        <v>0</v>
      </c>
      <c r="AU422" s="15">
        <f t="shared" si="655"/>
        <v>1</v>
      </c>
    </row>
    <row r="423" spans="1:47" s="15" customFormat="1" ht="11.25" x14ac:dyDescent="0.15">
      <c r="A423" s="20">
        <v>40268</v>
      </c>
      <c r="B423" s="92">
        <f t="shared" si="607"/>
        <v>0</v>
      </c>
      <c r="C423" s="15">
        <f t="shared" ref="C423:M423" si="656">IF(C121&gt;0,1,0)</f>
        <v>0</v>
      </c>
      <c r="D423" s="15">
        <f t="shared" si="656"/>
        <v>0</v>
      </c>
      <c r="E423" s="15">
        <f t="shared" si="656"/>
        <v>1</v>
      </c>
      <c r="F423" s="15">
        <f t="shared" si="656"/>
        <v>1</v>
      </c>
      <c r="G423" s="15">
        <f t="shared" si="656"/>
        <v>1</v>
      </c>
      <c r="H423" s="15">
        <f t="shared" si="656"/>
        <v>1</v>
      </c>
      <c r="I423" s="15">
        <f t="shared" si="656"/>
        <v>0</v>
      </c>
      <c r="J423" s="15">
        <f t="shared" si="656"/>
        <v>0</v>
      </c>
      <c r="K423" s="15">
        <f t="shared" si="656"/>
        <v>0</v>
      </c>
      <c r="L423" s="15">
        <f t="shared" si="656"/>
        <v>0</v>
      </c>
      <c r="M423" s="15">
        <f t="shared" si="656"/>
        <v>0</v>
      </c>
      <c r="N423" s="84">
        <f t="shared" si="600"/>
        <v>0</v>
      </c>
      <c r="O423" s="84">
        <f t="shared" si="601"/>
        <v>0</v>
      </c>
      <c r="P423" s="15">
        <f t="shared" si="602"/>
        <v>1</v>
      </c>
      <c r="Q423" s="15">
        <f t="shared" si="603"/>
        <v>0</v>
      </c>
      <c r="R423" s="15">
        <f t="shared" si="604"/>
        <v>0</v>
      </c>
      <c r="S423" s="15">
        <f t="shared" ref="S423:Z423" si="657">IF(S121&gt;0,1,0)</f>
        <v>0</v>
      </c>
      <c r="T423" s="15">
        <f t="shared" si="657"/>
        <v>1</v>
      </c>
      <c r="U423" s="15">
        <f t="shared" si="657"/>
        <v>0</v>
      </c>
      <c r="V423" s="15">
        <f t="shared" si="657"/>
        <v>0</v>
      </c>
      <c r="W423" s="15">
        <f t="shared" si="657"/>
        <v>0</v>
      </c>
      <c r="X423" s="15">
        <f t="shared" si="657"/>
        <v>0</v>
      </c>
      <c r="Y423" s="15">
        <f t="shared" si="657"/>
        <v>0</v>
      </c>
      <c r="Z423" s="15">
        <f t="shared" si="657"/>
        <v>0</v>
      </c>
      <c r="AB423" s="15">
        <f t="shared" ref="AB423:AU423" si="658">IF(AB121&gt;0,1,0)</f>
        <v>0</v>
      </c>
      <c r="AC423" s="15">
        <f t="shared" si="658"/>
        <v>1</v>
      </c>
      <c r="AD423" s="15">
        <f t="shared" si="658"/>
        <v>0</v>
      </c>
      <c r="AE423" s="15">
        <f t="shared" si="658"/>
        <v>0</v>
      </c>
      <c r="AF423" s="15">
        <f t="shared" si="658"/>
        <v>1</v>
      </c>
      <c r="AG423" s="15">
        <f t="shared" si="658"/>
        <v>1</v>
      </c>
      <c r="AH423" s="15">
        <f t="shared" si="658"/>
        <v>1</v>
      </c>
      <c r="AI423" s="15">
        <f t="shared" si="658"/>
        <v>1</v>
      </c>
      <c r="AJ423" s="15">
        <f t="shared" si="658"/>
        <v>1</v>
      </c>
      <c r="AK423" s="15">
        <f t="shared" si="658"/>
        <v>1</v>
      </c>
      <c r="AL423" s="15">
        <f t="shared" si="658"/>
        <v>1</v>
      </c>
      <c r="AM423" s="15">
        <f t="shared" si="658"/>
        <v>1</v>
      </c>
      <c r="AN423" s="15">
        <f t="shared" si="658"/>
        <v>1</v>
      </c>
      <c r="AO423" s="15">
        <f t="shared" si="658"/>
        <v>1</v>
      </c>
      <c r="AP423" s="15">
        <f t="shared" si="658"/>
        <v>1</v>
      </c>
      <c r="AQ423" s="15">
        <f t="shared" si="658"/>
        <v>1</v>
      </c>
      <c r="AR423" s="15">
        <f t="shared" si="658"/>
        <v>0</v>
      </c>
      <c r="AS423" s="15">
        <f t="shared" si="658"/>
        <v>1</v>
      </c>
      <c r="AT423" s="15">
        <f t="shared" si="658"/>
        <v>1</v>
      </c>
      <c r="AU423" s="15">
        <f t="shared" si="658"/>
        <v>1</v>
      </c>
    </row>
    <row r="424" spans="1:47" s="15" customFormat="1" ht="11.25" x14ac:dyDescent="0.15">
      <c r="A424" s="20">
        <v>40359</v>
      </c>
      <c r="B424" s="92">
        <f t="shared" si="607"/>
        <v>0</v>
      </c>
      <c r="C424" s="15">
        <f t="shared" ref="C424:M424" si="659">IF(C122&gt;0,1,0)</f>
        <v>0</v>
      </c>
      <c r="D424" s="15">
        <f t="shared" si="659"/>
        <v>0</v>
      </c>
      <c r="E424" s="15">
        <f t="shared" si="659"/>
        <v>0</v>
      </c>
      <c r="F424" s="15">
        <f t="shared" si="659"/>
        <v>0</v>
      </c>
      <c r="G424" s="15">
        <f t="shared" si="659"/>
        <v>1</v>
      </c>
      <c r="H424" s="15">
        <f t="shared" si="659"/>
        <v>0</v>
      </c>
      <c r="I424" s="15">
        <f t="shared" si="659"/>
        <v>0</v>
      </c>
      <c r="J424" s="15">
        <f t="shared" si="659"/>
        <v>0</v>
      </c>
      <c r="K424" s="15">
        <f t="shared" si="659"/>
        <v>0</v>
      </c>
      <c r="L424" s="15">
        <f t="shared" si="659"/>
        <v>0</v>
      </c>
      <c r="M424" s="15">
        <f t="shared" si="659"/>
        <v>0</v>
      </c>
      <c r="N424" s="84">
        <f t="shared" si="600"/>
        <v>0</v>
      </c>
      <c r="O424" s="84">
        <f t="shared" si="601"/>
        <v>0</v>
      </c>
      <c r="P424" s="15">
        <f t="shared" si="602"/>
        <v>1</v>
      </c>
      <c r="Q424" s="15">
        <f t="shared" si="603"/>
        <v>0</v>
      </c>
      <c r="R424" s="15">
        <f t="shared" si="604"/>
        <v>0</v>
      </c>
      <c r="S424" s="15">
        <f t="shared" ref="S424:Z424" si="660">IF(S122&gt;0,1,0)</f>
        <v>0</v>
      </c>
      <c r="T424" s="15">
        <f t="shared" si="660"/>
        <v>0</v>
      </c>
      <c r="U424" s="15">
        <f t="shared" si="660"/>
        <v>1</v>
      </c>
      <c r="V424" s="15">
        <f t="shared" si="660"/>
        <v>0</v>
      </c>
      <c r="W424" s="15">
        <f t="shared" si="660"/>
        <v>0</v>
      </c>
      <c r="X424" s="15">
        <f t="shared" si="660"/>
        <v>0</v>
      </c>
      <c r="Y424" s="15">
        <f t="shared" si="660"/>
        <v>0</v>
      </c>
      <c r="Z424" s="15">
        <f t="shared" si="660"/>
        <v>1</v>
      </c>
      <c r="AB424" s="15">
        <f t="shared" ref="AB424:AU424" si="661">IF(AB122&gt;0,1,0)</f>
        <v>1</v>
      </c>
      <c r="AC424" s="15">
        <f t="shared" si="661"/>
        <v>0</v>
      </c>
      <c r="AD424" s="15">
        <f t="shared" si="661"/>
        <v>0</v>
      </c>
      <c r="AE424" s="15">
        <f t="shared" si="661"/>
        <v>0</v>
      </c>
      <c r="AF424" s="15">
        <f t="shared" si="661"/>
        <v>1</v>
      </c>
      <c r="AG424" s="15">
        <f t="shared" si="661"/>
        <v>0</v>
      </c>
      <c r="AH424" s="15">
        <f t="shared" si="661"/>
        <v>1</v>
      </c>
      <c r="AI424" s="15">
        <f t="shared" si="661"/>
        <v>0</v>
      </c>
      <c r="AJ424" s="15">
        <f t="shared" si="661"/>
        <v>0</v>
      </c>
      <c r="AK424" s="15">
        <f t="shared" si="661"/>
        <v>0</v>
      </c>
      <c r="AL424" s="15">
        <f t="shared" si="661"/>
        <v>0</v>
      </c>
      <c r="AM424" s="15">
        <f t="shared" si="661"/>
        <v>0</v>
      </c>
      <c r="AN424" s="15">
        <f t="shared" si="661"/>
        <v>0</v>
      </c>
      <c r="AO424" s="15">
        <f t="shared" si="661"/>
        <v>1</v>
      </c>
      <c r="AP424" s="15">
        <f t="shared" si="661"/>
        <v>1</v>
      </c>
      <c r="AQ424" s="15">
        <f t="shared" si="661"/>
        <v>0</v>
      </c>
      <c r="AR424" s="15">
        <f t="shared" si="661"/>
        <v>1</v>
      </c>
      <c r="AS424" s="15">
        <f t="shared" si="661"/>
        <v>1</v>
      </c>
      <c r="AT424" s="15">
        <f t="shared" si="661"/>
        <v>0</v>
      </c>
      <c r="AU424" s="15">
        <f t="shared" si="661"/>
        <v>0</v>
      </c>
    </row>
    <row r="425" spans="1:47" s="15" customFormat="1" ht="11.25" x14ac:dyDescent="0.15">
      <c r="A425" s="20">
        <v>40451</v>
      </c>
      <c r="B425" s="92">
        <f t="shared" si="607"/>
        <v>0</v>
      </c>
      <c r="C425" s="15">
        <f t="shared" ref="C425:M425" si="662">IF(C123&gt;0,1,0)</f>
        <v>0</v>
      </c>
      <c r="D425" s="15">
        <f t="shared" si="662"/>
        <v>0</v>
      </c>
      <c r="E425" s="15">
        <f t="shared" si="662"/>
        <v>0</v>
      </c>
      <c r="F425" s="15">
        <f t="shared" si="662"/>
        <v>0</v>
      </c>
      <c r="G425" s="15">
        <f t="shared" si="662"/>
        <v>0</v>
      </c>
      <c r="H425" s="15">
        <f t="shared" si="662"/>
        <v>1</v>
      </c>
      <c r="I425" s="15">
        <f t="shared" si="662"/>
        <v>0</v>
      </c>
      <c r="J425" s="15">
        <f t="shared" si="662"/>
        <v>0</v>
      </c>
      <c r="K425" s="15">
        <f t="shared" si="662"/>
        <v>0</v>
      </c>
      <c r="L425" s="15">
        <f t="shared" si="662"/>
        <v>0</v>
      </c>
      <c r="M425" s="15">
        <f t="shared" si="662"/>
        <v>1</v>
      </c>
      <c r="N425" s="84">
        <f t="shared" si="600"/>
        <v>0</v>
      </c>
      <c r="O425" s="84">
        <f t="shared" si="601"/>
        <v>0</v>
      </c>
      <c r="P425" s="15">
        <f t="shared" si="602"/>
        <v>1</v>
      </c>
      <c r="Q425" s="15">
        <f t="shared" si="603"/>
        <v>0</v>
      </c>
      <c r="R425" s="15">
        <f t="shared" si="604"/>
        <v>0</v>
      </c>
      <c r="S425" s="15">
        <f t="shared" ref="S425:Z425" si="663">IF(S123&gt;0,1,0)</f>
        <v>0</v>
      </c>
      <c r="T425" s="15">
        <f t="shared" si="663"/>
        <v>0</v>
      </c>
      <c r="U425" s="15">
        <f t="shared" si="663"/>
        <v>1</v>
      </c>
      <c r="V425" s="15">
        <f t="shared" si="663"/>
        <v>1</v>
      </c>
      <c r="W425" s="15">
        <f t="shared" si="663"/>
        <v>1</v>
      </c>
      <c r="X425" s="15">
        <f t="shared" si="663"/>
        <v>0</v>
      </c>
      <c r="Y425" s="15">
        <f t="shared" si="663"/>
        <v>0</v>
      </c>
      <c r="Z425" s="15">
        <f t="shared" si="663"/>
        <v>1</v>
      </c>
      <c r="AB425" s="15">
        <f t="shared" ref="AB425:AU425" si="664">IF(AB123&gt;0,1,0)</f>
        <v>1</v>
      </c>
      <c r="AC425" s="15">
        <f t="shared" si="664"/>
        <v>0</v>
      </c>
      <c r="AD425" s="15">
        <f t="shared" si="664"/>
        <v>1</v>
      </c>
      <c r="AE425" s="15">
        <f t="shared" si="664"/>
        <v>0</v>
      </c>
      <c r="AF425" s="15">
        <f t="shared" si="664"/>
        <v>0</v>
      </c>
      <c r="AG425" s="15">
        <f t="shared" si="664"/>
        <v>0</v>
      </c>
      <c r="AH425" s="15">
        <f t="shared" si="664"/>
        <v>0</v>
      </c>
      <c r="AI425" s="15">
        <f t="shared" si="664"/>
        <v>0</v>
      </c>
      <c r="AJ425" s="15">
        <f t="shared" si="664"/>
        <v>0</v>
      </c>
      <c r="AK425" s="15">
        <f t="shared" si="664"/>
        <v>0</v>
      </c>
      <c r="AL425" s="15">
        <f t="shared" si="664"/>
        <v>0</v>
      </c>
      <c r="AM425" s="15">
        <f t="shared" si="664"/>
        <v>0</v>
      </c>
      <c r="AN425" s="15">
        <f t="shared" si="664"/>
        <v>0</v>
      </c>
      <c r="AO425" s="15">
        <f t="shared" si="664"/>
        <v>1</v>
      </c>
      <c r="AP425" s="15">
        <f t="shared" si="664"/>
        <v>1</v>
      </c>
      <c r="AQ425" s="15">
        <f t="shared" si="664"/>
        <v>0</v>
      </c>
      <c r="AR425" s="15">
        <f t="shared" si="664"/>
        <v>1</v>
      </c>
      <c r="AS425" s="15">
        <f t="shared" si="664"/>
        <v>1</v>
      </c>
      <c r="AT425" s="15">
        <f t="shared" si="664"/>
        <v>0</v>
      </c>
      <c r="AU425" s="15">
        <f t="shared" si="664"/>
        <v>0</v>
      </c>
    </row>
    <row r="426" spans="1:47" s="15" customFormat="1" ht="11.25" x14ac:dyDescent="0.15">
      <c r="A426" s="20">
        <v>40543</v>
      </c>
      <c r="B426" s="92">
        <f t="shared" si="607"/>
        <v>0</v>
      </c>
      <c r="C426" s="15">
        <f t="shared" ref="C426:M426" si="665">IF(C124&gt;0,1,0)</f>
        <v>1</v>
      </c>
      <c r="D426" s="15">
        <f t="shared" si="665"/>
        <v>1</v>
      </c>
      <c r="E426" s="15">
        <f t="shared" si="665"/>
        <v>0</v>
      </c>
      <c r="F426" s="15">
        <f t="shared" si="665"/>
        <v>0</v>
      </c>
      <c r="G426" s="15">
        <f t="shared" si="665"/>
        <v>0</v>
      </c>
      <c r="H426" s="15">
        <f t="shared" si="665"/>
        <v>1</v>
      </c>
      <c r="I426" s="15">
        <f t="shared" si="665"/>
        <v>1</v>
      </c>
      <c r="J426" s="15">
        <f t="shared" si="665"/>
        <v>1</v>
      </c>
      <c r="K426" s="15">
        <f t="shared" si="665"/>
        <v>0</v>
      </c>
      <c r="L426" s="15">
        <f t="shared" si="665"/>
        <v>0</v>
      </c>
      <c r="M426" s="15">
        <f t="shared" si="665"/>
        <v>1</v>
      </c>
      <c r="N426" s="84">
        <f t="shared" si="600"/>
        <v>0</v>
      </c>
      <c r="O426" s="84">
        <f t="shared" si="601"/>
        <v>0</v>
      </c>
      <c r="P426" s="15">
        <f t="shared" si="602"/>
        <v>1</v>
      </c>
      <c r="Q426" s="15">
        <f t="shared" si="603"/>
        <v>0</v>
      </c>
      <c r="R426" s="15">
        <f t="shared" si="604"/>
        <v>0</v>
      </c>
      <c r="S426" s="15">
        <f t="shared" ref="S426:Z426" si="666">IF(S124&gt;0,1,0)</f>
        <v>0</v>
      </c>
      <c r="T426" s="15">
        <f t="shared" si="666"/>
        <v>1</v>
      </c>
      <c r="U426" s="15">
        <f t="shared" si="666"/>
        <v>1</v>
      </c>
      <c r="V426" s="15">
        <f t="shared" si="666"/>
        <v>1</v>
      </c>
      <c r="W426" s="15">
        <f t="shared" si="666"/>
        <v>1</v>
      </c>
      <c r="X426" s="15">
        <f t="shared" si="666"/>
        <v>0</v>
      </c>
      <c r="Y426" s="15">
        <f t="shared" si="666"/>
        <v>0</v>
      </c>
      <c r="Z426" s="15">
        <f t="shared" si="666"/>
        <v>0</v>
      </c>
      <c r="AB426" s="15">
        <f t="shared" ref="AB426:AU426" si="667">IF(AB124&gt;0,1,0)</f>
        <v>0</v>
      </c>
      <c r="AC426" s="15">
        <f t="shared" si="667"/>
        <v>1</v>
      </c>
      <c r="AD426" s="15">
        <f t="shared" si="667"/>
        <v>1</v>
      </c>
      <c r="AE426" s="15">
        <f t="shared" si="667"/>
        <v>0</v>
      </c>
      <c r="AF426" s="15">
        <f t="shared" si="667"/>
        <v>0</v>
      </c>
      <c r="AG426" s="15">
        <f t="shared" si="667"/>
        <v>0</v>
      </c>
      <c r="AH426" s="15">
        <f t="shared" si="667"/>
        <v>0</v>
      </c>
      <c r="AI426" s="15">
        <f t="shared" si="667"/>
        <v>0</v>
      </c>
      <c r="AJ426" s="15">
        <f t="shared" si="667"/>
        <v>0</v>
      </c>
      <c r="AK426" s="15">
        <f t="shared" si="667"/>
        <v>0</v>
      </c>
      <c r="AL426" s="15">
        <f t="shared" si="667"/>
        <v>0</v>
      </c>
      <c r="AM426" s="15">
        <f t="shared" si="667"/>
        <v>0</v>
      </c>
      <c r="AN426" s="15">
        <f t="shared" si="667"/>
        <v>0</v>
      </c>
      <c r="AO426" s="15">
        <f t="shared" si="667"/>
        <v>0</v>
      </c>
      <c r="AP426" s="15">
        <f t="shared" si="667"/>
        <v>1</v>
      </c>
      <c r="AQ426" s="15">
        <f t="shared" si="667"/>
        <v>1</v>
      </c>
      <c r="AR426" s="15">
        <f t="shared" si="667"/>
        <v>1</v>
      </c>
      <c r="AS426" s="15">
        <f t="shared" si="667"/>
        <v>1</v>
      </c>
      <c r="AT426" s="15">
        <f t="shared" si="667"/>
        <v>1</v>
      </c>
      <c r="AU426" s="15">
        <f t="shared" si="667"/>
        <v>0</v>
      </c>
    </row>
    <row r="427" spans="1:47" s="15" customFormat="1" ht="11.25" x14ac:dyDescent="0.15">
      <c r="A427" s="20">
        <v>40633</v>
      </c>
      <c r="B427" s="92">
        <f t="shared" si="607"/>
        <v>1</v>
      </c>
      <c r="C427" s="15">
        <f t="shared" ref="C427:M427" si="668">IF(C125&gt;0,1,0)</f>
        <v>1</v>
      </c>
      <c r="D427" s="15">
        <f t="shared" si="668"/>
        <v>1</v>
      </c>
      <c r="E427" s="15">
        <f t="shared" si="668"/>
        <v>0</v>
      </c>
      <c r="F427" s="15">
        <f t="shared" si="668"/>
        <v>0</v>
      </c>
      <c r="G427" s="15">
        <f t="shared" si="668"/>
        <v>1</v>
      </c>
      <c r="H427" s="15">
        <f t="shared" si="668"/>
        <v>1</v>
      </c>
      <c r="I427" s="15">
        <f t="shared" si="668"/>
        <v>1</v>
      </c>
      <c r="J427" s="15">
        <f t="shared" si="668"/>
        <v>1</v>
      </c>
      <c r="K427" s="15">
        <f t="shared" si="668"/>
        <v>0</v>
      </c>
      <c r="L427" s="15">
        <f t="shared" si="668"/>
        <v>0</v>
      </c>
      <c r="M427" s="15">
        <f t="shared" si="668"/>
        <v>0</v>
      </c>
      <c r="N427" s="84">
        <f t="shared" si="600"/>
        <v>0</v>
      </c>
      <c r="O427" s="84">
        <f t="shared" si="601"/>
        <v>0</v>
      </c>
      <c r="P427" s="15">
        <f t="shared" si="602"/>
        <v>1</v>
      </c>
      <c r="Q427" s="15">
        <f t="shared" si="603"/>
        <v>0</v>
      </c>
      <c r="R427" s="15">
        <f t="shared" si="604"/>
        <v>0</v>
      </c>
      <c r="S427" s="15">
        <f t="shared" ref="S427:Z427" si="669">IF(S125&gt;0,1,0)</f>
        <v>0</v>
      </c>
      <c r="T427" s="15">
        <f t="shared" si="669"/>
        <v>0</v>
      </c>
      <c r="U427" s="15">
        <f t="shared" si="669"/>
        <v>0</v>
      </c>
      <c r="V427" s="15">
        <f t="shared" si="669"/>
        <v>1</v>
      </c>
      <c r="W427" s="15">
        <f t="shared" si="669"/>
        <v>0</v>
      </c>
      <c r="X427" s="15">
        <f t="shared" si="669"/>
        <v>0</v>
      </c>
      <c r="Y427" s="15">
        <f t="shared" si="669"/>
        <v>0</v>
      </c>
      <c r="Z427" s="15">
        <f t="shared" si="669"/>
        <v>0</v>
      </c>
      <c r="AB427" s="15">
        <f t="shared" ref="AB427:AU427" si="670">IF(AB125&gt;0,1,0)</f>
        <v>0</v>
      </c>
      <c r="AC427" s="15">
        <f t="shared" si="670"/>
        <v>0</v>
      </c>
      <c r="AD427" s="15">
        <f t="shared" si="670"/>
        <v>0</v>
      </c>
      <c r="AE427" s="15">
        <f t="shared" si="670"/>
        <v>0</v>
      </c>
      <c r="AF427" s="15">
        <f t="shared" si="670"/>
        <v>0</v>
      </c>
      <c r="AG427" s="15">
        <f t="shared" si="670"/>
        <v>0</v>
      </c>
      <c r="AH427" s="15">
        <f t="shared" si="670"/>
        <v>0</v>
      </c>
      <c r="AI427" s="15">
        <f t="shared" si="670"/>
        <v>0</v>
      </c>
      <c r="AJ427" s="15">
        <f t="shared" si="670"/>
        <v>0</v>
      </c>
      <c r="AK427" s="15">
        <f t="shared" si="670"/>
        <v>0</v>
      </c>
      <c r="AL427" s="15">
        <f t="shared" si="670"/>
        <v>1</v>
      </c>
      <c r="AM427" s="15">
        <f t="shared" si="670"/>
        <v>1</v>
      </c>
      <c r="AN427" s="15">
        <f t="shared" si="670"/>
        <v>0</v>
      </c>
      <c r="AO427" s="15">
        <f t="shared" si="670"/>
        <v>0</v>
      </c>
      <c r="AP427" s="15">
        <f t="shared" si="670"/>
        <v>1</v>
      </c>
      <c r="AQ427" s="15">
        <f t="shared" si="670"/>
        <v>1</v>
      </c>
      <c r="AR427" s="15">
        <f t="shared" si="670"/>
        <v>1</v>
      </c>
      <c r="AS427" s="15">
        <f t="shared" si="670"/>
        <v>1</v>
      </c>
      <c r="AT427" s="15">
        <f t="shared" si="670"/>
        <v>1</v>
      </c>
      <c r="AU427" s="15">
        <f t="shared" si="670"/>
        <v>0</v>
      </c>
    </row>
    <row r="428" spans="1:47" s="15" customFormat="1" ht="11.25" x14ac:dyDescent="0.15">
      <c r="A428" s="20">
        <v>40724</v>
      </c>
      <c r="B428" s="92">
        <f t="shared" si="607"/>
        <v>0</v>
      </c>
      <c r="C428" s="15">
        <f t="shared" ref="C428:M428" si="671">IF(C126&gt;0,1,0)</f>
        <v>0</v>
      </c>
      <c r="D428" s="15">
        <f t="shared" si="671"/>
        <v>0</v>
      </c>
      <c r="E428" s="15">
        <f t="shared" si="671"/>
        <v>0</v>
      </c>
      <c r="F428" s="15">
        <f t="shared" si="671"/>
        <v>0</v>
      </c>
      <c r="G428" s="15">
        <f t="shared" si="671"/>
        <v>0</v>
      </c>
      <c r="H428" s="15">
        <f t="shared" si="671"/>
        <v>0</v>
      </c>
      <c r="I428" s="15">
        <f t="shared" si="671"/>
        <v>1</v>
      </c>
      <c r="J428" s="15">
        <f t="shared" si="671"/>
        <v>0</v>
      </c>
      <c r="K428" s="15">
        <f t="shared" si="671"/>
        <v>0</v>
      </c>
      <c r="L428" s="15">
        <f t="shared" si="671"/>
        <v>0</v>
      </c>
      <c r="M428" s="15">
        <f t="shared" si="671"/>
        <v>0</v>
      </c>
      <c r="N428" s="84">
        <f t="shared" si="600"/>
        <v>0</v>
      </c>
      <c r="O428" s="84">
        <f t="shared" si="601"/>
        <v>1</v>
      </c>
      <c r="P428" s="15">
        <f t="shared" si="602"/>
        <v>0</v>
      </c>
      <c r="Q428" s="15">
        <f t="shared" si="603"/>
        <v>0</v>
      </c>
      <c r="R428" s="15">
        <f t="shared" si="604"/>
        <v>0</v>
      </c>
      <c r="S428" s="15">
        <f t="shared" ref="S428:Z428" si="672">IF(S126&gt;0,1,0)</f>
        <v>0</v>
      </c>
      <c r="T428" s="15">
        <f t="shared" si="672"/>
        <v>0</v>
      </c>
      <c r="U428" s="15">
        <f t="shared" si="672"/>
        <v>0</v>
      </c>
      <c r="V428" s="15">
        <f t="shared" si="672"/>
        <v>0</v>
      </c>
      <c r="W428" s="15">
        <f t="shared" si="672"/>
        <v>0</v>
      </c>
      <c r="X428" s="15">
        <f t="shared" si="672"/>
        <v>0</v>
      </c>
      <c r="Y428" s="15">
        <f t="shared" si="672"/>
        <v>0</v>
      </c>
      <c r="Z428" s="15">
        <f t="shared" si="672"/>
        <v>0</v>
      </c>
      <c r="AB428" s="15">
        <f t="shared" ref="AB428:AU428" si="673">IF(AB126&gt;0,1,0)</f>
        <v>0</v>
      </c>
      <c r="AC428" s="15">
        <f t="shared" si="673"/>
        <v>0</v>
      </c>
      <c r="AD428" s="15">
        <f t="shared" si="673"/>
        <v>0</v>
      </c>
      <c r="AE428" s="15">
        <f t="shared" si="673"/>
        <v>0</v>
      </c>
      <c r="AF428" s="15">
        <f t="shared" si="673"/>
        <v>0</v>
      </c>
      <c r="AG428" s="15">
        <f t="shared" si="673"/>
        <v>1</v>
      </c>
      <c r="AH428" s="15">
        <f t="shared" si="673"/>
        <v>0</v>
      </c>
      <c r="AI428" s="15">
        <f t="shared" si="673"/>
        <v>0</v>
      </c>
      <c r="AJ428" s="15">
        <f t="shared" si="673"/>
        <v>0</v>
      </c>
      <c r="AK428" s="15">
        <f t="shared" si="673"/>
        <v>0</v>
      </c>
      <c r="AL428" s="15">
        <f t="shared" si="673"/>
        <v>0</v>
      </c>
      <c r="AM428" s="15">
        <f t="shared" si="673"/>
        <v>0</v>
      </c>
      <c r="AN428" s="15">
        <f t="shared" si="673"/>
        <v>0</v>
      </c>
      <c r="AO428" s="15">
        <f t="shared" si="673"/>
        <v>1</v>
      </c>
      <c r="AP428" s="15">
        <f t="shared" si="673"/>
        <v>1</v>
      </c>
      <c r="AQ428" s="15">
        <f t="shared" si="673"/>
        <v>1</v>
      </c>
      <c r="AR428" s="15">
        <f t="shared" si="673"/>
        <v>1</v>
      </c>
      <c r="AS428" s="15">
        <f t="shared" si="673"/>
        <v>1</v>
      </c>
      <c r="AT428" s="15">
        <f t="shared" si="673"/>
        <v>1</v>
      </c>
      <c r="AU428" s="15">
        <f t="shared" si="673"/>
        <v>0</v>
      </c>
    </row>
    <row r="429" spans="1:47" s="15" customFormat="1" ht="11.25" x14ac:dyDescent="0.15">
      <c r="A429" s="20">
        <v>40816</v>
      </c>
      <c r="B429" s="92">
        <f t="shared" si="607"/>
        <v>0</v>
      </c>
      <c r="C429" s="15">
        <f t="shared" ref="C429:M429" si="674">IF(C127&gt;0,1,0)</f>
        <v>0</v>
      </c>
      <c r="D429" s="15">
        <f t="shared" si="674"/>
        <v>0</v>
      </c>
      <c r="E429" s="15">
        <f t="shared" si="674"/>
        <v>0</v>
      </c>
      <c r="F429" s="15">
        <f t="shared" si="674"/>
        <v>0</v>
      </c>
      <c r="G429" s="15">
        <f t="shared" si="674"/>
        <v>0</v>
      </c>
      <c r="H429" s="15">
        <f t="shared" si="674"/>
        <v>0</v>
      </c>
      <c r="I429" s="15">
        <f t="shared" si="674"/>
        <v>0</v>
      </c>
      <c r="J429" s="15">
        <f t="shared" si="674"/>
        <v>0</v>
      </c>
      <c r="K429" s="15">
        <f t="shared" si="674"/>
        <v>0</v>
      </c>
      <c r="L429" s="15">
        <f t="shared" si="674"/>
        <v>0</v>
      </c>
      <c r="M429" s="15">
        <f t="shared" si="674"/>
        <v>0</v>
      </c>
      <c r="N429" s="84">
        <f t="shared" si="600"/>
        <v>0</v>
      </c>
      <c r="O429" s="84">
        <f t="shared" si="601"/>
        <v>1</v>
      </c>
      <c r="P429" s="15">
        <f t="shared" si="602"/>
        <v>0</v>
      </c>
      <c r="Q429" s="15">
        <f t="shared" si="603"/>
        <v>0</v>
      </c>
      <c r="R429" s="15">
        <f t="shared" si="604"/>
        <v>0</v>
      </c>
      <c r="S429" s="15">
        <f t="shared" ref="S429:Z429" si="675">IF(S127&gt;0,1,0)</f>
        <v>1</v>
      </c>
      <c r="T429" s="15">
        <f t="shared" si="675"/>
        <v>0</v>
      </c>
      <c r="U429" s="15">
        <f t="shared" si="675"/>
        <v>0</v>
      </c>
      <c r="V429" s="15">
        <f t="shared" si="675"/>
        <v>0</v>
      </c>
      <c r="W429" s="15">
        <f t="shared" si="675"/>
        <v>0</v>
      </c>
      <c r="X429" s="15">
        <f t="shared" si="675"/>
        <v>0</v>
      </c>
      <c r="Y429" s="15">
        <f t="shared" si="675"/>
        <v>0</v>
      </c>
      <c r="Z429" s="15">
        <f t="shared" si="675"/>
        <v>0</v>
      </c>
      <c r="AB429" s="15">
        <f t="shared" ref="AB429:AU429" si="676">IF(AB127&gt;0,1,0)</f>
        <v>0</v>
      </c>
      <c r="AC429" s="15">
        <f t="shared" si="676"/>
        <v>1</v>
      </c>
      <c r="AD429" s="15">
        <f t="shared" si="676"/>
        <v>0</v>
      </c>
      <c r="AE429" s="15">
        <f t="shared" si="676"/>
        <v>0</v>
      </c>
      <c r="AF429" s="15">
        <f t="shared" si="676"/>
        <v>0</v>
      </c>
      <c r="AG429" s="15">
        <f t="shared" si="676"/>
        <v>1</v>
      </c>
      <c r="AH429" s="15">
        <f t="shared" si="676"/>
        <v>0</v>
      </c>
      <c r="AI429" s="15">
        <f t="shared" si="676"/>
        <v>0</v>
      </c>
      <c r="AJ429" s="15">
        <f t="shared" si="676"/>
        <v>0</v>
      </c>
      <c r="AK429" s="15">
        <f t="shared" si="676"/>
        <v>0</v>
      </c>
      <c r="AL429" s="15">
        <f t="shared" si="676"/>
        <v>0</v>
      </c>
      <c r="AM429" s="15">
        <f t="shared" si="676"/>
        <v>0</v>
      </c>
      <c r="AN429" s="15">
        <f t="shared" si="676"/>
        <v>0</v>
      </c>
      <c r="AO429" s="15">
        <f t="shared" si="676"/>
        <v>0</v>
      </c>
      <c r="AP429" s="15">
        <f t="shared" si="676"/>
        <v>1</v>
      </c>
      <c r="AQ429" s="15">
        <f t="shared" si="676"/>
        <v>0</v>
      </c>
      <c r="AR429" s="15">
        <f t="shared" si="676"/>
        <v>0</v>
      </c>
      <c r="AS429" s="15">
        <f t="shared" si="676"/>
        <v>1</v>
      </c>
      <c r="AT429" s="15">
        <f t="shared" si="676"/>
        <v>1</v>
      </c>
      <c r="AU429" s="15">
        <f t="shared" si="676"/>
        <v>0</v>
      </c>
    </row>
    <row r="430" spans="1:47" s="15" customFormat="1" ht="11.25" x14ac:dyDescent="0.15">
      <c r="A430" s="20">
        <v>40908</v>
      </c>
      <c r="B430" s="92">
        <f t="shared" si="607"/>
        <v>0</v>
      </c>
      <c r="C430" s="15">
        <f t="shared" ref="C430:M430" si="677">IF(C128&gt;0,1,0)</f>
        <v>0</v>
      </c>
      <c r="D430" s="15">
        <f t="shared" si="677"/>
        <v>0</v>
      </c>
      <c r="E430" s="15">
        <f t="shared" si="677"/>
        <v>0</v>
      </c>
      <c r="F430" s="15">
        <f t="shared" si="677"/>
        <v>1</v>
      </c>
      <c r="G430" s="15">
        <f t="shared" si="677"/>
        <v>0</v>
      </c>
      <c r="H430" s="15">
        <f t="shared" si="677"/>
        <v>0</v>
      </c>
      <c r="I430" s="15">
        <f t="shared" si="677"/>
        <v>0</v>
      </c>
      <c r="J430" s="15">
        <f t="shared" si="677"/>
        <v>0</v>
      </c>
      <c r="K430" s="15">
        <f t="shared" si="677"/>
        <v>0</v>
      </c>
      <c r="L430" s="15">
        <f t="shared" si="677"/>
        <v>0</v>
      </c>
      <c r="M430" s="15">
        <f t="shared" si="677"/>
        <v>0</v>
      </c>
      <c r="N430" s="84">
        <f t="shared" si="600"/>
        <v>0</v>
      </c>
      <c r="O430" s="84">
        <f t="shared" si="601"/>
        <v>0</v>
      </c>
      <c r="P430" s="15">
        <f t="shared" si="602"/>
        <v>1</v>
      </c>
      <c r="Q430" s="15">
        <f t="shared" si="603"/>
        <v>0</v>
      </c>
      <c r="R430" s="15">
        <f t="shared" si="604"/>
        <v>0</v>
      </c>
      <c r="S430" s="15">
        <f t="shared" ref="S430:Z430" si="678">IF(S128&gt;0,1,0)</f>
        <v>0</v>
      </c>
      <c r="T430" s="15">
        <f t="shared" si="678"/>
        <v>0</v>
      </c>
      <c r="U430" s="15">
        <f t="shared" si="678"/>
        <v>0</v>
      </c>
      <c r="V430" s="15">
        <f t="shared" si="678"/>
        <v>0</v>
      </c>
      <c r="W430" s="15">
        <f t="shared" si="678"/>
        <v>0</v>
      </c>
      <c r="X430" s="15">
        <f t="shared" si="678"/>
        <v>1</v>
      </c>
      <c r="Y430" s="15">
        <f t="shared" si="678"/>
        <v>0</v>
      </c>
      <c r="Z430" s="15">
        <f t="shared" si="678"/>
        <v>0</v>
      </c>
      <c r="AB430" s="15">
        <f t="shared" ref="AB430:AU430" si="679">IF(AB128&gt;0,1,0)</f>
        <v>1</v>
      </c>
      <c r="AC430" s="15">
        <f t="shared" si="679"/>
        <v>1</v>
      </c>
      <c r="AD430" s="15">
        <f t="shared" si="679"/>
        <v>0</v>
      </c>
      <c r="AE430" s="15">
        <f t="shared" si="679"/>
        <v>1</v>
      </c>
      <c r="AF430" s="15">
        <f t="shared" si="679"/>
        <v>0</v>
      </c>
      <c r="AG430" s="15">
        <f t="shared" si="679"/>
        <v>0</v>
      </c>
      <c r="AH430" s="15">
        <f t="shared" si="679"/>
        <v>0</v>
      </c>
      <c r="AI430" s="15">
        <f t="shared" si="679"/>
        <v>0</v>
      </c>
      <c r="AJ430" s="15">
        <f t="shared" si="679"/>
        <v>0</v>
      </c>
      <c r="AK430" s="15">
        <f t="shared" si="679"/>
        <v>0</v>
      </c>
      <c r="AL430" s="15">
        <f t="shared" si="679"/>
        <v>0</v>
      </c>
      <c r="AM430" s="15">
        <f t="shared" si="679"/>
        <v>0</v>
      </c>
      <c r="AN430" s="15">
        <f t="shared" si="679"/>
        <v>0</v>
      </c>
      <c r="AO430" s="15">
        <f t="shared" si="679"/>
        <v>0</v>
      </c>
      <c r="AP430" s="15">
        <f t="shared" si="679"/>
        <v>0</v>
      </c>
      <c r="AQ430" s="15">
        <f t="shared" si="679"/>
        <v>0</v>
      </c>
      <c r="AR430" s="15">
        <f t="shared" si="679"/>
        <v>0</v>
      </c>
      <c r="AS430" s="15">
        <f t="shared" si="679"/>
        <v>1</v>
      </c>
      <c r="AT430" s="15">
        <f t="shared" si="679"/>
        <v>0</v>
      </c>
      <c r="AU430" s="15">
        <f t="shared" si="679"/>
        <v>0</v>
      </c>
    </row>
    <row r="431" spans="1:47" s="15" customFormat="1" ht="11.25" x14ac:dyDescent="0.15">
      <c r="A431" s="20">
        <v>40999</v>
      </c>
      <c r="B431" s="92">
        <f t="shared" si="607"/>
        <v>0</v>
      </c>
      <c r="C431" s="15">
        <f t="shared" ref="C431:M431" si="680">IF(C129&gt;0,1,0)</f>
        <v>0</v>
      </c>
      <c r="D431" s="15">
        <f t="shared" si="680"/>
        <v>0</v>
      </c>
      <c r="E431" s="15">
        <f t="shared" si="680"/>
        <v>0</v>
      </c>
      <c r="F431" s="15">
        <f t="shared" si="680"/>
        <v>0</v>
      </c>
      <c r="G431" s="15">
        <f t="shared" si="680"/>
        <v>0</v>
      </c>
      <c r="H431" s="15">
        <f t="shared" si="680"/>
        <v>0</v>
      </c>
      <c r="I431" s="15">
        <f t="shared" si="680"/>
        <v>0</v>
      </c>
      <c r="J431" s="15">
        <f t="shared" si="680"/>
        <v>0</v>
      </c>
      <c r="K431" s="15">
        <f t="shared" si="680"/>
        <v>1</v>
      </c>
      <c r="L431" s="15">
        <f t="shared" si="680"/>
        <v>0</v>
      </c>
      <c r="M431" s="15">
        <f t="shared" si="680"/>
        <v>0</v>
      </c>
      <c r="N431" s="84">
        <f t="shared" si="600"/>
        <v>0</v>
      </c>
      <c r="O431" s="84">
        <f t="shared" si="601"/>
        <v>0</v>
      </c>
      <c r="P431" s="15">
        <f t="shared" si="602"/>
        <v>1</v>
      </c>
      <c r="Q431" s="15">
        <f t="shared" si="603"/>
        <v>0</v>
      </c>
      <c r="R431" s="15">
        <f t="shared" si="604"/>
        <v>0</v>
      </c>
      <c r="S431" s="15">
        <f t="shared" ref="S431:Z431" si="681">IF(S129&gt;0,1,0)</f>
        <v>1</v>
      </c>
      <c r="T431" s="15">
        <f t="shared" si="681"/>
        <v>0</v>
      </c>
      <c r="U431" s="15">
        <f t="shared" si="681"/>
        <v>0</v>
      </c>
      <c r="V431" s="15">
        <f t="shared" si="681"/>
        <v>1</v>
      </c>
      <c r="W431" s="15">
        <f t="shared" si="681"/>
        <v>1</v>
      </c>
      <c r="X431" s="15">
        <f t="shared" si="681"/>
        <v>0</v>
      </c>
      <c r="Y431" s="15">
        <f t="shared" si="681"/>
        <v>1</v>
      </c>
      <c r="Z431" s="15">
        <f t="shared" si="681"/>
        <v>1</v>
      </c>
      <c r="AB431" s="15">
        <f t="shared" ref="AB431:AU431" si="682">IF(AB129&gt;0,1,0)</f>
        <v>1</v>
      </c>
      <c r="AC431" s="15">
        <f t="shared" si="682"/>
        <v>1</v>
      </c>
      <c r="AD431" s="15">
        <f t="shared" si="682"/>
        <v>1</v>
      </c>
      <c r="AE431" s="15">
        <f t="shared" si="682"/>
        <v>1</v>
      </c>
      <c r="AF431" s="15">
        <f t="shared" si="682"/>
        <v>0</v>
      </c>
      <c r="AG431" s="15">
        <f t="shared" si="682"/>
        <v>0</v>
      </c>
      <c r="AH431" s="15">
        <f t="shared" si="682"/>
        <v>0</v>
      </c>
      <c r="AI431" s="15">
        <f t="shared" si="682"/>
        <v>0</v>
      </c>
      <c r="AJ431" s="15">
        <f t="shared" si="682"/>
        <v>1</v>
      </c>
      <c r="AK431" s="15">
        <f t="shared" si="682"/>
        <v>0</v>
      </c>
      <c r="AL431" s="15">
        <f t="shared" si="682"/>
        <v>0</v>
      </c>
      <c r="AM431" s="15">
        <f t="shared" si="682"/>
        <v>0</v>
      </c>
      <c r="AN431" s="15">
        <f t="shared" si="682"/>
        <v>0</v>
      </c>
      <c r="AO431" s="15">
        <f t="shared" si="682"/>
        <v>1</v>
      </c>
      <c r="AP431" s="15">
        <f t="shared" si="682"/>
        <v>0</v>
      </c>
      <c r="AQ431" s="15">
        <f t="shared" si="682"/>
        <v>0</v>
      </c>
      <c r="AR431" s="15">
        <f t="shared" si="682"/>
        <v>1</v>
      </c>
      <c r="AS431" s="15">
        <f t="shared" si="682"/>
        <v>1</v>
      </c>
      <c r="AT431" s="15">
        <f t="shared" si="682"/>
        <v>1</v>
      </c>
      <c r="AU431" s="15">
        <f t="shared" si="682"/>
        <v>0</v>
      </c>
    </row>
    <row r="432" spans="1:47" s="15" customFormat="1" ht="11.25" x14ac:dyDescent="0.15">
      <c r="A432" s="20">
        <v>41090</v>
      </c>
      <c r="B432" s="92">
        <f t="shared" si="607"/>
        <v>1</v>
      </c>
      <c r="C432" s="15">
        <f t="shared" ref="C432:M432" si="683">IF(C130&gt;0,1,0)</f>
        <v>1</v>
      </c>
      <c r="D432" s="15">
        <f t="shared" si="683"/>
        <v>1</v>
      </c>
      <c r="E432" s="15">
        <f t="shared" si="683"/>
        <v>0</v>
      </c>
      <c r="F432" s="15">
        <f t="shared" si="683"/>
        <v>1</v>
      </c>
      <c r="G432" s="15">
        <f t="shared" si="683"/>
        <v>0</v>
      </c>
      <c r="H432" s="15">
        <f t="shared" si="683"/>
        <v>0</v>
      </c>
      <c r="I432" s="15">
        <f t="shared" si="683"/>
        <v>1</v>
      </c>
      <c r="J432" s="15">
        <f t="shared" si="683"/>
        <v>1</v>
      </c>
      <c r="K432" s="15">
        <f t="shared" si="683"/>
        <v>0</v>
      </c>
      <c r="L432" s="15">
        <f t="shared" si="683"/>
        <v>1</v>
      </c>
      <c r="M432" s="15">
        <f t="shared" si="683"/>
        <v>1</v>
      </c>
      <c r="N432" s="84">
        <f t="shared" si="600"/>
        <v>0</v>
      </c>
      <c r="O432" s="84">
        <f t="shared" si="601"/>
        <v>0</v>
      </c>
      <c r="P432" s="15">
        <f t="shared" si="602"/>
        <v>1</v>
      </c>
      <c r="Q432" s="15">
        <f t="shared" si="603"/>
        <v>0</v>
      </c>
      <c r="R432" s="15">
        <f t="shared" si="604"/>
        <v>0</v>
      </c>
      <c r="S432" s="15">
        <f t="shared" ref="S432:Z432" si="684">IF(S130&gt;0,1,0)</f>
        <v>1</v>
      </c>
      <c r="T432" s="15">
        <f t="shared" si="684"/>
        <v>1</v>
      </c>
      <c r="U432" s="15">
        <f t="shared" si="684"/>
        <v>0</v>
      </c>
      <c r="V432" s="15">
        <f t="shared" si="684"/>
        <v>1</v>
      </c>
      <c r="W432" s="15">
        <f t="shared" si="684"/>
        <v>1</v>
      </c>
      <c r="X432" s="15">
        <f t="shared" si="684"/>
        <v>1</v>
      </c>
      <c r="Y432" s="15">
        <f t="shared" si="684"/>
        <v>1</v>
      </c>
      <c r="Z432" s="15">
        <f t="shared" si="684"/>
        <v>1</v>
      </c>
      <c r="AB432" s="15">
        <f t="shared" ref="AB432:AU432" si="685">IF(AB130&gt;0,1,0)</f>
        <v>1</v>
      </c>
      <c r="AC432" s="15">
        <f t="shared" si="685"/>
        <v>1</v>
      </c>
      <c r="AD432" s="15">
        <f t="shared" si="685"/>
        <v>1</v>
      </c>
      <c r="AE432" s="15">
        <f t="shared" si="685"/>
        <v>1</v>
      </c>
      <c r="AF432" s="15">
        <f t="shared" si="685"/>
        <v>0</v>
      </c>
      <c r="AG432" s="15">
        <f t="shared" si="685"/>
        <v>0</v>
      </c>
      <c r="AH432" s="15">
        <f t="shared" si="685"/>
        <v>0</v>
      </c>
      <c r="AI432" s="15">
        <f t="shared" si="685"/>
        <v>0</v>
      </c>
      <c r="AJ432" s="15">
        <f t="shared" si="685"/>
        <v>1</v>
      </c>
      <c r="AK432" s="15">
        <f t="shared" si="685"/>
        <v>0</v>
      </c>
      <c r="AL432" s="15">
        <f t="shared" si="685"/>
        <v>0</v>
      </c>
      <c r="AM432" s="15">
        <f t="shared" si="685"/>
        <v>0</v>
      </c>
      <c r="AN432" s="15">
        <f t="shared" si="685"/>
        <v>0</v>
      </c>
      <c r="AO432" s="15">
        <f t="shared" si="685"/>
        <v>1</v>
      </c>
      <c r="AP432" s="15">
        <f t="shared" si="685"/>
        <v>0</v>
      </c>
      <c r="AQ432" s="15">
        <f t="shared" si="685"/>
        <v>0</v>
      </c>
      <c r="AR432" s="15">
        <f t="shared" si="685"/>
        <v>0</v>
      </c>
      <c r="AS432" s="15">
        <f t="shared" si="685"/>
        <v>0</v>
      </c>
      <c r="AT432" s="15">
        <f t="shared" si="685"/>
        <v>0</v>
      </c>
      <c r="AU432" s="15">
        <f t="shared" si="685"/>
        <v>0</v>
      </c>
    </row>
    <row r="433" spans="1:47" s="15" customFormat="1" ht="11.25" x14ac:dyDescent="0.15">
      <c r="A433" s="20">
        <v>41182</v>
      </c>
      <c r="B433" s="92">
        <f t="shared" si="607"/>
        <v>1</v>
      </c>
      <c r="C433" s="15">
        <f t="shared" ref="C433:M433" si="686">IF(C131&gt;0,1,0)</f>
        <v>1</v>
      </c>
      <c r="D433" s="15">
        <f t="shared" si="686"/>
        <v>1</v>
      </c>
      <c r="E433" s="15">
        <f t="shared" si="686"/>
        <v>1</v>
      </c>
      <c r="F433" s="15">
        <f t="shared" si="686"/>
        <v>1</v>
      </c>
      <c r="G433" s="15">
        <f t="shared" si="686"/>
        <v>1</v>
      </c>
      <c r="H433" s="15">
        <f t="shared" si="686"/>
        <v>0</v>
      </c>
      <c r="I433" s="15">
        <f t="shared" si="686"/>
        <v>1</v>
      </c>
      <c r="J433" s="15">
        <f t="shared" si="686"/>
        <v>1</v>
      </c>
      <c r="K433" s="15">
        <f t="shared" si="686"/>
        <v>1</v>
      </c>
      <c r="L433" s="15">
        <f t="shared" si="686"/>
        <v>1</v>
      </c>
      <c r="M433" s="15">
        <f t="shared" si="686"/>
        <v>1</v>
      </c>
      <c r="N433" s="84">
        <f t="shared" si="600"/>
        <v>0</v>
      </c>
      <c r="O433" s="84">
        <f t="shared" si="601"/>
        <v>0</v>
      </c>
      <c r="P433" s="15">
        <f t="shared" si="602"/>
        <v>1</v>
      </c>
      <c r="Q433" s="15">
        <f t="shared" si="603"/>
        <v>0</v>
      </c>
      <c r="R433" s="15">
        <f t="shared" si="604"/>
        <v>0</v>
      </c>
      <c r="S433" s="15">
        <f t="shared" ref="S433:Z433" si="687">IF(S131&gt;0,1,0)</f>
        <v>1</v>
      </c>
      <c r="T433" s="15">
        <f t="shared" si="687"/>
        <v>0</v>
      </c>
      <c r="U433" s="15">
        <f t="shared" si="687"/>
        <v>0</v>
      </c>
      <c r="V433" s="15">
        <f t="shared" si="687"/>
        <v>1</v>
      </c>
      <c r="W433" s="15">
        <f t="shared" si="687"/>
        <v>1</v>
      </c>
      <c r="X433" s="15">
        <f t="shared" si="687"/>
        <v>0</v>
      </c>
      <c r="Y433" s="15">
        <f t="shared" si="687"/>
        <v>0</v>
      </c>
      <c r="Z433" s="15">
        <f t="shared" si="687"/>
        <v>0</v>
      </c>
      <c r="AB433" s="15">
        <f t="shared" ref="AB433:AU433" si="688">IF(AB131&gt;0,1,0)</f>
        <v>1</v>
      </c>
      <c r="AC433" s="15">
        <f t="shared" si="688"/>
        <v>0</v>
      </c>
      <c r="AD433" s="15">
        <f t="shared" si="688"/>
        <v>1</v>
      </c>
      <c r="AE433" s="15">
        <f t="shared" si="688"/>
        <v>1</v>
      </c>
      <c r="AF433" s="15">
        <f t="shared" si="688"/>
        <v>0</v>
      </c>
      <c r="AG433" s="15">
        <f t="shared" si="688"/>
        <v>1</v>
      </c>
      <c r="AH433" s="15">
        <f t="shared" si="688"/>
        <v>0</v>
      </c>
      <c r="AI433" s="15">
        <f t="shared" si="688"/>
        <v>1</v>
      </c>
      <c r="AJ433" s="15">
        <f t="shared" si="688"/>
        <v>0</v>
      </c>
      <c r="AK433" s="15">
        <f t="shared" si="688"/>
        <v>0</v>
      </c>
      <c r="AL433" s="15">
        <f t="shared" si="688"/>
        <v>0</v>
      </c>
      <c r="AM433" s="15">
        <f t="shared" si="688"/>
        <v>0</v>
      </c>
      <c r="AN433" s="15">
        <f t="shared" si="688"/>
        <v>0</v>
      </c>
      <c r="AO433" s="15">
        <f t="shared" si="688"/>
        <v>0</v>
      </c>
      <c r="AP433" s="15">
        <f t="shared" si="688"/>
        <v>0</v>
      </c>
      <c r="AQ433" s="15">
        <f t="shared" si="688"/>
        <v>1</v>
      </c>
      <c r="AR433" s="15">
        <f t="shared" si="688"/>
        <v>0</v>
      </c>
      <c r="AS433" s="15">
        <f t="shared" si="688"/>
        <v>0</v>
      </c>
      <c r="AT433" s="15">
        <f t="shared" si="688"/>
        <v>0</v>
      </c>
      <c r="AU433" s="15">
        <f t="shared" si="688"/>
        <v>1</v>
      </c>
    </row>
    <row r="434" spans="1:47" s="15" customFormat="1" ht="11.25" x14ac:dyDescent="0.15">
      <c r="A434" s="20">
        <v>41274</v>
      </c>
      <c r="B434" s="92">
        <f t="shared" si="607"/>
        <v>1</v>
      </c>
      <c r="C434" s="15">
        <f t="shared" ref="C434:M434" si="689">IF(C132&gt;0,1,0)</f>
        <v>1</v>
      </c>
      <c r="D434" s="15">
        <f t="shared" si="689"/>
        <v>1</v>
      </c>
      <c r="E434" s="15">
        <f t="shared" si="689"/>
        <v>1</v>
      </c>
      <c r="F434" s="15">
        <f t="shared" si="689"/>
        <v>1</v>
      </c>
      <c r="G434" s="15">
        <f t="shared" si="689"/>
        <v>0</v>
      </c>
      <c r="H434" s="15">
        <f t="shared" si="689"/>
        <v>0</v>
      </c>
      <c r="I434" s="15">
        <f t="shared" si="689"/>
        <v>1</v>
      </c>
      <c r="J434" s="15">
        <f t="shared" si="689"/>
        <v>1</v>
      </c>
      <c r="K434" s="15">
        <f t="shared" si="689"/>
        <v>0</v>
      </c>
      <c r="L434" s="15">
        <f t="shared" si="689"/>
        <v>0</v>
      </c>
      <c r="M434" s="15">
        <f t="shared" si="689"/>
        <v>0</v>
      </c>
      <c r="N434" s="84">
        <f t="shared" si="600"/>
        <v>0</v>
      </c>
      <c r="O434" s="84">
        <f t="shared" si="601"/>
        <v>0</v>
      </c>
      <c r="P434" s="15">
        <f t="shared" si="602"/>
        <v>1</v>
      </c>
      <c r="Q434" s="15">
        <f t="shared" si="603"/>
        <v>0</v>
      </c>
      <c r="R434" s="15">
        <f t="shared" si="604"/>
        <v>0</v>
      </c>
      <c r="S434" s="15">
        <f t="shared" ref="S434:Z434" si="690">IF(S132&gt;0,1,0)</f>
        <v>0</v>
      </c>
      <c r="T434" s="15">
        <f t="shared" si="690"/>
        <v>0</v>
      </c>
      <c r="U434" s="15">
        <f t="shared" si="690"/>
        <v>1</v>
      </c>
      <c r="V434" s="15">
        <f t="shared" si="690"/>
        <v>1</v>
      </c>
      <c r="W434" s="15">
        <f t="shared" si="690"/>
        <v>1</v>
      </c>
      <c r="X434" s="15">
        <f t="shared" si="690"/>
        <v>1</v>
      </c>
      <c r="Y434" s="15">
        <f t="shared" si="690"/>
        <v>1</v>
      </c>
      <c r="Z434" s="15">
        <f t="shared" si="690"/>
        <v>1</v>
      </c>
      <c r="AB434" s="15">
        <f t="shared" ref="AB434:AU434" si="691">IF(AB132&gt;0,1,0)</f>
        <v>1</v>
      </c>
      <c r="AC434" s="15">
        <f t="shared" si="691"/>
        <v>0</v>
      </c>
      <c r="AD434" s="15">
        <f t="shared" si="691"/>
        <v>0</v>
      </c>
      <c r="AE434" s="15">
        <f t="shared" si="691"/>
        <v>1</v>
      </c>
      <c r="AF434" s="15">
        <f t="shared" si="691"/>
        <v>1</v>
      </c>
      <c r="AG434" s="15">
        <f t="shared" si="691"/>
        <v>1</v>
      </c>
      <c r="AH434" s="15">
        <f t="shared" si="691"/>
        <v>1</v>
      </c>
      <c r="AI434" s="15">
        <f t="shared" si="691"/>
        <v>1</v>
      </c>
      <c r="AJ434" s="15">
        <f t="shared" si="691"/>
        <v>0</v>
      </c>
      <c r="AK434" s="15">
        <f t="shared" si="691"/>
        <v>0</v>
      </c>
      <c r="AL434" s="15">
        <f t="shared" si="691"/>
        <v>0</v>
      </c>
      <c r="AM434" s="15">
        <f t="shared" si="691"/>
        <v>1</v>
      </c>
      <c r="AN434" s="15">
        <f t="shared" si="691"/>
        <v>0</v>
      </c>
      <c r="AO434" s="15">
        <f t="shared" si="691"/>
        <v>1</v>
      </c>
      <c r="AP434" s="15">
        <f t="shared" si="691"/>
        <v>0</v>
      </c>
      <c r="AQ434" s="15">
        <f t="shared" si="691"/>
        <v>1</v>
      </c>
      <c r="AR434" s="15">
        <f t="shared" si="691"/>
        <v>0</v>
      </c>
      <c r="AS434" s="15">
        <f t="shared" si="691"/>
        <v>0</v>
      </c>
      <c r="AT434" s="15">
        <f t="shared" si="691"/>
        <v>0</v>
      </c>
      <c r="AU434" s="15">
        <f t="shared" si="691"/>
        <v>1</v>
      </c>
    </row>
    <row r="435" spans="1:47" s="15" customFormat="1" ht="11.25" x14ac:dyDescent="0.15">
      <c r="A435" s="20">
        <v>41364</v>
      </c>
      <c r="B435" s="92">
        <f t="shared" si="607"/>
        <v>1</v>
      </c>
      <c r="C435" s="15">
        <f t="shared" ref="C435:M435" si="692">IF(C133&gt;0,1,0)</f>
        <v>1</v>
      </c>
      <c r="D435" s="15">
        <f t="shared" si="692"/>
        <v>1</v>
      </c>
      <c r="E435" s="15">
        <f t="shared" si="692"/>
        <v>0</v>
      </c>
      <c r="F435" s="15">
        <f t="shared" si="692"/>
        <v>0</v>
      </c>
      <c r="G435" s="15">
        <f t="shared" si="692"/>
        <v>0</v>
      </c>
      <c r="H435" s="15">
        <f t="shared" si="692"/>
        <v>1</v>
      </c>
      <c r="I435" s="15">
        <f t="shared" si="692"/>
        <v>1</v>
      </c>
      <c r="J435" s="15">
        <f t="shared" si="692"/>
        <v>1</v>
      </c>
      <c r="K435" s="15">
        <f t="shared" si="692"/>
        <v>1</v>
      </c>
      <c r="L435" s="15">
        <f t="shared" si="692"/>
        <v>1</v>
      </c>
      <c r="M435" s="15">
        <f t="shared" si="692"/>
        <v>1</v>
      </c>
      <c r="N435" s="84">
        <f t="shared" si="600"/>
        <v>0</v>
      </c>
      <c r="O435" s="84">
        <f t="shared" si="601"/>
        <v>0</v>
      </c>
      <c r="P435" s="15">
        <f t="shared" si="602"/>
        <v>1</v>
      </c>
      <c r="Q435" s="15">
        <f t="shared" si="603"/>
        <v>0</v>
      </c>
      <c r="R435" s="15">
        <f t="shared" si="604"/>
        <v>0</v>
      </c>
      <c r="S435" s="15">
        <f t="shared" ref="S435:Z435" si="693">IF(S133&gt;0,1,0)</f>
        <v>1</v>
      </c>
      <c r="T435" s="15">
        <f t="shared" si="693"/>
        <v>1</v>
      </c>
      <c r="U435" s="15">
        <f t="shared" si="693"/>
        <v>0</v>
      </c>
      <c r="V435" s="15">
        <f t="shared" si="693"/>
        <v>0</v>
      </c>
      <c r="W435" s="15">
        <f t="shared" si="693"/>
        <v>0</v>
      </c>
      <c r="X435" s="15">
        <f t="shared" si="693"/>
        <v>1</v>
      </c>
      <c r="Y435" s="15">
        <f t="shared" si="693"/>
        <v>0</v>
      </c>
      <c r="Z435" s="15">
        <f t="shared" si="693"/>
        <v>0</v>
      </c>
      <c r="AB435" s="15">
        <f t="shared" ref="AB435:AU435" si="694">IF(AB133&gt;0,1,0)</f>
        <v>0</v>
      </c>
      <c r="AC435" s="15">
        <f t="shared" si="694"/>
        <v>0</v>
      </c>
      <c r="AD435" s="15">
        <f t="shared" si="694"/>
        <v>1</v>
      </c>
      <c r="AE435" s="15">
        <f t="shared" si="694"/>
        <v>0</v>
      </c>
      <c r="AF435" s="15">
        <f t="shared" si="694"/>
        <v>1</v>
      </c>
      <c r="AG435" s="15">
        <f t="shared" si="694"/>
        <v>1</v>
      </c>
      <c r="AH435" s="15">
        <f t="shared" si="694"/>
        <v>1</v>
      </c>
      <c r="AI435" s="15">
        <f t="shared" si="694"/>
        <v>1</v>
      </c>
      <c r="AJ435" s="15">
        <f t="shared" si="694"/>
        <v>1</v>
      </c>
      <c r="AK435" s="15">
        <f t="shared" si="694"/>
        <v>0</v>
      </c>
      <c r="AL435" s="15">
        <f t="shared" si="694"/>
        <v>1</v>
      </c>
      <c r="AM435" s="15">
        <f t="shared" si="694"/>
        <v>1</v>
      </c>
      <c r="AN435" s="15">
        <f t="shared" si="694"/>
        <v>1</v>
      </c>
      <c r="AO435" s="15">
        <f t="shared" si="694"/>
        <v>0</v>
      </c>
      <c r="AP435" s="15">
        <f t="shared" si="694"/>
        <v>1</v>
      </c>
      <c r="AQ435" s="15">
        <f t="shared" si="694"/>
        <v>0</v>
      </c>
      <c r="AR435" s="15">
        <f t="shared" si="694"/>
        <v>0</v>
      </c>
      <c r="AS435" s="15">
        <f t="shared" si="694"/>
        <v>0</v>
      </c>
      <c r="AT435" s="15">
        <f t="shared" si="694"/>
        <v>0</v>
      </c>
      <c r="AU435" s="15">
        <f t="shared" si="694"/>
        <v>1</v>
      </c>
    </row>
    <row r="436" spans="1:47" s="15" customFormat="1" ht="11.25" x14ac:dyDescent="0.15">
      <c r="A436" s="20">
        <v>41455</v>
      </c>
      <c r="B436" s="92">
        <f t="shared" si="607"/>
        <v>0</v>
      </c>
      <c r="C436" s="15">
        <f t="shared" ref="C436:M436" si="695">IF(C134&gt;0,1,0)</f>
        <v>0</v>
      </c>
      <c r="D436" s="15">
        <f t="shared" si="695"/>
        <v>0</v>
      </c>
      <c r="E436" s="15">
        <f t="shared" si="695"/>
        <v>1</v>
      </c>
      <c r="F436" s="15">
        <f t="shared" si="695"/>
        <v>1</v>
      </c>
      <c r="G436" s="15">
        <f t="shared" si="695"/>
        <v>1</v>
      </c>
      <c r="H436" s="15">
        <f t="shared" si="695"/>
        <v>0</v>
      </c>
      <c r="I436" s="15">
        <f t="shared" si="695"/>
        <v>0</v>
      </c>
      <c r="J436" s="15">
        <f t="shared" si="695"/>
        <v>0</v>
      </c>
      <c r="K436" s="15">
        <f t="shared" si="695"/>
        <v>1</v>
      </c>
      <c r="L436" s="15">
        <f t="shared" si="695"/>
        <v>0</v>
      </c>
      <c r="M436" s="15">
        <f t="shared" si="695"/>
        <v>0</v>
      </c>
      <c r="N436" s="84">
        <f t="shared" si="600"/>
        <v>0</v>
      </c>
      <c r="O436" s="84">
        <f t="shared" si="601"/>
        <v>0</v>
      </c>
      <c r="P436" s="15">
        <f t="shared" si="602"/>
        <v>1</v>
      </c>
      <c r="Q436" s="15">
        <f t="shared" si="603"/>
        <v>0</v>
      </c>
      <c r="R436" s="15">
        <f t="shared" si="604"/>
        <v>0</v>
      </c>
      <c r="S436" s="15">
        <f t="shared" ref="S436:Z436" si="696">IF(S134&gt;0,1,0)</f>
        <v>1</v>
      </c>
      <c r="T436" s="15">
        <f t="shared" si="696"/>
        <v>1</v>
      </c>
      <c r="U436" s="15">
        <f t="shared" si="696"/>
        <v>0</v>
      </c>
      <c r="V436" s="15">
        <f t="shared" si="696"/>
        <v>0</v>
      </c>
      <c r="W436" s="15">
        <f t="shared" si="696"/>
        <v>1</v>
      </c>
      <c r="X436" s="15">
        <f t="shared" si="696"/>
        <v>1</v>
      </c>
      <c r="Y436" s="15">
        <f t="shared" si="696"/>
        <v>0</v>
      </c>
      <c r="Z436" s="15">
        <f t="shared" si="696"/>
        <v>1</v>
      </c>
      <c r="AB436" s="15">
        <f t="shared" ref="AB436:AU436" si="697">IF(AB134&gt;0,1,0)</f>
        <v>1</v>
      </c>
      <c r="AC436" s="15">
        <f t="shared" si="697"/>
        <v>0</v>
      </c>
      <c r="AD436" s="15">
        <f t="shared" si="697"/>
        <v>0</v>
      </c>
      <c r="AE436" s="15">
        <f t="shared" si="697"/>
        <v>1</v>
      </c>
      <c r="AF436" s="15">
        <f t="shared" si="697"/>
        <v>1</v>
      </c>
      <c r="AG436" s="15">
        <f t="shared" si="697"/>
        <v>1</v>
      </c>
      <c r="AH436" s="15">
        <f t="shared" si="697"/>
        <v>1</v>
      </c>
      <c r="AI436" s="15">
        <f t="shared" si="697"/>
        <v>1</v>
      </c>
      <c r="AJ436" s="15">
        <f t="shared" si="697"/>
        <v>1</v>
      </c>
      <c r="AK436" s="15">
        <f t="shared" si="697"/>
        <v>0</v>
      </c>
      <c r="AL436" s="15">
        <f t="shared" si="697"/>
        <v>0</v>
      </c>
      <c r="AM436" s="15">
        <f t="shared" si="697"/>
        <v>0</v>
      </c>
      <c r="AN436" s="15">
        <f t="shared" si="697"/>
        <v>0</v>
      </c>
      <c r="AO436" s="15">
        <f t="shared" si="697"/>
        <v>1</v>
      </c>
      <c r="AP436" s="15">
        <f t="shared" si="697"/>
        <v>0</v>
      </c>
      <c r="AQ436" s="15">
        <f t="shared" si="697"/>
        <v>0</v>
      </c>
      <c r="AR436" s="15">
        <f t="shared" si="697"/>
        <v>0</v>
      </c>
      <c r="AS436" s="15">
        <f t="shared" si="697"/>
        <v>0</v>
      </c>
      <c r="AT436" s="15">
        <f t="shared" si="697"/>
        <v>0</v>
      </c>
      <c r="AU436" s="15">
        <f t="shared" si="697"/>
        <v>1</v>
      </c>
    </row>
    <row r="437" spans="1:47" s="15" customFormat="1" ht="11.25" x14ac:dyDescent="0.15">
      <c r="A437" s="20">
        <v>41547</v>
      </c>
      <c r="B437" s="92">
        <f t="shared" si="607"/>
        <v>0</v>
      </c>
      <c r="C437" s="15">
        <f t="shared" ref="C437:M437" si="698">IF(C135&gt;0,1,0)</f>
        <v>0</v>
      </c>
      <c r="D437" s="15">
        <f t="shared" si="698"/>
        <v>0</v>
      </c>
      <c r="E437" s="15">
        <f t="shared" si="698"/>
        <v>0</v>
      </c>
      <c r="F437" s="15">
        <f t="shared" si="698"/>
        <v>1</v>
      </c>
      <c r="G437" s="15">
        <f t="shared" si="698"/>
        <v>1</v>
      </c>
      <c r="H437" s="15">
        <f t="shared" si="698"/>
        <v>0</v>
      </c>
      <c r="I437" s="15">
        <f t="shared" si="698"/>
        <v>0</v>
      </c>
      <c r="J437" s="15">
        <f t="shared" si="698"/>
        <v>1</v>
      </c>
      <c r="K437" s="15">
        <f t="shared" si="698"/>
        <v>1</v>
      </c>
      <c r="L437" s="15">
        <f t="shared" si="698"/>
        <v>0</v>
      </c>
      <c r="M437" s="15">
        <f t="shared" si="698"/>
        <v>1</v>
      </c>
      <c r="N437" s="84">
        <f t="shared" si="600"/>
        <v>0</v>
      </c>
      <c r="O437" s="84">
        <f t="shared" si="601"/>
        <v>0</v>
      </c>
      <c r="P437" s="15">
        <f t="shared" si="602"/>
        <v>1</v>
      </c>
      <c r="Q437" s="15">
        <f t="shared" si="603"/>
        <v>0</v>
      </c>
      <c r="R437" s="15">
        <f t="shared" si="604"/>
        <v>0</v>
      </c>
      <c r="S437" s="15">
        <f t="shared" ref="S437:Z437" si="699">IF(S135&gt;0,1,0)</f>
        <v>1</v>
      </c>
      <c r="T437" s="15">
        <f t="shared" si="699"/>
        <v>1</v>
      </c>
      <c r="U437" s="15">
        <f t="shared" si="699"/>
        <v>1</v>
      </c>
      <c r="V437" s="15">
        <f t="shared" si="699"/>
        <v>0</v>
      </c>
      <c r="W437" s="15">
        <f t="shared" si="699"/>
        <v>1</v>
      </c>
      <c r="X437" s="15">
        <f t="shared" si="699"/>
        <v>0</v>
      </c>
      <c r="Y437" s="15">
        <f t="shared" si="699"/>
        <v>1</v>
      </c>
      <c r="Z437" s="15">
        <f t="shared" si="699"/>
        <v>0</v>
      </c>
      <c r="AB437" s="15">
        <f t="shared" ref="AB437:AU437" si="700">IF(AB135&gt;0,1,0)</f>
        <v>1</v>
      </c>
      <c r="AC437" s="15">
        <f t="shared" si="700"/>
        <v>1</v>
      </c>
      <c r="AD437" s="15">
        <f t="shared" si="700"/>
        <v>1</v>
      </c>
      <c r="AE437" s="15">
        <f t="shared" si="700"/>
        <v>0</v>
      </c>
      <c r="AF437" s="15">
        <f t="shared" si="700"/>
        <v>0</v>
      </c>
      <c r="AG437" s="15">
        <f t="shared" si="700"/>
        <v>0</v>
      </c>
      <c r="AH437" s="15">
        <f t="shared" si="700"/>
        <v>1</v>
      </c>
      <c r="AI437" s="15">
        <f t="shared" si="700"/>
        <v>1</v>
      </c>
      <c r="AJ437" s="15">
        <f t="shared" si="700"/>
        <v>1</v>
      </c>
      <c r="AK437" s="15">
        <f t="shared" si="700"/>
        <v>1</v>
      </c>
      <c r="AL437" s="15">
        <f t="shared" si="700"/>
        <v>1</v>
      </c>
      <c r="AM437" s="15">
        <f t="shared" si="700"/>
        <v>0</v>
      </c>
      <c r="AN437" s="15">
        <f t="shared" si="700"/>
        <v>0</v>
      </c>
      <c r="AO437" s="15">
        <f t="shared" si="700"/>
        <v>0</v>
      </c>
      <c r="AP437" s="15">
        <f t="shared" si="700"/>
        <v>1</v>
      </c>
      <c r="AQ437" s="15">
        <f t="shared" si="700"/>
        <v>0</v>
      </c>
      <c r="AR437" s="15">
        <f t="shared" si="700"/>
        <v>0</v>
      </c>
      <c r="AS437" s="15">
        <f t="shared" si="700"/>
        <v>1</v>
      </c>
      <c r="AT437" s="15">
        <f t="shared" si="700"/>
        <v>1</v>
      </c>
      <c r="AU437" s="15">
        <f t="shared" si="700"/>
        <v>1</v>
      </c>
    </row>
    <row r="438" spans="1:47" s="15" customFormat="1" ht="11.25" x14ac:dyDescent="0.15">
      <c r="A438" s="20">
        <v>41639</v>
      </c>
      <c r="B438" s="92">
        <f t="shared" si="607"/>
        <v>0</v>
      </c>
      <c r="C438" s="15">
        <f t="shared" ref="C438:M438" si="701">IF(C136&gt;0,1,0)</f>
        <v>0</v>
      </c>
      <c r="D438" s="15">
        <f t="shared" si="701"/>
        <v>0</v>
      </c>
      <c r="E438" s="15">
        <f t="shared" si="701"/>
        <v>0</v>
      </c>
      <c r="F438" s="15">
        <f t="shared" si="701"/>
        <v>1</v>
      </c>
      <c r="G438" s="15">
        <f t="shared" si="701"/>
        <v>1</v>
      </c>
      <c r="H438" s="15">
        <f t="shared" si="701"/>
        <v>1</v>
      </c>
      <c r="I438" s="15">
        <f t="shared" si="701"/>
        <v>0</v>
      </c>
      <c r="J438" s="15">
        <f t="shared" si="701"/>
        <v>1</v>
      </c>
      <c r="K438" s="15">
        <f t="shared" si="701"/>
        <v>0</v>
      </c>
      <c r="L438" s="15">
        <f t="shared" si="701"/>
        <v>1</v>
      </c>
      <c r="M438" s="15">
        <f t="shared" si="701"/>
        <v>0</v>
      </c>
      <c r="N438" s="84">
        <f t="shared" si="600"/>
        <v>0</v>
      </c>
      <c r="O438" s="84">
        <f t="shared" si="601"/>
        <v>0</v>
      </c>
      <c r="P438" s="15">
        <f t="shared" si="602"/>
        <v>1</v>
      </c>
      <c r="Q438" s="15">
        <f t="shared" si="603"/>
        <v>0</v>
      </c>
      <c r="R438" s="15">
        <f t="shared" si="604"/>
        <v>0</v>
      </c>
      <c r="S438" s="15">
        <f t="shared" ref="S438:Z438" si="702">IF(S136&gt;0,1,0)</f>
        <v>1</v>
      </c>
      <c r="T438" s="15">
        <f t="shared" si="702"/>
        <v>0</v>
      </c>
      <c r="U438" s="15">
        <f t="shared" si="702"/>
        <v>0</v>
      </c>
      <c r="V438" s="15">
        <f t="shared" si="702"/>
        <v>0</v>
      </c>
      <c r="W438" s="15">
        <f t="shared" si="702"/>
        <v>0</v>
      </c>
      <c r="X438" s="15">
        <f t="shared" si="702"/>
        <v>0</v>
      </c>
      <c r="Y438" s="15">
        <f t="shared" si="702"/>
        <v>0</v>
      </c>
      <c r="Z438" s="15">
        <f t="shared" si="702"/>
        <v>0</v>
      </c>
      <c r="AB438" s="15">
        <f t="shared" ref="AB438:AU438" si="703">IF(AB136&gt;0,1,0)</f>
        <v>0</v>
      </c>
      <c r="AC438" s="15">
        <f t="shared" si="703"/>
        <v>1</v>
      </c>
      <c r="AD438" s="15">
        <f t="shared" si="703"/>
        <v>0</v>
      </c>
      <c r="AE438" s="15">
        <f t="shared" si="703"/>
        <v>0</v>
      </c>
      <c r="AF438" s="15">
        <f t="shared" si="703"/>
        <v>1</v>
      </c>
      <c r="AG438" s="15">
        <f t="shared" si="703"/>
        <v>0</v>
      </c>
      <c r="AH438" s="15">
        <f t="shared" si="703"/>
        <v>1</v>
      </c>
      <c r="AI438" s="15">
        <f t="shared" si="703"/>
        <v>1</v>
      </c>
      <c r="AJ438" s="15">
        <f t="shared" si="703"/>
        <v>1</v>
      </c>
      <c r="AK438" s="15">
        <f t="shared" si="703"/>
        <v>0</v>
      </c>
      <c r="AL438" s="15">
        <f t="shared" si="703"/>
        <v>0</v>
      </c>
      <c r="AM438" s="15">
        <f t="shared" si="703"/>
        <v>0</v>
      </c>
      <c r="AN438" s="15">
        <f t="shared" si="703"/>
        <v>0</v>
      </c>
      <c r="AO438" s="15">
        <f t="shared" si="703"/>
        <v>1</v>
      </c>
      <c r="AP438" s="15">
        <f t="shared" si="703"/>
        <v>1</v>
      </c>
      <c r="AQ438" s="15">
        <f t="shared" si="703"/>
        <v>0</v>
      </c>
      <c r="AR438" s="15">
        <f t="shared" si="703"/>
        <v>1</v>
      </c>
      <c r="AS438" s="15">
        <f t="shared" si="703"/>
        <v>1</v>
      </c>
      <c r="AT438" s="15">
        <f t="shared" si="703"/>
        <v>1</v>
      </c>
      <c r="AU438" s="15">
        <f t="shared" si="703"/>
        <v>1</v>
      </c>
    </row>
    <row r="439" spans="1:47" s="15" customFormat="1" ht="11.25" x14ac:dyDescent="0.15">
      <c r="A439" s="20">
        <v>41729</v>
      </c>
      <c r="B439" s="92">
        <f t="shared" si="607"/>
        <v>0</v>
      </c>
      <c r="C439" s="15">
        <f t="shared" ref="C439:M439" si="704">IF(C137&gt;0,1,0)</f>
        <v>0</v>
      </c>
      <c r="D439" s="15">
        <f t="shared" si="704"/>
        <v>0</v>
      </c>
      <c r="E439" s="15">
        <f t="shared" si="704"/>
        <v>0</v>
      </c>
      <c r="F439" s="15">
        <f t="shared" si="704"/>
        <v>1</v>
      </c>
      <c r="G439" s="15">
        <f t="shared" si="704"/>
        <v>0</v>
      </c>
      <c r="H439" s="15">
        <f t="shared" si="704"/>
        <v>0</v>
      </c>
      <c r="I439" s="15">
        <f t="shared" si="704"/>
        <v>0</v>
      </c>
      <c r="J439" s="15">
        <f t="shared" si="704"/>
        <v>0</v>
      </c>
      <c r="K439" s="15">
        <f t="shared" si="704"/>
        <v>0</v>
      </c>
      <c r="L439" s="15">
        <f t="shared" si="704"/>
        <v>0</v>
      </c>
      <c r="M439" s="15">
        <f t="shared" si="704"/>
        <v>0</v>
      </c>
      <c r="N439" s="84">
        <f t="shared" si="600"/>
        <v>0</v>
      </c>
      <c r="O439" s="84">
        <f t="shared" si="601"/>
        <v>0</v>
      </c>
      <c r="P439" s="15">
        <f t="shared" si="602"/>
        <v>1</v>
      </c>
      <c r="Q439" s="15">
        <f t="shared" si="603"/>
        <v>0</v>
      </c>
      <c r="R439" s="15">
        <f t="shared" si="604"/>
        <v>0</v>
      </c>
      <c r="S439" s="15">
        <f t="shared" ref="S439:Z439" si="705">IF(S137&gt;0,1,0)</f>
        <v>1</v>
      </c>
      <c r="T439" s="15">
        <f t="shared" si="705"/>
        <v>0</v>
      </c>
      <c r="U439" s="15">
        <f t="shared" si="705"/>
        <v>0</v>
      </c>
      <c r="V439" s="15">
        <f t="shared" si="705"/>
        <v>0</v>
      </c>
      <c r="W439" s="15">
        <f t="shared" si="705"/>
        <v>0</v>
      </c>
      <c r="X439" s="15">
        <f t="shared" si="705"/>
        <v>1</v>
      </c>
      <c r="Y439" s="15">
        <f t="shared" si="705"/>
        <v>1</v>
      </c>
      <c r="Z439" s="15">
        <f t="shared" si="705"/>
        <v>1</v>
      </c>
      <c r="AB439" s="15">
        <f t="shared" ref="AB439:AU439" si="706">IF(AB137&gt;0,1,0)</f>
        <v>0</v>
      </c>
      <c r="AC439" s="15">
        <f t="shared" si="706"/>
        <v>1</v>
      </c>
      <c r="AD439" s="15">
        <f t="shared" si="706"/>
        <v>0</v>
      </c>
      <c r="AE439" s="15">
        <f t="shared" si="706"/>
        <v>1</v>
      </c>
      <c r="AF439" s="15">
        <f t="shared" si="706"/>
        <v>0</v>
      </c>
      <c r="AG439" s="15">
        <f t="shared" si="706"/>
        <v>0</v>
      </c>
      <c r="AH439" s="15">
        <f t="shared" si="706"/>
        <v>0</v>
      </c>
      <c r="AI439" s="15">
        <f t="shared" si="706"/>
        <v>0</v>
      </c>
      <c r="AJ439" s="15">
        <f t="shared" si="706"/>
        <v>0</v>
      </c>
      <c r="AK439" s="15">
        <f t="shared" si="706"/>
        <v>0</v>
      </c>
      <c r="AL439" s="15">
        <f t="shared" si="706"/>
        <v>0</v>
      </c>
      <c r="AM439" s="15">
        <f t="shared" si="706"/>
        <v>1</v>
      </c>
      <c r="AN439" s="15">
        <f t="shared" si="706"/>
        <v>1</v>
      </c>
      <c r="AO439" s="15">
        <f t="shared" si="706"/>
        <v>1</v>
      </c>
      <c r="AP439" s="15">
        <f t="shared" si="706"/>
        <v>0</v>
      </c>
      <c r="AQ439" s="15">
        <f t="shared" si="706"/>
        <v>0</v>
      </c>
      <c r="AR439" s="15">
        <f t="shared" si="706"/>
        <v>0</v>
      </c>
      <c r="AS439" s="15">
        <f t="shared" si="706"/>
        <v>1</v>
      </c>
      <c r="AT439" s="15">
        <f t="shared" si="706"/>
        <v>1</v>
      </c>
      <c r="AU439" s="15">
        <f t="shared" si="706"/>
        <v>0</v>
      </c>
    </row>
    <row r="440" spans="1:47" s="15" customFormat="1" ht="11.25" x14ac:dyDescent="0.15">
      <c r="A440" s="20">
        <v>41820</v>
      </c>
      <c r="B440" s="92">
        <f t="shared" si="607"/>
        <v>0</v>
      </c>
      <c r="C440" s="15">
        <f t="shared" ref="C440:M440" si="707">IF(C138&gt;0,1,0)</f>
        <v>0</v>
      </c>
      <c r="D440" s="15">
        <f t="shared" si="707"/>
        <v>0</v>
      </c>
      <c r="E440" s="15">
        <f t="shared" si="707"/>
        <v>0</v>
      </c>
      <c r="F440" s="15">
        <f t="shared" si="707"/>
        <v>1</v>
      </c>
      <c r="G440" s="15">
        <f t="shared" si="707"/>
        <v>0</v>
      </c>
      <c r="H440" s="15">
        <f t="shared" si="707"/>
        <v>0</v>
      </c>
      <c r="I440" s="15">
        <f t="shared" si="707"/>
        <v>0</v>
      </c>
      <c r="J440" s="15">
        <f t="shared" si="707"/>
        <v>0</v>
      </c>
      <c r="K440" s="15">
        <f t="shared" si="707"/>
        <v>1</v>
      </c>
      <c r="L440" s="15">
        <f t="shared" si="707"/>
        <v>1</v>
      </c>
      <c r="M440" s="15">
        <f t="shared" si="707"/>
        <v>1</v>
      </c>
      <c r="N440" s="84">
        <f t="shared" si="600"/>
        <v>0</v>
      </c>
      <c r="O440" s="84">
        <f t="shared" si="601"/>
        <v>0</v>
      </c>
      <c r="P440" s="15">
        <f t="shared" si="602"/>
        <v>1</v>
      </c>
      <c r="Q440" s="15">
        <f t="shared" si="603"/>
        <v>0</v>
      </c>
      <c r="R440" s="15">
        <f t="shared" si="604"/>
        <v>0</v>
      </c>
      <c r="S440" s="15">
        <f t="shared" ref="S440:Z440" si="708">IF(S138&gt;0,1,0)</f>
        <v>0</v>
      </c>
      <c r="T440" s="15">
        <f t="shared" si="708"/>
        <v>1</v>
      </c>
      <c r="U440" s="15">
        <f t="shared" si="708"/>
        <v>1</v>
      </c>
      <c r="V440" s="15">
        <f t="shared" si="708"/>
        <v>0</v>
      </c>
      <c r="W440" s="15">
        <f t="shared" si="708"/>
        <v>1</v>
      </c>
      <c r="X440" s="15">
        <f t="shared" si="708"/>
        <v>0</v>
      </c>
      <c r="Y440" s="15">
        <f t="shared" si="708"/>
        <v>0</v>
      </c>
      <c r="Z440" s="15">
        <f t="shared" si="708"/>
        <v>0</v>
      </c>
      <c r="AB440" s="15">
        <f t="shared" ref="AB440:AU440" si="709">IF(AB138&gt;0,1,0)</f>
        <v>0</v>
      </c>
      <c r="AC440" s="15">
        <f t="shared" si="709"/>
        <v>1</v>
      </c>
      <c r="AD440" s="15">
        <f t="shared" si="709"/>
        <v>1</v>
      </c>
      <c r="AE440" s="15">
        <f t="shared" si="709"/>
        <v>1</v>
      </c>
      <c r="AF440" s="15">
        <f t="shared" si="709"/>
        <v>0</v>
      </c>
      <c r="AG440" s="15">
        <f t="shared" si="709"/>
        <v>0</v>
      </c>
      <c r="AH440" s="15">
        <f t="shared" si="709"/>
        <v>1</v>
      </c>
      <c r="AI440" s="15">
        <f t="shared" si="709"/>
        <v>0</v>
      </c>
      <c r="AJ440" s="15">
        <f t="shared" si="709"/>
        <v>0</v>
      </c>
      <c r="AK440" s="15">
        <f t="shared" si="709"/>
        <v>0</v>
      </c>
      <c r="AL440" s="15">
        <f t="shared" si="709"/>
        <v>0</v>
      </c>
      <c r="AM440" s="15">
        <f t="shared" si="709"/>
        <v>1</v>
      </c>
      <c r="AN440" s="15">
        <f t="shared" si="709"/>
        <v>0</v>
      </c>
      <c r="AO440" s="15">
        <f t="shared" si="709"/>
        <v>1</v>
      </c>
      <c r="AP440" s="15">
        <f t="shared" si="709"/>
        <v>0</v>
      </c>
      <c r="AQ440" s="15">
        <f t="shared" si="709"/>
        <v>0</v>
      </c>
      <c r="AR440" s="15">
        <f t="shared" si="709"/>
        <v>1</v>
      </c>
      <c r="AS440" s="15">
        <f t="shared" si="709"/>
        <v>0</v>
      </c>
      <c r="AT440" s="15">
        <f t="shared" si="709"/>
        <v>0</v>
      </c>
      <c r="AU440" s="15">
        <f t="shared" si="709"/>
        <v>0</v>
      </c>
    </row>
    <row r="441" spans="1:47" s="15" customFormat="1" ht="11.25" x14ac:dyDescent="0.15">
      <c r="A441" s="20">
        <v>41912</v>
      </c>
      <c r="B441" s="92">
        <f t="shared" si="607"/>
        <v>1</v>
      </c>
      <c r="C441" s="15">
        <f t="shared" ref="C441:M441" si="710">IF(C139&gt;0,1,0)</f>
        <v>0</v>
      </c>
      <c r="D441" s="15">
        <f t="shared" si="710"/>
        <v>0</v>
      </c>
      <c r="E441" s="15">
        <f t="shared" si="710"/>
        <v>0</v>
      </c>
      <c r="F441" s="15">
        <f t="shared" si="710"/>
        <v>0</v>
      </c>
      <c r="G441" s="15">
        <f t="shared" si="710"/>
        <v>1</v>
      </c>
      <c r="H441" s="15">
        <f t="shared" si="710"/>
        <v>1</v>
      </c>
      <c r="I441" s="15">
        <f t="shared" si="710"/>
        <v>0</v>
      </c>
      <c r="J441" s="15">
        <f t="shared" si="710"/>
        <v>1</v>
      </c>
      <c r="K441" s="15">
        <f t="shared" si="710"/>
        <v>0</v>
      </c>
      <c r="L441" s="15">
        <f t="shared" si="710"/>
        <v>0</v>
      </c>
      <c r="M441" s="15">
        <f t="shared" si="710"/>
        <v>0</v>
      </c>
      <c r="N441" s="84">
        <f t="shared" si="600"/>
        <v>0</v>
      </c>
      <c r="O441" s="84">
        <f t="shared" si="601"/>
        <v>0</v>
      </c>
      <c r="P441" s="15">
        <f t="shared" si="602"/>
        <v>1</v>
      </c>
      <c r="Q441" s="15">
        <f t="shared" si="603"/>
        <v>0</v>
      </c>
      <c r="R441" s="15">
        <f t="shared" si="604"/>
        <v>0</v>
      </c>
      <c r="S441" s="15">
        <f t="shared" ref="S441:Z441" si="711">IF(S139&gt;0,1,0)</f>
        <v>1</v>
      </c>
      <c r="T441" s="15">
        <f t="shared" si="711"/>
        <v>0</v>
      </c>
      <c r="U441" s="15">
        <f t="shared" si="711"/>
        <v>0</v>
      </c>
      <c r="V441" s="15">
        <f t="shared" si="711"/>
        <v>0</v>
      </c>
      <c r="W441" s="15">
        <f t="shared" si="711"/>
        <v>1</v>
      </c>
      <c r="X441" s="15">
        <f t="shared" si="711"/>
        <v>0</v>
      </c>
      <c r="Y441" s="15">
        <f t="shared" si="711"/>
        <v>0</v>
      </c>
      <c r="Z441" s="15">
        <f t="shared" si="711"/>
        <v>0</v>
      </c>
      <c r="AB441" s="15">
        <f t="shared" ref="AB441:AU441" si="712">IF(AB139&gt;0,1,0)</f>
        <v>1</v>
      </c>
      <c r="AC441" s="15">
        <f t="shared" si="712"/>
        <v>1</v>
      </c>
      <c r="AD441" s="15">
        <f t="shared" si="712"/>
        <v>0</v>
      </c>
      <c r="AE441" s="15">
        <f t="shared" si="712"/>
        <v>1</v>
      </c>
      <c r="AF441" s="15">
        <f t="shared" si="712"/>
        <v>0</v>
      </c>
      <c r="AG441" s="15">
        <f t="shared" si="712"/>
        <v>0</v>
      </c>
      <c r="AH441" s="15">
        <f t="shared" si="712"/>
        <v>1</v>
      </c>
      <c r="AI441" s="15">
        <f t="shared" si="712"/>
        <v>0</v>
      </c>
      <c r="AJ441" s="15">
        <f t="shared" si="712"/>
        <v>0</v>
      </c>
      <c r="AK441" s="15">
        <f t="shared" si="712"/>
        <v>0</v>
      </c>
      <c r="AL441" s="15">
        <f t="shared" si="712"/>
        <v>0</v>
      </c>
      <c r="AM441" s="15">
        <f t="shared" si="712"/>
        <v>0</v>
      </c>
      <c r="AN441" s="15">
        <f t="shared" si="712"/>
        <v>0</v>
      </c>
      <c r="AO441" s="15">
        <f t="shared" si="712"/>
        <v>0</v>
      </c>
      <c r="AP441" s="15">
        <f t="shared" si="712"/>
        <v>0</v>
      </c>
      <c r="AQ441" s="15">
        <f t="shared" si="712"/>
        <v>0</v>
      </c>
      <c r="AR441" s="15">
        <f t="shared" si="712"/>
        <v>0</v>
      </c>
      <c r="AS441" s="15">
        <f t="shared" si="712"/>
        <v>0</v>
      </c>
      <c r="AT441" s="15">
        <f t="shared" si="712"/>
        <v>0</v>
      </c>
      <c r="AU441" s="15">
        <f t="shared" si="712"/>
        <v>0</v>
      </c>
    </row>
    <row r="442" spans="1:47" s="15" customFormat="1" ht="11.25" x14ac:dyDescent="0.15">
      <c r="A442" s="20">
        <v>42004</v>
      </c>
      <c r="B442" s="92">
        <f t="shared" si="607"/>
        <v>1</v>
      </c>
      <c r="C442" s="15">
        <f t="shared" ref="C442:M442" si="713">IF(C140&gt;0,1,0)</f>
        <v>1</v>
      </c>
      <c r="D442" s="15">
        <f t="shared" si="713"/>
        <v>0</v>
      </c>
      <c r="E442" s="15">
        <f t="shared" si="713"/>
        <v>0</v>
      </c>
      <c r="F442" s="15">
        <f t="shared" si="713"/>
        <v>1</v>
      </c>
      <c r="G442" s="15">
        <f t="shared" si="713"/>
        <v>0</v>
      </c>
      <c r="H442" s="15">
        <f t="shared" si="713"/>
        <v>0</v>
      </c>
      <c r="I442" s="15">
        <f t="shared" si="713"/>
        <v>0</v>
      </c>
      <c r="J442" s="15">
        <f t="shared" si="713"/>
        <v>1</v>
      </c>
      <c r="K442" s="15">
        <f t="shared" si="713"/>
        <v>0</v>
      </c>
      <c r="L442" s="15">
        <f t="shared" si="713"/>
        <v>0</v>
      </c>
      <c r="M442" s="15">
        <f t="shared" si="713"/>
        <v>0</v>
      </c>
      <c r="N442" s="84">
        <f t="shared" si="600"/>
        <v>0</v>
      </c>
      <c r="O442" s="84">
        <f t="shared" si="601"/>
        <v>0</v>
      </c>
      <c r="P442" s="15">
        <f t="shared" si="602"/>
        <v>1</v>
      </c>
      <c r="Q442" s="15">
        <f t="shared" si="603"/>
        <v>0</v>
      </c>
      <c r="R442" s="15">
        <f t="shared" si="604"/>
        <v>0</v>
      </c>
      <c r="S442" s="15">
        <f t="shared" ref="S442:Z442" si="714">IF(S140&gt;0,1,0)</f>
        <v>1</v>
      </c>
      <c r="T442" s="15">
        <f t="shared" si="714"/>
        <v>0</v>
      </c>
      <c r="U442" s="15">
        <f t="shared" si="714"/>
        <v>0</v>
      </c>
      <c r="V442" s="15">
        <f t="shared" si="714"/>
        <v>0</v>
      </c>
      <c r="W442" s="15">
        <f t="shared" si="714"/>
        <v>1</v>
      </c>
      <c r="X442" s="15">
        <f t="shared" si="714"/>
        <v>0</v>
      </c>
      <c r="Y442" s="15">
        <f t="shared" si="714"/>
        <v>0</v>
      </c>
      <c r="Z442" s="15">
        <f t="shared" si="714"/>
        <v>1</v>
      </c>
      <c r="AB442" s="15">
        <f t="shared" ref="AB442:AU442" si="715">IF(AB140&gt;0,1,0)</f>
        <v>0</v>
      </c>
      <c r="AC442" s="15">
        <f t="shared" si="715"/>
        <v>0</v>
      </c>
      <c r="AD442" s="15">
        <f t="shared" si="715"/>
        <v>1</v>
      </c>
      <c r="AE442" s="15">
        <f t="shared" si="715"/>
        <v>1</v>
      </c>
      <c r="AF442" s="15">
        <f t="shared" si="715"/>
        <v>0</v>
      </c>
      <c r="AG442" s="15">
        <f t="shared" si="715"/>
        <v>0</v>
      </c>
      <c r="AH442" s="15">
        <f t="shared" si="715"/>
        <v>0</v>
      </c>
      <c r="AI442" s="15">
        <f t="shared" si="715"/>
        <v>0</v>
      </c>
      <c r="AJ442" s="15">
        <f t="shared" si="715"/>
        <v>1</v>
      </c>
      <c r="AK442" s="15">
        <f t="shared" si="715"/>
        <v>0</v>
      </c>
      <c r="AL442" s="15">
        <f t="shared" si="715"/>
        <v>0</v>
      </c>
      <c r="AM442" s="15">
        <f t="shared" si="715"/>
        <v>0</v>
      </c>
      <c r="AN442" s="15">
        <f t="shared" si="715"/>
        <v>0</v>
      </c>
      <c r="AO442" s="15">
        <f t="shared" si="715"/>
        <v>0</v>
      </c>
      <c r="AP442" s="15">
        <f t="shared" si="715"/>
        <v>0</v>
      </c>
      <c r="AQ442" s="15">
        <f t="shared" si="715"/>
        <v>0</v>
      </c>
      <c r="AR442" s="15">
        <f t="shared" si="715"/>
        <v>0</v>
      </c>
      <c r="AS442" s="15">
        <f t="shared" si="715"/>
        <v>0</v>
      </c>
      <c r="AT442" s="15">
        <f t="shared" si="715"/>
        <v>1</v>
      </c>
      <c r="AU442" s="15">
        <f t="shared" si="715"/>
        <v>0</v>
      </c>
    </row>
    <row r="443" spans="1:47" s="15" customFormat="1" ht="11.25" x14ac:dyDescent="0.15">
      <c r="A443" s="20">
        <v>42094</v>
      </c>
      <c r="B443" s="92">
        <f t="shared" si="607"/>
        <v>1</v>
      </c>
      <c r="C443" s="15">
        <f t="shared" ref="C443:M443" si="716">IF(C141&gt;0,1,0)</f>
        <v>1</v>
      </c>
      <c r="D443" s="15">
        <f t="shared" si="716"/>
        <v>1</v>
      </c>
      <c r="E443" s="15">
        <f t="shared" si="716"/>
        <v>1</v>
      </c>
      <c r="F443" s="15">
        <f t="shared" si="716"/>
        <v>1</v>
      </c>
      <c r="G443" s="15">
        <f t="shared" si="716"/>
        <v>0</v>
      </c>
      <c r="H443" s="15">
        <f t="shared" si="716"/>
        <v>0</v>
      </c>
      <c r="I443" s="15">
        <f t="shared" si="716"/>
        <v>0</v>
      </c>
      <c r="J443" s="15">
        <f t="shared" si="716"/>
        <v>1</v>
      </c>
      <c r="K443" s="15">
        <f t="shared" si="716"/>
        <v>0</v>
      </c>
      <c r="L443" s="15">
        <f t="shared" si="716"/>
        <v>0</v>
      </c>
      <c r="M443" s="15">
        <f t="shared" si="716"/>
        <v>1</v>
      </c>
      <c r="N443" s="84">
        <f t="shared" si="600"/>
        <v>0</v>
      </c>
      <c r="O443" s="84">
        <f t="shared" si="601"/>
        <v>0</v>
      </c>
      <c r="P443" s="15">
        <f t="shared" si="602"/>
        <v>1</v>
      </c>
      <c r="Q443" s="15">
        <f t="shared" si="603"/>
        <v>0</v>
      </c>
      <c r="R443" s="15">
        <f t="shared" si="604"/>
        <v>0</v>
      </c>
      <c r="S443" s="15">
        <f t="shared" ref="S443:Z443" si="717">IF(S141&gt;0,1,0)</f>
        <v>0</v>
      </c>
      <c r="T443" s="15">
        <f t="shared" si="717"/>
        <v>0</v>
      </c>
      <c r="U443" s="15">
        <f t="shared" si="717"/>
        <v>0</v>
      </c>
      <c r="V443" s="15">
        <f t="shared" si="717"/>
        <v>1</v>
      </c>
      <c r="W443" s="15">
        <f t="shared" si="717"/>
        <v>1</v>
      </c>
      <c r="X443" s="15">
        <f t="shared" si="717"/>
        <v>0</v>
      </c>
      <c r="Y443" s="15">
        <f t="shared" si="717"/>
        <v>1</v>
      </c>
      <c r="Z443" s="15">
        <f t="shared" si="717"/>
        <v>1</v>
      </c>
      <c r="AB443" s="15">
        <f t="shared" ref="AB443:AU443" si="718">IF(AB141&gt;0,1,0)</f>
        <v>1</v>
      </c>
      <c r="AC443" s="15">
        <f t="shared" si="718"/>
        <v>0</v>
      </c>
      <c r="AD443" s="15">
        <f t="shared" si="718"/>
        <v>1</v>
      </c>
      <c r="AE443" s="15">
        <f t="shared" si="718"/>
        <v>1</v>
      </c>
      <c r="AF443" s="15">
        <f t="shared" si="718"/>
        <v>0</v>
      </c>
      <c r="AG443" s="15">
        <f t="shared" si="718"/>
        <v>0</v>
      </c>
      <c r="AH443" s="15">
        <f t="shared" si="718"/>
        <v>0</v>
      </c>
      <c r="AI443" s="15">
        <f t="shared" si="718"/>
        <v>0</v>
      </c>
      <c r="AJ443" s="15">
        <f t="shared" si="718"/>
        <v>1</v>
      </c>
      <c r="AK443" s="15">
        <f t="shared" si="718"/>
        <v>0</v>
      </c>
      <c r="AL443" s="15">
        <f t="shared" si="718"/>
        <v>0</v>
      </c>
      <c r="AM443" s="15">
        <f t="shared" si="718"/>
        <v>0</v>
      </c>
      <c r="AN443" s="15">
        <f t="shared" si="718"/>
        <v>0</v>
      </c>
      <c r="AO443" s="15">
        <f t="shared" si="718"/>
        <v>1</v>
      </c>
      <c r="AP443" s="15">
        <f t="shared" si="718"/>
        <v>0</v>
      </c>
      <c r="AQ443" s="15">
        <f t="shared" si="718"/>
        <v>0</v>
      </c>
      <c r="AR443" s="15">
        <f t="shared" si="718"/>
        <v>0</v>
      </c>
      <c r="AS443" s="15">
        <f t="shared" si="718"/>
        <v>0</v>
      </c>
      <c r="AT443" s="15">
        <f t="shared" si="718"/>
        <v>0</v>
      </c>
      <c r="AU443" s="15">
        <f t="shared" si="718"/>
        <v>0</v>
      </c>
    </row>
    <row r="444" spans="1:47" s="15" customFormat="1" ht="11.25" x14ac:dyDescent="0.15">
      <c r="A444" s="20">
        <v>42185</v>
      </c>
      <c r="B444" s="92">
        <f t="shared" si="607"/>
        <v>1</v>
      </c>
      <c r="C444" s="15">
        <f t="shared" ref="C444:M444" si="719">IF(C142&gt;0,1,0)</f>
        <v>1</v>
      </c>
      <c r="D444" s="15">
        <f t="shared" si="719"/>
        <v>1</v>
      </c>
      <c r="E444" s="15">
        <f t="shared" si="719"/>
        <v>1</v>
      </c>
      <c r="F444" s="15">
        <f t="shared" si="719"/>
        <v>0</v>
      </c>
      <c r="G444" s="15">
        <f t="shared" si="719"/>
        <v>0</v>
      </c>
      <c r="H444" s="15">
        <f t="shared" si="719"/>
        <v>0</v>
      </c>
      <c r="I444" s="15">
        <f t="shared" si="719"/>
        <v>1</v>
      </c>
      <c r="J444" s="15">
        <f t="shared" si="719"/>
        <v>1</v>
      </c>
      <c r="K444" s="15">
        <f t="shared" si="719"/>
        <v>0</v>
      </c>
      <c r="L444" s="15">
        <f t="shared" si="719"/>
        <v>1</v>
      </c>
      <c r="M444" s="15">
        <f t="shared" si="719"/>
        <v>1</v>
      </c>
      <c r="N444" s="84">
        <f t="shared" si="600"/>
        <v>0</v>
      </c>
      <c r="O444" s="84">
        <f t="shared" si="601"/>
        <v>0</v>
      </c>
      <c r="P444" s="15">
        <f t="shared" si="602"/>
        <v>1</v>
      </c>
      <c r="Q444" s="15">
        <f t="shared" si="603"/>
        <v>0</v>
      </c>
      <c r="R444" s="15">
        <f t="shared" si="604"/>
        <v>0</v>
      </c>
      <c r="S444" s="15">
        <f t="shared" ref="S444:Z444" si="720">IF(S142&gt;0,1,0)</f>
        <v>0</v>
      </c>
      <c r="T444" s="15">
        <f t="shared" si="720"/>
        <v>0</v>
      </c>
      <c r="U444" s="15">
        <f t="shared" si="720"/>
        <v>0</v>
      </c>
      <c r="V444" s="15">
        <f t="shared" si="720"/>
        <v>1</v>
      </c>
      <c r="W444" s="15">
        <f t="shared" si="720"/>
        <v>0</v>
      </c>
      <c r="X444" s="15">
        <f t="shared" si="720"/>
        <v>0</v>
      </c>
      <c r="Y444" s="15">
        <f t="shared" si="720"/>
        <v>1</v>
      </c>
      <c r="Z444" s="15">
        <f t="shared" si="720"/>
        <v>1</v>
      </c>
      <c r="AB444" s="15">
        <f t="shared" ref="AB444:AU444" si="721">IF(AB142&gt;0,1,0)</f>
        <v>0</v>
      </c>
      <c r="AC444" s="15">
        <f t="shared" si="721"/>
        <v>1</v>
      </c>
      <c r="AD444" s="15">
        <f t="shared" si="721"/>
        <v>0</v>
      </c>
      <c r="AE444" s="15">
        <f t="shared" si="721"/>
        <v>0</v>
      </c>
      <c r="AF444" s="15">
        <f t="shared" si="721"/>
        <v>0</v>
      </c>
      <c r="AG444" s="15">
        <f t="shared" si="721"/>
        <v>1</v>
      </c>
      <c r="AH444" s="15">
        <f t="shared" si="721"/>
        <v>1</v>
      </c>
      <c r="AI444" s="15">
        <f t="shared" si="721"/>
        <v>1</v>
      </c>
      <c r="AJ444" s="15">
        <f t="shared" si="721"/>
        <v>0</v>
      </c>
      <c r="AK444" s="15">
        <f t="shared" si="721"/>
        <v>0</v>
      </c>
      <c r="AL444" s="15">
        <f t="shared" si="721"/>
        <v>0</v>
      </c>
      <c r="AM444" s="15">
        <f t="shared" si="721"/>
        <v>0</v>
      </c>
      <c r="AN444" s="15">
        <f t="shared" si="721"/>
        <v>0</v>
      </c>
      <c r="AO444" s="15">
        <f t="shared" si="721"/>
        <v>1</v>
      </c>
      <c r="AP444" s="15">
        <f t="shared" si="721"/>
        <v>1</v>
      </c>
      <c r="AQ444" s="15">
        <f t="shared" si="721"/>
        <v>1</v>
      </c>
      <c r="AR444" s="15">
        <f t="shared" si="721"/>
        <v>1</v>
      </c>
      <c r="AS444" s="15">
        <f t="shared" si="721"/>
        <v>0</v>
      </c>
      <c r="AT444" s="15">
        <f t="shared" si="721"/>
        <v>0</v>
      </c>
      <c r="AU444" s="15">
        <f t="shared" si="721"/>
        <v>1</v>
      </c>
    </row>
    <row r="445" spans="1:47" s="15" customFormat="1" ht="11.25" x14ac:dyDescent="0.15">
      <c r="A445" s="20">
        <v>42277</v>
      </c>
      <c r="B445" s="92">
        <f t="shared" si="607"/>
        <v>1</v>
      </c>
      <c r="C445" s="15">
        <f t="shared" ref="C445:M445" si="722">IF(C143&gt;0,1,0)</f>
        <v>1</v>
      </c>
      <c r="D445" s="15">
        <f t="shared" si="722"/>
        <v>1</v>
      </c>
      <c r="E445" s="15">
        <f t="shared" si="722"/>
        <v>1</v>
      </c>
      <c r="F445" s="15">
        <f t="shared" si="722"/>
        <v>0</v>
      </c>
      <c r="G445" s="15">
        <f t="shared" si="722"/>
        <v>0</v>
      </c>
      <c r="H445" s="15">
        <f t="shared" si="722"/>
        <v>0</v>
      </c>
      <c r="I445" s="15">
        <f t="shared" si="722"/>
        <v>1</v>
      </c>
      <c r="J445" s="15">
        <f t="shared" si="722"/>
        <v>0</v>
      </c>
      <c r="K445" s="15">
        <f t="shared" si="722"/>
        <v>0</v>
      </c>
      <c r="L445" s="15">
        <f t="shared" si="722"/>
        <v>1</v>
      </c>
      <c r="M445" s="15">
        <f t="shared" si="722"/>
        <v>1</v>
      </c>
      <c r="N445" s="84">
        <f t="shared" si="600"/>
        <v>0</v>
      </c>
      <c r="O445" s="84">
        <f t="shared" si="601"/>
        <v>0</v>
      </c>
      <c r="P445" s="15">
        <f t="shared" si="602"/>
        <v>1</v>
      </c>
      <c r="Q445" s="15">
        <f t="shared" si="603"/>
        <v>0</v>
      </c>
      <c r="R445" s="15">
        <f t="shared" si="604"/>
        <v>0</v>
      </c>
      <c r="S445" s="15">
        <f t="shared" ref="S445:Z445" si="723">IF(S143&gt;0,1,0)</f>
        <v>0</v>
      </c>
      <c r="T445" s="15">
        <f t="shared" si="723"/>
        <v>1</v>
      </c>
      <c r="U445" s="15">
        <f t="shared" si="723"/>
        <v>0</v>
      </c>
      <c r="V445" s="15">
        <f t="shared" si="723"/>
        <v>1</v>
      </c>
      <c r="W445" s="15">
        <f t="shared" si="723"/>
        <v>0</v>
      </c>
      <c r="X445" s="15">
        <f t="shared" si="723"/>
        <v>1</v>
      </c>
      <c r="Y445" s="15">
        <f t="shared" si="723"/>
        <v>1</v>
      </c>
      <c r="Z445" s="15">
        <f t="shared" si="723"/>
        <v>0</v>
      </c>
      <c r="AB445" s="15">
        <f t="shared" ref="AB445:AU445" si="724">IF(AB143&gt;0,1,0)</f>
        <v>0</v>
      </c>
      <c r="AC445" s="15">
        <f t="shared" si="724"/>
        <v>0</v>
      </c>
      <c r="AD445" s="15">
        <f t="shared" si="724"/>
        <v>1</v>
      </c>
      <c r="AE445" s="15">
        <f t="shared" si="724"/>
        <v>0</v>
      </c>
      <c r="AF445" s="15">
        <f t="shared" si="724"/>
        <v>0</v>
      </c>
      <c r="AG445" s="15">
        <f t="shared" si="724"/>
        <v>1</v>
      </c>
      <c r="AH445" s="15">
        <f t="shared" si="724"/>
        <v>1</v>
      </c>
      <c r="AI445" s="15">
        <f t="shared" si="724"/>
        <v>1</v>
      </c>
      <c r="AJ445" s="15">
        <f t="shared" si="724"/>
        <v>0</v>
      </c>
      <c r="AK445" s="15">
        <f t="shared" si="724"/>
        <v>0</v>
      </c>
      <c r="AL445" s="15">
        <f t="shared" si="724"/>
        <v>0</v>
      </c>
      <c r="AM445" s="15">
        <f t="shared" si="724"/>
        <v>0</v>
      </c>
      <c r="AN445" s="15">
        <f t="shared" si="724"/>
        <v>0</v>
      </c>
      <c r="AO445" s="15">
        <f t="shared" si="724"/>
        <v>1</v>
      </c>
      <c r="AP445" s="15">
        <f t="shared" si="724"/>
        <v>1</v>
      </c>
      <c r="AQ445" s="15">
        <f t="shared" si="724"/>
        <v>1</v>
      </c>
      <c r="AR445" s="15">
        <f t="shared" si="724"/>
        <v>1</v>
      </c>
      <c r="AS445" s="15">
        <f t="shared" si="724"/>
        <v>1</v>
      </c>
      <c r="AT445" s="15">
        <f t="shared" si="724"/>
        <v>0</v>
      </c>
      <c r="AU445" s="15">
        <f t="shared" si="724"/>
        <v>1</v>
      </c>
    </row>
    <row r="446" spans="1:47" s="15" customFormat="1" ht="11.25" x14ac:dyDescent="0.15">
      <c r="A446" s="20">
        <v>42369</v>
      </c>
      <c r="B446" s="92">
        <f t="shared" si="607"/>
        <v>0</v>
      </c>
      <c r="C446" s="15">
        <f t="shared" ref="C446:M446" si="725">IF(C144&gt;0,1,0)</f>
        <v>0</v>
      </c>
      <c r="D446" s="15">
        <f t="shared" si="725"/>
        <v>0</v>
      </c>
      <c r="E446" s="15">
        <f t="shared" si="725"/>
        <v>1</v>
      </c>
      <c r="F446" s="15">
        <f t="shared" si="725"/>
        <v>0</v>
      </c>
      <c r="G446" s="15">
        <f t="shared" si="725"/>
        <v>1</v>
      </c>
      <c r="H446" s="15">
        <f t="shared" si="725"/>
        <v>0</v>
      </c>
      <c r="I446" s="15">
        <f t="shared" si="725"/>
        <v>1</v>
      </c>
      <c r="J446" s="15">
        <f t="shared" si="725"/>
        <v>0</v>
      </c>
      <c r="K446" s="15">
        <f t="shared" si="725"/>
        <v>1</v>
      </c>
      <c r="L446" s="15">
        <f t="shared" si="725"/>
        <v>1</v>
      </c>
      <c r="M446" s="15">
        <f t="shared" si="725"/>
        <v>0</v>
      </c>
      <c r="N446" s="84">
        <f t="shared" si="600"/>
        <v>0</v>
      </c>
      <c r="O446" s="84">
        <f t="shared" si="601"/>
        <v>0</v>
      </c>
      <c r="P446" s="15">
        <f t="shared" si="602"/>
        <v>1</v>
      </c>
      <c r="Q446" s="15">
        <f t="shared" si="603"/>
        <v>0</v>
      </c>
      <c r="R446" s="15">
        <f t="shared" si="604"/>
        <v>0</v>
      </c>
      <c r="S446" s="15">
        <f t="shared" ref="S446:Z446" si="726">IF(S144&gt;0,1,0)</f>
        <v>0</v>
      </c>
      <c r="T446" s="15">
        <f t="shared" si="726"/>
        <v>1</v>
      </c>
      <c r="U446" s="15">
        <f t="shared" si="726"/>
        <v>1</v>
      </c>
      <c r="V446" s="15">
        <f t="shared" si="726"/>
        <v>1</v>
      </c>
      <c r="W446" s="15">
        <f t="shared" si="726"/>
        <v>0</v>
      </c>
      <c r="X446" s="15">
        <f t="shared" si="726"/>
        <v>1</v>
      </c>
      <c r="Y446" s="15">
        <f t="shared" si="726"/>
        <v>1</v>
      </c>
      <c r="Z446" s="15">
        <f t="shared" si="726"/>
        <v>1</v>
      </c>
      <c r="AB446" s="15">
        <f t="shared" ref="AB446:AU446" si="727">IF(AB144&gt;0,1,0)</f>
        <v>1</v>
      </c>
      <c r="AC446" s="15">
        <f t="shared" si="727"/>
        <v>0</v>
      </c>
      <c r="AD446" s="15">
        <f t="shared" si="727"/>
        <v>0</v>
      </c>
      <c r="AE446" s="15">
        <f t="shared" si="727"/>
        <v>1</v>
      </c>
      <c r="AF446" s="15">
        <f t="shared" si="727"/>
        <v>0</v>
      </c>
      <c r="AG446" s="15">
        <f t="shared" si="727"/>
        <v>1</v>
      </c>
      <c r="AH446" s="15">
        <f t="shared" si="727"/>
        <v>0</v>
      </c>
      <c r="AI446" s="15">
        <f t="shared" si="727"/>
        <v>1</v>
      </c>
      <c r="AJ446" s="15">
        <f t="shared" si="727"/>
        <v>1</v>
      </c>
      <c r="AK446" s="15">
        <f t="shared" si="727"/>
        <v>0</v>
      </c>
      <c r="AL446" s="15">
        <f t="shared" si="727"/>
        <v>0</v>
      </c>
      <c r="AM446" s="15">
        <f t="shared" si="727"/>
        <v>0</v>
      </c>
      <c r="AN446" s="15">
        <f t="shared" si="727"/>
        <v>0</v>
      </c>
      <c r="AO446" s="15">
        <f t="shared" si="727"/>
        <v>1</v>
      </c>
      <c r="AP446" s="15">
        <f t="shared" si="727"/>
        <v>0</v>
      </c>
      <c r="AQ446" s="15">
        <f t="shared" si="727"/>
        <v>0</v>
      </c>
      <c r="AR446" s="15">
        <f t="shared" si="727"/>
        <v>1</v>
      </c>
      <c r="AS446" s="15">
        <f t="shared" si="727"/>
        <v>0</v>
      </c>
      <c r="AT446" s="15">
        <f t="shared" si="727"/>
        <v>0</v>
      </c>
      <c r="AU446" s="15">
        <f t="shared" si="727"/>
        <v>1</v>
      </c>
    </row>
    <row r="447" spans="1:47" s="15" customFormat="1" ht="11.25" x14ac:dyDescent="0.15">
      <c r="A447" s="20">
        <v>42460</v>
      </c>
      <c r="B447" s="92">
        <f t="shared" si="607"/>
        <v>1</v>
      </c>
      <c r="C447" s="15">
        <f t="shared" ref="C447:M447" si="728">IF(C145&gt;0,1,0)</f>
        <v>1</v>
      </c>
      <c r="D447" s="15">
        <f t="shared" si="728"/>
        <v>1</v>
      </c>
      <c r="E447" s="15">
        <f t="shared" si="728"/>
        <v>1</v>
      </c>
      <c r="F447" s="15">
        <f t="shared" si="728"/>
        <v>0</v>
      </c>
      <c r="G447" s="15">
        <f t="shared" si="728"/>
        <v>1</v>
      </c>
      <c r="H447" s="15">
        <f t="shared" si="728"/>
        <v>1</v>
      </c>
      <c r="I447" s="15">
        <f t="shared" si="728"/>
        <v>1</v>
      </c>
      <c r="J447" s="15">
        <f t="shared" si="728"/>
        <v>0</v>
      </c>
      <c r="K447" s="15">
        <f t="shared" si="728"/>
        <v>1</v>
      </c>
      <c r="L447" s="15">
        <f t="shared" si="728"/>
        <v>1</v>
      </c>
      <c r="M447" s="15">
        <f t="shared" si="728"/>
        <v>1</v>
      </c>
      <c r="N447" s="84">
        <f t="shared" si="600"/>
        <v>0</v>
      </c>
      <c r="O447" s="84">
        <f t="shared" si="601"/>
        <v>0</v>
      </c>
      <c r="P447" s="15">
        <f t="shared" si="602"/>
        <v>1</v>
      </c>
      <c r="Q447" s="15">
        <f t="shared" si="603"/>
        <v>0</v>
      </c>
      <c r="R447" s="15">
        <f t="shared" si="604"/>
        <v>0</v>
      </c>
      <c r="S447" s="15">
        <f t="shared" ref="S447:Z447" si="729">IF(S145&gt;0,1,0)</f>
        <v>0</v>
      </c>
      <c r="T447" s="15">
        <f t="shared" si="729"/>
        <v>1</v>
      </c>
      <c r="U447" s="15">
        <f t="shared" si="729"/>
        <v>0</v>
      </c>
      <c r="V447" s="15">
        <f t="shared" si="729"/>
        <v>0</v>
      </c>
      <c r="W447" s="15">
        <f t="shared" si="729"/>
        <v>0</v>
      </c>
      <c r="X447" s="15">
        <f t="shared" si="729"/>
        <v>0</v>
      </c>
      <c r="Y447" s="15">
        <f t="shared" si="729"/>
        <v>1</v>
      </c>
      <c r="Z447" s="15">
        <f t="shared" si="729"/>
        <v>0</v>
      </c>
      <c r="AB447" s="15">
        <f t="shared" ref="AB447:AU447" si="730">IF(AB145&gt;0,1,0)</f>
        <v>1</v>
      </c>
      <c r="AC447" s="15">
        <f t="shared" si="730"/>
        <v>0</v>
      </c>
      <c r="AD447" s="15">
        <f t="shared" si="730"/>
        <v>1</v>
      </c>
      <c r="AE447" s="15">
        <f t="shared" si="730"/>
        <v>0</v>
      </c>
      <c r="AF447" s="15">
        <f t="shared" si="730"/>
        <v>1</v>
      </c>
      <c r="AG447" s="15">
        <f t="shared" si="730"/>
        <v>1</v>
      </c>
      <c r="AH447" s="15">
        <f t="shared" si="730"/>
        <v>1</v>
      </c>
      <c r="AI447" s="15">
        <f t="shared" si="730"/>
        <v>1</v>
      </c>
      <c r="AJ447" s="15">
        <f t="shared" si="730"/>
        <v>1</v>
      </c>
      <c r="AK447" s="15">
        <f t="shared" si="730"/>
        <v>0</v>
      </c>
      <c r="AL447" s="15">
        <f t="shared" si="730"/>
        <v>0</v>
      </c>
      <c r="AM447" s="15">
        <f t="shared" si="730"/>
        <v>0</v>
      </c>
      <c r="AN447" s="15">
        <f t="shared" si="730"/>
        <v>1</v>
      </c>
      <c r="AO447" s="15">
        <f t="shared" si="730"/>
        <v>1</v>
      </c>
      <c r="AP447" s="15">
        <f t="shared" si="730"/>
        <v>1</v>
      </c>
      <c r="AQ447" s="15">
        <f t="shared" si="730"/>
        <v>1</v>
      </c>
      <c r="AR447" s="15">
        <f t="shared" si="730"/>
        <v>0</v>
      </c>
      <c r="AS447" s="15">
        <f t="shared" si="730"/>
        <v>0</v>
      </c>
      <c r="AT447" s="15">
        <f t="shared" si="730"/>
        <v>1</v>
      </c>
      <c r="AU447" s="15">
        <f t="shared" si="730"/>
        <v>1</v>
      </c>
    </row>
    <row r="448" spans="1:47" s="15" customFormat="1" ht="11.25" x14ac:dyDescent="0.15">
      <c r="A448" s="20">
        <v>42551</v>
      </c>
      <c r="B448" s="92">
        <f t="shared" si="607"/>
        <v>0</v>
      </c>
      <c r="C448" s="15">
        <f t="shared" ref="C448:M448" si="731">IF(C146&gt;0,1,0)</f>
        <v>0</v>
      </c>
      <c r="D448" s="15">
        <f t="shared" si="731"/>
        <v>0</v>
      </c>
      <c r="E448" s="15">
        <f t="shared" si="731"/>
        <v>1</v>
      </c>
      <c r="F448" s="15">
        <f t="shared" si="731"/>
        <v>0</v>
      </c>
      <c r="G448" s="15">
        <f t="shared" si="731"/>
        <v>1</v>
      </c>
      <c r="H448" s="15">
        <f t="shared" si="731"/>
        <v>0</v>
      </c>
      <c r="I448" s="15">
        <f t="shared" si="731"/>
        <v>0</v>
      </c>
      <c r="J448" s="15">
        <f t="shared" si="731"/>
        <v>0</v>
      </c>
      <c r="K448" s="15">
        <f t="shared" si="731"/>
        <v>0</v>
      </c>
      <c r="L448" s="15">
        <f t="shared" si="731"/>
        <v>1</v>
      </c>
      <c r="M448" s="15">
        <f t="shared" si="731"/>
        <v>0</v>
      </c>
      <c r="N448" s="84">
        <f t="shared" si="600"/>
        <v>0</v>
      </c>
      <c r="O448" s="84">
        <f t="shared" si="601"/>
        <v>0</v>
      </c>
      <c r="P448" s="15">
        <f t="shared" si="602"/>
        <v>1</v>
      </c>
      <c r="Q448" s="15">
        <f t="shared" si="603"/>
        <v>0</v>
      </c>
      <c r="R448" s="15">
        <f t="shared" si="604"/>
        <v>0</v>
      </c>
      <c r="S448" s="15">
        <f t="shared" ref="S448:Z448" si="732">IF(S146&gt;0,1,0)</f>
        <v>0</v>
      </c>
      <c r="T448" s="15">
        <f t="shared" si="732"/>
        <v>0</v>
      </c>
      <c r="U448" s="15">
        <f t="shared" si="732"/>
        <v>0</v>
      </c>
      <c r="V448" s="15">
        <f t="shared" si="732"/>
        <v>0</v>
      </c>
      <c r="W448" s="15">
        <f t="shared" si="732"/>
        <v>0</v>
      </c>
      <c r="X448" s="15">
        <f t="shared" si="732"/>
        <v>0</v>
      </c>
      <c r="Y448" s="15">
        <f t="shared" si="732"/>
        <v>0</v>
      </c>
      <c r="Z448" s="15">
        <f t="shared" si="732"/>
        <v>0</v>
      </c>
      <c r="AB448" s="15">
        <f t="shared" ref="AB448:AU448" si="733">IF(AB146&gt;0,1,0)</f>
        <v>1</v>
      </c>
      <c r="AC448" s="15">
        <f t="shared" si="733"/>
        <v>0</v>
      </c>
      <c r="AD448" s="15">
        <f t="shared" si="733"/>
        <v>0</v>
      </c>
      <c r="AE448" s="15">
        <f t="shared" si="733"/>
        <v>0</v>
      </c>
      <c r="AF448" s="15">
        <f t="shared" si="733"/>
        <v>1</v>
      </c>
      <c r="AG448" s="15">
        <f t="shared" si="733"/>
        <v>1</v>
      </c>
      <c r="AH448" s="15">
        <f t="shared" si="733"/>
        <v>0</v>
      </c>
      <c r="AI448" s="15">
        <f t="shared" si="733"/>
        <v>1</v>
      </c>
      <c r="AJ448" s="15">
        <f t="shared" si="733"/>
        <v>1</v>
      </c>
      <c r="AK448" s="15">
        <f t="shared" si="733"/>
        <v>1</v>
      </c>
      <c r="AL448" s="15">
        <f t="shared" si="733"/>
        <v>0</v>
      </c>
      <c r="AM448" s="15">
        <f t="shared" si="733"/>
        <v>1</v>
      </c>
      <c r="AN448" s="15">
        <f t="shared" si="733"/>
        <v>1</v>
      </c>
      <c r="AO448" s="15">
        <f t="shared" si="733"/>
        <v>1</v>
      </c>
      <c r="AP448" s="15">
        <f t="shared" si="733"/>
        <v>1</v>
      </c>
      <c r="AQ448" s="15">
        <f t="shared" si="733"/>
        <v>0</v>
      </c>
      <c r="AR448" s="15">
        <f t="shared" si="733"/>
        <v>0</v>
      </c>
      <c r="AS448" s="15">
        <f t="shared" si="733"/>
        <v>1</v>
      </c>
      <c r="AT448" s="15">
        <f t="shared" si="733"/>
        <v>0</v>
      </c>
      <c r="AU448" s="15">
        <f t="shared" si="733"/>
        <v>1</v>
      </c>
    </row>
    <row r="449" spans="1:47" s="15" customFormat="1" ht="11.25" x14ac:dyDescent="0.15">
      <c r="A449" s="20">
        <v>42643</v>
      </c>
      <c r="B449" s="92">
        <f t="shared" si="607"/>
        <v>1</v>
      </c>
      <c r="C449" s="15">
        <f t="shared" ref="C449:M449" si="734">IF(C147&gt;0,1,0)</f>
        <v>1</v>
      </c>
      <c r="D449" s="15">
        <f t="shared" si="734"/>
        <v>1</v>
      </c>
      <c r="E449" s="15">
        <f t="shared" si="734"/>
        <v>1</v>
      </c>
      <c r="F449" s="15">
        <f t="shared" si="734"/>
        <v>0</v>
      </c>
      <c r="G449" s="15">
        <f t="shared" si="734"/>
        <v>0</v>
      </c>
      <c r="H449" s="15">
        <f t="shared" si="734"/>
        <v>0</v>
      </c>
      <c r="I449" s="15">
        <f t="shared" si="734"/>
        <v>0</v>
      </c>
      <c r="J449" s="15">
        <f t="shared" si="734"/>
        <v>0</v>
      </c>
      <c r="K449" s="15">
        <f t="shared" si="734"/>
        <v>0</v>
      </c>
      <c r="L449" s="15">
        <f t="shared" si="734"/>
        <v>0</v>
      </c>
      <c r="M449" s="15">
        <f t="shared" si="734"/>
        <v>0</v>
      </c>
      <c r="N449" s="84">
        <f t="shared" si="600"/>
        <v>0</v>
      </c>
      <c r="O449" s="84">
        <f t="shared" si="601"/>
        <v>0</v>
      </c>
      <c r="P449" s="15">
        <f t="shared" si="602"/>
        <v>1</v>
      </c>
      <c r="Q449" s="15">
        <f t="shared" si="603"/>
        <v>0</v>
      </c>
      <c r="R449" s="15">
        <f t="shared" si="604"/>
        <v>0</v>
      </c>
      <c r="S449" s="15">
        <f t="shared" ref="S449:Z449" si="735">IF(S147&gt;0,1,0)</f>
        <v>1</v>
      </c>
      <c r="T449" s="15">
        <f t="shared" si="735"/>
        <v>1</v>
      </c>
      <c r="U449" s="15">
        <f t="shared" si="735"/>
        <v>0</v>
      </c>
      <c r="V449" s="15">
        <f t="shared" si="735"/>
        <v>0</v>
      </c>
      <c r="W449" s="15">
        <f t="shared" si="735"/>
        <v>0</v>
      </c>
      <c r="X449" s="15">
        <f t="shared" si="735"/>
        <v>1</v>
      </c>
      <c r="Y449" s="15">
        <f t="shared" si="735"/>
        <v>0</v>
      </c>
      <c r="Z449" s="15">
        <f t="shared" si="735"/>
        <v>0</v>
      </c>
      <c r="AB449" s="15">
        <f t="shared" ref="AB449:AU449" si="736">IF(AB147&gt;0,1,0)</f>
        <v>0</v>
      </c>
      <c r="AC449" s="15">
        <f t="shared" si="736"/>
        <v>1</v>
      </c>
      <c r="AD449" s="15">
        <f t="shared" si="736"/>
        <v>0</v>
      </c>
      <c r="AE449" s="15">
        <f t="shared" si="736"/>
        <v>1</v>
      </c>
      <c r="AF449" s="15">
        <f t="shared" si="736"/>
        <v>1</v>
      </c>
      <c r="AG449" s="15">
        <f t="shared" si="736"/>
        <v>1</v>
      </c>
      <c r="AH449" s="15">
        <f t="shared" si="736"/>
        <v>0</v>
      </c>
      <c r="AI449" s="15">
        <f t="shared" si="736"/>
        <v>1</v>
      </c>
      <c r="AJ449" s="15">
        <f t="shared" si="736"/>
        <v>1</v>
      </c>
      <c r="AK449" s="15">
        <f t="shared" si="736"/>
        <v>1</v>
      </c>
      <c r="AL449" s="15">
        <f t="shared" si="736"/>
        <v>0</v>
      </c>
      <c r="AM449" s="15">
        <f t="shared" si="736"/>
        <v>1</v>
      </c>
      <c r="AN449" s="15">
        <f t="shared" si="736"/>
        <v>1</v>
      </c>
      <c r="AO449" s="15">
        <f t="shared" si="736"/>
        <v>0</v>
      </c>
      <c r="AP449" s="15">
        <f t="shared" si="736"/>
        <v>0</v>
      </c>
      <c r="AQ449" s="15">
        <f t="shared" si="736"/>
        <v>0</v>
      </c>
      <c r="AR449" s="15">
        <f t="shared" si="736"/>
        <v>0</v>
      </c>
      <c r="AS449" s="15">
        <f t="shared" si="736"/>
        <v>0</v>
      </c>
      <c r="AT449" s="15">
        <f t="shared" si="736"/>
        <v>1</v>
      </c>
      <c r="AU449" s="15">
        <f t="shared" si="736"/>
        <v>1</v>
      </c>
    </row>
    <row r="450" spans="1:47" s="15" customFormat="1" ht="11.25" x14ac:dyDescent="0.15">
      <c r="A450" s="20">
        <v>42735</v>
      </c>
      <c r="B450" s="92">
        <f t="shared" si="607"/>
        <v>0</v>
      </c>
      <c r="C450" s="15">
        <f t="shared" ref="C450:M450" si="737">IF(C148&gt;0,1,0)</f>
        <v>0</v>
      </c>
      <c r="D450" s="15">
        <f t="shared" si="737"/>
        <v>0</v>
      </c>
      <c r="E450" s="15">
        <f t="shared" si="737"/>
        <v>1</v>
      </c>
      <c r="F450" s="15">
        <f t="shared" si="737"/>
        <v>1</v>
      </c>
      <c r="G450" s="15">
        <f t="shared" si="737"/>
        <v>1</v>
      </c>
      <c r="H450" s="15">
        <f t="shared" si="737"/>
        <v>0</v>
      </c>
      <c r="I450" s="15">
        <f t="shared" si="737"/>
        <v>0</v>
      </c>
      <c r="J450" s="15">
        <f t="shared" si="737"/>
        <v>0</v>
      </c>
      <c r="K450" s="15">
        <f t="shared" si="737"/>
        <v>1</v>
      </c>
      <c r="L450" s="15">
        <f t="shared" si="737"/>
        <v>0</v>
      </c>
      <c r="M450" s="15">
        <f t="shared" si="737"/>
        <v>0</v>
      </c>
      <c r="N450" s="84">
        <f t="shared" si="600"/>
        <v>0</v>
      </c>
      <c r="O450" s="84">
        <f t="shared" si="601"/>
        <v>0</v>
      </c>
      <c r="P450" s="15">
        <f t="shared" si="602"/>
        <v>1</v>
      </c>
      <c r="Q450" s="15">
        <f t="shared" si="603"/>
        <v>0</v>
      </c>
      <c r="R450" s="15">
        <f t="shared" si="604"/>
        <v>0</v>
      </c>
      <c r="S450" s="15">
        <f t="shared" ref="S450:Z450" si="738">IF(S148&gt;0,1,0)</f>
        <v>0</v>
      </c>
      <c r="T450" s="15">
        <f t="shared" si="738"/>
        <v>1</v>
      </c>
      <c r="U450" s="15">
        <f t="shared" si="738"/>
        <v>1</v>
      </c>
      <c r="V450" s="15">
        <f t="shared" si="738"/>
        <v>0</v>
      </c>
      <c r="W450" s="15">
        <f t="shared" si="738"/>
        <v>0</v>
      </c>
      <c r="X450" s="15">
        <f t="shared" si="738"/>
        <v>0</v>
      </c>
      <c r="Y450" s="15">
        <f t="shared" si="738"/>
        <v>0</v>
      </c>
      <c r="Z450" s="15">
        <f t="shared" si="738"/>
        <v>0</v>
      </c>
      <c r="AB450" s="15">
        <f t="shared" ref="AB450:AU450" si="739">IF(AB148&gt;0,1,0)</f>
        <v>1</v>
      </c>
      <c r="AC450" s="15">
        <f t="shared" si="739"/>
        <v>0</v>
      </c>
      <c r="AD450" s="15">
        <f t="shared" si="739"/>
        <v>1</v>
      </c>
      <c r="AE450" s="15">
        <f t="shared" si="739"/>
        <v>0</v>
      </c>
      <c r="AF450" s="15">
        <f t="shared" si="739"/>
        <v>1</v>
      </c>
      <c r="AG450" s="15">
        <f t="shared" si="739"/>
        <v>1</v>
      </c>
      <c r="AH450" s="15">
        <f t="shared" si="739"/>
        <v>1</v>
      </c>
      <c r="AI450" s="15">
        <f t="shared" si="739"/>
        <v>1</v>
      </c>
      <c r="AJ450" s="15">
        <f t="shared" si="739"/>
        <v>1</v>
      </c>
      <c r="AK450" s="15">
        <f t="shared" si="739"/>
        <v>0</v>
      </c>
      <c r="AL450" s="15">
        <f t="shared" si="739"/>
        <v>0</v>
      </c>
      <c r="AM450" s="15">
        <f t="shared" si="739"/>
        <v>1</v>
      </c>
      <c r="AN450" s="15">
        <f t="shared" si="739"/>
        <v>1</v>
      </c>
      <c r="AO450" s="15">
        <f t="shared" si="739"/>
        <v>1</v>
      </c>
      <c r="AP450" s="15">
        <f t="shared" si="739"/>
        <v>1</v>
      </c>
      <c r="AQ450" s="15">
        <f t="shared" si="739"/>
        <v>0</v>
      </c>
      <c r="AR450" s="15">
        <f t="shared" si="739"/>
        <v>0</v>
      </c>
      <c r="AS450" s="15">
        <f t="shared" si="739"/>
        <v>1</v>
      </c>
      <c r="AT450" s="15">
        <f t="shared" si="739"/>
        <v>0</v>
      </c>
      <c r="AU450" s="15">
        <f t="shared" si="739"/>
        <v>1</v>
      </c>
    </row>
    <row r="451" spans="1:47" s="15" customFormat="1" ht="11.25" x14ac:dyDescent="0.15">
      <c r="A451" s="20">
        <v>42825</v>
      </c>
      <c r="B451" s="92">
        <f t="shared" si="607"/>
        <v>0</v>
      </c>
      <c r="C451" s="15">
        <f t="shared" ref="C451:M451" si="740">IF(C149&gt;0,1,0)</f>
        <v>0</v>
      </c>
      <c r="D451" s="15">
        <f t="shared" si="740"/>
        <v>0</v>
      </c>
      <c r="E451" s="15">
        <f t="shared" si="740"/>
        <v>0</v>
      </c>
      <c r="F451" s="15">
        <f t="shared" si="740"/>
        <v>0</v>
      </c>
      <c r="G451" s="15">
        <f t="shared" si="740"/>
        <v>1</v>
      </c>
      <c r="H451" s="15">
        <f t="shared" si="740"/>
        <v>1</v>
      </c>
      <c r="I451" s="15">
        <f t="shared" si="740"/>
        <v>0</v>
      </c>
      <c r="J451" s="15">
        <f t="shared" si="740"/>
        <v>0</v>
      </c>
      <c r="K451" s="15">
        <f t="shared" si="740"/>
        <v>0</v>
      </c>
      <c r="L451" s="15">
        <f t="shared" si="740"/>
        <v>0</v>
      </c>
      <c r="M451" s="15">
        <f t="shared" si="740"/>
        <v>0</v>
      </c>
      <c r="N451" s="84">
        <f t="shared" si="600"/>
        <v>0</v>
      </c>
      <c r="O451" s="84">
        <f t="shared" si="601"/>
        <v>0</v>
      </c>
      <c r="P451" s="15">
        <f t="shared" si="602"/>
        <v>1</v>
      </c>
      <c r="Q451" s="15">
        <f t="shared" si="603"/>
        <v>0</v>
      </c>
      <c r="R451" s="15">
        <f t="shared" si="604"/>
        <v>0</v>
      </c>
      <c r="S451" s="15">
        <f t="shared" ref="S451:Z451" si="741">IF(S149&gt;0,1,0)</f>
        <v>1</v>
      </c>
      <c r="T451" s="15">
        <f t="shared" si="741"/>
        <v>1</v>
      </c>
      <c r="U451" s="15">
        <f t="shared" si="741"/>
        <v>1</v>
      </c>
      <c r="V451" s="15">
        <f t="shared" si="741"/>
        <v>0</v>
      </c>
      <c r="W451" s="15">
        <f t="shared" si="741"/>
        <v>0</v>
      </c>
      <c r="X451" s="15">
        <f t="shared" si="741"/>
        <v>1</v>
      </c>
      <c r="Y451" s="15">
        <f t="shared" si="741"/>
        <v>0</v>
      </c>
      <c r="Z451" s="15">
        <f t="shared" si="741"/>
        <v>0</v>
      </c>
      <c r="AB451" s="15">
        <f t="shared" ref="AB451:AU451" si="742">IF(AB149&gt;0,1,0)</f>
        <v>1</v>
      </c>
      <c r="AC451" s="15">
        <f t="shared" si="742"/>
        <v>1</v>
      </c>
      <c r="AD451" s="15">
        <f t="shared" si="742"/>
        <v>0</v>
      </c>
      <c r="AE451" s="15">
        <f t="shared" si="742"/>
        <v>1</v>
      </c>
      <c r="AF451" s="15">
        <f t="shared" si="742"/>
        <v>1</v>
      </c>
      <c r="AG451" s="15">
        <f t="shared" si="742"/>
        <v>0</v>
      </c>
      <c r="AH451" s="15">
        <f t="shared" si="742"/>
        <v>1</v>
      </c>
      <c r="AI451" s="15">
        <f t="shared" si="742"/>
        <v>0</v>
      </c>
      <c r="AJ451" s="15">
        <f t="shared" si="742"/>
        <v>1</v>
      </c>
      <c r="AK451" s="15">
        <f t="shared" si="742"/>
        <v>1</v>
      </c>
      <c r="AL451" s="15">
        <f t="shared" si="742"/>
        <v>1</v>
      </c>
      <c r="AM451" s="15">
        <f t="shared" si="742"/>
        <v>1</v>
      </c>
      <c r="AN451" s="15">
        <f t="shared" si="742"/>
        <v>1</v>
      </c>
      <c r="AO451" s="15">
        <f t="shared" si="742"/>
        <v>0</v>
      </c>
      <c r="AP451" s="15">
        <f t="shared" si="742"/>
        <v>0</v>
      </c>
      <c r="AQ451" s="15">
        <f t="shared" si="742"/>
        <v>1</v>
      </c>
      <c r="AR451" s="15">
        <f t="shared" si="742"/>
        <v>1</v>
      </c>
      <c r="AS451" s="15">
        <f t="shared" si="742"/>
        <v>1</v>
      </c>
      <c r="AT451" s="15">
        <f t="shared" si="742"/>
        <v>0</v>
      </c>
      <c r="AU451" s="15">
        <f t="shared" si="742"/>
        <v>0</v>
      </c>
    </row>
    <row r="452" spans="1:47" s="15" customFormat="1" ht="11.25" x14ac:dyDescent="0.15">
      <c r="A452" s="20">
        <v>42916</v>
      </c>
      <c r="B452" s="92">
        <f t="shared" si="607"/>
        <v>0</v>
      </c>
      <c r="C452" s="15">
        <f t="shared" ref="C452:M452" si="743">IF(C150&gt;0,1,0)</f>
        <v>0</v>
      </c>
      <c r="D452" s="15">
        <f t="shared" si="743"/>
        <v>0</v>
      </c>
      <c r="E452" s="15">
        <f t="shared" si="743"/>
        <v>0</v>
      </c>
      <c r="F452" s="15">
        <f t="shared" si="743"/>
        <v>1</v>
      </c>
      <c r="G452" s="15">
        <f t="shared" si="743"/>
        <v>1</v>
      </c>
      <c r="H452" s="15">
        <f t="shared" si="743"/>
        <v>1</v>
      </c>
      <c r="I452" s="15">
        <f t="shared" si="743"/>
        <v>0</v>
      </c>
      <c r="J452" s="15">
        <f t="shared" si="743"/>
        <v>0</v>
      </c>
      <c r="K452" s="15">
        <f t="shared" si="743"/>
        <v>1</v>
      </c>
      <c r="L452" s="15">
        <f t="shared" si="743"/>
        <v>0</v>
      </c>
      <c r="M452" s="15">
        <f t="shared" si="743"/>
        <v>0</v>
      </c>
      <c r="N452" s="15">
        <f t="shared" ref="N452" si="744">IF(N150&gt;0,1,0)</f>
        <v>1</v>
      </c>
      <c r="O452" s="15">
        <f t="shared" ref="O452:Z452" si="745">IF(O150&gt;0,1,0)</f>
        <v>1</v>
      </c>
      <c r="P452" s="15">
        <f t="shared" si="745"/>
        <v>0</v>
      </c>
      <c r="Q452" s="15">
        <f t="shared" si="745"/>
        <v>0</v>
      </c>
      <c r="R452" s="15">
        <f t="shared" si="745"/>
        <v>0</v>
      </c>
      <c r="S452" s="15">
        <f t="shared" si="745"/>
        <v>1</v>
      </c>
      <c r="T452" s="15">
        <f t="shared" si="745"/>
        <v>1</v>
      </c>
      <c r="U452" s="15">
        <f t="shared" si="745"/>
        <v>0</v>
      </c>
      <c r="V452" s="15">
        <f t="shared" si="745"/>
        <v>0</v>
      </c>
      <c r="W452" s="15">
        <f t="shared" si="745"/>
        <v>1</v>
      </c>
      <c r="X452" s="15">
        <f t="shared" si="745"/>
        <v>0</v>
      </c>
      <c r="Y452" s="15">
        <f t="shared" si="745"/>
        <v>0</v>
      </c>
      <c r="Z452" s="15">
        <f t="shared" si="745"/>
        <v>0</v>
      </c>
      <c r="AB452" s="15">
        <f t="shared" ref="AB452:AU452" si="746">IF(AB150&gt;0,1,0)</f>
        <v>0</v>
      </c>
      <c r="AC452" s="15">
        <f t="shared" si="746"/>
        <v>1</v>
      </c>
      <c r="AD452" s="15">
        <f t="shared" si="746"/>
        <v>1</v>
      </c>
      <c r="AE452" s="15">
        <f t="shared" si="746"/>
        <v>1</v>
      </c>
      <c r="AF452" s="15">
        <f t="shared" si="746"/>
        <v>1</v>
      </c>
      <c r="AG452" s="15">
        <f t="shared" si="746"/>
        <v>0</v>
      </c>
      <c r="AH452" s="15">
        <f t="shared" si="746"/>
        <v>0</v>
      </c>
      <c r="AI452" s="15">
        <f t="shared" si="746"/>
        <v>1</v>
      </c>
      <c r="AJ452" s="15">
        <f t="shared" si="746"/>
        <v>0</v>
      </c>
      <c r="AK452" s="15">
        <f t="shared" si="746"/>
        <v>0</v>
      </c>
      <c r="AL452" s="15">
        <f t="shared" si="746"/>
        <v>0</v>
      </c>
      <c r="AM452" s="15">
        <f t="shared" si="746"/>
        <v>1</v>
      </c>
      <c r="AN452" s="15">
        <f t="shared" si="746"/>
        <v>0</v>
      </c>
      <c r="AO452" s="15">
        <f t="shared" si="746"/>
        <v>0</v>
      </c>
      <c r="AP452" s="15">
        <f t="shared" si="746"/>
        <v>0</v>
      </c>
      <c r="AQ452" s="15">
        <f t="shared" si="746"/>
        <v>0</v>
      </c>
      <c r="AR452" s="15">
        <f t="shared" si="746"/>
        <v>0</v>
      </c>
      <c r="AS452" s="15">
        <f t="shared" si="746"/>
        <v>1</v>
      </c>
      <c r="AT452" s="15">
        <f t="shared" si="746"/>
        <v>0</v>
      </c>
      <c r="AU452" s="15">
        <f t="shared" si="746"/>
        <v>0</v>
      </c>
    </row>
    <row r="453" spans="1:47" s="15" customFormat="1" x14ac:dyDescent="0.15">
      <c r="A453" s="90" t="s">
        <v>103</v>
      </c>
      <c r="B453" s="91" t="s">
        <v>255</v>
      </c>
      <c r="C453" s="91" t="s">
        <v>236</v>
      </c>
      <c r="D453" s="89" t="s">
        <v>237</v>
      </c>
      <c r="K453" s="22"/>
      <c r="M453" s="22"/>
      <c r="N453" s="22"/>
    </row>
    <row r="454" spans="1:47" s="15" customFormat="1" ht="11.25" x14ac:dyDescent="0.15">
      <c r="A454" s="15" t="s">
        <v>259</v>
      </c>
      <c r="B454" s="27">
        <f t="shared" ref="B454:B499" si="747">SUM(S406:AE406)/16*100</f>
        <v>50</v>
      </c>
      <c r="C454" s="27">
        <f t="shared" ref="C454:C499" si="748">SUM(C406:M406)/13*100</f>
        <v>46.153846153846153</v>
      </c>
      <c r="D454" s="27">
        <f t="shared" ref="D454:D500" si="749">SUM(AF406:AU406)/16*100</f>
        <v>50</v>
      </c>
      <c r="K454" s="22"/>
      <c r="M454" s="22"/>
      <c r="N454" s="22"/>
    </row>
    <row r="455" spans="1:47" s="15" customFormat="1" ht="11.25" x14ac:dyDescent="0.15">
      <c r="A455" s="20">
        <v>38717</v>
      </c>
      <c r="B455" s="27">
        <f t="shared" si="747"/>
        <v>37.5</v>
      </c>
      <c r="C455" s="27">
        <f t="shared" si="748"/>
        <v>61.53846153846154</v>
      </c>
      <c r="D455" s="27">
        <f t="shared" si="749"/>
        <v>56.25</v>
      </c>
      <c r="K455" s="22"/>
      <c r="M455" s="22"/>
      <c r="N455" s="22"/>
    </row>
    <row r="456" spans="1:47" s="15" customFormat="1" ht="11.25" x14ac:dyDescent="0.15">
      <c r="A456" s="20">
        <v>38807</v>
      </c>
      <c r="B456" s="27">
        <f t="shared" si="747"/>
        <v>50</v>
      </c>
      <c r="C456" s="27">
        <f t="shared" si="748"/>
        <v>38.461538461538467</v>
      </c>
      <c r="D456" s="27">
        <f t="shared" si="749"/>
        <v>50</v>
      </c>
      <c r="K456" s="22"/>
      <c r="M456" s="22"/>
      <c r="N456" s="22"/>
    </row>
    <row r="457" spans="1:47" s="15" customFormat="1" ht="11.25" x14ac:dyDescent="0.15">
      <c r="A457" s="20">
        <v>38898</v>
      </c>
      <c r="B457" s="27">
        <f t="shared" si="747"/>
        <v>43.75</v>
      </c>
      <c r="C457" s="27">
        <f t="shared" si="748"/>
        <v>38.461538461538467</v>
      </c>
      <c r="D457" s="27">
        <f t="shared" si="749"/>
        <v>25</v>
      </c>
      <c r="K457" s="22"/>
      <c r="M457" s="22"/>
      <c r="N457" s="22"/>
    </row>
    <row r="458" spans="1:47" s="15" customFormat="1" ht="11.25" x14ac:dyDescent="0.15">
      <c r="A458" s="20">
        <v>38990</v>
      </c>
      <c r="B458" s="27">
        <f t="shared" si="747"/>
        <v>37.5</v>
      </c>
      <c r="C458" s="27">
        <f t="shared" si="748"/>
        <v>53.846153846153847</v>
      </c>
      <c r="D458" s="27">
        <f t="shared" si="749"/>
        <v>56.25</v>
      </c>
      <c r="K458" s="22"/>
      <c r="M458" s="22"/>
      <c r="N458" s="22"/>
    </row>
    <row r="459" spans="1:47" s="15" customFormat="1" ht="11.25" x14ac:dyDescent="0.15">
      <c r="A459" s="20">
        <v>39082</v>
      </c>
      <c r="B459" s="27">
        <f t="shared" si="747"/>
        <v>56.25</v>
      </c>
      <c r="C459" s="27">
        <f t="shared" si="748"/>
        <v>61.53846153846154</v>
      </c>
      <c r="D459" s="27">
        <f t="shared" si="749"/>
        <v>81.25</v>
      </c>
      <c r="K459" s="22"/>
      <c r="M459" s="22"/>
      <c r="N459" s="22"/>
    </row>
    <row r="460" spans="1:47" s="15" customFormat="1" ht="11.25" x14ac:dyDescent="0.15">
      <c r="A460" s="20">
        <v>39172</v>
      </c>
      <c r="B460" s="27">
        <f t="shared" si="747"/>
        <v>50</v>
      </c>
      <c r="C460" s="27">
        <f t="shared" si="748"/>
        <v>69.230769230769226</v>
      </c>
      <c r="D460" s="27">
        <f t="shared" si="749"/>
        <v>68.75</v>
      </c>
      <c r="K460" s="22"/>
      <c r="M460" s="22"/>
      <c r="N460" s="22"/>
    </row>
    <row r="461" spans="1:47" s="15" customFormat="1" ht="11.25" x14ac:dyDescent="0.15">
      <c r="A461" s="20">
        <v>39263</v>
      </c>
      <c r="B461" s="27">
        <f t="shared" si="747"/>
        <v>12.5</v>
      </c>
      <c r="C461" s="27">
        <f t="shared" si="748"/>
        <v>69.230769230769226</v>
      </c>
      <c r="D461" s="27">
        <f t="shared" si="749"/>
        <v>62.5</v>
      </c>
      <c r="K461" s="22"/>
      <c r="M461" s="22"/>
      <c r="N461" s="22"/>
    </row>
    <row r="462" spans="1:47" s="15" customFormat="1" ht="11.25" x14ac:dyDescent="0.15">
      <c r="A462" s="20">
        <v>39355</v>
      </c>
      <c r="B462" s="27">
        <f t="shared" si="747"/>
        <v>25</v>
      </c>
      <c r="C462" s="27">
        <f t="shared" si="748"/>
        <v>15.384615384615385</v>
      </c>
      <c r="D462" s="27">
        <f t="shared" si="749"/>
        <v>62.5</v>
      </c>
      <c r="K462" s="22"/>
      <c r="M462" s="22"/>
      <c r="N462" s="22"/>
    </row>
    <row r="463" spans="1:47" s="15" customFormat="1" ht="11.25" x14ac:dyDescent="0.15">
      <c r="A463" s="20">
        <v>39447</v>
      </c>
      <c r="B463" s="27">
        <f t="shared" si="747"/>
        <v>18.75</v>
      </c>
      <c r="C463" s="27">
        <f t="shared" si="748"/>
        <v>23.076923076923077</v>
      </c>
      <c r="D463" s="27">
        <f t="shared" si="749"/>
        <v>31.25</v>
      </c>
      <c r="K463" s="22"/>
      <c r="M463" s="22"/>
      <c r="N463" s="22"/>
    </row>
    <row r="464" spans="1:47" s="15" customFormat="1" ht="11.25" x14ac:dyDescent="0.15">
      <c r="A464" s="20">
        <v>39538</v>
      </c>
      <c r="B464" s="27">
        <f t="shared" si="747"/>
        <v>18.75</v>
      </c>
      <c r="C464" s="27">
        <f t="shared" si="748"/>
        <v>23.076923076923077</v>
      </c>
      <c r="D464" s="27">
        <f t="shared" si="749"/>
        <v>43.75</v>
      </c>
      <c r="K464" s="22"/>
      <c r="M464" s="22"/>
      <c r="N464" s="22"/>
    </row>
    <row r="465" spans="1:14" s="15" customFormat="1" ht="11.25" x14ac:dyDescent="0.15">
      <c r="A465" s="20">
        <v>39629</v>
      </c>
      <c r="B465" s="27">
        <f t="shared" si="747"/>
        <v>43.75</v>
      </c>
      <c r="C465" s="27">
        <f t="shared" si="748"/>
        <v>15.384615384615385</v>
      </c>
      <c r="D465" s="27">
        <f t="shared" si="749"/>
        <v>25</v>
      </c>
      <c r="K465" s="22"/>
      <c r="M465" s="22"/>
      <c r="N465" s="22"/>
    </row>
    <row r="466" spans="1:14" s="15" customFormat="1" ht="11.25" x14ac:dyDescent="0.15">
      <c r="A466" s="20">
        <v>39721</v>
      </c>
      <c r="B466" s="27">
        <f t="shared" si="747"/>
        <v>62.5</v>
      </c>
      <c r="C466" s="27">
        <f t="shared" si="748"/>
        <v>38.461538461538467</v>
      </c>
      <c r="D466" s="27">
        <f t="shared" si="749"/>
        <v>6.25</v>
      </c>
      <c r="K466" s="22"/>
      <c r="M466" s="22"/>
      <c r="N466" s="22"/>
    </row>
    <row r="467" spans="1:14" s="15" customFormat="1" ht="11.25" x14ac:dyDescent="0.15">
      <c r="A467" s="20">
        <v>39813</v>
      </c>
      <c r="B467" s="27">
        <f t="shared" si="747"/>
        <v>62.5</v>
      </c>
      <c r="C467" s="27">
        <f t="shared" si="748"/>
        <v>69.230769230769226</v>
      </c>
      <c r="D467" s="27">
        <f t="shared" si="749"/>
        <v>18.75</v>
      </c>
      <c r="K467" s="22"/>
      <c r="M467" s="22"/>
      <c r="N467" s="22"/>
    </row>
    <row r="468" spans="1:14" s="15" customFormat="1" ht="11.25" x14ac:dyDescent="0.15">
      <c r="A468" s="20">
        <v>39903</v>
      </c>
      <c r="B468" s="27">
        <f t="shared" si="747"/>
        <v>56.25</v>
      </c>
      <c r="C468" s="27">
        <f t="shared" si="748"/>
        <v>76.923076923076934</v>
      </c>
      <c r="D468" s="27">
        <f t="shared" si="749"/>
        <v>75</v>
      </c>
      <c r="K468" s="22"/>
      <c r="M468" s="22"/>
      <c r="N468" s="22"/>
    </row>
    <row r="469" spans="1:14" s="15" customFormat="1" ht="11.25" x14ac:dyDescent="0.15">
      <c r="A469" s="20">
        <v>39994</v>
      </c>
      <c r="B469" s="27">
        <f t="shared" si="747"/>
        <v>37.5</v>
      </c>
      <c r="C469" s="27">
        <f t="shared" si="748"/>
        <v>69.230769230769226</v>
      </c>
      <c r="D469" s="27">
        <f t="shared" si="749"/>
        <v>68.75</v>
      </c>
      <c r="K469" s="22"/>
      <c r="M469" s="22"/>
      <c r="N469" s="22"/>
    </row>
    <row r="470" spans="1:14" s="15" customFormat="1" ht="11.25" x14ac:dyDescent="0.15">
      <c r="A470" s="20">
        <v>40086</v>
      </c>
      <c r="B470" s="27">
        <f t="shared" si="747"/>
        <v>18.75</v>
      </c>
      <c r="C470" s="27">
        <f t="shared" si="748"/>
        <v>53.846153846153847</v>
      </c>
      <c r="D470" s="27">
        <f t="shared" si="749"/>
        <v>81.25</v>
      </c>
      <c r="K470" s="22"/>
      <c r="M470" s="22"/>
      <c r="N470" s="22"/>
    </row>
    <row r="471" spans="1:14" s="15" customFormat="1" ht="11.25" x14ac:dyDescent="0.15">
      <c r="A471" s="20">
        <v>40178</v>
      </c>
      <c r="B471" s="27">
        <f t="shared" si="747"/>
        <v>12.5</v>
      </c>
      <c r="C471" s="27">
        <f t="shared" si="748"/>
        <v>30.76923076923077</v>
      </c>
      <c r="D471" s="27">
        <f t="shared" si="749"/>
        <v>93.75</v>
      </c>
      <c r="K471" s="22"/>
      <c r="M471" s="22"/>
      <c r="N471" s="22"/>
    </row>
    <row r="472" spans="1:14" s="15" customFormat="1" ht="11.25" x14ac:dyDescent="0.15">
      <c r="A472" s="20">
        <v>40268</v>
      </c>
      <c r="B472" s="27">
        <f t="shared" si="747"/>
        <v>18.75</v>
      </c>
      <c r="C472" s="27">
        <f t="shared" si="748"/>
        <v>7.6923076923076925</v>
      </c>
      <c r="D472" s="27">
        <f t="shared" si="749"/>
        <v>37.5</v>
      </c>
      <c r="K472" s="22"/>
      <c r="M472" s="22"/>
      <c r="N472" s="22"/>
    </row>
    <row r="473" spans="1:14" s="15" customFormat="1" ht="11.25" x14ac:dyDescent="0.15">
      <c r="A473" s="20">
        <v>40359</v>
      </c>
      <c r="B473" s="27">
        <f t="shared" si="747"/>
        <v>37.5</v>
      </c>
      <c r="C473" s="27">
        <f t="shared" si="748"/>
        <v>15.384615384615385</v>
      </c>
      <c r="D473" s="27">
        <f t="shared" si="749"/>
        <v>25</v>
      </c>
      <c r="K473" s="22"/>
      <c r="M473" s="22"/>
      <c r="N473" s="22"/>
    </row>
    <row r="474" spans="1:14" s="15" customFormat="1" ht="11.25" x14ac:dyDescent="0.15">
      <c r="A474" s="20">
        <v>40451</v>
      </c>
      <c r="B474" s="27">
        <f t="shared" si="747"/>
        <v>37.5</v>
      </c>
      <c r="C474" s="27">
        <f t="shared" si="748"/>
        <v>46.153846153846153</v>
      </c>
      <c r="D474" s="27">
        <f t="shared" si="749"/>
        <v>31.25</v>
      </c>
      <c r="K474" s="22"/>
      <c r="M474" s="22"/>
      <c r="N474" s="22"/>
    </row>
    <row r="475" spans="1:14" s="15" customFormat="1" ht="11.25" x14ac:dyDescent="0.15">
      <c r="A475" s="20">
        <v>40543</v>
      </c>
      <c r="B475" s="27">
        <f t="shared" si="747"/>
        <v>6.25</v>
      </c>
      <c r="C475" s="27">
        <f t="shared" si="748"/>
        <v>46.153846153846153</v>
      </c>
      <c r="D475" s="27">
        <f t="shared" si="749"/>
        <v>43.75</v>
      </c>
      <c r="K475" s="22"/>
      <c r="M475" s="22"/>
      <c r="N475" s="22"/>
    </row>
    <row r="476" spans="1:14" s="15" customFormat="1" ht="11.25" x14ac:dyDescent="0.15">
      <c r="A476" s="20">
        <v>40633</v>
      </c>
      <c r="B476" s="27">
        <f t="shared" si="747"/>
        <v>0</v>
      </c>
      <c r="C476" s="27">
        <f t="shared" si="748"/>
        <v>7.6923076923076925</v>
      </c>
      <c r="D476" s="27">
        <f t="shared" si="749"/>
        <v>43.75</v>
      </c>
      <c r="K476" s="22"/>
      <c r="M476" s="22"/>
      <c r="N476" s="22"/>
    </row>
    <row r="477" spans="1:14" s="15" customFormat="1" ht="11.25" x14ac:dyDescent="0.15">
      <c r="A477" s="20">
        <v>40724</v>
      </c>
      <c r="B477" s="27">
        <f t="shared" si="747"/>
        <v>12.5</v>
      </c>
      <c r="C477" s="27">
        <f t="shared" si="748"/>
        <v>0</v>
      </c>
      <c r="D477" s="27">
        <f t="shared" si="749"/>
        <v>25</v>
      </c>
      <c r="K477" s="22"/>
      <c r="M477" s="22"/>
      <c r="N477" s="22"/>
    </row>
    <row r="478" spans="1:14" s="15" customFormat="1" ht="11.25" x14ac:dyDescent="0.15">
      <c r="A478" s="20">
        <v>40816</v>
      </c>
      <c r="B478" s="27">
        <f t="shared" si="747"/>
        <v>25</v>
      </c>
      <c r="C478" s="27">
        <f t="shared" si="748"/>
        <v>7.6923076923076925</v>
      </c>
      <c r="D478" s="27">
        <f t="shared" si="749"/>
        <v>6.25</v>
      </c>
      <c r="K478" s="22"/>
      <c r="M478" s="22"/>
      <c r="N478" s="22"/>
    </row>
    <row r="479" spans="1:14" s="15" customFormat="1" ht="11.25" x14ac:dyDescent="0.15">
      <c r="A479" s="20">
        <v>40908</v>
      </c>
      <c r="B479" s="27">
        <f t="shared" si="747"/>
        <v>56.25</v>
      </c>
      <c r="C479" s="27">
        <f t="shared" si="748"/>
        <v>7.6923076923076925</v>
      </c>
      <c r="D479" s="27">
        <f t="shared" si="749"/>
        <v>31.25</v>
      </c>
      <c r="K479" s="22"/>
      <c r="M479" s="22"/>
      <c r="N479" s="22"/>
    </row>
    <row r="480" spans="1:14" s="15" customFormat="1" ht="11.25" x14ac:dyDescent="0.15">
      <c r="A480" s="20">
        <v>40999</v>
      </c>
      <c r="B480" s="27">
        <f t="shared" si="747"/>
        <v>68.75</v>
      </c>
      <c r="C480" s="27">
        <f t="shared" si="748"/>
        <v>53.846153846153847</v>
      </c>
      <c r="D480" s="27">
        <f t="shared" si="749"/>
        <v>12.5</v>
      </c>
      <c r="K480" s="22"/>
      <c r="M480" s="22"/>
      <c r="N480" s="22"/>
    </row>
    <row r="481" spans="1:14" s="15" customFormat="1" ht="11.25" x14ac:dyDescent="0.15">
      <c r="A481" s="20">
        <v>41090</v>
      </c>
      <c r="B481" s="27">
        <f t="shared" si="747"/>
        <v>37.5</v>
      </c>
      <c r="C481" s="27">
        <f t="shared" si="748"/>
        <v>76.923076923076934</v>
      </c>
      <c r="D481" s="27">
        <f t="shared" si="749"/>
        <v>25</v>
      </c>
      <c r="K481" s="22"/>
      <c r="M481" s="22"/>
      <c r="N481" s="22"/>
    </row>
    <row r="482" spans="1:14" s="15" customFormat="1" ht="11.25" x14ac:dyDescent="0.15">
      <c r="A482" s="20">
        <v>41182</v>
      </c>
      <c r="B482" s="27">
        <f t="shared" si="747"/>
        <v>50</v>
      </c>
      <c r="C482" s="27">
        <f t="shared" si="748"/>
        <v>46.153846153846153</v>
      </c>
      <c r="D482" s="27">
        <f t="shared" si="749"/>
        <v>50</v>
      </c>
      <c r="K482" s="22"/>
      <c r="M482" s="22"/>
      <c r="N482" s="22"/>
    </row>
    <row r="483" spans="1:14" s="15" customFormat="1" ht="11.25" x14ac:dyDescent="0.15">
      <c r="A483" s="20">
        <v>41274</v>
      </c>
      <c r="B483" s="27">
        <f t="shared" si="747"/>
        <v>25</v>
      </c>
      <c r="C483" s="27">
        <f t="shared" si="748"/>
        <v>61.53846153846154</v>
      </c>
      <c r="D483" s="27">
        <f t="shared" si="749"/>
        <v>62.5</v>
      </c>
      <c r="K483" s="22"/>
      <c r="M483" s="22"/>
      <c r="N483" s="22"/>
    </row>
    <row r="484" spans="1:14" s="15" customFormat="1" ht="11.25" x14ac:dyDescent="0.15">
      <c r="A484" s="20">
        <v>41364</v>
      </c>
      <c r="B484" s="27">
        <f t="shared" si="747"/>
        <v>43.75</v>
      </c>
      <c r="C484" s="27">
        <f t="shared" si="748"/>
        <v>30.76923076923077</v>
      </c>
      <c r="D484" s="27">
        <f t="shared" si="749"/>
        <v>43.75</v>
      </c>
      <c r="K484" s="22"/>
      <c r="M484" s="22"/>
      <c r="N484" s="22"/>
    </row>
    <row r="485" spans="1:14" s="15" customFormat="1" ht="11.25" x14ac:dyDescent="0.15">
      <c r="A485" s="20">
        <v>41455</v>
      </c>
      <c r="B485" s="27">
        <f t="shared" si="747"/>
        <v>50</v>
      </c>
      <c r="C485" s="27">
        <f t="shared" si="748"/>
        <v>38.461538461538467</v>
      </c>
      <c r="D485" s="27">
        <f t="shared" si="749"/>
        <v>56.25</v>
      </c>
      <c r="K485" s="22"/>
      <c r="M485" s="22"/>
      <c r="N485" s="22"/>
    </row>
    <row r="486" spans="1:14" s="15" customFormat="1" ht="11.25" x14ac:dyDescent="0.15">
      <c r="A486" s="20">
        <v>41547</v>
      </c>
      <c r="B486" s="27">
        <f t="shared" si="747"/>
        <v>12.5</v>
      </c>
      <c r="C486" s="27">
        <f t="shared" si="748"/>
        <v>38.461538461538467</v>
      </c>
      <c r="D486" s="27">
        <f t="shared" si="749"/>
        <v>62.5</v>
      </c>
      <c r="K486" s="22"/>
      <c r="M486" s="22"/>
      <c r="N486" s="22"/>
    </row>
    <row r="487" spans="1:14" s="15" customFormat="1" ht="11.25" x14ac:dyDescent="0.15">
      <c r="A487" s="20">
        <v>41639</v>
      </c>
      <c r="B487" s="27">
        <f t="shared" si="747"/>
        <v>37.5</v>
      </c>
      <c r="C487" s="27">
        <f t="shared" si="748"/>
        <v>7.6923076923076925</v>
      </c>
      <c r="D487" s="27">
        <f t="shared" si="749"/>
        <v>31.25</v>
      </c>
      <c r="K487" s="22"/>
      <c r="M487" s="22"/>
      <c r="N487" s="22"/>
    </row>
    <row r="488" spans="1:14" s="15" customFormat="1" ht="11.25" x14ac:dyDescent="0.15">
      <c r="A488" s="20">
        <v>41729</v>
      </c>
      <c r="B488" s="27">
        <f t="shared" si="747"/>
        <v>37.5</v>
      </c>
      <c r="C488" s="27">
        <f t="shared" si="748"/>
        <v>30.76923076923077</v>
      </c>
      <c r="D488" s="27">
        <f t="shared" si="749"/>
        <v>25</v>
      </c>
      <c r="K488" s="22"/>
      <c r="M488" s="22"/>
      <c r="N488" s="22"/>
    </row>
    <row r="489" spans="1:14" s="15" customFormat="1" ht="11.25" x14ac:dyDescent="0.15">
      <c r="A489" s="20">
        <v>41820</v>
      </c>
      <c r="B489" s="27">
        <f t="shared" si="747"/>
        <v>31.25</v>
      </c>
      <c r="C489" s="27">
        <f t="shared" si="748"/>
        <v>23.076923076923077</v>
      </c>
      <c r="D489" s="27">
        <f t="shared" si="749"/>
        <v>6.25</v>
      </c>
      <c r="K489" s="22"/>
      <c r="M489" s="22"/>
      <c r="N489" s="22"/>
    </row>
    <row r="490" spans="1:14" s="15" customFormat="1" ht="11.25" x14ac:dyDescent="0.15">
      <c r="A490" s="20">
        <v>41912</v>
      </c>
      <c r="B490" s="27">
        <f t="shared" si="747"/>
        <v>31.25</v>
      </c>
      <c r="C490" s="27">
        <f t="shared" si="748"/>
        <v>23.076923076923077</v>
      </c>
      <c r="D490" s="27">
        <f t="shared" si="749"/>
        <v>12.5</v>
      </c>
      <c r="K490" s="22"/>
      <c r="M490" s="22"/>
      <c r="N490" s="22"/>
    </row>
    <row r="491" spans="1:14" s="15" customFormat="1" ht="11.25" x14ac:dyDescent="0.15">
      <c r="A491" s="20">
        <v>42004</v>
      </c>
      <c r="B491" s="27">
        <f t="shared" si="747"/>
        <v>43.75</v>
      </c>
      <c r="C491" s="27">
        <f t="shared" si="748"/>
        <v>46.153846153846153</v>
      </c>
      <c r="D491" s="27">
        <f t="shared" si="749"/>
        <v>12.5</v>
      </c>
      <c r="K491" s="22"/>
      <c r="M491" s="22"/>
      <c r="N491" s="22"/>
    </row>
    <row r="492" spans="1:14" s="15" customFormat="1" ht="11.25" x14ac:dyDescent="0.15">
      <c r="A492" s="20">
        <v>42094</v>
      </c>
      <c r="B492" s="27">
        <f t="shared" si="747"/>
        <v>25</v>
      </c>
      <c r="C492" s="27">
        <f t="shared" si="748"/>
        <v>53.846153846153847</v>
      </c>
      <c r="D492" s="27">
        <f t="shared" si="749"/>
        <v>50</v>
      </c>
      <c r="K492" s="22"/>
      <c r="M492" s="22"/>
      <c r="N492" s="22"/>
    </row>
    <row r="493" spans="1:14" s="15" customFormat="1" ht="11.25" x14ac:dyDescent="0.15">
      <c r="A493" s="20">
        <v>42185</v>
      </c>
      <c r="B493" s="27">
        <f t="shared" si="747"/>
        <v>31.25</v>
      </c>
      <c r="C493" s="27">
        <f t="shared" si="748"/>
        <v>46.153846153846153</v>
      </c>
      <c r="D493" s="27">
        <f t="shared" si="749"/>
        <v>56.25</v>
      </c>
      <c r="K493" s="22"/>
      <c r="M493" s="22"/>
      <c r="N493" s="22"/>
    </row>
    <row r="494" spans="1:14" s="15" customFormat="1" ht="11.25" x14ac:dyDescent="0.15">
      <c r="A494" s="20">
        <v>42277</v>
      </c>
      <c r="B494" s="27">
        <f t="shared" si="747"/>
        <v>50</v>
      </c>
      <c r="C494" s="27">
        <f t="shared" si="748"/>
        <v>38.461538461538467</v>
      </c>
      <c r="D494" s="27">
        <f t="shared" si="749"/>
        <v>37.5</v>
      </c>
      <c r="K494" s="22"/>
      <c r="M494" s="22"/>
      <c r="N494" s="22"/>
    </row>
    <row r="495" spans="1:14" s="15" customFormat="1" ht="11.25" x14ac:dyDescent="0.15">
      <c r="A495" s="20">
        <v>42369</v>
      </c>
      <c r="B495" s="27">
        <f t="shared" si="747"/>
        <v>25</v>
      </c>
      <c r="C495" s="27">
        <f t="shared" si="748"/>
        <v>69.230769230769226</v>
      </c>
      <c r="D495" s="27">
        <f t="shared" si="749"/>
        <v>68.75</v>
      </c>
      <c r="K495" s="22"/>
      <c r="M495" s="22"/>
      <c r="N495" s="22"/>
    </row>
    <row r="496" spans="1:14" s="15" customFormat="1" ht="11.25" x14ac:dyDescent="0.15">
      <c r="A496" s="20">
        <v>42460</v>
      </c>
      <c r="B496" s="27">
        <f t="shared" si="747"/>
        <v>6.25</v>
      </c>
      <c r="C496" s="27">
        <f t="shared" si="748"/>
        <v>23.076923076923077</v>
      </c>
      <c r="D496" s="27">
        <f t="shared" si="749"/>
        <v>68.75</v>
      </c>
      <c r="K496" s="22"/>
      <c r="M496" s="22"/>
      <c r="N496" s="22"/>
    </row>
    <row r="497" spans="1:14" s="15" customFormat="1" ht="11.25" x14ac:dyDescent="0.15">
      <c r="A497" s="20">
        <v>42551</v>
      </c>
      <c r="B497" s="27">
        <f t="shared" si="747"/>
        <v>31.25</v>
      </c>
      <c r="C497" s="27">
        <f t="shared" si="748"/>
        <v>23.076923076923077</v>
      </c>
      <c r="D497" s="27">
        <f t="shared" si="749"/>
        <v>56.25</v>
      </c>
      <c r="K497" s="22"/>
      <c r="M497" s="22"/>
      <c r="N497" s="22"/>
    </row>
    <row r="498" spans="1:14" s="15" customFormat="1" ht="11.25" x14ac:dyDescent="0.15">
      <c r="A498" s="20">
        <v>42643</v>
      </c>
      <c r="B498" s="27">
        <f t="shared" si="747"/>
        <v>25</v>
      </c>
      <c r="C498" s="27">
        <f t="shared" si="748"/>
        <v>30.76923076923077</v>
      </c>
      <c r="D498" s="27">
        <f t="shared" si="749"/>
        <v>68.75</v>
      </c>
      <c r="K498" s="22"/>
      <c r="M498" s="22"/>
      <c r="N498" s="22"/>
    </row>
    <row r="499" spans="1:14" s="15" customFormat="1" ht="11.25" x14ac:dyDescent="0.15">
      <c r="A499" s="20">
        <v>42735</v>
      </c>
      <c r="B499" s="27">
        <f t="shared" si="747"/>
        <v>43.75</v>
      </c>
      <c r="C499" s="27">
        <f t="shared" si="748"/>
        <v>15.384615384615385</v>
      </c>
      <c r="D499" s="27">
        <f t="shared" si="749"/>
        <v>62.5</v>
      </c>
      <c r="K499" s="22"/>
      <c r="M499" s="22"/>
      <c r="N499" s="22"/>
    </row>
    <row r="500" spans="1:14" s="15" customFormat="1" ht="11.25" x14ac:dyDescent="0.15">
      <c r="A500" s="20">
        <v>42825</v>
      </c>
      <c r="B500" s="27">
        <f t="shared" ref="B500" si="750">SUM(P452:AE452)/16*100</f>
        <v>37.5</v>
      </c>
      <c r="C500" s="27">
        <f t="shared" ref="C500" si="751">SUM(C452:O452)/13*100</f>
        <v>46.153846153846153</v>
      </c>
      <c r="D500" s="27">
        <f t="shared" si="749"/>
        <v>25</v>
      </c>
      <c r="K500" s="22"/>
      <c r="M500" s="22"/>
      <c r="N500" s="22"/>
    </row>
    <row r="501" spans="1:14" s="15" customFormat="1" ht="11.25" x14ac:dyDescent="0.15">
      <c r="A501" s="20">
        <v>42916</v>
      </c>
      <c r="B501" s="16"/>
      <c r="K501" s="22"/>
      <c r="M501" s="22"/>
      <c r="N501" s="22"/>
    </row>
    <row r="502" spans="1:14" x14ac:dyDescent="0.15">
      <c r="A502" s="20">
        <v>43008</v>
      </c>
    </row>
    <row r="503" spans="1:14" x14ac:dyDescent="0.15">
      <c r="A503" s="20">
        <v>43100</v>
      </c>
    </row>
    <row r="504" spans="1:14" x14ac:dyDescent="0.15">
      <c r="A504" s="20">
        <v>43190</v>
      </c>
    </row>
    <row r="505" spans="1:14" x14ac:dyDescent="0.15">
      <c r="A505" s="20">
        <v>43281</v>
      </c>
    </row>
    <row r="506" spans="1:14" x14ac:dyDescent="0.15">
      <c r="A506" s="20">
        <v>43373</v>
      </c>
    </row>
    <row r="507" spans="1:14" x14ac:dyDescent="0.15">
      <c r="A507" s="20">
        <v>43465</v>
      </c>
    </row>
    <row r="508" spans="1:14" x14ac:dyDescent="0.15">
      <c r="A508" s="20">
        <v>43555</v>
      </c>
    </row>
    <row r="510" spans="1:14" x14ac:dyDescent="0.15">
      <c r="A510" t="s">
        <v>253</v>
      </c>
      <c r="B510" s="92" t="s">
        <v>249</v>
      </c>
      <c r="C510" s="17" t="s">
        <v>250</v>
      </c>
      <c r="D510" s="17" t="s">
        <v>258</v>
      </c>
      <c r="E510" s="99" t="s">
        <v>251</v>
      </c>
      <c r="F510" s="99" t="s">
        <v>252</v>
      </c>
      <c r="G510" s="99" t="s">
        <v>227</v>
      </c>
      <c r="H510" s="85" t="s">
        <v>254</v>
      </c>
      <c r="I510" s="85" t="s">
        <v>256</v>
      </c>
      <c r="J510" s="85" t="s">
        <v>257</v>
      </c>
    </row>
    <row r="511" spans="1:14" x14ac:dyDescent="0.15">
      <c r="A511" s="20">
        <v>38717</v>
      </c>
      <c r="B511" s="92"/>
      <c r="C511" s="15"/>
      <c r="D511" s="15"/>
      <c r="E511" s="26">
        <f>F355</f>
        <v>100.85997680186438</v>
      </c>
      <c r="F511" s="26">
        <f>G355</f>
        <v>99.525146475674561</v>
      </c>
      <c r="G511" s="26">
        <f>H355</f>
        <v>99.614876722461048</v>
      </c>
      <c r="H511" s="86">
        <v>100.85997680186438</v>
      </c>
      <c r="I511" s="86">
        <v>99.525146475674561</v>
      </c>
      <c r="J511" s="86">
        <v>99.614876722461048</v>
      </c>
    </row>
    <row r="512" spans="1:14" x14ac:dyDescent="0.15">
      <c r="A512" s="20">
        <v>38807</v>
      </c>
      <c r="B512" s="92">
        <v>0.90000000000000502</v>
      </c>
      <c r="C512" s="15">
        <v>-0.5</v>
      </c>
      <c r="D512" s="15">
        <v>-0.40000000000000502</v>
      </c>
      <c r="E512" s="26">
        <f>E511+B512</f>
        <v>101.75997680186438</v>
      </c>
      <c r="F512" s="26">
        <f>F511+C512</f>
        <v>99.025146475674561</v>
      </c>
      <c r="G512" s="26">
        <f>G511+D512</f>
        <v>99.214876722461042</v>
      </c>
      <c r="H512" s="86">
        <v>100.11296147925481</v>
      </c>
      <c r="I512" s="86">
        <v>100.05274275423686</v>
      </c>
      <c r="J512" s="86">
        <v>99.834295766508333</v>
      </c>
      <c r="K512" s="87"/>
    </row>
    <row r="513" spans="1:10" x14ac:dyDescent="0.15">
      <c r="A513" s="20">
        <v>38898</v>
      </c>
      <c r="B513" s="92">
        <v>-0.80000000000001104</v>
      </c>
      <c r="C513" s="15">
        <v>0.59999999999999398</v>
      </c>
      <c r="D513" s="15">
        <v>0.20000000000000201</v>
      </c>
      <c r="E513" s="26">
        <f t="shared" ref="E513:E544" si="752">E512+B513</f>
        <v>100.95997680186437</v>
      </c>
      <c r="F513" s="26">
        <f t="shared" ref="F513:F564" si="753">F512+C513</f>
        <v>99.625146475674555</v>
      </c>
      <c r="G513" s="26">
        <f t="shared" ref="G513:G564" si="754">G512+D513</f>
        <v>99.414876722461045</v>
      </c>
      <c r="H513" s="86">
        <v>99.740140326768554</v>
      </c>
      <c r="I513" s="86">
        <v>100.04899111444936</v>
      </c>
      <c r="J513" s="86">
        <v>100.21086855878207</v>
      </c>
    </row>
    <row r="514" spans="1:10" x14ac:dyDescent="0.15">
      <c r="A514" s="20">
        <v>38990</v>
      </c>
      <c r="B514" s="92">
        <v>-0.39999999999999097</v>
      </c>
      <c r="C514" s="15">
        <v>-9.9999999999994302E-2</v>
      </c>
      <c r="D514" s="15">
        <v>0.40000000000000502</v>
      </c>
      <c r="E514" s="26">
        <f t="shared" si="752"/>
        <v>100.55997680186438</v>
      </c>
      <c r="F514" s="26">
        <f t="shared" si="753"/>
        <v>99.525146475674561</v>
      </c>
      <c r="G514" s="26">
        <f t="shared" si="754"/>
        <v>99.814876722461051</v>
      </c>
      <c r="H514" s="86">
        <v>100.11340614233555</v>
      </c>
      <c r="I514" s="86">
        <v>99.606896078235053</v>
      </c>
      <c r="J514" s="86">
        <v>100.27969777942944</v>
      </c>
    </row>
    <row r="515" spans="1:10" x14ac:dyDescent="0.15">
      <c r="A515" s="20">
        <v>39082</v>
      </c>
      <c r="B515" s="92">
        <v>0.39999999999999097</v>
      </c>
      <c r="C515" s="15">
        <v>-0.40000000000000502</v>
      </c>
      <c r="D515" s="15">
        <v>9.9999999999994302E-2</v>
      </c>
      <c r="E515" s="26">
        <f t="shared" si="752"/>
        <v>100.95997680186437</v>
      </c>
      <c r="F515" s="26">
        <f t="shared" si="753"/>
        <v>99.125146475674555</v>
      </c>
      <c r="G515" s="26">
        <f t="shared" si="754"/>
        <v>99.914876722461045</v>
      </c>
      <c r="H515" s="86">
        <v>99.973416443637745</v>
      </c>
      <c r="I515" s="86">
        <v>99.711424492514254</v>
      </c>
      <c r="J515" s="86">
        <v>100.31515906384803</v>
      </c>
    </row>
    <row r="516" spans="1:10" x14ac:dyDescent="0.15">
      <c r="A516" s="20">
        <v>39172</v>
      </c>
      <c r="B516" s="92">
        <v>-9.9999999999994302E-2</v>
      </c>
      <c r="C516" s="15">
        <v>0.100000000000008</v>
      </c>
      <c r="D516" s="15">
        <v>0</v>
      </c>
      <c r="E516" s="26">
        <f t="shared" si="752"/>
        <v>100.85997680186438</v>
      </c>
      <c r="F516" s="26">
        <f t="shared" si="753"/>
        <v>99.225146475674563</v>
      </c>
      <c r="G516" s="26">
        <f t="shared" si="754"/>
        <v>99.914876722461045</v>
      </c>
      <c r="H516" s="86">
        <v>100.05927810866611</v>
      </c>
      <c r="I516" s="86">
        <v>99.020880375990188</v>
      </c>
      <c r="J516" s="86">
        <v>100.91984151534372</v>
      </c>
    </row>
    <row r="517" spans="1:10" x14ac:dyDescent="0.15">
      <c r="A517" s="20">
        <v>39263</v>
      </c>
      <c r="B517" s="92">
        <v>9.9999999999994302E-2</v>
      </c>
      <c r="C517" s="15">
        <v>-0.70000000000000195</v>
      </c>
      <c r="D517" s="15">
        <v>0.60000000000000797</v>
      </c>
      <c r="E517" s="26">
        <f t="shared" si="752"/>
        <v>100.95997680186437</v>
      </c>
      <c r="F517" s="26">
        <f t="shared" si="753"/>
        <v>98.525146475674561</v>
      </c>
      <c r="G517" s="26">
        <f t="shared" si="754"/>
        <v>100.51487672246105</v>
      </c>
      <c r="H517" s="86">
        <v>100.12117723180994</v>
      </c>
      <c r="I517" s="86">
        <v>99.3171690127419</v>
      </c>
      <c r="J517" s="86">
        <v>100.56165375544819</v>
      </c>
    </row>
    <row r="518" spans="1:10" x14ac:dyDescent="0.15">
      <c r="A518" s="20">
        <v>39355</v>
      </c>
      <c r="B518" s="92">
        <v>0</v>
      </c>
      <c r="C518" s="15">
        <v>0.29999999999999699</v>
      </c>
      <c r="D518" s="15">
        <v>-0.30000000000001098</v>
      </c>
      <c r="E518" s="26">
        <f t="shared" si="752"/>
        <v>100.95997680186437</v>
      </c>
      <c r="F518" s="26">
        <f t="shared" si="753"/>
        <v>98.825146475674558</v>
      </c>
      <c r="G518" s="26">
        <f t="shared" si="754"/>
        <v>100.21487672246104</v>
      </c>
      <c r="H518" s="86">
        <v>99.508711353165452</v>
      </c>
      <c r="I518" s="86">
        <v>99.75937576162778</v>
      </c>
      <c r="J518" s="86">
        <v>100.7319128852068</v>
      </c>
    </row>
    <row r="519" spans="1:10" x14ac:dyDescent="0.15">
      <c r="A519" s="20">
        <v>39447</v>
      </c>
      <c r="B519" s="92">
        <v>-0.59999999999999398</v>
      </c>
      <c r="C519" s="15">
        <v>0.5</v>
      </c>
      <c r="D519" s="15">
        <v>0.100000000000008</v>
      </c>
      <c r="E519" s="26">
        <f t="shared" si="752"/>
        <v>100.35997680186438</v>
      </c>
      <c r="F519" s="26">
        <f t="shared" si="753"/>
        <v>99.325146475674558</v>
      </c>
      <c r="G519" s="26">
        <f t="shared" si="754"/>
        <v>100.31487672246105</v>
      </c>
      <c r="H519" s="86">
        <v>98.159942619248923</v>
      </c>
      <c r="I519" s="86">
        <v>100.15136951991937</v>
      </c>
      <c r="J519" s="86">
        <v>101.68868786083169</v>
      </c>
    </row>
    <row r="520" spans="1:10" x14ac:dyDescent="0.15">
      <c r="A520" s="20">
        <v>39538</v>
      </c>
      <c r="B520" s="92">
        <v>-1.2999999999999901</v>
      </c>
      <c r="C520" s="15">
        <v>0.40000000000000502</v>
      </c>
      <c r="D520" s="15">
        <v>1</v>
      </c>
      <c r="E520" s="26">
        <f t="shared" si="752"/>
        <v>99.059976801864394</v>
      </c>
      <c r="F520" s="26">
        <f t="shared" si="753"/>
        <v>99.725146475674563</v>
      </c>
      <c r="G520" s="26">
        <f t="shared" si="754"/>
        <v>101.31487672246105</v>
      </c>
      <c r="H520" s="86">
        <v>98.490128046687673</v>
      </c>
      <c r="I520" s="86">
        <v>99.712164247223825</v>
      </c>
      <c r="J520" s="86">
        <v>101.79770770608849</v>
      </c>
    </row>
    <row r="521" spans="1:10" x14ac:dyDescent="0.15">
      <c r="A521" s="20">
        <v>39629</v>
      </c>
      <c r="B521" s="92">
        <v>0.29999999999999699</v>
      </c>
      <c r="C521" s="15">
        <v>-0.5</v>
      </c>
      <c r="D521" s="15">
        <v>9.9999999999994302E-2</v>
      </c>
      <c r="E521" s="26">
        <f t="shared" si="752"/>
        <v>99.359976801864391</v>
      </c>
      <c r="F521" s="26">
        <f t="shared" si="753"/>
        <v>99.225146475674563</v>
      </c>
      <c r="G521" s="26">
        <f t="shared" si="754"/>
        <v>101.41487672246105</v>
      </c>
      <c r="H521" s="86">
        <v>97.926136768914702</v>
      </c>
      <c r="I521" s="86">
        <v>99.75616646865744</v>
      </c>
      <c r="J521" s="86">
        <v>102.3176967624279</v>
      </c>
    </row>
    <row r="522" spans="1:10" x14ac:dyDescent="0.15">
      <c r="A522" s="20">
        <v>39721</v>
      </c>
      <c r="B522" s="92">
        <v>-0.59999999999999398</v>
      </c>
      <c r="C522" s="15">
        <v>9.9999999999994302E-2</v>
      </c>
      <c r="D522" s="15">
        <v>0.5</v>
      </c>
      <c r="E522" s="26">
        <f t="shared" si="752"/>
        <v>98.759976801864397</v>
      </c>
      <c r="F522" s="26">
        <f t="shared" si="753"/>
        <v>99.325146475674558</v>
      </c>
      <c r="G522" s="26">
        <f t="shared" si="754"/>
        <v>101.91487672246105</v>
      </c>
      <c r="H522" s="86">
        <v>98.756247333476338</v>
      </c>
      <c r="I522" s="86">
        <v>99.293650255161154</v>
      </c>
      <c r="J522" s="86">
        <v>101.95010241136248</v>
      </c>
    </row>
    <row r="523" spans="1:10" x14ac:dyDescent="0.15">
      <c r="A523" s="20">
        <v>39813</v>
      </c>
      <c r="B523" s="92">
        <v>0.89999999999999103</v>
      </c>
      <c r="C523" s="15">
        <v>-0.5</v>
      </c>
      <c r="D523" s="15">
        <v>-0.29999999999999699</v>
      </c>
      <c r="E523" s="26">
        <f t="shared" si="752"/>
        <v>99.659976801864389</v>
      </c>
      <c r="F523" s="26">
        <f t="shared" si="753"/>
        <v>98.825146475674558</v>
      </c>
      <c r="G523" s="26">
        <f t="shared" si="754"/>
        <v>101.61487672246105</v>
      </c>
      <c r="H523" s="86">
        <v>100.65463035693718</v>
      </c>
      <c r="I523" s="86">
        <v>98.871689283559292</v>
      </c>
      <c r="J523" s="86">
        <v>100.4736803595035</v>
      </c>
    </row>
    <row r="524" spans="1:10" x14ac:dyDescent="0.15">
      <c r="A524" s="20">
        <v>39903</v>
      </c>
      <c r="B524" s="92">
        <v>1.9</v>
      </c>
      <c r="C524" s="15">
        <v>-0.39999999999999097</v>
      </c>
      <c r="D524" s="15">
        <v>-1.5</v>
      </c>
      <c r="E524" s="26">
        <f t="shared" si="752"/>
        <v>101.55997680186439</v>
      </c>
      <c r="F524" s="26">
        <f t="shared" si="753"/>
        <v>98.425146475674566</v>
      </c>
      <c r="G524" s="26">
        <f t="shared" si="754"/>
        <v>100.11487672246105</v>
      </c>
      <c r="H524" s="86">
        <v>102.76249426025078</v>
      </c>
      <c r="I524" s="86">
        <v>100.20436539058809</v>
      </c>
      <c r="J524" s="86">
        <v>97.033140349161116</v>
      </c>
    </row>
    <row r="525" spans="1:10" x14ac:dyDescent="0.15">
      <c r="A525" s="20">
        <v>39994</v>
      </c>
      <c r="B525" s="92">
        <v>2.0999999999999899</v>
      </c>
      <c r="C525" s="15">
        <v>1.2999999999999901</v>
      </c>
      <c r="D525" s="15">
        <v>-3.5</v>
      </c>
      <c r="E525" s="26">
        <f t="shared" si="752"/>
        <v>103.65997680186439</v>
      </c>
      <c r="F525" s="26">
        <f t="shared" si="753"/>
        <v>99.725146475674563</v>
      </c>
      <c r="G525" s="26">
        <f t="shared" si="754"/>
        <v>96.614876722461048</v>
      </c>
      <c r="H525" s="86">
        <v>102.90203096366749</v>
      </c>
      <c r="I525" s="86">
        <v>100.51966161374209</v>
      </c>
      <c r="J525" s="86">
        <v>96.578307422590456</v>
      </c>
    </row>
    <row r="526" spans="1:10" x14ac:dyDescent="0.15">
      <c r="A526" s="20">
        <v>40086</v>
      </c>
      <c r="B526" s="92">
        <v>0.100000000000008</v>
      </c>
      <c r="C526" s="15">
        <v>0.29999999999999699</v>
      </c>
      <c r="D526" s="15">
        <v>-0.40000000000000502</v>
      </c>
      <c r="E526" s="26">
        <f t="shared" si="752"/>
        <v>103.7599768018644</v>
      </c>
      <c r="F526" s="26">
        <f t="shared" si="753"/>
        <v>100.02514647567456</v>
      </c>
      <c r="G526" s="26">
        <f t="shared" si="754"/>
        <v>96.214876722461042</v>
      </c>
      <c r="H526" s="86">
        <v>102.2053056263142</v>
      </c>
      <c r="I526" s="86">
        <v>100.74355500393024</v>
      </c>
      <c r="J526" s="86">
        <v>97.051139369755532</v>
      </c>
    </row>
    <row r="527" spans="1:10" x14ac:dyDescent="0.15">
      <c r="A527" s="20">
        <v>40178</v>
      </c>
      <c r="B527" s="92">
        <v>-0.70000000000000195</v>
      </c>
      <c r="C527" s="15">
        <v>0.20000000000000201</v>
      </c>
      <c r="D527" s="15">
        <v>0.5</v>
      </c>
      <c r="E527" s="26">
        <f t="shared" si="752"/>
        <v>103.05997680186439</v>
      </c>
      <c r="F527" s="26">
        <f t="shared" si="753"/>
        <v>100.22514647567456</v>
      </c>
      <c r="G527" s="26">
        <f t="shared" si="754"/>
        <v>96.714876722461042</v>
      </c>
      <c r="H527" s="86">
        <v>101.95583989647447</v>
      </c>
      <c r="I527" s="86">
        <v>100.33216575422263</v>
      </c>
      <c r="J527" s="86">
        <v>97.711994349302898</v>
      </c>
    </row>
    <row r="528" spans="1:10" x14ac:dyDescent="0.15">
      <c r="A528" s="20">
        <v>40268</v>
      </c>
      <c r="B528" s="92">
        <v>-0.20000000000000201</v>
      </c>
      <c r="C528" s="15">
        <v>-0.40000000000000502</v>
      </c>
      <c r="D528" s="15">
        <v>0.60000000000000797</v>
      </c>
      <c r="E528" s="26">
        <f t="shared" si="752"/>
        <v>102.85997680186439</v>
      </c>
      <c r="F528" s="26">
        <f t="shared" si="753"/>
        <v>99.825146475674558</v>
      </c>
      <c r="G528" s="26">
        <f t="shared" si="754"/>
        <v>97.314876722461051</v>
      </c>
      <c r="H528" s="86">
        <v>99.379633410538105</v>
      </c>
      <c r="I528" s="86">
        <v>100.16082036174616</v>
      </c>
      <c r="J528" s="86">
        <v>100.45954622771576</v>
      </c>
    </row>
    <row r="529" spans="1:10" x14ac:dyDescent="0.15">
      <c r="A529" s="20">
        <v>40359</v>
      </c>
      <c r="B529" s="92">
        <v>-2.5999999999999899</v>
      </c>
      <c r="C529" s="15">
        <v>-9.9999999999994302E-2</v>
      </c>
      <c r="D529" s="15">
        <v>2.7999999999999901</v>
      </c>
      <c r="E529" s="26">
        <f t="shared" si="752"/>
        <v>100.2599768018644</v>
      </c>
      <c r="F529" s="26">
        <f t="shared" si="753"/>
        <v>99.725146475674563</v>
      </c>
      <c r="G529" s="26">
        <f t="shared" si="754"/>
        <v>100.11487672246105</v>
      </c>
      <c r="H529" s="86">
        <v>99.448301702093204</v>
      </c>
      <c r="I529" s="86">
        <v>99.665547753191831</v>
      </c>
      <c r="J529" s="86">
        <v>100.88615054471495</v>
      </c>
    </row>
    <row r="530" spans="1:10" x14ac:dyDescent="0.15">
      <c r="A530" s="20">
        <v>40451</v>
      </c>
      <c r="B530" s="92">
        <v>0</v>
      </c>
      <c r="C530" s="15">
        <v>-0.5</v>
      </c>
      <c r="D530" s="15">
        <v>0.40000000000000502</v>
      </c>
      <c r="E530" s="26">
        <f t="shared" si="752"/>
        <v>100.2599768018644</v>
      </c>
      <c r="F530" s="26">
        <f t="shared" si="753"/>
        <v>99.225146475674563</v>
      </c>
      <c r="G530" s="26">
        <f t="shared" si="754"/>
        <v>100.51487672246105</v>
      </c>
      <c r="H530" s="86">
        <v>99.578645470663531</v>
      </c>
      <c r="I530" s="86">
        <v>99.675076108530433</v>
      </c>
      <c r="J530" s="86">
        <v>100.74627842080601</v>
      </c>
    </row>
    <row r="531" spans="1:10" x14ac:dyDescent="0.15">
      <c r="A531" s="20">
        <v>40543</v>
      </c>
      <c r="B531" s="92">
        <v>0.19999999999998799</v>
      </c>
      <c r="C531" s="15">
        <v>0</v>
      </c>
      <c r="D531" s="15">
        <v>-0.20000000000000201</v>
      </c>
      <c r="E531" s="26">
        <f t="shared" si="752"/>
        <v>100.45997680186439</v>
      </c>
      <c r="F531" s="26">
        <f t="shared" si="753"/>
        <v>99.225146475674563</v>
      </c>
      <c r="G531" s="26">
        <f t="shared" si="754"/>
        <v>100.31487672246105</v>
      </c>
      <c r="H531" s="86">
        <v>99.425273021167499</v>
      </c>
      <c r="I531" s="86">
        <v>99.874396067245684</v>
      </c>
      <c r="J531" s="86">
        <v>100.70033091158683</v>
      </c>
    </row>
    <row r="532" spans="1:10" x14ac:dyDescent="0.15">
      <c r="A532" s="20">
        <v>40633</v>
      </c>
      <c r="B532" s="92">
        <v>-0.19999999999998799</v>
      </c>
      <c r="C532" s="15">
        <v>0.20000000000000201</v>
      </c>
      <c r="D532" s="15">
        <v>0</v>
      </c>
      <c r="E532" s="26">
        <f t="shared" si="752"/>
        <v>100.2599768018644</v>
      </c>
      <c r="F532" s="26">
        <f t="shared" si="753"/>
        <v>99.425146475674566</v>
      </c>
      <c r="G532" s="26">
        <f t="shared" si="754"/>
        <v>100.31487672246105</v>
      </c>
      <c r="H532" s="86">
        <v>99.12219528932259</v>
      </c>
      <c r="I532" s="86">
        <v>99.856598864284507</v>
      </c>
      <c r="J532" s="86">
        <v>101.02120584639285</v>
      </c>
    </row>
    <row r="533" spans="1:10" x14ac:dyDescent="0.15">
      <c r="A533" s="20">
        <v>40724</v>
      </c>
      <c r="B533" s="92">
        <v>-0.30000000000001098</v>
      </c>
      <c r="C533" s="15">
        <v>0</v>
      </c>
      <c r="D533" s="15">
        <v>0.29999999999999699</v>
      </c>
      <c r="E533" s="26">
        <f t="shared" si="752"/>
        <v>99.959976801864386</v>
      </c>
      <c r="F533" s="26">
        <f t="shared" si="753"/>
        <v>99.425146475674566</v>
      </c>
      <c r="G533" s="26">
        <f t="shared" si="754"/>
        <v>100.61487672246105</v>
      </c>
      <c r="H533" s="86">
        <v>98.593053511627872</v>
      </c>
      <c r="I533" s="86">
        <v>99.82916168882663</v>
      </c>
      <c r="J533" s="86">
        <v>101.57778479954551</v>
      </c>
    </row>
    <row r="534" spans="1:10" x14ac:dyDescent="0.15">
      <c r="A534" s="20">
        <v>40816</v>
      </c>
      <c r="B534" s="92">
        <v>-0.5</v>
      </c>
      <c r="C534" s="15">
        <v>-0.100000000000008</v>
      </c>
      <c r="D534" s="15">
        <v>0.59999999999999398</v>
      </c>
      <c r="E534" s="26">
        <f t="shared" si="752"/>
        <v>99.459976801864386</v>
      </c>
      <c r="F534" s="26">
        <f t="shared" si="753"/>
        <v>99.325146475674558</v>
      </c>
      <c r="G534" s="26">
        <f t="shared" si="754"/>
        <v>101.21487672246104</v>
      </c>
      <c r="H534" s="86">
        <v>98.338043897986452</v>
      </c>
      <c r="I534" s="86">
        <v>99.618109510266194</v>
      </c>
      <c r="J534" s="86">
        <v>102.04384659174738</v>
      </c>
    </row>
    <row r="535" spans="1:10" x14ac:dyDescent="0.15">
      <c r="A535" s="20">
        <v>40908</v>
      </c>
      <c r="B535" s="92">
        <v>-0.29999999999999699</v>
      </c>
      <c r="C535" s="15">
        <v>-0.20000000000000201</v>
      </c>
      <c r="D535" s="15">
        <v>0.40000000000000502</v>
      </c>
      <c r="E535" s="26">
        <f t="shared" si="752"/>
        <v>99.159976801864389</v>
      </c>
      <c r="F535" s="26">
        <f t="shared" si="753"/>
        <v>99.125146475674555</v>
      </c>
      <c r="G535" s="26">
        <f t="shared" si="754"/>
        <v>101.61487672246105</v>
      </c>
      <c r="H535" s="86">
        <v>98.283045338760374</v>
      </c>
      <c r="I535" s="86">
        <v>99.714085344729853</v>
      </c>
      <c r="J535" s="86">
        <v>102.00286931650977</v>
      </c>
    </row>
    <row r="536" spans="1:10" x14ac:dyDescent="0.15">
      <c r="A536" s="20">
        <v>40999</v>
      </c>
      <c r="B536" s="92">
        <v>0</v>
      </c>
      <c r="C536" s="15">
        <v>0.100000000000008</v>
      </c>
      <c r="D536" s="15">
        <v>0</v>
      </c>
      <c r="E536" s="26">
        <f t="shared" si="752"/>
        <v>99.159976801864389</v>
      </c>
      <c r="F536" s="26">
        <f t="shared" si="753"/>
        <v>99.225146475674563</v>
      </c>
      <c r="G536" s="26">
        <f t="shared" si="754"/>
        <v>101.61487672246105</v>
      </c>
      <c r="H536" s="86">
        <v>99.017430590616854</v>
      </c>
      <c r="I536" s="86">
        <v>99.369258553855516</v>
      </c>
      <c r="J536" s="86">
        <v>101.61331085552763</v>
      </c>
    </row>
    <row r="537" spans="1:10" x14ac:dyDescent="0.15">
      <c r="A537" s="20">
        <v>41090</v>
      </c>
      <c r="B537" s="92">
        <v>0.70000000000000195</v>
      </c>
      <c r="C537" s="15">
        <v>-0.29999999999999699</v>
      </c>
      <c r="D537" s="15">
        <v>-0.40000000000000502</v>
      </c>
      <c r="E537" s="26">
        <f t="shared" si="752"/>
        <v>99.859976801864391</v>
      </c>
      <c r="F537" s="26">
        <f t="shared" si="753"/>
        <v>98.925146475674566</v>
      </c>
      <c r="G537" s="26">
        <f t="shared" si="754"/>
        <v>101.21487672246104</v>
      </c>
      <c r="H537" s="86">
        <v>99.776475752228492</v>
      </c>
      <c r="I537" s="86">
        <v>99.479289729815662</v>
      </c>
      <c r="J537" s="86">
        <v>100.74423451795586</v>
      </c>
    </row>
    <row r="538" spans="1:10" x14ac:dyDescent="0.15">
      <c r="A538" s="20">
        <v>41182</v>
      </c>
      <c r="B538" s="92">
        <v>0.79999999999999705</v>
      </c>
      <c r="C538" s="15">
        <v>9.9999999999994302E-2</v>
      </c>
      <c r="D538" s="15">
        <v>-0.89999999999999103</v>
      </c>
      <c r="E538" s="26">
        <f t="shared" si="752"/>
        <v>100.65997680186439</v>
      </c>
      <c r="F538" s="26">
        <f t="shared" si="753"/>
        <v>99.025146475674561</v>
      </c>
      <c r="G538" s="26">
        <f t="shared" si="754"/>
        <v>100.31487672246105</v>
      </c>
      <c r="H538" s="86">
        <v>99.776734024137042</v>
      </c>
      <c r="I538" s="86">
        <v>99.827079074677897</v>
      </c>
      <c r="J538" s="86">
        <v>100.39618690118506</v>
      </c>
    </row>
    <row r="539" spans="1:10" x14ac:dyDescent="0.15">
      <c r="A539" s="20">
        <v>41274</v>
      </c>
      <c r="B539" s="92">
        <v>0</v>
      </c>
      <c r="C539" s="15">
        <v>0.29999999999999699</v>
      </c>
      <c r="D539" s="15">
        <v>-0.29999999999999699</v>
      </c>
      <c r="E539" s="26">
        <f t="shared" si="752"/>
        <v>100.65997680186439</v>
      </c>
      <c r="F539" s="26">
        <f t="shared" si="753"/>
        <v>99.325146475674558</v>
      </c>
      <c r="G539" s="26">
        <f t="shared" si="754"/>
        <v>100.01487672246105</v>
      </c>
      <c r="H539" s="86">
        <v>100.23044899947638</v>
      </c>
      <c r="I539" s="86">
        <v>99.617120576508057</v>
      </c>
      <c r="J539" s="86">
        <v>100.15243042401553</v>
      </c>
    </row>
    <row r="540" spans="1:10" x14ac:dyDescent="0.15">
      <c r="A540" s="20">
        <v>41364</v>
      </c>
      <c r="B540" s="92">
        <v>0.40000000000000502</v>
      </c>
      <c r="C540" s="15">
        <v>-0.20000000000000201</v>
      </c>
      <c r="D540" s="15">
        <v>-0.20000000000000201</v>
      </c>
      <c r="E540" s="26">
        <f t="shared" si="752"/>
        <v>101.05997680186439</v>
      </c>
      <c r="F540" s="26">
        <f t="shared" si="753"/>
        <v>99.125146475674555</v>
      </c>
      <c r="G540" s="26">
        <f t="shared" si="754"/>
        <v>99.814876722461051</v>
      </c>
      <c r="H540" s="86">
        <v>100.10657346650586</v>
      </c>
      <c r="I540" s="86">
        <v>99.831492348211867</v>
      </c>
      <c r="J540" s="86">
        <v>100.06193418528231</v>
      </c>
    </row>
    <row r="541" spans="1:10" x14ac:dyDescent="0.15">
      <c r="A541" s="20">
        <v>41455</v>
      </c>
      <c r="B541" s="92">
        <v>-0.100000000000008</v>
      </c>
      <c r="C541" s="15">
        <v>0.20000000000000201</v>
      </c>
      <c r="D541" s="15">
        <v>-0.100000000000008</v>
      </c>
      <c r="E541" s="26">
        <f t="shared" si="752"/>
        <v>100.95997680186439</v>
      </c>
      <c r="F541" s="26">
        <f t="shared" si="753"/>
        <v>99.325146475674558</v>
      </c>
      <c r="G541" s="26">
        <f t="shared" si="754"/>
        <v>99.714876722461042</v>
      </c>
      <c r="H541" s="86">
        <v>99.759200368283004</v>
      </c>
      <c r="I541" s="86">
        <v>100.21647252196226</v>
      </c>
      <c r="J541" s="86">
        <v>100.02432710975478</v>
      </c>
    </row>
    <row r="542" spans="1:10" x14ac:dyDescent="0.15">
      <c r="A542" s="20">
        <v>41547</v>
      </c>
      <c r="B542" s="92">
        <v>-0.29999999999999699</v>
      </c>
      <c r="C542" s="15">
        <v>0.40000000000000502</v>
      </c>
      <c r="D542" s="15">
        <v>-9.9999999999994302E-2</v>
      </c>
      <c r="E542" s="26">
        <f t="shared" si="752"/>
        <v>100.65997680186439</v>
      </c>
      <c r="F542" s="26">
        <f t="shared" si="753"/>
        <v>99.725146475674563</v>
      </c>
      <c r="G542" s="26">
        <f t="shared" si="754"/>
        <v>99.614876722461048</v>
      </c>
      <c r="H542" s="86">
        <v>99.69783414974124</v>
      </c>
      <c r="I542" s="86">
        <v>100.15214313008588</v>
      </c>
      <c r="J542" s="86">
        <v>100.15002272017288</v>
      </c>
    </row>
    <row r="543" spans="1:10" x14ac:dyDescent="0.15">
      <c r="A543" s="20">
        <v>41639</v>
      </c>
      <c r="B543" s="92">
        <v>-9.9999999999994302E-2</v>
      </c>
      <c r="C543" s="15">
        <v>0</v>
      </c>
      <c r="D543" s="15">
        <v>0.20000000000000201</v>
      </c>
      <c r="E543" s="26">
        <f t="shared" si="752"/>
        <v>100.55997680186439</v>
      </c>
      <c r="F543" s="26">
        <f t="shared" si="753"/>
        <v>99.725146475674563</v>
      </c>
      <c r="G543" s="26">
        <f t="shared" si="754"/>
        <v>99.814876722461051</v>
      </c>
      <c r="H543" s="86">
        <v>98.816553890538302</v>
      </c>
      <c r="I543" s="86">
        <v>100.45636584107851</v>
      </c>
      <c r="J543" s="86">
        <v>100.72708026838315</v>
      </c>
    </row>
    <row r="544" spans="1:10" x14ac:dyDescent="0.15">
      <c r="A544" s="20">
        <v>41729</v>
      </c>
      <c r="B544" s="92">
        <v>-0.90000000000000502</v>
      </c>
      <c r="C544" s="15">
        <v>0.29999999999999699</v>
      </c>
      <c r="D544" s="15">
        <v>0.5</v>
      </c>
      <c r="E544" s="26">
        <f t="shared" si="752"/>
        <v>99.659976801864389</v>
      </c>
      <c r="F544" s="26">
        <f t="shared" si="753"/>
        <v>100.02514647567456</v>
      </c>
      <c r="G544" s="26">
        <f t="shared" si="754"/>
        <v>100.31487672246105</v>
      </c>
      <c r="H544" s="86">
        <v>99.49980520799798</v>
      </c>
      <c r="I544" s="86">
        <v>99.925544839755858</v>
      </c>
      <c r="J544" s="86">
        <v>100.57464995224616</v>
      </c>
    </row>
    <row r="545" spans="1:10" x14ac:dyDescent="0.15">
      <c r="A545" s="20">
        <v>41820</v>
      </c>
      <c r="B545" s="92">
        <v>0.70000000000000195</v>
      </c>
      <c r="C545" s="15">
        <v>-0.59999999999999398</v>
      </c>
      <c r="D545" s="15">
        <v>-0.100000000000008</v>
      </c>
      <c r="E545" s="26">
        <f t="shared" ref="E545:E564" si="755">E544+B545</f>
        <v>100.35997680186439</v>
      </c>
      <c r="F545" s="26">
        <f t="shared" si="753"/>
        <v>99.425146475674566</v>
      </c>
      <c r="G545" s="26">
        <f t="shared" si="754"/>
        <v>100.21487672246104</v>
      </c>
      <c r="H545" s="86">
        <v>99.088111697463859</v>
      </c>
      <c r="I545" s="86">
        <v>100.26954221015029</v>
      </c>
      <c r="J545" s="86">
        <v>100.64234609238581</v>
      </c>
    </row>
    <row r="546" spans="1:10" x14ac:dyDescent="0.15">
      <c r="A546" s="20">
        <v>41912</v>
      </c>
      <c r="B546" s="92">
        <v>-0.40000000000000502</v>
      </c>
      <c r="C546" s="15">
        <v>0.39999999999999097</v>
      </c>
      <c r="D546" s="15">
        <v>0</v>
      </c>
      <c r="E546" s="26">
        <f t="shared" si="755"/>
        <v>99.959976801864386</v>
      </c>
      <c r="F546" s="26">
        <f t="shared" si="753"/>
        <v>99.825146475674558</v>
      </c>
      <c r="G546" s="26">
        <f t="shared" si="754"/>
        <v>100.21487672246104</v>
      </c>
      <c r="H546" s="86">
        <v>99.820755886853746</v>
      </c>
      <c r="I546" s="86">
        <v>100.01264878746395</v>
      </c>
      <c r="J546" s="86">
        <v>100.16659532568232</v>
      </c>
    </row>
    <row r="547" spans="1:10" x14ac:dyDescent="0.15">
      <c r="A547" s="20">
        <v>42004</v>
      </c>
      <c r="B547" s="92">
        <v>0.70000000000000195</v>
      </c>
      <c r="C547" s="15">
        <v>-0.29999999999999699</v>
      </c>
      <c r="D547" s="15">
        <v>-0.39999999999999097</v>
      </c>
      <c r="E547" s="26">
        <f t="shared" si="755"/>
        <v>100.65997680186439</v>
      </c>
      <c r="F547" s="26">
        <f t="shared" si="753"/>
        <v>99.525146475674561</v>
      </c>
      <c r="G547" s="26">
        <f t="shared" si="754"/>
        <v>99.814876722461051</v>
      </c>
      <c r="H547" s="86">
        <v>99.689228487255193</v>
      </c>
      <c r="I547" s="86">
        <v>100.45819457598932</v>
      </c>
      <c r="J547" s="86">
        <v>99.852576936755412</v>
      </c>
    </row>
    <row r="548" spans="1:10" x14ac:dyDescent="0.15">
      <c r="A548" s="101">
        <v>42094</v>
      </c>
      <c r="B548" s="102">
        <v>-9.9999999999994302E-2</v>
      </c>
      <c r="C548" s="103">
        <v>0.5</v>
      </c>
      <c r="D548" s="103">
        <v>-0.29999999999999699</v>
      </c>
      <c r="E548" s="104">
        <f t="shared" si="755"/>
        <v>100.55997680186439</v>
      </c>
      <c r="F548" s="104">
        <f t="shared" si="753"/>
        <v>100.02514647567456</v>
      </c>
      <c r="G548" s="104">
        <f t="shared" si="754"/>
        <v>99.514876722461054</v>
      </c>
      <c r="H548" s="105">
        <v>100.6579708299189</v>
      </c>
      <c r="I548" s="105">
        <v>100.5321936685307</v>
      </c>
      <c r="J548" s="105">
        <v>98.809835501550353</v>
      </c>
    </row>
    <row r="549" spans="1:10" x14ac:dyDescent="0.15">
      <c r="A549" s="101">
        <v>42185</v>
      </c>
      <c r="B549" s="102">
        <v>1</v>
      </c>
      <c r="C549" s="103">
        <v>0</v>
      </c>
      <c r="D549" s="103">
        <v>-1.1000000000000001</v>
      </c>
      <c r="E549" s="104">
        <f t="shared" si="755"/>
        <v>101.55997680186439</v>
      </c>
      <c r="F549" s="104">
        <f t="shared" si="753"/>
        <v>100.02514647567456</v>
      </c>
      <c r="G549" s="104">
        <f t="shared" si="754"/>
        <v>98.414876722461059</v>
      </c>
      <c r="H549" s="105">
        <v>100.44187698153063</v>
      </c>
      <c r="I549" s="105">
        <v>100.53095328546343</v>
      </c>
      <c r="J549" s="105">
        <v>99.02716973300592</v>
      </c>
    </row>
    <row r="550" spans="1:10" x14ac:dyDescent="0.15">
      <c r="A550" s="101">
        <v>42277</v>
      </c>
      <c r="B550" s="102">
        <v>-0.29999999999999699</v>
      </c>
      <c r="C550" s="103">
        <v>0</v>
      </c>
      <c r="D550" s="103">
        <v>0.20000000000000201</v>
      </c>
      <c r="E550" s="104">
        <f t="shared" si="755"/>
        <v>101.2599768018644</v>
      </c>
      <c r="F550" s="104">
        <f t="shared" si="753"/>
        <v>100.02514647567456</v>
      </c>
      <c r="G550" s="104">
        <f t="shared" si="754"/>
        <v>98.614876722461062</v>
      </c>
      <c r="H550" s="105">
        <v>100.19484051245196</v>
      </c>
      <c r="I550" s="105">
        <v>100.60441012231675</v>
      </c>
      <c r="J550" s="105">
        <v>99.200749365231289</v>
      </c>
    </row>
    <row r="551" spans="1:10" x14ac:dyDescent="0.15">
      <c r="A551" s="101">
        <v>42369</v>
      </c>
      <c r="B551" s="102">
        <v>-0.20000000000000201</v>
      </c>
      <c r="C551" s="103">
        <v>9.9999999999994302E-2</v>
      </c>
      <c r="D551" s="103">
        <v>0.20000000000000201</v>
      </c>
      <c r="E551" s="104">
        <f t="shared" si="755"/>
        <v>101.05997680186439</v>
      </c>
      <c r="F551" s="104">
        <f t="shared" si="753"/>
        <v>100.12514647567455</v>
      </c>
      <c r="G551" s="104">
        <f t="shared" si="754"/>
        <v>98.814876722461065</v>
      </c>
      <c r="H551" s="105">
        <v>100.68686269280379</v>
      </c>
      <c r="I551" s="105">
        <v>99.441357724262417</v>
      </c>
      <c r="J551" s="105">
        <v>99.871779582933755</v>
      </c>
    </row>
    <row r="552" spans="1:10" x14ac:dyDescent="0.15">
      <c r="A552" s="101">
        <v>42460</v>
      </c>
      <c r="B552" s="102">
        <v>0.5</v>
      </c>
      <c r="C552" s="103">
        <v>-1.19999999999998</v>
      </c>
      <c r="D552" s="103">
        <v>0.70000000000000195</v>
      </c>
      <c r="E552" s="104">
        <f t="shared" si="755"/>
        <v>101.55997680186439</v>
      </c>
      <c r="F552" s="104">
        <f t="shared" si="753"/>
        <v>98.92514647567458</v>
      </c>
      <c r="G552" s="104">
        <f t="shared" si="754"/>
        <v>99.514876722461068</v>
      </c>
      <c r="H552" s="105">
        <v>99.569080371892596</v>
      </c>
      <c r="I552" s="105">
        <v>100.19861156713263</v>
      </c>
      <c r="J552" s="105">
        <v>100.23230806097476</v>
      </c>
    </row>
    <row r="553" spans="1:10" x14ac:dyDescent="0.15">
      <c r="A553" s="101">
        <v>42551</v>
      </c>
      <c r="B553" s="102">
        <v>-1.1000000000000001</v>
      </c>
      <c r="C553" s="103">
        <v>0.79999999999999705</v>
      </c>
      <c r="D553" s="103">
        <v>0.29999999999999699</v>
      </c>
      <c r="E553" s="104">
        <f t="shared" si="755"/>
        <v>100.4599768018644</v>
      </c>
      <c r="F553" s="104">
        <f t="shared" si="753"/>
        <v>99.725146475674578</v>
      </c>
      <c r="G553" s="104">
        <f t="shared" si="754"/>
        <v>99.814876722461065</v>
      </c>
      <c r="H553" s="105">
        <v>99.411411401413957</v>
      </c>
      <c r="I553" s="105">
        <v>100.03939078401393</v>
      </c>
      <c r="J553" s="105">
        <v>100.54919781457212</v>
      </c>
    </row>
    <row r="554" spans="1:10" x14ac:dyDescent="0.15">
      <c r="A554" s="101">
        <v>42643</v>
      </c>
      <c r="B554" s="102">
        <v>-0.19999999999998799</v>
      </c>
      <c r="C554" s="103">
        <v>-0.20000000000000201</v>
      </c>
      <c r="D554" s="103">
        <v>0.29999999999999699</v>
      </c>
      <c r="E554" s="104">
        <f t="shared" si="755"/>
        <v>100.25997680186441</v>
      </c>
      <c r="F554" s="104">
        <f t="shared" si="753"/>
        <v>99.525146475674575</v>
      </c>
      <c r="G554" s="104">
        <f t="shared" si="754"/>
        <v>100.11487672246106</v>
      </c>
      <c r="H554" s="105">
        <v>99.384471099275331</v>
      </c>
      <c r="I554" s="105">
        <v>99.929666041764548</v>
      </c>
      <c r="J554" s="105">
        <v>100.68586285896015</v>
      </c>
    </row>
    <row r="555" spans="1:10" x14ac:dyDescent="0.15">
      <c r="A555" s="101">
        <v>42735</v>
      </c>
      <c r="B555" s="102">
        <v>0</v>
      </c>
      <c r="C555" s="103">
        <v>-9.9999999999994302E-2</v>
      </c>
      <c r="D555" s="103">
        <v>0.20000000000000201</v>
      </c>
      <c r="E555" s="104">
        <f t="shared" si="755"/>
        <v>100.25997680186441</v>
      </c>
      <c r="F555" s="104">
        <f t="shared" si="753"/>
        <v>99.42514647567458</v>
      </c>
      <c r="G555" s="104">
        <f t="shared" si="754"/>
        <v>100.31487672246107</v>
      </c>
      <c r="H555" s="105">
        <v>99.166056015247918</v>
      </c>
      <c r="I555" s="105">
        <v>99.924481426554451</v>
      </c>
      <c r="J555" s="105">
        <v>100.90946255819759</v>
      </c>
    </row>
    <row r="556" spans="1:10" x14ac:dyDescent="0.15">
      <c r="A556" s="101">
        <v>42825</v>
      </c>
      <c r="B556" s="102">
        <v>-0.20000000000000201</v>
      </c>
      <c r="C556" s="103">
        <v>0</v>
      </c>
      <c r="D556" s="103">
        <v>0.20000000000000201</v>
      </c>
      <c r="E556" s="104">
        <f t="shared" si="755"/>
        <v>100.05997680186441</v>
      </c>
      <c r="F556" s="104">
        <f t="shared" si="753"/>
        <v>99.42514647567458</v>
      </c>
      <c r="G556" s="104">
        <f t="shared" si="754"/>
        <v>100.51487672246107</v>
      </c>
      <c r="H556" s="105">
        <v>98.916294537690192</v>
      </c>
      <c r="I556" s="105">
        <v>99.64206957936041</v>
      </c>
      <c r="J556" s="105">
        <v>101.44163588294941</v>
      </c>
    </row>
    <row r="557" spans="1:10" x14ac:dyDescent="0.15">
      <c r="A557" s="101">
        <v>42916</v>
      </c>
      <c r="B557" s="102">
        <v>-0.29999999999999699</v>
      </c>
      <c r="C557" s="103">
        <v>-0.30000000000001098</v>
      </c>
      <c r="D557" s="103">
        <v>0.5</v>
      </c>
      <c r="E557" s="106">
        <f t="shared" si="755"/>
        <v>99.759976801864411</v>
      </c>
      <c r="F557" s="106">
        <f t="shared" si="753"/>
        <v>99.125146475674569</v>
      </c>
      <c r="G557" s="106">
        <f t="shared" si="754"/>
        <v>101.01487672246107</v>
      </c>
      <c r="H557" s="105">
        <v>99.001645783997645</v>
      </c>
      <c r="I557" s="105">
        <v>99.59950525260885</v>
      </c>
      <c r="J557" s="105">
        <v>101.3988489633935</v>
      </c>
    </row>
    <row r="558" spans="1:10" x14ac:dyDescent="0.15">
      <c r="A558" s="20">
        <v>43008</v>
      </c>
      <c r="B558" s="96">
        <v>9.9999999999994302E-2</v>
      </c>
      <c r="C558" s="26">
        <v>0</v>
      </c>
      <c r="D558" s="26">
        <v>0</v>
      </c>
      <c r="E558" s="100">
        <f t="shared" si="755"/>
        <v>99.859976801864406</v>
      </c>
      <c r="F558" s="88">
        <f t="shared" si="753"/>
        <v>99.125146475674569</v>
      </c>
      <c r="G558" s="88">
        <f t="shared" si="754"/>
        <v>101.01487672246107</v>
      </c>
    </row>
    <row r="559" spans="1:10" x14ac:dyDescent="0.15">
      <c r="A559" s="20">
        <v>43100</v>
      </c>
      <c r="B559" s="96">
        <v>-0.40002309504470102</v>
      </c>
      <c r="C559" s="26">
        <v>0.180563754081114</v>
      </c>
      <c r="D559" s="26">
        <v>-0.106719233633411</v>
      </c>
      <c r="E559" s="100">
        <f t="shared" si="755"/>
        <v>99.459953706819704</v>
      </c>
      <c r="F559" s="88">
        <f t="shared" si="753"/>
        <v>99.30571022975569</v>
      </c>
      <c r="G559" s="88">
        <f t="shared" si="754"/>
        <v>100.90815748882765</v>
      </c>
    </row>
    <row r="560" spans="1:10" x14ac:dyDescent="0.15">
      <c r="A560" s="20">
        <v>43190</v>
      </c>
      <c r="B560" s="96">
        <v>2.89126755624113E-2</v>
      </c>
      <c r="C560" s="26">
        <v>0.34095038796490001</v>
      </c>
      <c r="D560" s="26">
        <v>-0.48514528913427102</v>
      </c>
      <c r="E560" s="100">
        <f t="shared" si="755"/>
        <v>99.488866382382113</v>
      </c>
      <c r="F560" s="88">
        <f t="shared" si="753"/>
        <v>99.646660617720585</v>
      </c>
      <c r="G560" s="88">
        <f t="shared" si="754"/>
        <v>100.42301219969339</v>
      </c>
    </row>
    <row r="561" spans="1:7" x14ac:dyDescent="0.15">
      <c r="A561" s="20">
        <v>43281</v>
      </c>
      <c r="B561" s="96">
        <v>0.231686274864946</v>
      </c>
      <c r="C561" s="26">
        <v>9.9773071632289795E-2</v>
      </c>
      <c r="D561" s="26">
        <v>-0.57265112312842303</v>
      </c>
      <c r="E561" s="100">
        <f t="shared" si="755"/>
        <v>99.720552657247055</v>
      </c>
      <c r="F561" s="88">
        <f t="shared" si="753"/>
        <v>99.74643368935287</v>
      </c>
      <c r="G561" s="88">
        <f t="shared" si="754"/>
        <v>99.850361076564965</v>
      </c>
    </row>
    <row r="562" spans="1:7" x14ac:dyDescent="0.15">
      <c r="A562" s="20">
        <v>43373</v>
      </c>
      <c r="B562" s="96">
        <v>0.47814242268649798</v>
      </c>
      <c r="C562" s="26">
        <v>-2.3524710832460199E-2</v>
      </c>
      <c r="D562" s="26">
        <v>-0.120039301779558</v>
      </c>
      <c r="E562" s="100">
        <f t="shared" si="755"/>
        <v>100.19869507993356</v>
      </c>
      <c r="F562" s="88">
        <f t="shared" si="753"/>
        <v>99.722908978520408</v>
      </c>
      <c r="G562" s="88">
        <f t="shared" si="754"/>
        <v>99.730321774785409</v>
      </c>
    </row>
    <row r="563" spans="1:7" x14ac:dyDescent="0.15">
      <c r="A563" s="20">
        <v>43465</v>
      </c>
      <c r="B563" s="96">
        <v>0.14099837319162301</v>
      </c>
      <c r="C563" s="26">
        <v>-0.149624620768114</v>
      </c>
      <c r="D563" s="26">
        <v>0.16389759195213199</v>
      </c>
      <c r="E563" s="100">
        <f t="shared" si="755"/>
        <v>100.33969345312518</v>
      </c>
      <c r="F563" s="88">
        <f t="shared" si="753"/>
        <v>99.5732843577523</v>
      </c>
      <c r="G563" s="88">
        <f t="shared" si="754"/>
        <v>99.894219366737545</v>
      </c>
    </row>
    <row r="564" spans="1:7" x14ac:dyDescent="0.15">
      <c r="A564" s="20">
        <v>43555</v>
      </c>
      <c r="B564" s="96">
        <v>3.7870882472392203E-2</v>
      </c>
      <c r="C564" s="26">
        <v>-1.10952447172518E-2</v>
      </c>
      <c r="D564" s="26">
        <v>0.18596095677132701</v>
      </c>
      <c r="E564" s="100">
        <f t="shared" si="755"/>
        <v>100.37756433559757</v>
      </c>
      <c r="F564" s="88">
        <f t="shared" si="753"/>
        <v>99.562189113035046</v>
      </c>
      <c r="G564" s="88">
        <f t="shared" si="754"/>
        <v>100.08018032350887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FF04-D604-44E0-86D1-0278A6B1A9BB}">
  <dimension ref="A1:D49"/>
  <sheetViews>
    <sheetView workbookViewId="0">
      <selection activeCell="C6" sqref="C6"/>
    </sheetView>
  </sheetViews>
  <sheetFormatPr defaultRowHeight="13.5" x14ac:dyDescent="0.15"/>
  <sheetData>
    <row r="1" spans="1:4" x14ac:dyDescent="0.15">
      <c r="A1" s="89" t="s">
        <v>268</v>
      </c>
      <c r="B1" s="89" t="s">
        <v>269</v>
      </c>
      <c r="C1" s="89" t="s">
        <v>270</v>
      </c>
      <c r="D1" s="92" t="s">
        <v>271</v>
      </c>
    </row>
    <row r="2" spans="1:4" x14ac:dyDescent="0.15">
      <c r="A2" s="27">
        <v>100</v>
      </c>
      <c r="B2" s="27">
        <v>100</v>
      </c>
      <c r="C2" s="27">
        <v>100</v>
      </c>
      <c r="D2" s="15">
        <v>118.49</v>
      </c>
    </row>
    <row r="3" spans="1:4" x14ac:dyDescent="0.15">
      <c r="A3" s="27">
        <v>100.85997680186438</v>
      </c>
      <c r="B3" s="27">
        <v>99.525146475674561</v>
      </c>
      <c r="C3" s="27">
        <v>99.614876722461048</v>
      </c>
      <c r="D3" s="15">
        <v>116.66</v>
      </c>
    </row>
    <row r="4" spans="1:4" x14ac:dyDescent="0.15">
      <c r="A4" s="27">
        <v>100.11296147925481</v>
      </c>
      <c r="B4" s="27">
        <v>100.05274275423686</v>
      </c>
      <c r="C4" s="27">
        <v>99.834295766508333</v>
      </c>
      <c r="D4" s="15">
        <v>111.81</v>
      </c>
    </row>
    <row r="5" spans="1:4" x14ac:dyDescent="0.15">
      <c r="A5" s="27">
        <v>99.740140326768554</v>
      </c>
      <c r="B5" s="27">
        <v>100.04899111444936</v>
      </c>
      <c r="C5" s="27">
        <v>100.21086855878207</v>
      </c>
      <c r="D5" s="15">
        <v>115.65</v>
      </c>
    </row>
    <row r="6" spans="1:4" x14ac:dyDescent="0.15">
      <c r="A6" s="27">
        <v>100.11340614233555</v>
      </c>
      <c r="B6" s="27">
        <v>99.606896078235053</v>
      </c>
      <c r="C6" s="27">
        <v>100.27969777942944</v>
      </c>
      <c r="D6" s="15">
        <v>107.26</v>
      </c>
    </row>
    <row r="7" spans="1:4" x14ac:dyDescent="0.15">
      <c r="A7" s="27">
        <v>99.973416443637745</v>
      </c>
      <c r="B7" s="27">
        <v>99.711424492514254</v>
      </c>
      <c r="C7" s="27">
        <v>100.31515906384803</v>
      </c>
      <c r="D7" s="15">
        <v>106.14</v>
      </c>
    </row>
    <row r="8" spans="1:4" x14ac:dyDescent="0.15">
      <c r="A8" s="27">
        <v>100.05927810866611</v>
      </c>
      <c r="B8" s="27">
        <v>99.020880375990188</v>
      </c>
      <c r="C8" s="27">
        <v>100.91984151534372</v>
      </c>
      <c r="D8" s="15">
        <v>113.08</v>
      </c>
    </row>
    <row r="9" spans="1:4" x14ac:dyDescent="0.15">
      <c r="A9" s="27">
        <v>100.12117723180994</v>
      </c>
      <c r="B9" s="27">
        <v>99.3171690127419</v>
      </c>
      <c r="C9" s="27">
        <v>100.56165375544819</v>
      </c>
      <c r="D9" s="15">
        <v>109.5</v>
      </c>
    </row>
    <row r="10" spans="1:4" x14ac:dyDescent="0.15">
      <c r="A10" s="27">
        <v>99.508711353165452</v>
      </c>
      <c r="B10" s="27">
        <v>99.75937576162778</v>
      </c>
      <c r="C10" s="27">
        <v>100.7319128852068</v>
      </c>
      <c r="D10" s="15">
        <v>114.9</v>
      </c>
    </row>
    <row r="11" spans="1:4" x14ac:dyDescent="0.15">
      <c r="A11" s="27">
        <v>98.159942619248923</v>
      </c>
      <c r="B11" s="27">
        <v>100.15136951991937</v>
      </c>
      <c r="C11" s="27">
        <v>101.68868786083169</v>
      </c>
      <c r="D11" s="15">
        <v>114.52</v>
      </c>
    </row>
    <row r="12" spans="1:4" x14ac:dyDescent="0.15">
      <c r="A12" s="27">
        <v>98.490128046687673</v>
      </c>
      <c r="B12" s="27">
        <v>99.712164247223825</v>
      </c>
      <c r="C12" s="27">
        <v>101.79770770608849</v>
      </c>
      <c r="D12" s="15">
        <v>102.94</v>
      </c>
    </row>
    <row r="13" spans="1:4" x14ac:dyDescent="0.15">
      <c r="A13" s="27">
        <v>97.926136768914702</v>
      </c>
      <c r="B13" s="27">
        <v>99.75616646865744</v>
      </c>
      <c r="C13" s="27">
        <v>102.3176967624279</v>
      </c>
      <c r="D13" s="15">
        <v>104.03</v>
      </c>
    </row>
    <row r="14" spans="1:4" x14ac:dyDescent="0.15">
      <c r="A14" s="27">
        <v>98.756247333476338</v>
      </c>
      <c r="B14" s="27">
        <v>99.293650255161154</v>
      </c>
      <c r="C14" s="27">
        <v>101.95010241136248</v>
      </c>
      <c r="D14" s="15">
        <v>100.61</v>
      </c>
    </row>
    <row r="15" spans="1:4" x14ac:dyDescent="0.15">
      <c r="A15" s="27">
        <v>100.65463035693718</v>
      </c>
      <c r="B15" s="27">
        <v>98.871689283559292</v>
      </c>
      <c r="C15" s="27">
        <v>100.4736803595035</v>
      </c>
      <c r="D15" s="15">
        <v>97.93</v>
      </c>
    </row>
    <row r="16" spans="1:4" x14ac:dyDescent="0.15">
      <c r="A16" s="27">
        <v>102.76249426025078</v>
      </c>
      <c r="B16" s="27">
        <v>100.20436539058809</v>
      </c>
      <c r="C16" s="27">
        <v>97.033140349161116</v>
      </c>
      <c r="D16" s="15">
        <v>113.92</v>
      </c>
    </row>
    <row r="17" spans="1:4" x14ac:dyDescent="0.15">
      <c r="A17" s="27">
        <v>102.90203096366749</v>
      </c>
      <c r="B17" s="27">
        <v>100.51966161374209</v>
      </c>
      <c r="C17" s="27">
        <v>96.578307422590456</v>
      </c>
      <c r="D17" s="15">
        <v>115.72</v>
      </c>
    </row>
    <row r="18" spans="1:4" x14ac:dyDescent="0.15">
      <c r="A18" s="27">
        <v>102.2053056263142</v>
      </c>
      <c r="B18" s="27">
        <v>100.74355500393024</v>
      </c>
      <c r="C18" s="27">
        <v>97.051139369755532</v>
      </c>
      <c r="D18" s="15">
        <v>120.41</v>
      </c>
    </row>
    <row r="19" spans="1:4" x14ac:dyDescent="0.15">
      <c r="A19" s="27">
        <v>101.95583989647447</v>
      </c>
      <c r="B19" s="27">
        <v>100.33216575422263</v>
      </c>
      <c r="C19" s="27">
        <v>97.711994349302898</v>
      </c>
      <c r="D19" s="15">
        <v>122.65</v>
      </c>
    </row>
    <row r="20" spans="1:4" x14ac:dyDescent="0.15">
      <c r="A20" s="27">
        <v>99.379633410538105</v>
      </c>
      <c r="B20" s="27">
        <v>100.16082036174616</v>
      </c>
      <c r="C20" s="27">
        <v>100.45954622771576</v>
      </c>
      <c r="D20" s="15">
        <v>116.42</v>
      </c>
    </row>
    <row r="21" spans="1:4" x14ac:dyDescent="0.15">
      <c r="A21" s="27">
        <v>99.448301702093204</v>
      </c>
      <c r="B21" s="27">
        <v>99.665547753191831</v>
      </c>
      <c r="C21" s="27">
        <v>100.88615054471495</v>
      </c>
      <c r="D21" s="15">
        <v>108.5</v>
      </c>
    </row>
    <row r="22" spans="1:4" x14ac:dyDescent="0.15">
      <c r="A22" s="27">
        <v>99.578645470663531</v>
      </c>
      <c r="B22" s="27">
        <v>99.675076108530433</v>
      </c>
      <c r="C22" s="27">
        <v>100.74627842080601</v>
      </c>
      <c r="D22" s="15">
        <v>107.55</v>
      </c>
    </row>
    <row r="23" spans="1:4" x14ac:dyDescent="0.15">
      <c r="A23" s="27">
        <v>99.425273021167499</v>
      </c>
      <c r="B23" s="27">
        <v>99.874396067245684</v>
      </c>
      <c r="C23" s="27">
        <v>100.70033091158683</v>
      </c>
      <c r="D23" s="15">
        <v>106.84</v>
      </c>
    </row>
    <row r="24" spans="1:4" x14ac:dyDescent="0.15">
      <c r="A24" s="27">
        <v>99.12219528932259</v>
      </c>
      <c r="B24" s="27">
        <v>99.856598864284507</v>
      </c>
      <c r="C24" s="27">
        <v>101.02120584639285</v>
      </c>
      <c r="D24" s="15">
        <v>111.37</v>
      </c>
    </row>
    <row r="25" spans="1:4" x14ac:dyDescent="0.15">
      <c r="A25" s="27">
        <v>98.593053511627872</v>
      </c>
      <c r="B25" s="27">
        <v>99.82916168882663</v>
      </c>
      <c r="C25" s="27">
        <v>101.57778479954551</v>
      </c>
      <c r="D25" s="15">
        <v>109.77</v>
      </c>
    </row>
    <row r="26" spans="1:4" x14ac:dyDescent="0.15">
      <c r="A26" s="27">
        <v>98.338043897986452</v>
      </c>
      <c r="B26" s="27">
        <v>99.618109510266194</v>
      </c>
      <c r="C26" s="27">
        <v>102.04384659174738</v>
      </c>
      <c r="D26" s="15">
        <v>109.27</v>
      </c>
    </row>
    <row r="27" spans="1:4" x14ac:dyDescent="0.15">
      <c r="A27" s="27">
        <v>98.283045338760374</v>
      </c>
      <c r="B27" s="27">
        <v>99.714085344729853</v>
      </c>
      <c r="C27" s="27">
        <v>102.00286931650977</v>
      </c>
      <c r="D27" s="15">
        <v>105.81</v>
      </c>
    </row>
    <row r="28" spans="1:4" x14ac:dyDescent="0.15">
      <c r="A28" s="27">
        <v>99.017430590616854</v>
      </c>
      <c r="B28" s="27">
        <v>99.369258553855516</v>
      </c>
      <c r="C28" s="27">
        <v>101.61331085552763</v>
      </c>
      <c r="D28" s="15">
        <v>99.53</v>
      </c>
    </row>
    <row r="29" spans="1:4" x14ac:dyDescent="0.15">
      <c r="A29" s="27">
        <v>99.776475752228492</v>
      </c>
      <c r="B29" s="27">
        <v>99.479289729815662</v>
      </c>
      <c r="C29" s="27">
        <v>100.74423451795586</v>
      </c>
      <c r="D29" s="15">
        <v>105.38</v>
      </c>
    </row>
    <row r="30" spans="1:4" x14ac:dyDescent="0.15">
      <c r="A30" s="27">
        <v>99.776734024137042</v>
      </c>
      <c r="B30" s="27">
        <v>99.827079074677897</v>
      </c>
      <c r="C30" s="27">
        <v>100.39618690118506</v>
      </c>
      <c r="D30" s="15">
        <v>106.89</v>
      </c>
    </row>
    <row r="31" spans="1:4" x14ac:dyDescent="0.15">
      <c r="A31" s="27">
        <v>100.23044899947638</v>
      </c>
      <c r="B31" s="27">
        <v>99.617120576508057</v>
      </c>
      <c r="C31" s="27">
        <v>100.15243042401553</v>
      </c>
      <c r="D31" s="15">
        <v>107.36</v>
      </c>
    </row>
    <row r="32" spans="1:4" x14ac:dyDescent="0.15">
      <c r="A32" s="27">
        <v>100.10657346650586</v>
      </c>
      <c r="B32" s="27">
        <v>99.831492348211867</v>
      </c>
      <c r="C32" s="27">
        <v>100.06193418528231</v>
      </c>
      <c r="D32" s="15">
        <v>118.51</v>
      </c>
    </row>
    <row r="33" spans="1:4" x14ac:dyDescent="0.15">
      <c r="A33" s="27">
        <v>99.759200368283004</v>
      </c>
      <c r="B33" s="27">
        <v>100.21647252196226</v>
      </c>
      <c r="C33" s="27">
        <v>100.02432710975478</v>
      </c>
      <c r="D33" s="15">
        <v>111.22</v>
      </c>
    </row>
    <row r="34" spans="1:4" x14ac:dyDescent="0.15">
      <c r="A34" s="27">
        <v>99.69783414974124</v>
      </c>
      <c r="B34" s="27">
        <v>100.15214313008588</v>
      </c>
      <c r="C34" s="27">
        <v>100.15002272017288</v>
      </c>
      <c r="D34" s="15">
        <v>108.42</v>
      </c>
    </row>
    <row r="35" spans="1:4" x14ac:dyDescent="0.15">
      <c r="A35" s="27">
        <v>98.816553890538302</v>
      </c>
      <c r="B35" s="27">
        <v>100.45636584107851</v>
      </c>
      <c r="C35" s="27">
        <v>100.72708026838315</v>
      </c>
      <c r="D35" s="15">
        <v>106.94</v>
      </c>
    </row>
    <row r="36" spans="1:4" x14ac:dyDescent="0.15">
      <c r="A36" s="27">
        <v>99.49980520799798</v>
      </c>
      <c r="B36" s="27">
        <v>99.925544839755858</v>
      </c>
      <c r="C36" s="27">
        <v>100.57464995224616</v>
      </c>
      <c r="D36" s="15">
        <v>99.54</v>
      </c>
    </row>
    <row r="37" spans="1:4" x14ac:dyDescent="0.15">
      <c r="A37" s="27">
        <v>99.088111697463859</v>
      </c>
      <c r="B37" s="27">
        <v>100.26954221015029</v>
      </c>
      <c r="C37" s="27">
        <v>100.64234609238581</v>
      </c>
      <c r="D37" s="15">
        <v>99.16</v>
      </c>
    </row>
    <row r="38" spans="1:4" x14ac:dyDescent="0.15">
      <c r="A38" s="27">
        <v>99.820755886853746</v>
      </c>
      <c r="B38" s="27">
        <v>100.01264878746395</v>
      </c>
      <c r="C38" s="27">
        <v>100.16659532568232</v>
      </c>
      <c r="D38" s="15">
        <v>99.4</v>
      </c>
    </row>
    <row r="39" spans="1:4" x14ac:dyDescent="0.15">
      <c r="A39" s="27">
        <v>99.689228487255193</v>
      </c>
      <c r="B39" s="27">
        <v>100.45819457598932</v>
      </c>
      <c r="C39" s="27">
        <v>99.852576936755412</v>
      </c>
      <c r="D39" s="15">
        <v>100.53</v>
      </c>
    </row>
    <row r="40" spans="1:4" x14ac:dyDescent="0.15">
      <c r="A40" s="27">
        <v>100.6579708299189</v>
      </c>
      <c r="B40" s="27">
        <v>100.5321936685307</v>
      </c>
      <c r="C40" s="27">
        <v>98.809835501550353</v>
      </c>
      <c r="D40" s="15">
        <v>101.19</v>
      </c>
    </row>
    <row r="41" spans="1:4" x14ac:dyDescent="0.15">
      <c r="A41" s="27">
        <v>100.44187698153063</v>
      </c>
      <c r="B41" s="27">
        <v>100.53095328546343</v>
      </c>
      <c r="C41" s="27">
        <v>99.02716973300592</v>
      </c>
      <c r="D41" s="15">
        <v>105.71</v>
      </c>
    </row>
    <row r="42" spans="1:4" x14ac:dyDescent="0.15">
      <c r="A42" s="27">
        <v>100.19484051245196</v>
      </c>
      <c r="B42" s="27">
        <v>100.60441012231675</v>
      </c>
      <c r="C42" s="27">
        <v>99.200749365231289</v>
      </c>
      <c r="D42" s="15">
        <v>106.88</v>
      </c>
    </row>
    <row r="43" spans="1:4" x14ac:dyDescent="0.15">
      <c r="A43" s="27">
        <v>100.68686269280379</v>
      </c>
      <c r="B43" s="27">
        <v>99.441357724262417</v>
      </c>
      <c r="C43" s="27">
        <v>99.871779582933755</v>
      </c>
      <c r="D43" s="15">
        <v>106.6</v>
      </c>
    </row>
    <row r="44" spans="1:4" x14ac:dyDescent="0.15">
      <c r="A44" s="27">
        <v>99.569080371892596</v>
      </c>
      <c r="B44" s="27">
        <v>100.19861156713263</v>
      </c>
      <c r="C44" s="27">
        <v>100.23230806097476</v>
      </c>
      <c r="D44" s="15">
        <v>117.19</v>
      </c>
    </row>
    <row r="45" spans="1:4" x14ac:dyDescent="0.15">
      <c r="A45" s="27">
        <v>99.411411401413957</v>
      </c>
      <c r="B45" s="27">
        <v>100.03939078401393</v>
      </c>
      <c r="C45" s="27">
        <v>100.54919781457212</v>
      </c>
      <c r="D45" s="15">
        <v>110.82</v>
      </c>
    </row>
    <row r="46" spans="1:4" x14ac:dyDescent="0.15">
      <c r="A46" s="27">
        <v>99.384471099275331</v>
      </c>
      <c r="B46" s="27">
        <v>99.929666041764548</v>
      </c>
      <c r="C46" s="27">
        <v>100.68586285896015</v>
      </c>
      <c r="D46" s="15">
        <v>110.99</v>
      </c>
    </row>
    <row r="47" spans="1:4" x14ac:dyDescent="0.15">
      <c r="A47" s="27">
        <v>99.166056015247918</v>
      </c>
      <c r="B47" s="27">
        <v>99.924481426554451</v>
      </c>
      <c r="C47" s="27">
        <v>100.90946255819759</v>
      </c>
      <c r="D47" s="15">
        <v>109.28</v>
      </c>
    </row>
    <row r="48" spans="1:4" x14ac:dyDescent="0.15">
      <c r="A48" s="27">
        <v>98.916294537690192</v>
      </c>
      <c r="B48" s="27">
        <v>99.64206957936041</v>
      </c>
      <c r="C48" s="27">
        <v>101.44163588294941</v>
      </c>
      <c r="D48" s="15">
        <v>106.22</v>
      </c>
    </row>
    <row r="49" spans="1:4" x14ac:dyDescent="0.15">
      <c r="A49" s="27">
        <v>99.001645783997645</v>
      </c>
      <c r="B49" s="27">
        <v>99.59950525260885</v>
      </c>
      <c r="C49" s="27">
        <v>101.3988489633935</v>
      </c>
      <c r="D49" s="15">
        <v>104.38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F518-A69A-4E12-9567-A1F2C17F0455}">
  <dimension ref="A1:C47"/>
  <sheetViews>
    <sheetView tabSelected="1" topLeftCell="A25" workbookViewId="0">
      <selection activeCell="A2" sqref="A2:B16"/>
    </sheetView>
  </sheetViews>
  <sheetFormatPr defaultRowHeight="13.5" x14ac:dyDescent="0.15"/>
  <sheetData>
    <row r="1" spans="1:3" x14ac:dyDescent="0.15">
      <c r="A1" t="s">
        <v>272</v>
      </c>
      <c r="B1" t="s">
        <v>273</v>
      </c>
      <c r="C1" t="s">
        <v>274</v>
      </c>
    </row>
    <row r="2" spans="1:3" x14ac:dyDescent="0.15">
      <c r="A2">
        <v>37.5</v>
      </c>
      <c r="B2">
        <v>61.5</v>
      </c>
      <c r="C2">
        <v>56.3</v>
      </c>
    </row>
    <row r="3" spans="1:3" x14ac:dyDescent="0.15">
      <c r="A3">
        <v>50</v>
      </c>
      <c r="B3">
        <v>38.5</v>
      </c>
      <c r="C3">
        <v>50</v>
      </c>
    </row>
    <row r="4" spans="1:3" x14ac:dyDescent="0.15">
      <c r="A4">
        <v>43.8</v>
      </c>
      <c r="B4">
        <v>38.5</v>
      </c>
      <c r="C4">
        <v>25</v>
      </c>
    </row>
    <row r="5" spans="1:3" x14ac:dyDescent="0.15">
      <c r="A5">
        <v>37.5</v>
      </c>
      <c r="B5">
        <v>53.8</v>
      </c>
      <c r="C5">
        <v>56.3</v>
      </c>
    </row>
    <row r="6" spans="1:3" x14ac:dyDescent="0.15">
      <c r="A6">
        <v>56.3</v>
      </c>
      <c r="B6">
        <v>61.5</v>
      </c>
      <c r="C6">
        <v>81.3</v>
      </c>
    </row>
    <row r="7" spans="1:3" x14ac:dyDescent="0.15">
      <c r="A7">
        <v>50</v>
      </c>
      <c r="B7">
        <v>69.2</v>
      </c>
      <c r="C7">
        <v>68.8</v>
      </c>
    </row>
    <row r="8" spans="1:3" x14ac:dyDescent="0.15">
      <c r="A8">
        <v>12.5</v>
      </c>
      <c r="B8">
        <v>69.2</v>
      </c>
      <c r="C8">
        <v>62.5</v>
      </c>
    </row>
    <row r="9" spans="1:3" x14ac:dyDescent="0.15">
      <c r="A9">
        <v>25</v>
      </c>
      <c r="B9">
        <v>15.4</v>
      </c>
      <c r="C9">
        <v>62.5</v>
      </c>
    </row>
    <row r="10" spans="1:3" x14ac:dyDescent="0.15">
      <c r="A10">
        <v>18.8</v>
      </c>
      <c r="B10">
        <v>23.1</v>
      </c>
      <c r="C10">
        <v>31.3</v>
      </c>
    </row>
    <row r="11" spans="1:3" x14ac:dyDescent="0.15">
      <c r="A11">
        <v>18.8</v>
      </c>
      <c r="B11">
        <v>23.1</v>
      </c>
      <c r="C11">
        <v>43.8</v>
      </c>
    </row>
    <row r="12" spans="1:3" x14ac:dyDescent="0.15">
      <c r="A12">
        <v>43.8</v>
      </c>
      <c r="B12">
        <v>15.4</v>
      </c>
      <c r="C12">
        <v>25</v>
      </c>
    </row>
    <row r="13" spans="1:3" x14ac:dyDescent="0.15">
      <c r="A13">
        <v>62.5</v>
      </c>
      <c r="B13">
        <v>38.5</v>
      </c>
      <c r="C13">
        <v>6.3</v>
      </c>
    </row>
    <row r="14" spans="1:3" x14ac:dyDescent="0.15">
      <c r="A14">
        <v>62.5</v>
      </c>
      <c r="B14">
        <v>69.2</v>
      </c>
      <c r="C14">
        <v>18.8</v>
      </c>
    </row>
    <row r="15" spans="1:3" x14ac:dyDescent="0.15">
      <c r="A15">
        <v>56.3</v>
      </c>
      <c r="B15">
        <v>76.900000000000006</v>
      </c>
      <c r="C15">
        <v>75</v>
      </c>
    </row>
    <row r="16" spans="1:3" x14ac:dyDescent="0.15">
      <c r="A16">
        <v>37.5</v>
      </c>
      <c r="B16">
        <v>69.2</v>
      </c>
      <c r="C16">
        <v>68.8</v>
      </c>
    </row>
    <row r="17" spans="1:3" x14ac:dyDescent="0.15">
      <c r="A17">
        <v>18.8</v>
      </c>
      <c r="B17">
        <v>53.8</v>
      </c>
      <c r="C17">
        <v>81.3</v>
      </c>
    </row>
    <row r="18" spans="1:3" x14ac:dyDescent="0.15">
      <c r="A18">
        <v>12.5</v>
      </c>
      <c r="B18">
        <v>30.8</v>
      </c>
      <c r="C18">
        <v>93.8</v>
      </c>
    </row>
    <row r="19" spans="1:3" x14ac:dyDescent="0.15">
      <c r="A19">
        <v>18.8</v>
      </c>
      <c r="B19">
        <v>7.7</v>
      </c>
      <c r="C19">
        <v>37.5</v>
      </c>
    </row>
    <row r="20" spans="1:3" x14ac:dyDescent="0.15">
      <c r="A20">
        <v>37.5</v>
      </c>
      <c r="B20">
        <v>15.4</v>
      </c>
      <c r="C20">
        <v>25</v>
      </c>
    </row>
    <row r="21" spans="1:3" x14ac:dyDescent="0.15">
      <c r="A21">
        <v>37.5</v>
      </c>
      <c r="B21">
        <v>46.2</v>
      </c>
      <c r="C21">
        <v>31.3</v>
      </c>
    </row>
    <row r="22" spans="1:3" x14ac:dyDescent="0.15">
      <c r="A22">
        <v>6.3</v>
      </c>
      <c r="B22">
        <v>46.2</v>
      </c>
      <c r="C22">
        <v>43.8</v>
      </c>
    </row>
    <row r="23" spans="1:3" x14ac:dyDescent="0.15">
      <c r="A23">
        <v>0</v>
      </c>
      <c r="B23">
        <v>7.7</v>
      </c>
      <c r="C23">
        <v>43.8</v>
      </c>
    </row>
    <row r="24" spans="1:3" x14ac:dyDescent="0.15">
      <c r="A24">
        <v>12.5</v>
      </c>
      <c r="B24">
        <v>0</v>
      </c>
      <c r="C24">
        <v>25</v>
      </c>
    </row>
    <row r="25" spans="1:3" x14ac:dyDescent="0.15">
      <c r="A25">
        <v>25</v>
      </c>
      <c r="B25">
        <v>7.7</v>
      </c>
      <c r="C25">
        <v>6.3</v>
      </c>
    </row>
    <row r="26" spans="1:3" x14ac:dyDescent="0.15">
      <c r="A26">
        <v>56.3</v>
      </c>
      <c r="B26">
        <v>7.7</v>
      </c>
      <c r="C26">
        <v>31.3</v>
      </c>
    </row>
    <row r="27" spans="1:3" x14ac:dyDescent="0.15">
      <c r="A27">
        <v>68.8</v>
      </c>
      <c r="B27">
        <v>53.8</v>
      </c>
      <c r="C27">
        <v>12.5</v>
      </c>
    </row>
    <row r="28" spans="1:3" x14ac:dyDescent="0.15">
      <c r="A28">
        <v>37.5</v>
      </c>
      <c r="B28">
        <v>76.900000000000006</v>
      </c>
      <c r="C28">
        <v>25</v>
      </c>
    </row>
    <row r="29" spans="1:3" x14ac:dyDescent="0.15">
      <c r="A29">
        <v>50</v>
      </c>
      <c r="B29">
        <v>46.2</v>
      </c>
      <c r="C29">
        <v>50</v>
      </c>
    </row>
    <row r="30" spans="1:3" x14ac:dyDescent="0.15">
      <c r="A30">
        <v>25</v>
      </c>
      <c r="B30">
        <v>61.5</v>
      </c>
      <c r="C30">
        <v>62.5</v>
      </c>
    </row>
    <row r="31" spans="1:3" x14ac:dyDescent="0.15">
      <c r="A31">
        <v>43.8</v>
      </c>
      <c r="B31">
        <v>30.8</v>
      </c>
      <c r="C31">
        <v>43.8</v>
      </c>
    </row>
    <row r="32" spans="1:3" x14ac:dyDescent="0.15">
      <c r="A32">
        <v>50</v>
      </c>
      <c r="B32">
        <v>38.5</v>
      </c>
      <c r="C32">
        <v>56.3</v>
      </c>
    </row>
    <row r="33" spans="1:3" x14ac:dyDescent="0.15">
      <c r="A33">
        <v>12.5</v>
      </c>
      <c r="B33">
        <v>38.5</v>
      </c>
      <c r="C33">
        <v>62.5</v>
      </c>
    </row>
    <row r="34" spans="1:3" x14ac:dyDescent="0.15">
      <c r="A34">
        <v>37.5</v>
      </c>
      <c r="B34">
        <v>7.7</v>
      </c>
      <c r="C34">
        <v>31.3</v>
      </c>
    </row>
    <row r="35" spans="1:3" x14ac:dyDescent="0.15">
      <c r="A35">
        <v>37.5</v>
      </c>
      <c r="B35">
        <v>30.8</v>
      </c>
      <c r="C35">
        <v>25</v>
      </c>
    </row>
    <row r="36" spans="1:3" x14ac:dyDescent="0.15">
      <c r="A36">
        <v>31.3</v>
      </c>
      <c r="B36">
        <v>23.1</v>
      </c>
      <c r="C36">
        <v>6.3</v>
      </c>
    </row>
    <row r="37" spans="1:3" x14ac:dyDescent="0.15">
      <c r="A37">
        <v>31.3</v>
      </c>
      <c r="B37">
        <v>23.1</v>
      </c>
      <c r="C37">
        <v>12.5</v>
      </c>
    </row>
    <row r="38" spans="1:3" x14ac:dyDescent="0.15">
      <c r="A38">
        <v>43.8</v>
      </c>
      <c r="B38">
        <v>46.2</v>
      </c>
      <c r="C38">
        <v>12.5</v>
      </c>
    </row>
    <row r="39" spans="1:3" x14ac:dyDescent="0.15">
      <c r="A39">
        <v>25</v>
      </c>
      <c r="B39">
        <v>53.8</v>
      </c>
      <c r="C39">
        <v>50</v>
      </c>
    </row>
    <row r="40" spans="1:3" x14ac:dyDescent="0.15">
      <c r="A40">
        <v>31.3</v>
      </c>
      <c r="B40">
        <v>46.2</v>
      </c>
      <c r="C40">
        <v>56.3</v>
      </c>
    </row>
    <row r="41" spans="1:3" x14ac:dyDescent="0.15">
      <c r="A41">
        <v>50</v>
      </c>
      <c r="B41">
        <v>38.5</v>
      </c>
      <c r="C41">
        <v>37.5</v>
      </c>
    </row>
    <row r="42" spans="1:3" x14ac:dyDescent="0.15">
      <c r="A42">
        <v>25</v>
      </c>
      <c r="B42">
        <v>69.2</v>
      </c>
      <c r="C42">
        <v>68.8</v>
      </c>
    </row>
    <row r="43" spans="1:3" x14ac:dyDescent="0.15">
      <c r="A43">
        <v>6.3</v>
      </c>
      <c r="B43">
        <v>23.1</v>
      </c>
      <c r="C43">
        <v>68.8</v>
      </c>
    </row>
    <row r="44" spans="1:3" x14ac:dyDescent="0.15">
      <c r="A44">
        <v>31.3</v>
      </c>
      <c r="B44">
        <v>23.1</v>
      </c>
      <c r="C44">
        <v>56.3</v>
      </c>
    </row>
    <row r="45" spans="1:3" x14ac:dyDescent="0.15">
      <c r="A45">
        <v>25</v>
      </c>
      <c r="B45">
        <v>30.8</v>
      </c>
      <c r="C45">
        <v>68.8</v>
      </c>
    </row>
    <row r="46" spans="1:3" x14ac:dyDescent="0.15">
      <c r="A46">
        <v>43.8</v>
      </c>
      <c r="B46">
        <v>15.4</v>
      </c>
      <c r="C46">
        <v>62.5</v>
      </c>
    </row>
    <row r="47" spans="1:3" x14ac:dyDescent="0.15">
      <c r="A47">
        <v>37.5</v>
      </c>
      <c r="B47">
        <v>46.2</v>
      </c>
      <c r="C47">
        <v>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8.75" defaultRowHeight="13.5" x14ac:dyDescent="0.15"/>
  <cols>
    <col min="1" max="1" width="28.25" style="41" customWidth="1"/>
    <col min="2" max="4" width="8.75" style="41"/>
    <col min="5" max="5" width="13.75" style="41" customWidth="1"/>
    <col min="6" max="6" width="8.75" style="41" customWidth="1"/>
    <col min="7" max="7" width="25.75" style="41" customWidth="1"/>
    <col min="8" max="16384" width="8.75" style="41"/>
  </cols>
  <sheetData>
    <row r="1" spans="1:11" ht="22.5" x14ac:dyDescent="0.15">
      <c r="A1" s="42" t="s">
        <v>146</v>
      </c>
      <c r="B1" s="42" t="s">
        <v>147</v>
      </c>
      <c r="C1" s="42" t="s">
        <v>148</v>
      </c>
      <c r="D1" s="42" t="s">
        <v>149</v>
      </c>
      <c r="E1" s="42" t="s">
        <v>150</v>
      </c>
      <c r="G1" s="42" t="s">
        <v>146</v>
      </c>
      <c r="H1" s="42" t="s">
        <v>147</v>
      </c>
      <c r="I1" s="42" t="s">
        <v>148</v>
      </c>
      <c r="J1" s="42" t="s">
        <v>149</v>
      </c>
      <c r="K1" s="42" t="s">
        <v>150</v>
      </c>
    </row>
    <row r="2" spans="1:11" ht="15.6" customHeight="1" x14ac:dyDescent="0.15">
      <c r="A2" s="42" t="s">
        <v>177</v>
      </c>
      <c r="B2" s="43"/>
      <c r="C2" s="43"/>
      <c r="D2" s="43"/>
      <c r="E2" s="43"/>
      <c r="G2" s="42" t="s">
        <v>192</v>
      </c>
      <c r="H2" s="43"/>
      <c r="I2" s="43"/>
      <c r="J2" s="43"/>
      <c r="K2" s="43"/>
    </row>
    <row r="3" spans="1:11" ht="15.6" customHeight="1" x14ac:dyDescent="0.15">
      <c r="A3" s="42" t="s">
        <v>151</v>
      </c>
      <c r="B3" s="43"/>
      <c r="C3" s="43" t="s">
        <v>152</v>
      </c>
      <c r="D3" s="43"/>
      <c r="E3" s="43">
        <v>0.9869</v>
      </c>
      <c r="G3" s="42" t="s">
        <v>185</v>
      </c>
      <c r="H3" s="43"/>
      <c r="I3" s="43" t="s">
        <v>152</v>
      </c>
      <c r="J3" s="43"/>
      <c r="K3" s="43">
        <v>0.85660000000000003</v>
      </c>
    </row>
    <row r="4" spans="1:11" ht="15.6" customHeight="1" x14ac:dyDescent="0.15">
      <c r="A4" s="43" t="s">
        <v>178</v>
      </c>
      <c r="B4" s="43"/>
      <c r="C4" s="43"/>
      <c r="D4" s="43">
        <v>2</v>
      </c>
      <c r="E4" s="43">
        <v>0.69510000000000005</v>
      </c>
      <c r="G4" s="43" t="s">
        <v>178</v>
      </c>
      <c r="H4" s="43"/>
      <c r="I4" s="43"/>
      <c r="J4" s="43">
        <v>2</v>
      </c>
      <c r="K4" s="43">
        <v>0.60929999999999995</v>
      </c>
    </row>
    <row r="5" spans="1:11" ht="15.6" customHeight="1" x14ac:dyDescent="0.15">
      <c r="A5" s="43" t="s">
        <v>179</v>
      </c>
      <c r="B5" s="43"/>
      <c r="C5" s="43"/>
      <c r="D5" s="43">
        <v>2</v>
      </c>
      <c r="E5" s="43">
        <v>0.78820000000000001</v>
      </c>
      <c r="G5" s="43" t="s">
        <v>193</v>
      </c>
      <c r="H5" s="43"/>
      <c r="I5" s="43"/>
      <c r="J5" s="43">
        <v>2</v>
      </c>
      <c r="K5" s="43">
        <v>0.6673</v>
      </c>
    </row>
    <row r="6" spans="1:11" ht="15.6" customHeight="1" x14ac:dyDescent="0.15">
      <c r="A6" s="42" t="s">
        <v>180</v>
      </c>
      <c r="B6" s="43"/>
      <c r="C6" s="43"/>
      <c r="D6" s="43">
        <v>2</v>
      </c>
      <c r="E6" s="43">
        <v>0.68769999999999998</v>
      </c>
      <c r="G6" s="42" t="s">
        <v>180</v>
      </c>
      <c r="H6" s="43"/>
      <c r="I6" s="43"/>
      <c r="J6" s="43">
        <v>2</v>
      </c>
      <c r="K6" s="43">
        <v>0.62519999999999998</v>
      </c>
    </row>
    <row r="7" spans="1:11" ht="15.6" customHeight="1" x14ac:dyDescent="0.15">
      <c r="A7" s="42" t="s">
        <v>181</v>
      </c>
      <c r="B7" s="43"/>
      <c r="C7" s="43" t="s">
        <v>152</v>
      </c>
      <c r="D7" s="43"/>
      <c r="E7" s="43">
        <v>0.59960000000000002</v>
      </c>
      <c r="G7" s="42" t="s">
        <v>181</v>
      </c>
      <c r="H7" s="43"/>
      <c r="I7" s="43" t="s">
        <v>152</v>
      </c>
      <c r="J7" s="43"/>
      <c r="K7" s="43">
        <v>0.51670000000000005</v>
      </c>
    </row>
    <row r="8" spans="1:11" ht="15.6" customHeight="1" x14ac:dyDescent="0.15">
      <c r="A8" s="43" t="s">
        <v>153</v>
      </c>
      <c r="B8" s="43"/>
      <c r="C8" s="43" t="s">
        <v>152</v>
      </c>
      <c r="D8" s="43"/>
      <c r="E8" s="43">
        <v>0.50749999999999995</v>
      </c>
      <c r="G8" s="43" t="s">
        <v>153</v>
      </c>
      <c r="H8" s="43"/>
      <c r="I8" s="43" t="s">
        <v>152</v>
      </c>
      <c r="J8" s="43"/>
      <c r="K8" s="43">
        <v>0.50749999999999995</v>
      </c>
    </row>
    <row r="9" spans="1:11" ht="15.6" customHeight="1" x14ac:dyDescent="0.15">
      <c r="A9" s="43" t="s">
        <v>154</v>
      </c>
      <c r="B9" s="43"/>
      <c r="C9" s="43" t="s">
        <v>152</v>
      </c>
      <c r="D9" s="43"/>
      <c r="E9" s="43">
        <v>0.46229999999999999</v>
      </c>
      <c r="G9" s="43" t="s">
        <v>154</v>
      </c>
      <c r="H9" s="43"/>
      <c r="I9" s="43" t="s">
        <v>152</v>
      </c>
      <c r="J9" s="43"/>
      <c r="K9" s="43">
        <v>0.625</v>
      </c>
    </row>
    <row r="10" spans="1:11" ht="15.6" customHeight="1" x14ac:dyDescent="0.15">
      <c r="A10" s="43" t="s">
        <v>155</v>
      </c>
      <c r="B10" s="43"/>
      <c r="C10" s="43"/>
      <c r="D10" s="43">
        <v>2</v>
      </c>
      <c r="E10" s="43">
        <v>0.68030000000000002</v>
      </c>
      <c r="G10" s="43" t="s">
        <v>155</v>
      </c>
      <c r="H10" s="43"/>
      <c r="I10" s="43"/>
      <c r="J10" s="43">
        <v>2</v>
      </c>
      <c r="K10" s="43">
        <v>0.61739999999999995</v>
      </c>
    </row>
    <row r="11" spans="1:11" ht="15.6" customHeight="1" x14ac:dyDescent="0.15">
      <c r="A11" s="46" t="s">
        <v>186</v>
      </c>
      <c r="B11" s="46"/>
      <c r="C11" s="46"/>
      <c r="D11" s="46">
        <v>6</v>
      </c>
      <c r="E11" s="46">
        <v>-0.35570000000000002</v>
      </c>
      <c r="G11" s="43" t="s">
        <v>186</v>
      </c>
      <c r="H11" s="43"/>
      <c r="I11" s="43"/>
      <c r="J11" s="43">
        <v>2</v>
      </c>
      <c r="K11" s="43">
        <v>0.3211</v>
      </c>
    </row>
    <row r="12" spans="1:11" s="72" customFormat="1" ht="15.6" customHeight="1" x14ac:dyDescent="0.15">
      <c r="A12" s="75" t="s">
        <v>156</v>
      </c>
      <c r="B12" s="75"/>
      <c r="C12" s="75"/>
      <c r="D12" s="75">
        <v>7</v>
      </c>
      <c r="E12" s="75">
        <v>0.4496</v>
      </c>
      <c r="G12" s="75" t="s">
        <v>156</v>
      </c>
      <c r="H12" s="75"/>
      <c r="I12" s="75"/>
      <c r="J12" s="75">
        <v>7</v>
      </c>
      <c r="K12" s="75">
        <v>0.4496</v>
      </c>
    </row>
    <row r="13" spans="1:11" ht="15.6" customHeight="1" x14ac:dyDescent="0.15">
      <c r="A13" s="47" t="s">
        <v>157</v>
      </c>
      <c r="B13" s="48"/>
      <c r="C13" s="48" t="s">
        <v>152</v>
      </c>
      <c r="D13" s="48"/>
      <c r="E13" s="48">
        <v>0.85660000000000003</v>
      </c>
      <c r="F13" s="49"/>
      <c r="G13" s="47" t="s">
        <v>157</v>
      </c>
      <c r="H13" s="48"/>
      <c r="I13" s="48" t="s">
        <v>152</v>
      </c>
      <c r="J13" s="48"/>
      <c r="K13" s="48">
        <v>0.85750000000000004</v>
      </c>
    </row>
    <row r="14" spans="1:11" ht="15.6" customHeight="1" x14ac:dyDescent="0.15">
      <c r="A14" s="47" t="s">
        <v>158</v>
      </c>
      <c r="B14" s="48"/>
      <c r="C14" s="48" t="s">
        <v>152</v>
      </c>
      <c r="D14" s="48"/>
      <c r="E14" s="48">
        <v>0.9869</v>
      </c>
      <c r="F14" s="49"/>
      <c r="G14" s="47" t="s">
        <v>158</v>
      </c>
      <c r="H14" s="48"/>
      <c r="I14" s="48"/>
      <c r="J14" s="48">
        <v>2</v>
      </c>
      <c r="K14" s="48">
        <v>0.4143</v>
      </c>
    </row>
    <row r="15" spans="1:11" s="72" customFormat="1" ht="15.6" customHeight="1" x14ac:dyDescent="0.15">
      <c r="A15" s="82" t="s">
        <v>159</v>
      </c>
      <c r="B15" s="71"/>
      <c r="C15" s="71" t="s">
        <v>152</v>
      </c>
      <c r="D15" s="71"/>
      <c r="E15" s="71">
        <v>0.6966</v>
      </c>
      <c r="F15" s="83"/>
      <c r="G15" s="82" t="s">
        <v>187</v>
      </c>
      <c r="H15" s="71"/>
      <c r="I15" s="71"/>
      <c r="J15" s="71">
        <v>3</v>
      </c>
      <c r="K15" s="71">
        <v>0.50739999999999996</v>
      </c>
    </row>
    <row r="16" spans="1:11" s="72" customFormat="1" ht="15.6" customHeight="1" x14ac:dyDescent="0.15">
      <c r="A16" s="82" t="s">
        <v>160</v>
      </c>
      <c r="B16" s="71"/>
      <c r="C16" s="71" t="s">
        <v>152</v>
      </c>
      <c r="D16" s="71"/>
      <c r="E16" s="71">
        <v>0.97860000000000003</v>
      </c>
      <c r="F16" s="83"/>
      <c r="G16" s="82" t="s">
        <v>160</v>
      </c>
      <c r="H16" s="71"/>
      <c r="I16" s="71"/>
      <c r="J16" s="71">
        <v>2</v>
      </c>
      <c r="K16" s="71">
        <v>0.41</v>
      </c>
    </row>
    <row r="17" spans="1:11" ht="15.6" customHeight="1" x14ac:dyDescent="0.15">
      <c r="A17" s="42" t="s">
        <v>161</v>
      </c>
      <c r="B17" s="43"/>
      <c r="C17" s="43"/>
      <c r="D17" s="43">
        <v>2</v>
      </c>
      <c r="E17" s="43">
        <v>0.69889999999999997</v>
      </c>
      <c r="G17" s="42" t="s">
        <v>161</v>
      </c>
      <c r="H17" s="43"/>
      <c r="I17" s="43"/>
      <c r="J17" s="43">
        <v>2</v>
      </c>
      <c r="K17" s="43">
        <v>0.58250000000000002</v>
      </c>
    </row>
    <row r="18" spans="1:11" ht="15.6" customHeight="1" x14ac:dyDescent="0.15">
      <c r="A18" s="42" t="s">
        <v>162</v>
      </c>
      <c r="B18" s="43"/>
      <c r="C18" s="43"/>
      <c r="D18" s="43">
        <v>2</v>
      </c>
      <c r="E18" s="43">
        <v>0.748</v>
      </c>
      <c r="G18" s="42" t="s">
        <v>162</v>
      </c>
      <c r="H18" s="43"/>
      <c r="I18" s="43"/>
      <c r="J18" s="43">
        <v>1</v>
      </c>
      <c r="K18" s="43">
        <v>0.64019999999999999</v>
      </c>
    </row>
    <row r="19" spans="1:11" ht="15.6" customHeight="1" x14ac:dyDescent="0.15">
      <c r="A19" s="42" t="s">
        <v>196</v>
      </c>
      <c r="B19" s="43"/>
      <c r="C19" s="43"/>
      <c r="D19" s="43">
        <v>2</v>
      </c>
      <c r="E19" s="43">
        <v>0.77880000000000005</v>
      </c>
      <c r="G19" s="42" t="s">
        <v>188</v>
      </c>
      <c r="H19" s="43"/>
      <c r="I19" s="43"/>
      <c r="J19" s="43">
        <v>3</v>
      </c>
      <c r="K19" s="43">
        <v>0.4587</v>
      </c>
    </row>
    <row r="20" spans="1:11" ht="15.6" customHeight="1" x14ac:dyDescent="0.15">
      <c r="A20" s="47" t="s">
        <v>195</v>
      </c>
      <c r="B20" s="48"/>
      <c r="C20" s="48" t="s">
        <v>152</v>
      </c>
      <c r="D20" s="48"/>
      <c r="E20" s="48">
        <v>0.97609999999999997</v>
      </c>
      <c r="F20" s="49"/>
      <c r="G20" s="47" t="s">
        <v>189</v>
      </c>
      <c r="H20" s="48"/>
      <c r="I20" s="48"/>
      <c r="J20" s="48">
        <v>4</v>
      </c>
      <c r="K20" s="48">
        <v>0.35870000000000002</v>
      </c>
    </row>
    <row r="21" spans="1:11" ht="15.6" customHeight="1" x14ac:dyDescent="0.15">
      <c r="A21" s="42" t="s">
        <v>163</v>
      </c>
      <c r="B21" s="43"/>
      <c r="C21" s="43"/>
      <c r="D21" s="43">
        <v>3</v>
      </c>
      <c r="E21" s="43">
        <v>0.53439999999999999</v>
      </c>
      <c r="G21" s="42" t="s">
        <v>163</v>
      </c>
      <c r="H21" s="43"/>
      <c r="I21" s="43"/>
      <c r="J21" s="43">
        <v>3</v>
      </c>
      <c r="K21" s="43">
        <v>0.55469999999999997</v>
      </c>
    </row>
    <row r="22" spans="1:11" ht="15.6" customHeight="1" x14ac:dyDescent="0.15">
      <c r="A22" s="43" t="s">
        <v>182</v>
      </c>
      <c r="B22" s="43"/>
      <c r="C22" s="43"/>
      <c r="D22" s="43">
        <v>3</v>
      </c>
      <c r="E22" s="43">
        <v>0.46010000000000001</v>
      </c>
      <c r="G22" s="43" t="s">
        <v>182</v>
      </c>
      <c r="H22" s="43"/>
      <c r="I22" s="43"/>
      <c r="J22" s="43">
        <v>3</v>
      </c>
      <c r="K22" s="43">
        <v>0.53400000000000003</v>
      </c>
    </row>
    <row r="23" spans="1:11" ht="15.6" customHeight="1" x14ac:dyDescent="0.15">
      <c r="A23" s="42" t="s">
        <v>164</v>
      </c>
      <c r="B23" s="43"/>
      <c r="C23" s="43" t="s">
        <v>152</v>
      </c>
      <c r="D23" s="43"/>
      <c r="E23" s="43">
        <v>0.64419999999999999</v>
      </c>
      <c r="G23" s="42" t="s">
        <v>190</v>
      </c>
      <c r="H23" s="43"/>
      <c r="I23" s="43" t="s">
        <v>152</v>
      </c>
      <c r="J23" s="43"/>
      <c r="K23" s="43">
        <v>0.624</v>
      </c>
    </row>
    <row r="24" spans="1:11" ht="15.6" customHeight="1" x14ac:dyDescent="0.15">
      <c r="A24" s="42" t="s">
        <v>165</v>
      </c>
      <c r="B24" s="43">
        <v>3</v>
      </c>
      <c r="C24" s="43"/>
      <c r="D24" s="43"/>
      <c r="E24" s="43">
        <v>0.56320000000000003</v>
      </c>
      <c r="G24" s="42" t="s">
        <v>191</v>
      </c>
      <c r="H24" s="43">
        <v>3</v>
      </c>
      <c r="I24" s="43"/>
      <c r="J24" s="43"/>
      <c r="K24" s="43">
        <v>0.42280000000000001</v>
      </c>
    </row>
    <row r="25" spans="1:11" ht="15.6" customHeight="1" x14ac:dyDescent="0.15">
      <c r="A25" s="42" t="s">
        <v>166</v>
      </c>
      <c r="B25" s="43"/>
      <c r="C25" s="43" t="s">
        <v>152</v>
      </c>
      <c r="D25" s="43"/>
      <c r="E25" s="43">
        <v>0.57430000000000003</v>
      </c>
      <c r="G25" s="42" t="s">
        <v>166</v>
      </c>
      <c r="H25" s="43"/>
      <c r="I25" s="43" t="s">
        <v>152</v>
      </c>
      <c r="J25" s="43"/>
      <c r="K25" s="43">
        <v>0.50409999999999999</v>
      </c>
    </row>
    <row r="26" spans="1:11" ht="15.6" customHeight="1" x14ac:dyDescent="0.15">
      <c r="A26" s="42" t="s">
        <v>183</v>
      </c>
      <c r="B26" s="43"/>
      <c r="C26" s="43"/>
      <c r="D26" s="43">
        <v>4</v>
      </c>
      <c r="E26" s="43">
        <v>0.56659999999999999</v>
      </c>
      <c r="G26" s="42" t="s">
        <v>183</v>
      </c>
      <c r="H26" s="43"/>
      <c r="I26" s="43"/>
      <c r="J26" s="43">
        <v>4</v>
      </c>
      <c r="K26" s="43">
        <v>0.54979999999999996</v>
      </c>
    </row>
    <row r="27" spans="1:11" s="72" customFormat="1" ht="15.6" customHeight="1" x14ac:dyDescent="0.15">
      <c r="A27" s="81" t="s">
        <v>167</v>
      </c>
      <c r="B27" s="75"/>
      <c r="C27" s="75"/>
      <c r="D27" s="75">
        <v>4</v>
      </c>
      <c r="E27" s="75">
        <v>0.46789999999999998</v>
      </c>
      <c r="G27" s="81" t="s">
        <v>167</v>
      </c>
      <c r="H27" s="75"/>
      <c r="I27" s="75"/>
      <c r="J27" s="75">
        <v>4</v>
      </c>
      <c r="K27" s="75">
        <v>0.5605</v>
      </c>
    </row>
    <row r="28" spans="1:11" s="72" customFormat="1" ht="15.6" customHeight="1" x14ac:dyDescent="0.15">
      <c r="A28" s="81" t="s">
        <v>168</v>
      </c>
      <c r="B28" s="75"/>
      <c r="C28" s="75"/>
      <c r="D28" s="75">
        <v>4</v>
      </c>
      <c r="E28" s="75">
        <v>0.47020000000000001</v>
      </c>
      <c r="G28" s="81" t="s">
        <v>168</v>
      </c>
      <c r="H28" s="75"/>
      <c r="I28" s="75"/>
      <c r="J28" s="75">
        <v>4</v>
      </c>
      <c r="K28" s="75">
        <v>0.54859999999999998</v>
      </c>
    </row>
    <row r="29" spans="1:11" s="72" customFormat="1" ht="15.6" customHeight="1" x14ac:dyDescent="0.15">
      <c r="A29" s="82" t="s">
        <v>169</v>
      </c>
      <c r="B29" s="71"/>
      <c r="C29" s="71" t="s">
        <v>152</v>
      </c>
      <c r="D29" s="71"/>
      <c r="E29" s="71">
        <v>0.33529999999999999</v>
      </c>
      <c r="F29" s="83"/>
      <c r="G29" s="82" t="s">
        <v>169</v>
      </c>
      <c r="H29" s="71"/>
      <c r="I29" s="71"/>
      <c r="J29" s="71">
        <v>6</v>
      </c>
      <c r="K29" s="71">
        <v>0.49669999999999997</v>
      </c>
    </row>
    <row r="30" spans="1:11" ht="15.6" customHeight="1" x14ac:dyDescent="0.15">
      <c r="A30" s="42" t="s">
        <v>170</v>
      </c>
      <c r="B30" s="43"/>
      <c r="C30" s="43"/>
      <c r="D30" s="43">
        <v>5</v>
      </c>
      <c r="E30" s="43">
        <v>0.54310000000000003</v>
      </c>
      <c r="G30" s="42" t="s">
        <v>170</v>
      </c>
      <c r="H30" s="43"/>
      <c r="I30" s="43"/>
      <c r="J30" s="43">
        <v>4</v>
      </c>
      <c r="K30" s="43">
        <v>0.44969999999999999</v>
      </c>
    </row>
    <row r="31" spans="1:11" ht="15.6" customHeight="1" x14ac:dyDescent="0.15">
      <c r="A31" s="43" t="s">
        <v>171</v>
      </c>
      <c r="B31" s="43"/>
      <c r="C31" s="43"/>
      <c r="D31" s="43">
        <v>8</v>
      </c>
      <c r="E31" s="43">
        <v>0.47</v>
      </c>
      <c r="G31" s="43" t="s">
        <v>171</v>
      </c>
      <c r="H31" s="43"/>
      <c r="I31" s="43"/>
      <c r="J31" s="43">
        <v>8</v>
      </c>
      <c r="K31" s="43">
        <v>0.47</v>
      </c>
    </row>
    <row r="32" spans="1:11" ht="15.6" customHeight="1" x14ac:dyDescent="0.15">
      <c r="A32" s="43" t="s">
        <v>194</v>
      </c>
      <c r="B32" s="43">
        <v>1</v>
      </c>
      <c r="C32" s="43"/>
      <c r="D32" s="43"/>
      <c r="E32" s="43">
        <v>0.47910000000000003</v>
      </c>
      <c r="G32" s="43" t="s">
        <v>194</v>
      </c>
      <c r="H32" s="43">
        <v>1</v>
      </c>
      <c r="I32" s="43"/>
      <c r="J32" s="43"/>
      <c r="K32" s="43">
        <v>0.47910000000000003</v>
      </c>
    </row>
    <row r="33" spans="1:33" ht="15.6" customHeight="1" x14ac:dyDescent="0.15">
      <c r="A33" s="43" t="s">
        <v>172</v>
      </c>
      <c r="B33" s="43"/>
      <c r="C33" s="43" t="s">
        <v>152</v>
      </c>
      <c r="D33" s="43"/>
      <c r="E33" s="43">
        <v>0.63990000000000002</v>
      </c>
      <c r="G33" s="43" t="s">
        <v>172</v>
      </c>
      <c r="H33" s="43"/>
      <c r="I33" s="43" t="s">
        <v>152</v>
      </c>
      <c r="J33" s="43"/>
      <c r="K33" s="43">
        <v>0.47239999999999999</v>
      </c>
    </row>
    <row r="34" spans="1:33" ht="15.6" customHeight="1" x14ac:dyDescent="0.15">
      <c r="A34" s="47" t="s">
        <v>173</v>
      </c>
      <c r="B34" s="48">
        <v>1</v>
      </c>
      <c r="C34" s="48"/>
      <c r="D34" s="48"/>
      <c r="E34" s="48">
        <v>0.55589999999999995</v>
      </c>
      <c r="F34" s="49"/>
      <c r="G34" s="47" t="s">
        <v>173</v>
      </c>
      <c r="H34" s="48"/>
      <c r="I34" s="48"/>
      <c r="J34" s="48">
        <v>14</v>
      </c>
      <c r="K34" s="48">
        <v>0.57920000000000005</v>
      </c>
    </row>
    <row r="35" spans="1:33" ht="15.6" customHeight="1" x14ac:dyDescent="0.15">
      <c r="A35" s="47" t="s">
        <v>174</v>
      </c>
      <c r="B35" s="48"/>
      <c r="C35" s="48" t="s">
        <v>152</v>
      </c>
      <c r="D35" s="48"/>
      <c r="E35" s="48">
        <v>0.57789999999999997</v>
      </c>
      <c r="F35" s="49"/>
      <c r="G35" s="47" t="s">
        <v>174</v>
      </c>
      <c r="H35" s="48"/>
      <c r="I35" s="48"/>
      <c r="J35" s="48">
        <v>14</v>
      </c>
      <c r="K35" s="48">
        <v>0.55289999999999995</v>
      </c>
    </row>
    <row r="36" spans="1:33" ht="15.6" customHeight="1" x14ac:dyDescent="0.15">
      <c r="A36" s="80" t="s">
        <v>175</v>
      </c>
      <c r="B36" s="79"/>
      <c r="C36" s="79"/>
      <c r="D36" s="79">
        <v>8</v>
      </c>
      <c r="E36" s="79">
        <v>0.45569999999999999</v>
      </c>
      <c r="F36" s="72"/>
      <c r="G36" s="80" t="s">
        <v>175</v>
      </c>
      <c r="H36" s="79"/>
      <c r="I36" s="79"/>
      <c r="J36" s="79">
        <v>8</v>
      </c>
      <c r="K36" s="79">
        <v>0.45419999999999999</v>
      </c>
    </row>
    <row r="37" spans="1:33" ht="15.6" customHeight="1" x14ac:dyDescent="0.15">
      <c r="A37" s="80" t="s">
        <v>176</v>
      </c>
      <c r="B37" s="79"/>
      <c r="C37" s="79"/>
      <c r="D37" s="79">
        <v>4</v>
      </c>
      <c r="E37" s="79">
        <v>0.48359999999999997</v>
      </c>
      <c r="F37" s="72"/>
      <c r="G37" s="80" t="s">
        <v>176</v>
      </c>
      <c r="H37" s="79"/>
      <c r="I37" s="79"/>
      <c r="J37" s="79">
        <v>4</v>
      </c>
      <c r="K37" s="79">
        <v>0.4385</v>
      </c>
    </row>
    <row r="38" spans="1:33" ht="15.6" customHeight="1" x14ac:dyDescent="0.15">
      <c r="A38" s="44" t="s">
        <v>184</v>
      </c>
      <c r="B38" s="45"/>
      <c r="C38" s="45"/>
      <c r="D38" s="45">
        <v>6</v>
      </c>
      <c r="E38" s="45">
        <v>0.50980000000000003</v>
      </c>
      <c r="G38" s="44" t="s">
        <v>184</v>
      </c>
      <c r="H38" s="45"/>
      <c r="I38" s="45"/>
      <c r="J38" s="45">
        <v>6</v>
      </c>
      <c r="K38" s="45">
        <v>0.68679999999999997</v>
      </c>
    </row>
    <row r="39" spans="1:33" ht="15.6" customHeight="1" x14ac:dyDescent="0.15">
      <c r="A39" s="80" t="s">
        <v>235</v>
      </c>
      <c r="B39" s="79"/>
      <c r="C39" s="79"/>
      <c r="D39" s="79">
        <v>6</v>
      </c>
      <c r="E39" s="79">
        <v>0.45519999999999999</v>
      </c>
      <c r="F39" s="72"/>
      <c r="G39" s="80" t="s">
        <v>235</v>
      </c>
      <c r="H39" s="79"/>
      <c r="I39" s="79"/>
      <c r="J39" s="79">
        <v>6</v>
      </c>
      <c r="K39" s="79">
        <v>0.61929999999999996</v>
      </c>
    </row>
    <row r="40" spans="1:33" x14ac:dyDescent="0.15">
      <c r="A40" s="66" t="s">
        <v>228</v>
      </c>
      <c r="C40" s="45" t="s">
        <v>229</v>
      </c>
      <c r="D40" s="45"/>
      <c r="E40" s="45">
        <v>0.58989999999999998</v>
      </c>
      <c r="F40" s="45"/>
      <c r="G40" s="45" t="s">
        <v>228</v>
      </c>
      <c r="H40" s="45"/>
      <c r="I40" s="45" t="s">
        <v>229</v>
      </c>
      <c r="J40" s="45"/>
      <c r="K40" s="45">
        <v>0.50870000000000004</v>
      </c>
    </row>
    <row r="42" spans="1:33" x14ac:dyDescent="0.15">
      <c r="A42" s="41" t="s">
        <v>221</v>
      </c>
    </row>
    <row r="43" spans="1:33" x14ac:dyDescent="0.15">
      <c r="B43" s="52" t="s">
        <v>59</v>
      </c>
      <c r="C43" s="52" t="s">
        <v>12</v>
      </c>
      <c r="D43" s="34" t="s">
        <v>206</v>
      </c>
      <c r="E43" s="34" t="s">
        <v>207</v>
      </c>
      <c r="F43" s="34" t="s">
        <v>47</v>
      </c>
      <c r="G43" s="32" t="s">
        <v>22</v>
      </c>
      <c r="H43" s="32" t="s">
        <v>199</v>
      </c>
      <c r="I43" s="70" t="s">
        <v>205</v>
      </c>
      <c r="J43" s="53" t="s">
        <v>201</v>
      </c>
      <c r="K43" s="53" t="s">
        <v>132</v>
      </c>
      <c r="L43" s="53" t="s">
        <v>134</v>
      </c>
      <c r="M43" s="53" t="s">
        <v>233</v>
      </c>
      <c r="N43" s="32" t="s">
        <v>74</v>
      </c>
      <c r="O43" s="51" t="s">
        <v>200</v>
      </c>
      <c r="P43" s="31" t="s">
        <v>133</v>
      </c>
      <c r="Q43" s="74" t="s">
        <v>198</v>
      </c>
      <c r="R43" s="33" t="s">
        <v>45</v>
      </c>
      <c r="S43" s="33" t="s">
        <v>54</v>
      </c>
      <c r="T43" s="33" t="s">
        <v>62</v>
      </c>
      <c r="U43" s="54" t="s">
        <v>73</v>
      </c>
      <c r="V43" s="33" t="s">
        <v>104</v>
      </c>
      <c r="W43" s="33" t="s">
        <v>106</v>
      </c>
      <c r="X43" s="77" t="s">
        <v>108</v>
      </c>
      <c r="Y43" s="55" t="s">
        <v>202</v>
      </c>
      <c r="Z43" s="77" t="s">
        <v>203</v>
      </c>
      <c r="AA43" s="77" t="s">
        <v>204</v>
      </c>
      <c r="AB43" s="78" t="s">
        <v>126</v>
      </c>
      <c r="AC43" s="78" t="s">
        <v>128</v>
      </c>
      <c r="AD43" s="78" t="s">
        <v>129</v>
      </c>
      <c r="AE43" s="33" t="s">
        <v>140</v>
      </c>
      <c r="AF43" s="78" t="s">
        <v>141</v>
      </c>
      <c r="AG43" s="33" t="s">
        <v>144</v>
      </c>
    </row>
    <row r="44" spans="1:33" x14ac:dyDescent="0.15">
      <c r="A44" s="41" t="s">
        <v>223</v>
      </c>
      <c r="B44" s="43">
        <v>0.9869</v>
      </c>
      <c r="C44" s="48">
        <v>0.85660000000000003</v>
      </c>
      <c r="D44" s="48">
        <v>0.9869</v>
      </c>
      <c r="E44" s="48">
        <v>0.97860000000000003</v>
      </c>
      <c r="F44" s="48">
        <v>0.6966</v>
      </c>
      <c r="G44" s="48">
        <v>0.97609999999999997</v>
      </c>
      <c r="H44" s="43">
        <v>0.64419999999999999</v>
      </c>
      <c r="I44" s="71">
        <v>0.33529999999999999</v>
      </c>
      <c r="J44" s="43">
        <v>0.57430000000000003</v>
      </c>
      <c r="K44" s="43">
        <v>0.63990000000000002</v>
      </c>
      <c r="L44" s="48">
        <v>0.57789999999999997</v>
      </c>
      <c r="M44" s="45">
        <v>0.58989999999999998</v>
      </c>
      <c r="N44" s="43">
        <v>0.59960000000000002</v>
      </c>
      <c r="O44" s="43">
        <v>0.56320000000000003</v>
      </c>
      <c r="P44" s="48">
        <v>0.55589999999999995</v>
      </c>
      <c r="Q44" s="75">
        <v>0.47910000000000003</v>
      </c>
      <c r="R44" s="43">
        <v>0.77880000000000005</v>
      </c>
      <c r="S44" s="43">
        <v>0.748</v>
      </c>
      <c r="T44" s="43">
        <v>0.69889999999999997</v>
      </c>
      <c r="U44" s="43">
        <v>0.68769999999999998</v>
      </c>
      <c r="V44" s="43">
        <v>0.69510000000000005</v>
      </c>
      <c r="W44" s="43">
        <v>0.53439999999999999</v>
      </c>
      <c r="X44" s="75">
        <v>0.46010000000000001</v>
      </c>
      <c r="Y44" s="43">
        <v>0.56659999999999999</v>
      </c>
      <c r="Z44" s="75">
        <v>0.46789999999999998</v>
      </c>
      <c r="AA44" s="75">
        <v>0.47020000000000001</v>
      </c>
      <c r="AB44" s="75">
        <v>0.47</v>
      </c>
      <c r="AC44" s="79">
        <v>0.48359999999999997</v>
      </c>
      <c r="AD44" s="79">
        <v>0.45569999999999999</v>
      </c>
      <c r="AE44" s="45">
        <v>0.50980000000000003</v>
      </c>
      <c r="AF44" s="79">
        <v>0.45519999999999999</v>
      </c>
      <c r="AG44" s="43">
        <v>0.78820000000000001</v>
      </c>
    </row>
    <row r="45" spans="1:33" x14ac:dyDescent="0.15">
      <c r="A45" s="41" t="s">
        <v>224</v>
      </c>
      <c r="B45" s="63">
        <f>SUM(B44:N44)</f>
        <v>9.4428000000000001</v>
      </c>
      <c r="I45" s="72"/>
      <c r="O45" s="63">
        <f>SUM(B44:Q44)</f>
        <v>11.041</v>
      </c>
      <c r="P45" s="63"/>
      <c r="Q45" s="76"/>
      <c r="R45" s="63">
        <f>SUM(R44:AG44)</f>
        <v>9.2701999999999991</v>
      </c>
      <c r="X45" s="72"/>
      <c r="Z45" s="72"/>
      <c r="AA45" s="72"/>
      <c r="AB45" s="72"/>
      <c r="AC45" s="72"/>
      <c r="AD45" s="72"/>
      <c r="AF45" s="72"/>
    </row>
    <row r="46" spans="1:33" x14ac:dyDescent="0.15">
      <c r="A46" s="62" t="s">
        <v>225</v>
      </c>
      <c r="B46" s="64">
        <f>B44/$B$45</f>
        <v>0.10451349176091837</v>
      </c>
      <c r="C46" s="64">
        <f t="shared" ref="C46:N46" si="0">C44/$B$45</f>
        <v>9.0714618545346723E-2</v>
      </c>
      <c r="D46" s="64">
        <f t="shared" si="0"/>
        <v>0.10451349176091837</v>
      </c>
      <c r="E46" s="64">
        <f t="shared" si="0"/>
        <v>0.1036345151861736</v>
      </c>
      <c r="F46" s="64">
        <f t="shared" si="0"/>
        <v>7.3770491803278687E-2</v>
      </c>
      <c r="G46" s="64">
        <f t="shared" si="0"/>
        <v>0.10336976320582877</v>
      </c>
      <c r="H46" s="64">
        <f t="shared" si="0"/>
        <v>6.8221290295251411E-2</v>
      </c>
      <c r="I46" s="73">
        <f t="shared" si="0"/>
        <v>3.5508535603846314E-2</v>
      </c>
      <c r="J46" s="64">
        <f t="shared" si="0"/>
        <v>6.0818824924810437E-2</v>
      </c>
      <c r="K46" s="64">
        <f t="shared" si="0"/>
        <v>6.7765916889058336E-2</v>
      </c>
      <c r="L46" s="64">
        <f t="shared" si="0"/>
        <v>6.1200067776506967E-2</v>
      </c>
      <c r="M46" s="64">
        <f t="shared" si="0"/>
        <v>6.2470877282162066E-2</v>
      </c>
      <c r="N46" s="64">
        <f t="shared" si="0"/>
        <v>6.3498114965899952E-2</v>
      </c>
      <c r="Q46" s="72"/>
      <c r="X46" s="72"/>
      <c r="Z46" s="72"/>
      <c r="AA46" s="72"/>
      <c r="AB46" s="72"/>
      <c r="AC46" s="72"/>
      <c r="AD46" s="72"/>
      <c r="AF46" s="72"/>
    </row>
    <row r="47" spans="1:33" x14ac:dyDescent="0.15">
      <c r="A47" s="62" t="s">
        <v>226</v>
      </c>
      <c r="B47" s="64">
        <f t="shared" ref="B47:Q47" si="1">B44/$O$45</f>
        <v>8.9385019472873833E-2</v>
      </c>
      <c r="C47" s="64">
        <f t="shared" si="1"/>
        <v>7.7583552214473328E-2</v>
      </c>
      <c r="D47" s="64">
        <f t="shared" si="1"/>
        <v>8.9385019472873833E-2</v>
      </c>
      <c r="E47" s="64">
        <f t="shared" si="1"/>
        <v>8.8633275971379405E-2</v>
      </c>
      <c r="F47" s="64">
        <f t="shared" si="1"/>
        <v>6.3092111221809619E-2</v>
      </c>
      <c r="G47" s="64">
        <f t="shared" si="1"/>
        <v>8.8406847205869027E-2</v>
      </c>
      <c r="H47" s="64">
        <f t="shared" si="1"/>
        <v>5.8346164296712251E-2</v>
      </c>
      <c r="I47" s="73">
        <f t="shared" si="1"/>
        <v>3.0368626030250881E-2</v>
      </c>
      <c r="J47" s="64">
        <f t="shared" si="1"/>
        <v>5.2015216013042299E-2</v>
      </c>
      <c r="K47" s="64">
        <f t="shared" si="1"/>
        <v>5.7956706820034419E-2</v>
      </c>
      <c r="L47" s="64">
        <f t="shared" si="1"/>
        <v>5.2341273435377228E-2</v>
      </c>
      <c r="M47" s="64">
        <f t="shared" si="1"/>
        <v>5.3428131509827004E-2</v>
      </c>
      <c r="N47" s="64">
        <f t="shared" si="1"/>
        <v>5.4306675120007246E-2</v>
      </c>
      <c r="O47" s="64">
        <f t="shared" si="1"/>
        <v>5.1009872294176251E-2</v>
      </c>
      <c r="P47" s="64">
        <f t="shared" si="1"/>
        <v>5.0348700298885961E-2</v>
      </c>
      <c r="Q47" s="73">
        <f t="shared" si="1"/>
        <v>4.3392808622407394E-2</v>
      </c>
      <c r="R47" s="64"/>
      <c r="S47" s="64"/>
      <c r="T47" s="64"/>
      <c r="U47" s="64"/>
      <c r="V47" s="64"/>
      <c r="W47" s="64"/>
      <c r="X47" s="73"/>
      <c r="Y47" s="64"/>
      <c r="Z47" s="73"/>
      <c r="AA47" s="73"/>
      <c r="AB47" s="73"/>
      <c r="AC47" s="73"/>
      <c r="AD47" s="73"/>
      <c r="AE47" s="64"/>
      <c r="AF47" s="73"/>
    </row>
    <row r="48" spans="1:33" x14ac:dyDescent="0.15">
      <c r="A48" s="62" t="s">
        <v>227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R48" s="64">
        <f t="shared" ref="R48:AG48" si="2">R44/$R$45</f>
        <v>8.4011132445901929E-2</v>
      </c>
      <c r="S48" s="64">
        <f t="shared" si="2"/>
        <v>8.0688658281374739E-2</v>
      </c>
      <c r="T48" s="64">
        <f t="shared" si="2"/>
        <v>7.5392116674936893E-2</v>
      </c>
      <c r="U48" s="64">
        <f t="shared" si="2"/>
        <v>7.418394425147247E-2</v>
      </c>
      <c r="V48" s="64">
        <f t="shared" si="2"/>
        <v>7.4982201031261478E-2</v>
      </c>
      <c r="W48" s="64">
        <f t="shared" si="2"/>
        <v>5.7647084205303019E-2</v>
      </c>
      <c r="X48" s="73">
        <f t="shared" si="2"/>
        <v>4.9632154646070209E-2</v>
      </c>
      <c r="Y48" s="64">
        <f t="shared" si="2"/>
        <v>6.112057992276327E-2</v>
      </c>
      <c r="Z48" s="73">
        <f t="shared" si="2"/>
        <v>5.0473560440982938E-2</v>
      </c>
      <c r="AA48" s="73">
        <f t="shared" si="2"/>
        <v>5.0721667277944388E-2</v>
      </c>
      <c r="AB48" s="73">
        <f t="shared" si="2"/>
        <v>5.0700092770382517E-2</v>
      </c>
      <c r="AC48" s="73">
        <f t="shared" si="2"/>
        <v>5.2167159284589329E-2</v>
      </c>
      <c r="AD48" s="73">
        <f t="shared" si="2"/>
        <v>4.9157515479709181E-2</v>
      </c>
      <c r="AE48" s="64">
        <f t="shared" si="2"/>
        <v>5.499341977519364E-2</v>
      </c>
      <c r="AF48" s="73">
        <f t="shared" si="2"/>
        <v>4.9103579210804514E-2</v>
      </c>
      <c r="AG48" s="64">
        <f t="shared" si="2"/>
        <v>8.5025134301309577E-2</v>
      </c>
    </row>
    <row r="49" spans="1:24" x14ac:dyDescent="0.15">
      <c r="B49" s="65"/>
    </row>
    <row r="50" spans="1:24" x14ac:dyDescent="0.15">
      <c r="B50" s="65"/>
    </row>
    <row r="51" spans="1:24" x14ac:dyDescent="0.15">
      <c r="B51" s="65"/>
    </row>
    <row r="52" spans="1:24" x14ac:dyDescent="0.15">
      <c r="A52" s="41" t="s">
        <v>221</v>
      </c>
    </row>
    <row r="53" spans="1:24" x14ac:dyDescent="0.15">
      <c r="B53" s="52" t="s">
        <v>59</v>
      </c>
      <c r="C53" s="52" t="s">
        <v>12</v>
      </c>
      <c r="D53" s="34" t="s">
        <v>206</v>
      </c>
      <c r="E53" s="34" t="s">
        <v>207</v>
      </c>
      <c r="F53" s="34" t="s">
        <v>47</v>
      </c>
      <c r="G53" s="32" t="s">
        <v>22</v>
      </c>
      <c r="H53" s="32" t="s">
        <v>199</v>
      </c>
      <c r="I53" s="53" t="s">
        <v>201</v>
      </c>
      <c r="J53" s="53" t="s">
        <v>132</v>
      </c>
      <c r="K53" s="53" t="s">
        <v>134</v>
      </c>
      <c r="L53" s="53" t="s">
        <v>233</v>
      </c>
      <c r="M53" s="32" t="s">
        <v>74</v>
      </c>
      <c r="N53" s="51" t="s">
        <v>200</v>
      </c>
      <c r="O53" s="31" t="s">
        <v>133</v>
      </c>
      <c r="P53" s="33" t="s">
        <v>45</v>
      </c>
      <c r="Q53" s="33" t="s">
        <v>54</v>
      </c>
      <c r="R53" s="33" t="s">
        <v>62</v>
      </c>
      <c r="S53" s="54" t="s">
        <v>73</v>
      </c>
      <c r="T53" s="33" t="s">
        <v>106</v>
      </c>
      <c r="U53" s="55" t="s">
        <v>202</v>
      </c>
      <c r="V53" s="33" t="s">
        <v>140</v>
      </c>
    </row>
    <row r="54" spans="1:24" x14ac:dyDescent="0.15">
      <c r="A54" s="41" t="s">
        <v>223</v>
      </c>
      <c r="B54" s="43">
        <v>0.9869</v>
      </c>
      <c r="C54" s="48">
        <v>0.85660000000000003</v>
      </c>
      <c r="D54" s="48">
        <v>0.9869</v>
      </c>
      <c r="E54" s="48">
        <v>0.97860000000000003</v>
      </c>
      <c r="F54" s="48">
        <v>0.6966</v>
      </c>
      <c r="G54" s="48">
        <v>0.97609999999999997</v>
      </c>
      <c r="H54" s="43">
        <v>0.64419999999999999</v>
      </c>
      <c r="I54" s="43">
        <v>0.57430000000000003</v>
      </c>
      <c r="J54" s="43">
        <v>0.63990000000000002</v>
      </c>
      <c r="K54" s="48">
        <v>0.57789999999999997</v>
      </c>
      <c r="L54" s="45">
        <v>0.58989999999999998</v>
      </c>
      <c r="M54" s="43">
        <v>0.59960000000000002</v>
      </c>
      <c r="N54" s="43">
        <v>0.56320000000000003</v>
      </c>
      <c r="O54" s="48">
        <v>0.55589999999999995</v>
      </c>
      <c r="P54" s="43">
        <v>0.77880000000000005</v>
      </c>
      <c r="Q54" s="43">
        <v>0.748</v>
      </c>
      <c r="R54" s="43">
        <v>0.69889999999999997</v>
      </c>
      <c r="S54" s="43">
        <v>0.68769999999999998</v>
      </c>
      <c r="T54" s="43">
        <v>0.53439999999999999</v>
      </c>
      <c r="U54" s="43">
        <v>0.56659999999999999</v>
      </c>
      <c r="V54" s="45">
        <v>0.50980000000000003</v>
      </c>
    </row>
    <row r="55" spans="1:24" x14ac:dyDescent="0.15">
      <c r="A55" s="41" t="s">
        <v>224</v>
      </c>
      <c r="B55" s="63">
        <f>SUM(B54:M54)</f>
        <v>9.1074999999999999</v>
      </c>
      <c r="N55" s="63">
        <f>SUM(B54:O54)</f>
        <v>10.226599999999999</v>
      </c>
      <c r="O55" s="63"/>
      <c r="P55" s="63">
        <f>SUM(P54:V54)</f>
        <v>4.5242000000000004</v>
      </c>
    </row>
    <row r="56" spans="1:24" x14ac:dyDescent="0.15">
      <c r="A56" s="62" t="s">
        <v>225</v>
      </c>
      <c r="B56" s="64">
        <f>B54/$B$55</f>
        <v>0.10836124073565742</v>
      </c>
      <c r="C56" s="64">
        <f t="shared" ref="C56:M56" si="3">C54/$B$55</f>
        <v>9.4054350809772175E-2</v>
      </c>
      <c r="D56" s="64">
        <f t="shared" si="3"/>
        <v>0.10836124073565742</v>
      </c>
      <c r="E56" s="64">
        <f t="shared" si="3"/>
        <v>0.10744990392533627</v>
      </c>
      <c r="F56" s="64">
        <f t="shared" si="3"/>
        <v>7.6486412297556955E-2</v>
      </c>
      <c r="G56" s="64">
        <f t="shared" si="3"/>
        <v>0.10717540488608289</v>
      </c>
      <c r="H56" s="64">
        <f t="shared" si="3"/>
        <v>7.0732912434806477E-2</v>
      </c>
      <c r="I56" s="64">
        <f t="shared" si="3"/>
        <v>6.3057919297282466E-2</v>
      </c>
      <c r="J56" s="64">
        <f t="shared" si="3"/>
        <v>7.0260774087290701E-2</v>
      </c>
      <c r="K56" s="64">
        <f t="shared" si="3"/>
        <v>6.3453197913807297E-2</v>
      </c>
      <c r="L56" s="64">
        <f t="shared" si="3"/>
        <v>6.4770793302223434E-2</v>
      </c>
      <c r="M56" s="64">
        <f t="shared" si="3"/>
        <v>6.5835849574526498E-2</v>
      </c>
    </row>
    <row r="57" spans="1:24" x14ac:dyDescent="0.15">
      <c r="A57" s="62" t="s">
        <v>226</v>
      </c>
      <c r="B57" s="64">
        <f>B54/$N$55</f>
        <v>9.6503236657344574E-2</v>
      </c>
      <c r="C57" s="64">
        <f t="shared" ref="C57:O57" si="4">C54/$N$55</f>
        <v>8.3761954119648763E-2</v>
      </c>
      <c r="D57" s="64">
        <f t="shared" si="4"/>
        <v>9.6503236657344574E-2</v>
      </c>
      <c r="E57" s="64">
        <f t="shared" si="4"/>
        <v>9.5691627715956434E-2</v>
      </c>
      <c r="F57" s="64">
        <f t="shared" si="4"/>
        <v>6.8116480550720671E-2</v>
      </c>
      <c r="G57" s="64">
        <f t="shared" si="4"/>
        <v>9.5447167191441931E-2</v>
      </c>
      <c r="H57" s="64">
        <f t="shared" si="4"/>
        <v>6.2992587956896717E-2</v>
      </c>
      <c r="I57" s="64">
        <f t="shared" si="4"/>
        <v>5.615747169147127E-2</v>
      </c>
      <c r="J57" s="64">
        <f t="shared" si="4"/>
        <v>6.2572115854731783E-2</v>
      </c>
      <c r="K57" s="64">
        <f t="shared" si="4"/>
        <v>5.6509494846772146E-2</v>
      </c>
      <c r="L57" s="64">
        <f t="shared" si="4"/>
        <v>5.7682905364441754E-2</v>
      </c>
      <c r="M57" s="64">
        <f t="shared" si="4"/>
        <v>5.8631412199558024E-2</v>
      </c>
      <c r="N57" s="64">
        <f t="shared" si="4"/>
        <v>5.5072066962626884E-2</v>
      </c>
      <c r="O57" s="64">
        <f t="shared" si="4"/>
        <v>5.4358242231044532E-2</v>
      </c>
      <c r="P57" s="64"/>
      <c r="Q57" s="64"/>
      <c r="R57" s="64"/>
      <c r="S57" s="64"/>
      <c r="T57" s="64"/>
      <c r="U57" s="64"/>
      <c r="V57" s="64"/>
    </row>
    <row r="58" spans="1:24" x14ac:dyDescent="0.15">
      <c r="A58" s="62" t="s">
        <v>227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>
        <f t="shared" ref="P58" si="5">N54/$P$55</f>
        <v>0.12448609698952301</v>
      </c>
      <c r="Q58" s="64">
        <f t="shared" ref="Q58" si="6">O54/$P$55</f>
        <v>0.12287255205340168</v>
      </c>
      <c r="R58" s="64">
        <f t="shared" ref="R58" si="7">P54/$P$55</f>
        <v>0.17214093099332478</v>
      </c>
      <c r="S58" s="64">
        <f t="shared" ref="S58" si="8">Q54/$P$55</f>
        <v>0.16533309756421022</v>
      </c>
      <c r="T58" s="64">
        <f t="shared" ref="T58" si="9">R54/$P$55</f>
        <v>0.15448035011714775</v>
      </c>
      <c r="U58" s="64">
        <f t="shared" ref="U58" si="10">S54/$P$55</f>
        <v>0.15200477432474246</v>
      </c>
      <c r="V58" s="64">
        <f t="shared" ref="V58" si="11">T54/$P$55</f>
        <v>0.11812033066619511</v>
      </c>
      <c r="W58" s="73"/>
      <c r="X58" s="64"/>
    </row>
  </sheetData>
  <autoFilter ref="A1:E39" xr:uid="{00000000-0009-0000-0000-000004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</vt:lpstr>
      <vt:lpstr>monthly</vt:lpstr>
      <vt:lpstr>quarterly </vt:lpstr>
      <vt:lpstr>index</vt:lpstr>
      <vt:lpstr>hecheng_train</vt:lpstr>
      <vt:lpstr>kuosan_train</vt:lpstr>
      <vt:lpstr>crosscorr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2018-10-11T07:26:04Z</dcterms:modified>
</cp:coreProperties>
</file>