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C:\Users\12811\Desktop\BF+HRTF\Result3\Sensi to ITD&amp;ILD\"/>
    </mc:Choice>
  </mc:AlternateContent>
  <xr:revisionPtr revIDLastSave="0" documentId="13_ncr:1_{77EB0EF4-0C0E-4F7F-B825-87976CAAB2BF}" xr6:coauthVersionLast="47" xr6:coauthVersionMax="47" xr10:uidLastSave="{00000000-0000-0000-0000-000000000000}"/>
  <bookViews>
    <workbookView xWindow="-110" yWindow="-110" windowWidth="25820" windowHeight="13900" activeTab="10" xr2:uid="{00000000-000D-0000-FFFF-FFFF00000000}"/>
  </bookViews>
  <sheets>
    <sheet name="basis" sheetId="32" r:id="rId1"/>
    <sheet name="lf_no" sheetId="18" r:id="rId2"/>
    <sheet name="lf_+ITD" sheetId="19" r:id="rId3"/>
    <sheet name="lf_-ITD" sheetId="20" r:id="rId4"/>
    <sheet name="lf_++ITD" sheetId="28" r:id="rId5"/>
    <sheet name="lf_--ITD" sheetId="29" r:id="rId6"/>
    <sheet name="lf_+ILD" sheetId="21" r:id="rId7"/>
    <sheet name="lf_-ILD" sheetId="22" r:id="rId8"/>
    <sheet name="lf_++ILD" sheetId="30" r:id="rId9"/>
    <sheet name="lf_--ILD" sheetId="31" r:id="rId10"/>
    <sheet name="LF" sheetId="33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64" i="33" l="1"/>
  <c r="B164" i="33"/>
  <c r="A165" i="33"/>
  <c r="B165" i="33"/>
  <c r="K3" i="31"/>
  <c r="K6" i="31"/>
  <c r="J9" i="31"/>
  <c r="K9" i="31"/>
  <c r="K13" i="31"/>
  <c r="J14" i="31"/>
  <c r="K14" i="31"/>
  <c r="J15" i="31"/>
  <c r="J19" i="31"/>
  <c r="K19" i="31"/>
  <c r="D3" i="31"/>
  <c r="E3" i="31"/>
  <c r="D4" i="31"/>
  <c r="E4" i="31"/>
  <c r="D5" i="31"/>
  <c r="E5" i="31"/>
  <c r="D6" i="31"/>
  <c r="E6" i="31"/>
  <c r="D7" i="31"/>
  <c r="E7" i="31"/>
  <c r="D8" i="31"/>
  <c r="E8" i="31"/>
  <c r="D9" i="31"/>
  <c r="E9" i="31"/>
  <c r="D10" i="31"/>
  <c r="E10" i="31"/>
  <c r="D11" i="31"/>
  <c r="E11" i="31"/>
  <c r="D12" i="31"/>
  <c r="E12" i="31"/>
  <c r="D13" i="31"/>
  <c r="E13" i="31"/>
  <c r="D14" i="31"/>
  <c r="E14" i="31"/>
  <c r="D15" i="31"/>
  <c r="E15" i="31"/>
  <c r="D16" i="31"/>
  <c r="E16" i="31"/>
  <c r="D17" i="31"/>
  <c r="E17" i="31"/>
  <c r="D18" i="31"/>
  <c r="E18" i="31"/>
  <c r="D19" i="31"/>
  <c r="E19" i="31"/>
  <c r="E2" i="31"/>
  <c r="D2" i="31"/>
  <c r="J5" i="30"/>
  <c r="J13" i="30"/>
  <c r="K13" i="30"/>
  <c r="K19" i="30"/>
  <c r="D3" i="30"/>
  <c r="E3" i="30"/>
  <c r="D4" i="30"/>
  <c r="E4" i="30"/>
  <c r="D5" i="30"/>
  <c r="E5" i="30"/>
  <c r="D6" i="30"/>
  <c r="E6" i="30"/>
  <c r="D7" i="30"/>
  <c r="E7" i="30"/>
  <c r="D8" i="30"/>
  <c r="E8" i="30"/>
  <c r="D9" i="30"/>
  <c r="E9" i="30"/>
  <c r="D10" i="30"/>
  <c r="E10" i="30"/>
  <c r="D11" i="30"/>
  <c r="E11" i="30"/>
  <c r="D12" i="30"/>
  <c r="E12" i="30"/>
  <c r="D13" i="30"/>
  <c r="E13" i="30"/>
  <c r="D14" i="30"/>
  <c r="E14" i="30"/>
  <c r="D15" i="30"/>
  <c r="E15" i="30"/>
  <c r="D16" i="30"/>
  <c r="E16" i="30"/>
  <c r="D17" i="30"/>
  <c r="E17" i="30"/>
  <c r="D18" i="30"/>
  <c r="E18" i="30"/>
  <c r="D19" i="30"/>
  <c r="E19" i="30"/>
  <c r="E2" i="30"/>
  <c r="D2" i="30"/>
  <c r="J8" i="22"/>
  <c r="K8" i="22"/>
  <c r="J9" i="22"/>
  <c r="K9" i="22"/>
  <c r="J10" i="22"/>
  <c r="K10" i="22"/>
  <c r="J13" i="22"/>
  <c r="K13" i="22"/>
  <c r="J14" i="22"/>
  <c r="K14" i="22"/>
  <c r="J15" i="22"/>
  <c r="K15" i="22"/>
  <c r="J16" i="22"/>
  <c r="K16" i="22"/>
  <c r="K18" i="22"/>
  <c r="K23" i="22"/>
  <c r="J24" i="22"/>
  <c r="K24" i="22"/>
  <c r="J25" i="22"/>
  <c r="K25" i="22"/>
  <c r="J26" i="22"/>
  <c r="K26" i="22"/>
  <c r="J29" i="22"/>
  <c r="K29" i="22"/>
  <c r="J30" i="22"/>
  <c r="K30" i="22"/>
  <c r="J34" i="22"/>
  <c r="K34" i="22"/>
  <c r="K2" i="22"/>
  <c r="J2" i="22"/>
  <c r="D3" i="22"/>
  <c r="E3" i="22"/>
  <c r="D4" i="22"/>
  <c r="E4" i="22"/>
  <c r="D5" i="22"/>
  <c r="E5" i="22"/>
  <c r="D6" i="22"/>
  <c r="E6" i="22"/>
  <c r="D7" i="22"/>
  <c r="E7" i="22"/>
  <c r="D8" i="22"/>
  <c r="E8" i="22"/>
  <c r="D9" i="22"/>
  <c r="E9" i="22"/>
  <c r="D10" i="22"/>
  <c r="E10" i="22"/>
  <c r="D11" i="22"/>
  <c r="E11" i="22"/>
  <c r="D12" i="22"/>
  <c r="E12" i="22"/>
  <c r="D13" i="22"/>
  <c r="E13" i="22"/>
  <c r="D14" i="22"/>
  <c r="E14" i="22"/>
  <c r="D15" i="22"/>
  <c r="E15" i="22"/>
  <c r="D16" i="22"/>
  <c r="E16" i="22"/>
  <c r="D17" i="22"/>
  <c r="E17" i="22"/>
  <c r="D18" i="22"/>
  <c r="E18" i="22"/>
  <c r="D19" i="22"/>
  <c r="E19" i="22"/>
  <c r="D20" i="22"/>
  <c r="E20" i="22"/>
  <c r="D21" i="22"/>
  <c r="E21" i="22"/>
  <c r="D22" i="22"/>
  <c r="E22" i="22"/>
  <c r="D23" i="22"/>
  <c r="E23" i="22"/>
  <c r="D24" i="22"/>
  <c r="E24" i="22"/>
  <c r="D25" i="22"/>
  <c r="E25" i="22"/>
  <c r="D26" i="22"/>
  <c r="E26" i="22"/>
  <c r="D27" i="22"/>
  <c r="E27" i="22"/>
  <c r="D28" i="22"/>
  <c r="E28" i="22"/>
  <c r="D29" i="22"/>
  <c r="E29" i="22"/>
  <c r="D30" i="22"/>
  <c r="E30" i="22"/>
  <c r="D31" i="22"/>
  <c r="E31" i="22"/>
  <c r="D32" i="22"/>
  <c r="E32" i="22"/>
  <c r="D33" i="22"/>
  <c r="E33" i="22"/>
  <c r="D34" i="22"/>
  <c r="E34" i="22"/>
  <c r="D35" i="22"/>
  <c r="E35" i="22"/>
  <c r="E2" i="22"/>
  <c r="D2" i="22"/>
  <c r="D3" i="21"/>
  <c r="E3" i="21"/>
  <c r="D4" i="21"/>
  <c r="E4" i="21"/>
  <c r="D5" i="21"/>
  <c r="E5" i="21"/>
  <c r="D6" i="21"/>
  <c r="E6" i="21"/>
  <c r="D7" i="21"/>
  <c r="E7" i="21"/>
  <c r="D8" i="21"/>
  <c r="E8" i="21"/>
  <c r="D9" i="21"/>
  <c r="E9" i="21"/>
  <c r="D10" i="21"/>
  <c r="E10" i="21"/>
  <c r="D11" i="21"/>
  <c r="E11" i="21"/>
  <c r="D12" i="21"/>
  <c r="E12" i="21"/>
  <c r="D13" i="21"/>
  <c r="E13" i="21"/>
  <c r="D14" i="21"/>
  <c r="E14" i="21"/>
  <c r="D15" i="21"/>
  <c r="E15" i="21"/>
  <c r="D16" i="21"/>
  <c r="E16" i="21"/>
  <c r="D17" i="21"/>
  <c r="E17" i="21"/>
  <c r="D18" i="21"/>
  <c r="E18" i="21"/>
  <c r="D19" i="21"/>
  <c r="E19" i="21"/>
  <c r="D20" i="21"/>
  <c r="E20" i="21"/>
  <c r="D21" i="21"/>
  <c r="E21" i="21"/>
  <c r="D22" i="21"/>
  <c r="E22" i="21"/>
  <c r="D23" i="21"/>
  <c r="E23" i="21"/>
  <c r="D24" i="21"/>
  <c r="E24" i="21"/>
  <c r="D25" i="21"/>
  <c r="E25" i="21"/>
  <c r="D26" i="21"/>
  <c r="E26" i="21"/>
  <c r="D27" i="21"/>
  <c r="E27" i="21"/>
  <c r="D28" i="21"/>
  <c r="E28" i="21"/>
  <c r="D29" i="21"/>
  <c r="E29" i="21"/>
  <c r="D30" i="21"/>
  <c r="E30" i="21"/>
  <c r="D31" i="21"/>
  <c r="E31" i="21"/>
  <c r="D32" i="21"/>
  <c r="E32" i="21"/>
  <c r="D33" i="21"/>
  <c r="E33" i="21"/>
  <c r="D34" i="21"/>
  <c r="E34" i="21"/>
  <c r="D35" i="21"/>
  <c r="E35" i="21"/>
  <c r="E2" i="21"/>
  <c r="D2" i="21"/>
  <c r="J5" i="29"/>
  <c r="K5" i="29"/>
  <c r="J6" i="29"/>
  <c r="K6" i="29"/>
  <c r="J7" i="29"/>
  <c r="J10" i="29"/>
  <c r="K10" i="29"/>
  <c r="J11" i="29"/>
  <c r="K11" i="29"/>
  <c r="J12" i="29"/>
  <c r="K12" i="29"/>
  <c r="J13" i="29"/>
  <c r="K13" i="29"/>
  <c r="J14" i="29"/>
  <c r="K14" i="29"/>
  <c r="D3" i="29"/>
  <c r="E3" i="29"/>
  <c r="D4" i="29"/>
  <c r="E4" i="29"/>
  <c r="D5" i="29"/>
  <c r="E5" i="29"/>
  <c r="D6" i="29"/>
  <c r="E6" i="29"/>
  <c r="D7" i="29"/>
  <c r="E7" i="29"/>
  <c r="D8" i="29"/>
  <c r="E8" i="29"/>
  <c r="D9" i="29"/>
  <c r="E9" i="29"/>
  <c r="D10" i="29"/>
  <c r="E10" i="29"/>
  <c r="D11" i="29"/>
  <c r="E11" i="29"/>
  <c r="D12" i="29"/>
  <c r="E12" i="29"/>
  <c r="D13" i="29"/>
  <c r="E13" i="29"/>
  <c r="D14" i="29"/>
  <c r="E14" i="29"/>
  <c r="D15" i="29"/>
  <c r="E15" i="29"/>
  <c r="D16" i="29"/>
  <c r="E16" i="29"/>
  <c r="D17" i="29"/>
  <c r="E17" i="29"/>
  <c r="D18" i="29"/>
  <c r="E18" i="29"/>
  <c r="D19" i="29"/>
  <c r="E19" i="29"/>
  <c r="E2" i="29"/>
  <c r="D2" i="29"/>
  <c r="K3" i="28"/>
  <c r="J5" i="28"/>
  <c r="K5" i="28"/>
  <c r="K6" i="28"/>
  <c r="J13" i="28"/>
  <c r="J17" i="28"/>
  <c r="K17" i="28"/>
  <c r="J18" i="28"/>
  <c r="K18" i="28"/>
  <c r="J19" i="28"/>
  <c r="K19" i="28"/>
  <c r="D3" i="28"/>
  <c r="E3" i="28"/>
  <c r="D4" i="28"/>
  <c r="E4" i="28"/>
  <c r="D5" i="28"/>
  <c r="E5" i="28"/>
  <c r="D6" i="28"/>
  <c r="E6" i="28"/>
  <c r="D7" i="28"/>
  <c r="E7" i="28"/>
  <c r="D8" i="28"/>
  <c r="E8" i="28"/>
  <c r="D9" i="28"/>
  <c r="E9" i="28"/>
  <c r="D10" i="28"/>
  <c r="E10" i="28"/>
  <c r="D11" i="28"/>
  <c r="E11" i="28"/>
  <c r="D12" i="28"/>
  <c r="E12" i="28"/>
  <c r="D13" i="28"/>
  <c r="E13" i="28"/>
  <c r="D14" i="28"/>
  <c r="E14" i="28"/>
  <c r="D15" i="28"/>
  <c r="E15" i="28"/>
  <c r="D16" i="28"/>
  <c r="E16" i="28"/>
  <c r="D17" i="28"/>
  <c r="E17" i="28"/>
  <c r="D18" i="28"/>
  <c r="E18" i="28"/>
  <c r="D19" i="28"/>
  <c r="E19" i="28"/>
  <c r="E2" i="28"/>
  <c r="D2" i="28"/>
  <c r="K11" i="20"/>
  <c r="K27" i="20"/>
  <c r="K30" i="20"/>
  <c r="K34" i="20"/>
  <c r="K35" i="20"/>
  <c r="J14" i="20"/>
  <c r="J30" i="20"/>
  <c r="E3" i="20"/>
  <c r="E4" i="20"/>
  <c r="E5" i="20"/>
  <c r="E6" i="20"/>
  <c r="E7" i="20"/>
  <c r="E8" i="20"/>
  <c r="E9" i="20"/>
  <c r="E10" i="20"/>
  <c r="E11" i="20"/>
  <c r="E12" i="20"/>
  <c r="E13" i="20"/>
  <c r="E14" i="20"/>
  <c r="E15" i="20"/>
  <c r="E16" i="20"/>
  <c r="E17" i="20"/>
  <c r="E18" i="20"/>
  <c r="E19" i="20"/>
  <c r="E20" i="20"/>
  <c r="E21" i="20"/>
  <c r="E22" i="20"/>
  <c r="E23" i="20"/>
  <c r="E24" i="20"/>
  <c r="E25" i="20"/>
  <c r="E26" i="20"/>
  <c r="E27" i="20"/>
  <c r="E28" i="20"/>
  <c r="E29" i="20"/>
  <c r="E30" i="20"/>
  <c r="E31" i="20"/>
  <c r="E32" i="20"/>
  <c r="E33" i="20"/>
  <c r="E34" i="20"/>
  <c r="E35" i="20"/>
  <c r="E2" i="20"/>
  <c r="D3" i="20"/>
  <c r="D4" i="20"/>
  <c r="D5" i="20"/>
  <c r="D6" i="20"/>
  <c r="D7" i="20"/>
  <c r="D8" i="20"/>
  <c r="D9" i="20"/>
  <c r="D10" i="20"/>
  <c r="D11" i="20"/>
  <c r="D12" i="20"/>
  <c r="D13" i="20"/>
  <c r="D14" i="20"/>
  <c r="D15" i="20"/>
  <c r="D16" i="20"/>
  <c r="D17" i="20"/>
  <c r="D18" i="20"/>
  <c r="D19" i="20"/>
  <c r="D20" i="20"/>
  <c r="D21" i="20"/>
  <c r="D22" i="20"/>
  <c r="D23" i="20"/>
  <c r="D24" i="20"/>
  <c r="D25" i="20"/>
  <c r="D26" i="20"/>
  <c r="D27" i="20"/>
  <c r="D28" i="20"/>
  <c r="D29" i="20"/>
  <c r="D30" i="20"/>
  <c r="D31" i="20"/>
  <c r="D32" i="20"/>
  <c r="D33" i="20"/>
  <c r="D34" i="20"/>
  <c r="D35" i="20"/>
  <c r="D2" i="20"/>
  <c r="K3" i="19"/>
  <c r="K13" i="19"/>
  <c r="K14" i="19"/>
  <c r="K15" i="19"/>
  <c r="K16" i="19"/>
  <c r="K17" i="19"/>
  <c r="K19" i="19"/>
  <c r="K27" i="19"/>
  <c r="K29" i="19"/>
  <c r="K30" i="19"/>
  <c r="K31" i="19"/>
  <c r="K34" i="19"/>
  <c r="K35" i="19"/>
  <c r="J11" i="19"/>
  <c r="J13" i="19"/>
  <c r="J14" i="19"/>
  <c r="J15" i="19"/>
  <c r="J16" i="19"/>
  <c r="J17" i="19"/>
  <c r="J26" i="19"/>
  <c r="J27" i="19"/>
  <c r="J29" i="19"/>
  <c r="J30" i="19"/>
  <c r="J31" i="19"/>
  <c r="J33" i="19"/>
  <c r="E3" i="19"/>
  <c r="E4" i="19"/>
  <c r="E5" i="19"/>
  <c r="E6" i="19"/>
  <c r="E7" i="19"/>
  <c r="E8" i="19"/>
  <c r="E9" i="19"/>
  <c r="E10" i="19"/>
  <c r="E11" i="19"/>
  <c r="E12" i="19"/>
  <c r="E13" i="19"/>
  <c r="E14" i="19"/>
  <c r="E15" i="19"/>
  <c r="E16" i="19"/>
  <c r="E17" i="19"/>
  <c r="E18" i="19"/>
  <c r="E19" i="19"/>
  <c r="E20" i="19"/>
  <c r="E21" i="19"/>
  <c r="E22" i="19"/>
  <c r="E23" i="19"/>
  <c r="E24" i="19"/>
  <c r="E25" i="19"/>
  <c r="E26" i="19"/>
  <c r="E27" i="19"/>
  <c r="E28" i="19"/>
  <c r="E29" i="19"/>
  <c r="E30" i="19"/>
  <c r="E31" i="19"/>
  <c r="E32" i="19"/>
  <c r="E33" i="19"/>
  <c r="E34" i="19"/>
  <c r="E35" i="19"/>
  <c r="E2" i="19"/>
  <c r="D3" i="19"/>
  <c r="D4" i="19"/>
  <c r="D5" i="19"/>
  <c r="D6" i="19"/>
  <c r="D7" i="19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2" i="19"/>
  <c r="E3" i="18"/>
  <c r="E4" i="18"/>
  <c r="E5" i="18"/>
  <c r="E6" i="18"/>
  <c r="E7" i="18"/>
  <c r="E8" i="18"/>
  <c r="E9" i="18"/>
  <c r="E10" i="18"/>
  <c r="E11" i="18"/>
  <c r="E12" i="18"/>
  <c r="E13" i="18"/>
  <c r="E14" i="18"/>
  <c r="E15" i="18"/>
  <c r="E16" i="18"/>
  <c r="E17" i="18"/>
  <c r="E18" i="18"/>
  <c r="E19" i="18"/>
  <c r="E20" i="18"/>
  <c r="E21" i="18"/>
  <c r="E22" i="18"/>
  <c r="E23" i="18"/>
  <c r="E24" i="18"/>
  <c r="E25" i="18"/>
  <c r="E26" i="18"/>
  <c r="E27" i="18"/>
  <c r="E28" i="18"/>
  <c r="E29" i="18"/>
  <c r="E30" i="18"/>
  <c r="E31" i="18"/>
  <c r="E32" i="18"/>
  <c r="E33" i="18"/>
  <c r="E34" i="18"/>
  <c r="E35" i="18"/>
  <c r="E36" i="18"/>
  <c r="E37" i="18"/>
  <c r="E38" i="18"/>
  <c r="E39" i="18"/>
  <c r="E40" i="18"/>
  <c r="E41" i="18"/>
  <c r="E42" i="18"/>
  <c r="E43" i="18"/>
  <c r="E44" i="18"/>
  <c r="E45" i="18"/>
  <c r="E46" i="18"/>
  <c r="E47" i="18"/>
  <c r="E48" i="18"/>
  <c r="E49" i="18"/>
  <c r="E50" i="18"/>
  <c r="E51" i="18"/>
  <c r="E52" i="18"/>
  <c r="E53" i="18"/>
  <c r="E54" i="18"/>
  <c r="E55" i="18"/>
  <c r="E56" i="18"/>
  <c r="E57" i="18"/>
  <c r="E58" i="18"/>
  <c r="E59" i="18"/>
  <c r="E60" i="18"/>
  <c r="E61" i="18"/>
  <c r="E62" i="18"/>
  <c r="E63" i="18"/>
  <c r="E64" i="18"/>
  <c r="E65" i="18"/>
  <c r="E66" i="18"/>
  <c r="E67" i="18"/>
  <c r="E68" i="18"/>
  <c r="E69" i="18"/>
  <c r="E70" i="18"/>
  <c r="E71" i="18"/>
  <c r="E72" i="18"/>
  <c r="E73" i="18"/>
  <c r="E2" i="18"/>
  <c r="D3" i="18"/>
  <c r="D4" i="18"/>
  <c r="D5" i="18"/>
  <c r="D6" i="18"/>
  <c r="D7" i="18"/>
  <c r="D8" i="18"/>
  <c r="D9" i="18"/>
  <c r="D10" i="18"/>
  <c r="D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4" i="18"/>
  <c r="D25" i="18"/>
  <c r="D26" i="18"/>
  <c r="D27" i="18"/>
  <c r="D28" i="18"/>
  <c r="D29" i="18"/>
  <c r="D30" i="18"/>
  <c r="D31" i="18"/>
  <c r="D32" i="18"/>
  <c r="D33" i="18"/>
  <c r="D34" i="18"/>
  <c r="D35" i="18"/>
  <c r="D36" i="18"/>
  <c r="D37" i="18"/>
  <c r="D38" i="18"/>
  <c r="D39" i="18"/>
  <c r="D40" i="18"/>
  <c r="D41" i="18"/>
  <c r="D42" i="18"/>
  <c r="D43" i="18"/>
  <c r="D44" i="18"/>
  <c r="D45" i="18"/>
  <c r="D46" i="18"/>
  <c r="D47" i="18"/>
  <c r="D48" i="18"/>
  <c r="D49" i="18"/>
  <c r="D50" i="18"/>
  <c r="D51" i="18"/>
  <c r="D52" i="18"/>
  <c r="D53" i="18"/>
  <c r="D54" i="18"/>
  <c r="D55" i="18"/>
  <c r="D56" i="18"/>
  <c r="D57" i="18"/>
  <c r="D58" i="18"/>
  <c r="D59" i="18"/>
  <c r="D60" i="18"/>
  <c r="D61" i="18"/>
  <c r="D62" i="18"/>
  <c r="D63" i="18"/>
  <c r="D64" i="18"/>
  <c r="D65" i="18"/>
  <c r="D66" i="18"/>
  <c r="D67" i="18"/>
  <c r="D68" i="18"/>
  <c r="D69" i="18"/>
  <c r="D70" i="18"/>
  <c r="D71" i="18"/>
  <c r="D72" i="18"/>
  <c r="D73" i="18"/>
  <c r="D2" i="18"/>
  <c r="A160" i="33"/>
  <c r="D160" i="33"/>
  <c r="A161" i="33"/>
  <c r="D161" i="33"/>
  <c r="A162" i="33"/>
  <c r="D162" i="33"/>
  <c r="A163" i="33"/>
  <c r="D163" i="33"/>
  <c r="D164" i="33"/>
  <c r="D165" i="33"/>
  <c r="A166" i="33"/>
  <c r="D166" i="33"/>
  <c r="A167" i="33"/>
  <c r="D167" i="33"/>
  <c r="A168" i="33"/>
  <c r="D168" i="33"/>
  <c r="A169" i="33"/>
  <c r="D169" i="33"/>
  <c r="A170" i="33"/>
  <c r="D170" i="33"/>
  <c r="A171" i="33"/>
  <c r="D171" i="33"/>
  <c r="A172" i="33"/>
  <c r="D172" i="33"/>
  <c r="A173" i="33"/>
  <c r="D173" i="33"/>
  <c r="A174" i="33"/>
  <c r="D174" i="33"/>
  <c r="A175" i="33"/>
  <c r="D175" i="33"/>
  <c r="A176" i="33"/>
  <c r="D176" i="33"/>
  <c r="D159" i="33"/>
  <c r="A159" i="33"/>
  <c r="A158" i="33"/>
  <c r="D158" i="33"/>
  <c r="A142" i="33"/>
  <c r="D142" i="33"/>
  <c r="A143" i="33"/>
  <c r="D143" i="33"/>
  <c r="A144" i="33"/>
  <c r="D144" i="33"/>
  <c r="A145" i="33"/>
  <c r="D145" i="33"/>
  <c r="A146" i="33"/>
  <c r="D146" i="33"/>
  <c r="A147" i="33"/>
  <c r="D147" i="33"/>
  <c r="A148" i="33"/>
  <c r="D148" i="33"/>
  <c r="A149" i="33"/>
  <c r="D149" i="33"/>
  <c r="A150" i="33"/>
  <c r="D150" i="33"/>
  <c r="A151" i="33"/>
  <c r="D151" i="33"/>
  <c r="A152" i="33"/>
  <c r="D152" i="33"/>
  <c r="A153" i="33"/>
  <c r="D153" i="33"/>
  <c r="A154" i="33"/>
  <c r="D154" i="33"/>
  <c r="A155" i="33"/>
  <c r="D155" i="33"/>
  <c r="A156" i="33"/>
  <c r="D156" i="33"/>
  <c r="A157" i="33"/>
  <c r="D157" i="33"/>
  <c r="D141" i="33"/>
  <c r="A141" i="33"/>
  <c r="A138" i="33"/>
  <c r="D138" i="33"/>
  <c r="A139" i="33"/>
  <c r="D139" i="33"/>
  <c r="A140" i="33"/>
  <c r="D140" i="33"/>
  <c r="A121" i="33"/>
  <c r="D121" i="33"/>
  <c r="A122" i="33"/>
  <c r="D122" i="33"/>
  <c r="A123" i="33"/>
  <c r="D123" i="33"/>
  <c r="A124" i="33"/>
  <c r="D124" i="33"/>
  <c r="A125" i="33"/>
  <c r="D125" i="33"/>
  <c r="A126" i="33"/>
  <c r="D126" i="33"/>
  <c r="A127" i="33"/>
  <c r="D127" i="33"/>
  <c r="A128" i="33"/>
  <c r="D128" i="33"/>
  <c r="A129" i="33"/>
  <c r="D129" i="33"/>
  <c r="A130" i="33"/>
  <c r="D130" i="33"/>
  <c r="A131" i="33"/>
  <c r="D131" i="33"/>
  <c r="A132" i="33"/>
  <c r="D132" i="33"/>
  <c r="A133" i="33"/>
  <c r="D133" i="33"/>
  <c r="A134" i="33"/>
  <c r="D134" i="33"/>
  <c r="A135" i="33"/>
  <c r="D135" i="33"/>
  <c r="A136" i="33"/>
  <c r="D136" i="33"/>
  <c r="A137" i="33"/>
  <c r="D137" i="33"/>
  <c r="A108" i="33"/>
  <c r="D108" i="33"/>
  <c r="A109" i="33"/>
  <c r="D109" i="33"/>
  <c r="A110" i="33"/>
  <c r="D110" i="33"/>
  <c r="A111" i="33"/>
  <c r="D111" i="33"/>
  <c r="A112" i="33"/>
  <c r="D112" i="33"/>
  <c r="A113" i="33"/>
  <c r="D113" i="33"/>
  <c r="A114" i="33"/>
  <c r="D114" i="33"/>
  <c r="A115" i="33"/>
  <c r="D115" i="33"/>
  <c r="A116" i="33"/>
  <c r="D116" i="33"/>
  <c r="A117" i="33"/>
  <c r="D117" i="33"/>
  <c r="A118" i="33"/>
  <c r="D118" i="33"/>
  <c r="A119" i="33"/>
  <c r="D119" i="33"/>
  <c r="A120" i="33"/>
  <c r="D120" i="33"/>
  <c r="D107" i="33"/>
  <c r="A107" i="33"/>
  <c r="A99" i="33"/>
  <c r="D99" i="33"/>
  <c r="A100" i="33"/>
  <c r="D100" i="33"/>
  <c r="A101" i="33"/>
  <c r="D101" i="33"/>
  <c r="A102" i="33"/>
  <c r="D102" i="33"/>
  <c r="A103" i="33"/>
  <c r="D103" i="33"/>
  <c r="A104" i="33"/>
  <c r="D104" i="33"/>
  <c r="A105" i="33"/>
  <c r="D105" i="33"/>
  <c r="A106" i="33"/>
  <c r="D106" i="33"/>
  <c r="A74" i="33"/>
  <c r="D74" i="33"/>
  <c r="A75" i="33"/>
  <c r="D75" i="33"/>
  <c r="A76" i="33"/>
  <c r="D76" i="33"/>
  <c r="A77" i="33"/>
  <c r="D77" i="33"/>
  <c r="A78" i="33"/>
  <c r="D78" i="33"/>
  <c r="A79" i="33"/>
  <c r="D79" i="33"/>
  <c r="A80" i="33"/>
  <c r="D80" i="33"/>
  <c r="A81" i="33"/>
  <c r="D81" i="33"/>
  <c r="A82" i="33"/>
  <c r="D82" i="33"/>
  <c r="A83" i="33"/>
  <c r="D83" i="33"/>
  <c r="A84" i="33"/>
  <c r="D84" i="33"/>
  <c r="A85" i="33"/>
  <c r="D85" i="33"/>
  <c r="A86" i="33"/>
  <c r="D86" i="33"/>
  <c r="A87" i="33"/>
  <c r="D87" i="33"/>
  <c r="A88" i="33"/>
  <c r="D88" i="33"/>
  <c r="A89" i="33"/>
  <c r="D89" i="33"/>
  <c r="A90" i="33"/>
  <c r="D90" i="33"/>
  <c r="A91" i="33"/>
  <c r="D91" i="33"/>
  <c r="A92" i="33"/>
  <c r="D92" i="33"/>
  <c r="A93" i="33"/>
  <c r="D93" i="33"/>
  <c r="A94" i="33"/>
  <c r="D94" i="33"/>
  <c r="A95" i="33"/>
  <c r="D95" i="33"/>
  <c r="A96" i="33"/>
  <c r="D96" i="33"/>
  <c r="A97" i="33"/>
  <c r="D97" i="33"/>
  <c r="A98" i="33"/>
  <c r="D98" i="33"/>
  <c r="D73" i="33"/>
  <c r="A73" i="33"/>
  <c r="A64" i="33"/>
  <c r="D64" i="33"/>
  <c r="A65" i="33"/>
  <c r="D65" i="33"/>
  <c r="A66" i="33"/>
  <c r="D66" i="33"/>
  <c r="A67" i="33"/>
  <c r="D67" i="33"/>
  <c r="A68" i="33"/>
  <c r="D68" i="33"/>
  <c r="A69" i="33"/>
  <c r="D69" i="33"/>
  <c r="A70" i="33"/>
  <c r="D70" i="33"/>
  <c r="A71" i="33"/>
  <c r="D71" i="33"/>
  <c r="A72" i="33"/>
  <c r="D72" i="33"/>
  <c r="A51" i="33"/>
  <c r="D51" i="33"/>
  <c r="A52" i="33"/>
  <c r="D52" i="33"/>
  <c r="A53" i="33"/>
  <c r="D53" i="33"/>
  <c r="A54" i="33"/>
  <c r="D54" i="33"/>
  <c r="A55" i="33"/>
  <c r="D55" i="33"/>
  <c r="A56" i="33"/>
  <c r="D56" i="33"/>
  <c r="A57" i="33"/>
  <c r="D57" i="33"/>
  <c r="A58" i="33"/>
  <c r="D58" i="33"/>
  <c r="A59" i="33"/>
  <c r="D59" i="33"/>
  <c r="A60" i="33"/>
  <c r="D60" i="33"/>
  <c r="A61" i="33"/>
  <c r="D61" i="33"/>
  <c r="A62" i="33"/>
  <c r="D62" i="33"/>
  <c r="A63" i="33"/>
  <c r="D63" i="33"/>
  <c r="A37" i="33"/>
  <c r="D37" i="33"/>
  <c r="A38" i="33"/>
  <c r="D38" i="33"/>
  <c r="A39" i="33"/>
  <c r="D39" i="33"/>
  <c r="A40" i="33"/>
  <c r="D40" i="33"/>
  <c r="A41" i="33"/>
  <c r="D41" i="33"/>
  <c r="A42" i="33"/>
  <c r="D42" i="33"/>
  <c r="A43" i="33"/>
  <c r="D43" i="33"/>
  <c r="A44" i="33"/>
  <c r="D44" i="33"/>
  <c r="A45" i="33"/>
  <c r="D45" i="33"/>
  <c r="A46" i="33"/>
  <c r="D46" i="33"/>
  <c r="A47" i="33"/>
  <c r="D47" i="33"/>
  <c r="A48" i="33"/>
  <c r="D48" i="33"/>
  <c r="A49" i="33"/>
  <c r="D49" i="33"/>
  <c r="A50" i="33"/>
  <c r="D50" i="33"/>
  <c r="A36" i="33"/>
  <c r="D36" i="33"/>
  <c r="A25" i="33"/>
  <c r="D25" i="33"/>
  <c r="A26" i="33"/>
  <c r="D26" i="33"/>
  <c r="A27" i="33"/>
  <c r="D27" i="33"/>
  <c r="A28" i="33"/>
  <c r="D28" i="33"/>
  <c r="A29" i="33"/>
  <c r="D29" i="33"/>
  <c r="A30" i="33"/>
  <c r="D30" i="33"/>
  <c r="A31" i="33"/>
  <c r="D31" i="33"/>
  <c r="A32" i="33"/>
  <c r="D32" i="33"/>
  <c r="A33" i="33"/>
  <c r="D33" i="33"/>
  <c r="A34" i="33"/>
  <c r="D34" i="33"/>
  <c r="A35" i="33"/>
  <c r="D35" i="33"/>
  <c r="A2" i="33"/>
  <c r="D2" i="33"/>
  <c r="A3" i="33"/>
  <c r="D3" i="33"/>
  <c r="A4" i="33"/>
  <c r="D4" i="33"/>
  <c r="A5" i="33"/>
  <c r="D5" i="33"/>
  <c r="A6" i="33"/>
  <c r="D6" i="33"/>
  <c r="A7" i="33"/>
  <c r="D7" i="33"/>
  <c r="A8" i="33"/>
  <c r="D8" i="33"/>
  <c r="A9" i="33"/>
  <c r="D9" i="33"/>
  <c r="A10" i="33"/>
  <c r="D10" i="33"/>
  <c r="A11" i="33"/>
  <c r="D11" i="33"/>
  <c r="A12" i="33"/>
  <c r="D12" i="33"/>
  <c r="A13" i="33"/>
  <c r="D13" i="33"/>
  <c r="A14" i="33"/>
  <c r="D14" i="33"/>
  <c r="A15" i="33"/>
  <c r="D15" i="33"/>
  <c r="A16" i="33"/>
  <c r="D16" i="33"/>
  <c r="A17" i="33"/>
  <c r="D17" i="33"/>
  <c r="A18" i="33"/>
  <c r="D18" i="33"/>
  <c r="A19" i="33"/>
  <c r="D19" i="33"/>
  <c r="A20" i="33"/>
  <c r="D20" i="33"/>
  <c r="A21" i="33"/>
  <c r="D21" i="33"/>
  <c r="A22" i="33"/>
  <c r="D22" i="33"/>
  <c r="A23" i="33"/>
  <c r="D23" i="33"/>
  <c r="A24" i="33"/>
  <c r="D24" i="33"/>
  <c r="D1" i="33"/>
  <c r="A1" i="33"/>
  <c r="F19" i="31"/>
  <c r="G19" i="31" s="1"/>
  <c r="H19" i="31" s="1"/>
  <c r="I19" i="31" s="1"/>
  <c r="F18" i="31"/>
  <c r="G18" i="31" s="1"/>
  <c r="H18" i="31" s="1"/>
  <c r="I18" i="31" s="1"/>
  <c r="J18" i="31" s="1"/>
  <c r="F17" i="31"/>
  <c r="G17" i="31" s="1"/>
  <c r="H17" i="31" s="1"/>
  <c r="I17" i="31" s="1"/>
  <c r="J17" i="31" s="1"/>
  <c r="F16" i="31"/>
  <c r="G16" i="31" s="1"/>
  <c r="H16" i="31" s="1"/>
  <c r="I16" i="31" s="1"/>
  <c r="J16" i="31" s="1"/>
  <c r="F15" i="31"/>
  <c r="G15" i="31" s="1"/>
  <c r="H15" i="31" s="1"/>
  <c r="I15" i="31" s="1"/>
  <c r="K15" i="31" s="1"/>
  <c r="F14" i="31"/>
  <c r="G14" i="31" s="1"/>
  <c r="H14" i="31" s="1"/>
  <c r="I14" i="31" s="1"/>
  <c r="F13" i="31"/>
  <c r="G13" i="31" s="1"/>
  <c r="H13" i="31" s="1"/>
  <c r="I13" i="31" s="1"/>
  <c r="J13" i="31" s="1"/>
  <c r="F12" i="31"/>
  <c r="G12" i="31" s="1"/>
  <c r="H12" i="31" s="1"/>
  <c r="I12" i="31" s="1"/>
  <c r="F11" i="31"/>
  <c r="G11" i="31" s="1"/>
  <c r="H11" i="31" s="1"/>
  <c r="I11" i="31" s="1"/>
  <c r="J11" i="31" s="1"/>
  <c r="F10" i="31"/>
  <c r="G10" i="31" s="1"/>
  <c r="H10" i="31" s="1"/>
  <c r="I10" i="31" s="1"/>
  <c r="J10" i="31" s="1"/>
  <c r="F9" i="31"/>
  <c r="G9" i="31" s="1"/>
  <c r="H9" i="31" s="1"/>
  <c r="I9" i="31" s="1"/>
  <c r="F8" i="31"/>
  <c r="G8" i="31" s="1"/>
  <c r="H8" i="31" s="1"/>
  <c r="I8" i="31" s="1"/>
  <c r="K8" i="31" s="1"/>
  <c r="F7" i="31"/>
  <c r="G7" i="31" s="1"/>
  <c r="H7" i="31" s="1"/>
  <c r="I7" i="31" s="1"/>
  <c r="J7" i="31" s="1"/>
  <c r="F6" i="31"/>
  <c r="G6" i="31" s="1"/>
  <c r="H6" i="31" s="1"/>
  <c r="I6" i="31" s="1"/>
  <c r="J6" i="31" s="1"/>
  <c r="F5" i="31"/>
  <c r="G5" i="31" s="1"/>
  <c r="H5" i="31" s="1"/>
  <c r="I5" i="31" s="1"/>
  <c r="J5" i="31" s="1"/>
  <c r="F4" i="31"/>
  <c r="G4" i="31" s="1"/>
  <c r="H4" i="31" s="1"/>
  <c r="I4" i="31" s="1"/>
  <c r="F3" i="31"/>
  <c r="G3" i="31" s="1"/>
  <c r="H3" i="31" s="1"/>
  <c r="I3" i="31" s="1"/>
  <c r="J3" i="31" s="1"/>
  <c r="F2" i="31"/>
  <c r="G2" i="31" s="1"/>
  <c r="H2" i="31" s="1"/>
  <c r="I2" i="31" s="1"/>
  <c r="K2" i="31" s="1"/>
  <c r="F19" i="30"/>
  <c r="G19" i="30" s="1"/>
  <c r="H19" i="30" s="1"/>
  <c r="I19" i="30" s="1"/>
  <c r="J19" i="30" s="1"/>
  <c r="F18" i="30"/>
  <c r="G18" i="30" s="1"/>
  <c r="H18" i="30" s="1"/>
  <c r="I18" i="30" s="1"/>
  <c r="F17" i="30"/>
  <c r="G17" i="30" s="1"/>
  <c r="H17" i="30" s="1"/>
  <c r="I17" i="30" s="1"/>
  <c r="J17" i="30" s="1"/>
  <c r="F16" i="30"/>
  <c r="G16" i="30" s="1"/>
  <c r="H16" i="30" s="1"/>
  <c r="I16" i="30" s="1"/>
  <c r="K16" i="30" s="1"/>
  <c r="F15" i="30"/>
  <c r="G15" i="30" s="1"/>
  <c r="H15" i="30" s="1"/>
  <c r="I15" i="30" s="1"/>
  <c r="J15" i="30" s="1"/>
  <c r="F14" i="30"/>
  <c r="G14" i="30" s="1"/>
  <c r="H14" i="30" s="1"/>
  <c r="I14" i="30" s="1"/>
  <c r="J14" i="30" s="1"/>
  <c r="F13" i="30"/>
  <c r="G13" i="30" s="1"/>
  <c r="H13" i="30" s="1"/>
  <c r="I13" i="30" s="1"/>
  <c r="F12" i="30"/>
  <c r="G12" i="30" s="1"/>
  <c r="H12" i="30" s="1"/>
  <c r="I12" i="30" s="1"/>
  <c r="F11" i="30"/>
  <c r="G11" i="30" s="1"/>
  <c r="H11" i="30" s="1"/>
  <c r="I11" i="30" s="1"/>
  <c r="J11" i="30" s="1"/>
  <c r="F10" i="30"/>
  <c r="G10" i="30" s="1"/>
  <c r="H10" i="30" s="1"/>
  <c r="I10" i="30" s="1"/>
  <c r="F9" i="30"/>
  <c r="G9" i="30" s="1"/>
  <c r="H9" i="30" s="1"/>
  <c r="I9" i="30" s="1"/>
  <c r="J9" i="30" s="1"/>
  <c r="F8" i="30"/>
  <c r="G8" i="30" s="1"/>
  <c r="H8" i="30" s="1"/>
  <c r="I8" i="30" s="1"/>
  <c r="J8" i="30" s="1"/>
  <c r="F7" i="30"/>
  <c r="G7" i="30" s="1"/>
  <c r="H7" i="30" s="1"/>
  <c r="I7" i="30" s="1"/>
  <c r="J7" i="30" s="1"/>
  <c r="F6" i="30"/>
  <c r="G6" i="30" s="1"/>
  <c r="H6" i="30" s="1"/>
  <c r="I6" i="30" s="1"/>
  <c r="J6" i="30" s="1"/>
  <c r="F5" i="30"/>
  <c r="G5" i="30" s="1"/>
  <c r="H5" i="30" s="1"/>
  <c r="I5" i="30" s="1"/>
  <c r="K5" i="30" s="1"/>
  <c r="F4" i="30"/>
  <c r="G4" i="30" s="1"/>
  <c r="H4" i="30" s="1"/>
  <c r="I4" i="30" s="1"/>
  <c r="F3" i="30"/>
  <c r="G3" i="30" s="1"/>
  <c r="H3" i="30" s="1"/>
  <c r="I3" i="30" s="1"/>
  <c r="J3" i="30" s="1"/>
  <c r="G2" i="30"/>
  <c r="H2" i="30" s="1"/>
  <c r="I2" i="30" s="1"/>
  <c r="F2" i="30"/>
  <c r="F35" i="22"/>
  <c r="G35" i="22" s="1"/>
  <c r="H35" i="22" s="1"/>
  <c r="I35" i="22" s="1"/>
  <c r="J35" i="22" s="1"/>
  <c r="F34" i="22"/>
  <c r="G34" i="22" s="1"/>
  <c r="H34" i="22" s="1"/>
  <c r="I34" i="22" s="1"/>
  <c r="F33" i="22"/>
  <c r="G33" i="22" s="1"/>
  <c r="H33" i="22" s="1"/>
  <c r="I33" i="22" s="1"/>
  <c r="J33" i="22" s="1"/>
  <c r="F32" i="22"/>
  <c r="G32" i="22" s="1"/>
  <c r="H32" i="22" s="1"/>
  <c r="I32" i="22" s="1"/>
  <c r="J32" i="22" s="1"/>
  <c r="F31" i="22"/>
  <c r="G31" i="22" s="1"/>
  <c r="H31" i="22" s="1"/>
  <c r="I31" i="22" s="1"/>
  <c r="J31" i="22" s="1"/>
  <c r="F30" i="22"/>
  <c r="G30" i="22" s="1"/>
  <c r="H30" i="22" s="1"/>
  <c r="I30" i="22" s="1"/>
  <c r="F29" i="22"/>
  <c r="G29" i="22" s="1"/>
  <c r="H29" i="22" s="1"/>
  <c r="I29" i="22" s="1"/>
  <c r="F28" i="22"/>
  <c r="G28" i="22" s="1"/>
  <c r="H28" i="22" s="1"/>
  <c r="I28" i="22" s="1"/>
  <c r="F27" i="22"/>
  <c r="G27" i="22" s="1"/>
  <c r="H27" i="22" s="1"/>
  <c r="I27" i="22" s="1"/>
  <c r="J27" i="22" s="1"/>
  <c r="F26" i="22"/>
  <c r="G26" i="22" s="1"/>
  <c r="H26" i="22" s="1"/>
  <c r="I26" i="22" s="1"/>
  <c r="F25" i="22"/>
  <c r="G25" i="22" s="1"/>
  <c r="H25" i="22" s="1"/>
  <c r="I25" i="22" s="1"/>
  <c r="F24" i="22"/>
  <c r="G24" i="22" s="1"/>
  <c r="H24" i="22" s="1"/>
  <c r="I24" i="22" s="1"/>
  <c r="F23" i="22"/>
  <c r="G23" i="22" s="1"/>
  <c r="H23" i="22" s="1"/>
  <c r="I23" i="22" s="1"/>
  <c r="J23" i="22" s="1"/>
  <c r="F22" i="22"/>
  <c r="G22" i="22" s="1"/>
  <c r="H22" i="22" s="1"/>
  <c r="I22" i="22" s="1"/>
  <c r="J22" i="22" s="1"/>
  <c r="F21" i="22"/>
  <c r="G21" i="22" s="1"/>
  <c r="H21" i="22" s="1"/>
  <c r="I21" i="22" s="1"/>
  <c r="J21" i="22" s="1"/>
  <c r="F20" i="22"/>
  <c r="G20" i="22" s="1"/>
  <c r="H20" i="22" s="1"/>
  <c r="I20" i="22" s="1"/>
  <c r="F19" i="22"/>
  <c r="G19" i="22" s="1"/>
  <c r="H19" i="22" s="1"/>
  <c r="I19" i="22" s="1"/>
  <c r="J19" i="22" s="1"/>
  <c r="F18" i="22"/>
  <c r="G18" i="22" s="1"/>
  <c r="H18" i="22" s="1"/>
  <c r="I18" i="22" s="1"/>
  <c r="J18" i="22" s="1"/>
  <c r="F17" i="22"/>
  <c r="G17" i="22" s="1"/>
  <c r="H17" i="22" s="1"/>
  <c r="I17" i="22" s="1"/>
  <c r="J17" i="22" s="1"/>
  <c r="F16" i="22"/>
  <c r="G16" i="22" s="1"/>
  <c r="H16" i="22" s="1"/>
  <c r="I16" i="22" s="1"/>
  <c r="F15" i="22"/>
  <c r="G15" i="22" s="1"/>
  <c r="H15" i="22" s="1"/>
  <c r="I15" i="22" s="1"/>
  <c r="F14" i="22"/>
  <c r="G14" i="22" s="1"/>
  <c r="H14" i="22" s="1"/>
  <c r="I14" i="22" s="1"/>
  <c r="F13" i="22"/>
  <c r="G13" i="22" s="1"/>
  <c r="H13" i="22" s="1"/>
  <c r="I13" i="22" s="1"/>
  <c r="F12" i="22"/>
  <c r="G12" i="22" s="1"/>
  <c r="H12" i="22" s="1"/>
  <c r="I12" i="22" s="1"/>
  <c r="F11" i="22"/>
  <c r="G11" i="22" s="1"/>
  <c r="H11" i="22" s="1"/>
  <c r="I11" i="22" s="1"/>
  <c r="J11" i="22" s="1"/>
  <c r="F10" i="22"/>
  <c r="G10" i="22" s="1"/>
  <c r="H10" i="22" s="1"/>
  <c r="I10" i="22" s="1"/>
  <c r="F9" i="22"/>
  <c r="G9" i="22" s="1"/>
  <c r="H9" i="22" s="1"/>
  <c r="I9" i="22" s="1"/>
  <c r="F8" i="22"/>
  <c r="G8" i="22" s="1"/>
  <c r="H8" i="22" s="1"/>
  <c r="I8" i="22" s="1"/>
  <c r="F7" i="22"/>
  <c r="G7" i="22" s="1"/>
  <c r="H7" i="22" s="1"/>
  <c r="I7" i="22" s="1"/>
  <c r="J7" i="22" s="1"/>
  <c r="F6" i="22"/>
  <c r="G6" i="22" s="1"/>
  <c r="H6" i="22" s="1"/>
  <c r="I6" i="22" s="1"/>
  <c r="J6" i="22" s="1"/>
  <c r="F5" i="22"/>
  <c r="G5" i="22" s="1"/>
  <c r="H5" i="22" s="1"/>
  <c r="I5" i="22" s="1"/>
  <c r="J5" i="22" s="1"/>
  <c r="F4" i="22"/>
  <c r="G4" i="22" s="1"/>
  <c r="H4" i="22" s="1"/>
  <c r="I4" i="22" s="1"/>
  <c r="F3" i="22"/>
  <c r="G3" i="22" s="1"/>
  <c r="H3" i="22" s="1"/>
  <c r="I3" i="22" s="1"/>
  <c r="J3" i="22" s="1"/>
  <c r="F2" i="22"/>
  <c r="G2" i="22" s="1"/>
  <c r="H2" i="22" s="1"/>
  <c r="I2" i="22" s="1"/>
  <c r="F35" i="21"/>
  <c r="G35" i="21" s="1"/>
  <c r="H35" i="21" s="1"/>
  <c r="I35" i="21" s="1"/>
  <c r="J35" i="21" s="1"/>
  <c r="G34" i="21"/>
  <c r="H34" i="21" s="1"/>
  <c r="I34" i="21" s="1"/>
  <c r="J34" i="21" s="1"/>
  <c r="F34" i="21"/>
  <c r="F33" i="21"/>
  <c r="G33" i="21" s="1"/>
  <c r="H33" i="21" s="1"/>
  <c r="I33" i="21" s="1"/>
  <c r="J33" i="21" s="1"/>
  <c r="F32" i="21"/>
  <c r="G32" i="21" s="1"/>
  <c r="H32" i="21" s="1"/>
  <c r="I32" i="21" s="1"/>
  <c r="J32" i="21" s="1"/>
  <c r="F31" i="21"/>
  <c r="G31" i="21" s="1"/>
  <c r="H31" i="21" s="1"/>
  <c r="I31" i="21" s="1"/>
  <c r="J31" i="21" s="1"/>
  <c r="F30" i="21"/>
  <c r="G30" i="21" s="1"/>
  <c r="H30" i="21" s="1"/>
  <c r="I30" i="21" s="1"/>
  <c r="J30" i="21" s="1"/>
  <c r="F29" i="21"/>
  <c r="G29" i="21" s="1"/>
  <c r="H29" i="21" s="1"/>
  <c r="I29" i="21" s="1"/>
  <c r="J29" i="21" s="1"/>
  <c r="G28" i="21"/>
  <c r="H28" i="21" s="1"/>
  <c r="I28" i="21" s="1"/>
  <c r="J28" i="21" s="1"/>
  <c r="F28" i="21"/>
  <c r="F27" i="21"/>
  <c r="G27" i="21" s="1"/>
  <c r="H27" i="21" s="1"/>
  <c r="I27" i="21" s="1"/>
  <c r="J27" i="21" s="1"/>
  <c r="G26" i="21"/>
  <c r="H26" i="21" s="1"/>
  <c r="I26" i="21" s="1"/>
  <c r="J26" i="21" s="1"/>
  <c r="F26" i="21"/>
  <c r="F25" i="21"/>
  <c r="G25" i="21" s="1"/>
  <c r="H25" i="21" s="1"/>
  <c r="I25" i="21" s="1"/>
  <c r="J25" i="21" s="1"/>
  <c r="F24" i="21"/>
  <c r="G24" i="21" s="1"/>
  <c r="H24" i="21" s="1"/>
  <c r="I24" i="21" s="1"/>
  <c r="J24" i="21" s="1"/>
  <c r="F23" i="21"/>
  <c r="G23" i="21" s="1"/>
  <c r="H23" i="21" s="1"/>
  <c r="I23" i="21" s="1"/>
  <c r="J23" i="21" s="1"/>
  <c r="F22" i="21"/>
  <c r="G22" i="21" s="1"/>
  <c r="H22" i="21" s="1"/>
  <c r="I22" i="21" s="1"/>
  <c r="J22" i="21" s="1"/>
  <c r="F21" i="21"/>
  <c r="G21" i="21" s="1"/>
  <c r="H21" i="21" s="1"/>
  <c r="I21" i="21" s="1"/>
  <c r="J21" i="21" s="1"/>
  <c r="F20" i="21"/>
  <c r="G20" i="21" s="1"/>
  <c r="H20" i="21" s="1"/>
  <c r="I20" i="21" s="1"/>
  <c r="F19" i="21"/>
  <c r="G19" i="21" s="1"/>
  <c r="H19" i="21" s="1"/>
  <c r="I19" i="21" s="1"/>
  <c r="J19" i="21" s="1"/>
  <c r="F18" i="21"/>
  <c r="G18" i="21" s="1"/>
  <c r="H18" i="21" s="1"/>
  <c r="I18" i="21" s="1"/>
  <c r="F17" i="21"/>
  <c r="G17" i="21" s="1"/>
  <c r="H17" i="21" s="1"/>
  <c r="I17" i="21" s="1"/>
  <c r="J17" i="21" s="1"/>
  <c r="F16" i="21"/>
  <c r="G16" i="21" s="1"/>
  <c r="H16" i="21" s="1"/>
  <c r="I16" i="21" s="1"/>
  <c r="J16" i="21" s="1"/>
  <c r="F15" i="21"/>
  <c r="G15" i="21" s="1"/>
  <c r="H15" i="21" s="1"/>
  <c r="I15" i="21" s="1"/>
  <c r="J15" i="21" s="1"/>
  <c r="F14" i="21"/>
  <c r="G14" i="21" s="1"/>
  <c r="H14" i="21" s="1"/>
  <c r="I14" i="21" s="1"/>
  <c r="J14" i="21" s="1"/>
  <c r="F13" i="21"/>
  <c r="G13" i="21" s="1"/>
  <c r="H13" i="21" s="1"/>
  <c r="I13" i="21" s="1"/>
  <c r="J13" i="21" s="1"/>
  <c r="F12" i="21"/>
  <c r="G12" i="21" s="1"/>
  <c r="H12" i="21" s="1"/>
  <c r="I12" i="21" s="1"/>
  <c r="F11" i="21"/>
  <c r="G11" i="21" s="1"/>
  <c r="H11" i="21" s="1"/>
  <c r="I11" i="21" s="1"/>
  <c r="J11" i="21" s="1"/>
  <c r="F10" i="21"/>
  <c r="G10" i="21" s="1"/>
  <c r="H10" i="21" s="1"/>
  <c r="I10" i="21" s="1"/>
  <c r="F9" i="21"/>
  <c r="G9" i="21" s="1"/>
  <c r="H9" i="21" s="1"/>
  <c r="I9" i="21" s="1"/>
  <c r="J9" i="21" s="1"/>
  <c r="F8" i="21"/>
  <c r="G8" i="21" s="1"/>
  <c r="H8" i="21" s="1"/>
  <c r="I8" i="21" s="1"/>
  <c r="J8" i="21" s="1"/>
  <c r="F7" i="21"/>
  <c r="G7" i="21" s="1"/>
  <c r="H7" i="21" s="1"/>
  <c r="I7" i="21" s="1"/>
  <c r="J7" i="21" s="1"/>
  <c r="F6" i="21"/>
  <c r="G6" i="21" s="1"/>
  <c r="H6" i="21" s="1"/>
  <c r="I6" i="21" s="1"/>
  <c r="J6" i="21" s="1"/>
  <c r="F5" i="21"/>
  <c r="G5" i="21" s="1"/>
  <c r="H5" i="21" s="1"/>
  <c r="I5" i="21" s="1"/>
  <c r="J5" i="21" s="1"/>
  <c r="F4" i="21"/>
  <c r="G4" i="21" s="1"/>
  <c r="H4" i="21" s="1"/>
  <c r="I4" i="21" s="1"/>
  <c r="F3" i="21"/>
  <c r="G3" i="21" s="1"/>
  <c r="H3" i="21" s="1"/>
  <c r="I3" i="21" s="1"/>
  <c r="J3" i="21" s="1"/>
  <c r="F2" i="21"/>
  <c r="G2" i="21" s="1"/>
  <c r="H2" i="21" s="1"/>
  <c r="I2" i="21" s="1"/>
  <c r="F19" i="29"/>
  <c r="G19" i="29" s="1"/>
  <c r="H19" i="29" s="1"/>
  <c r="I19" i="29" s="1"/>
  <c r="J19" i="29" s="1"/>
  <c r="F18" i="29"/>
  <c r="G18" i="29" s="1"/>
  <c r="H18" i="29" s="1"/>
  <c r="I18" i="29" s="1"/>
  <c r="J18" i="29" s="1"/>
  <c r="F17" i="29"/>
  <c r="G17" i="29" s="1"/>
  <c r="H17" i="29" s="1"/>
  <c r="I17" i="29" s="1"/>
  <c r="J17" i="29" s="1"/>
  <c r="F16" i="29"/>
  <c r="G16" i="29" s="1"/>
  <c r="H16" i="29" s="1"/>
  <c r="I16" i="29" s="1"/>
  <c r="J16" i="29" s="1"/>
  <c r="F15" i="29"/>
  <c r="G15" i="29" s="1"/>
  <c r="H15" i="29" s="1"/>
  <c r="I15" i="29" s="1"/>
  <c r="K15" i="29" s="1"/>
  <c r="F14" i="29"/>
  <c r="G14" i="29" s="1"/>
  <c r="H14" i="29" s="1"/>
  <c r="I14" i="29" s="1"/>
  <c r="F13" i="29"/>
  <c r="G13" i="29" s="1"/>
  <c r="H13" i="29" s="1"/>
  <c r="I13" i="29" s="1"/>
  <c r="F12" i="29"/>
  <c r="G12" i="29" s="1"/>
  <c r="H12" i="29" s="1"/>
  <c r="I12" i="29" s="1"/>
  <c r="F11" i="29"/>
  <c r="G11" i="29" s="1"/>
  <c r="H11" i="29" s="1"/>
  <c r="I11" i="29" s="1"/>
  <c r="F10" i="29"/>
  <c r="G10" i="29" s="1"/>
  <c r="H10" i="29" s="1"/>
  <c r="I10" i="29" s="1"/>
  <c r="F9" i="29"/>
  <c r="G9" i="29" s="1"/>
  <c r="H9" i="29" s="1"/>
  <c r="I9" i="29" s="1"/>
  <c r="J9" i="29" s="1"/>
  <c r="F8" i="29"/>
  <c r="G8" i="29" s="1"/>
  <c r="H8" i="29" s="1"/>
  <c r="I8" i="29" s="1"/>
  <c r="J8" i="29" s="1"/>
  <c r="F7" i="29"/>
  <c r="G7" i="29" s="1"/>
  <c r="H7" i="29" s="1"/>
  <c r="I7" i="29" s="1"/>
  <c r="K7" i="29" s="1"/>
  <c r="F6" i="29"/>
  <c r="G6" i="29" s="1"/>
  <c r="H6" i="29" s="1"/>
  <c r="I6" i="29" s="1"/>
  <c r="F5" i="29"/>
  <c r="G5" i="29" s="1"/>
  <c r="H5" i="29" s="1"/>
  <c r="I5" i="29" s="1"/>
  <c r="F4" i="29"/>
  <c r="G4" i="29" s="1"/>
  <c r="H4" i="29" s="1"/>
  <c r="I4" i="29" s="1"/>
  <c r="J4" i="29" s="1"/>
  <c r="F3" i="29"/>
  <c r="G3" i="29" s="1"/>
  <c r="H3" i="29" s="1"/>
  <c r="I3" i="29" s="1"/>
  <c r="J3" i="29" s="1"/>
  <c r="F2" i="29"/>
  <c r="G2" i="29" s="1"/>
  <c r="H2" i="29" s="1"/>
  <c r="I2" i="29" s="1"/>
  <c r="K2" i="29" s="1"/>
  <c r="F19" i="28"/>
  <c r="G19" i="28" s="1"/>
  <c r="H19" i="28" s="1"/>
  <c r="I19" i="28" s="1"/>
  <c r="G18" i="28"/>
  <c r="H18" i="28" s="1"/>
  <c r="I18" i="28" s="1"/>
  <c r="F18" i="28"/>
  <c r="F17" i="28"/>
  <c r="G17" i="28" s="1"/>
  <c r="H17" i="28" s="1"/>
  <c r="I17" i="28" s="1"/>
  <c r="F16" i="28"/>
  <c r="G16" i="28" s="1"/>
  <c r="H16" i="28" s="1"/>
  <c r="I16" i="28" s="1"/>
  <c r="J16" i="28" s="1"/>
  <c r="F15" i="28"/>
  <c r="G15" i="28" s="1"/>
  <c r="H15" i="28" s="1"/>
  <c r="I15" i="28" s="1"/>
  <c r="J15" i="28" s="1"/>
  <c r="F14" i="28"/>
  <c r="G14" i="28" s="1"/>
  <c r="H14" i="28" s="1"/>
  <c r="I14" i="28" s="1"/>
  <c r="J14" i="28" s="1"/>
  <c r="F13" i="28"/>
  <c r="G13" i="28" s="1"/>
  <c r="H13" i="28" s="1"/>
  <c r="I13" i="28" s="1"/>
  <c r="K13" i="28" s="1"/>
  <c r="F12" i="28"/>
  <c r="G12" i="28" s="1"/>
  <c r="H12" i="28" s="1"/>
  <c r="I12" i="28" s="1"/>
  <c r="F11" i="28"/>
  <c r="G11" i="28" s="1"/>
  <c r="H11" i="28" s="1"/>
  <c r="I11" i="28" s="1"/>
  <c r="J11" i="28" s="1"/>
  <c r="F10" i="28"/>
  <c r="G10" i="28" s="1"/>
  <c r="H10" i="28" s="1"/>
  <c r="I10" i="28" s="1"/>
  <c r="F9" i="28"/>
  <c r="G9" i="28" s="1"/>
  <c r="H9" i="28" s="1"/>
  <c r="I9" i="28" s="1"/>
  <c r="J9" i="28" s="1"/>
  <c r="F8" i="28"/>
  <c r="G8" i="28" s="1"/>
  <c r="H8" i="28" s="1"/>
  <c r="I8" i="28" s="1"/>
  <c r="J8" i="28" s="1"/>
  <c r="F7" i="28"/>
  <c r="G7" i="28" s="1"/>
  <c r="H7" i="28" s="1"/>
  <c r="I7" i="28" s="1"/>
  <c r="J7" i="28" s="1"/>
  <c r="F6" i="28"/>
  <c r="G6" i="28" s="1"/>
  <c r="H6" i="28" s="1"/>
  <c r="I6" i="28" s="1"/>
  <c r="J6" i="28" s="1"/>
  <c r="F5" i="28"/>
  <c r="G5" i="28" s="1"/>
  <c r="H5" i="28" s="1"/>
  <c r="I5" i="28" s="1"/>
  <c r="F4" i="28"/>
  <c r="G4" i="28" s="1"/>
  <c r="H4" i="28" s="1"/>
  <c r="I4" i="28" s="1"/>
  <c r="F3" i="28"/>
  <c r="G3" i="28" s="1"/>
  <c r="H3" i="28" s="1"/>
  <c r="I3" i="28" s="1"/>
  <c r="J3" i="28" s="1"/>
  <c r="F2" i="28"/>
  <c r="G2" i="28" s="1"/>
  <c r="H2" i="28" s="1"/>
  <c r="I2" i="28" s="1"/>
  <c r="F35" i="20"/>
  <c r="G35" i="20" s="1"/>
  <c r="H35" i="20" s="1"/>
  <c r="I35" i="20" s="1"/>
  <c r="J35" i="20" s="1"/>
  <c r="F34" i="20"/>
  <c r="G34" i="20" s="1"/>
  <c r="H34" i="20" s="1"/>
  <c r="I34" i="20" s="1"/>
  <c r="J34" i="20" s="1"/>
  <c r="F33" i="20"/>
  <c r="G33" i="20" s="1"/>
  <c r="H33" i="20" s="1"/>
  <c r="I33" i="20" s="1"/>
  <c r="K33" i="20" s="1"/>
  <c r="F32" i="20"/>
  <c r="G32" i="20" s="1"/>
  <c r="H32" i="20" s="1"/>
  <c r="I32" i="20" s="1"/>
  <c r="J32" i="20" s="1"/>
  <c r="F31" i="20"/>
  <c r="G31" i="20" s="1"/>
  <c r="H31" i="20" s="1"/>
  <c r="I31" i="20" s="1"/>
  <c r="J31" i="20" s="1"/>
  <c r="F30" i="20"/>
  <c r="G30" i="20" s="1"/>
  <c r="H30" i="20" s="1"/>
  <c r="I30" i="20" s="1"/>
  <c r="F29" i="20"/>
  <c r="G29" i="20" s="1"/>
  <c r="H29" i="20" s="1"/>
  <c r="I29" i="20" s="1"/>
  <c r="K29" i="20" s="1"/>
  <c r="F28" i="20"/>
  <c r="G28" i="20" s="1"/>
  <c r="H28" i="20" s="1"/>
  <c r="I28" i="20" s="1"/>
  <c r="K28" i="20" s="1"/>
  <c r="F27" i="20"/>
  <c r="G27" i="20" s="1"/>
  <c r="H27" i="20" s="1"/>
  <c r="I27" i="20" s="1"/>
  <c r="J27" i="20" s="1"/>
  <c r="F26" i="20"/>
  <c r="G26" i="20" s="1"/>
  <c r="H26" i="20" s="1"/>
  <c r="I26" i="20" s="1"/>
  <c r="K26" i="20" s="1"/>
  <c r="F25" i="20"/>
  <c r="G25" i="20" s="1"/>
  <c r="H25" i="20" s="1"/>
  <c r="I25" i="20" s="1"/>
  <c r="J25" i="20" s="1"/>
  <c r="F24" i="20"/>
  <c r="G24" i="20" s="1"/>
  <c r="H24" i="20" s="1"/>
  <c r="I24" i="20" s="1"/>
  <c r="K24" i="20" s="1"/>
  <c r="F23" i="20"/>
  <c r="G23" i="20" s="1"/>
  <c r="H23" i="20" s="1"/>
  <c r="I23" i="20" s="1"/>
  <c r="K23" i="20" s="1"/>
  <c r="F22" i="20"/>
  <c r="G22" i="20" s="1"/>
  <c r="H22" i="20" s="1"/>
  <c r="I22" i="20" s="1"/>
  <c r="K22" i="20" s="1"/>
  <c r="F21" i="20"/>
  <c r="G21" i="20" s="1"/>
  <c r="H21" i="20" s="1"/>
  <c r="I21" i="20" s="1"/>
  <c r="K21" i="20" s="1"/>
  <c r="F20" i="20"/>
  <c r="G20" i="20" s="1"/>
  <c r="H20" i="20" s="1"/>
  <c r="I20" i="20" s="1"/>
  <c r="J20" i="20" s="1"/>
  <c r="F19" i="20"/>
  <c r="G19" i="20" s="1"/>
  <c r="H19" i="20" s="1"/>
  <c r="I19" i="20" s="1"/>
  <c r="J19" i="20" s="1"/>
  <c r="F18" i="20"/>
  <c r="G18" i="20" s="1"/>
  <c r="H18" i="20" s="1"/>
  <c r="I18" i="20" s="1"/>
  <c r="J18" i="20" s="1"/>
  <c r="F17" i="20"/>
  <c r="G17" i="20" s="1"/>
  <c r="H17" i="20" s="1"/>
  <c r="I17" i="20" s="1"/>
  <c r="J17" i="20" s="1"/>
  <c r="F16" i="20"/>
  <c r="G16" i="20" s="1"/>
  <c r="H16" i="20" s="1"/>
  <c r="I16" i="20" s="1"/>
  <c r="J16" i="20" s="1"/>
  <c r="F15" i="20"/>
  <c r="G15" i="20" s="1"/>
  <c r="H15" i="20" s="1"/>
  <c r="I15" i="20" s="1"/>
  <c r="J15" i="20" s="1"/>
  <c r="F14" i="20"/>
  <c r="G14" i="20" s="1"/>
  <c r="H14" i="20" s="1"/>
  <c r="I14" i="20" s="1"/>
  <c r="K14" i="20" s="1"/>
  <c r="F13" i="20"/>
  <c r="G13" i="20" s="1"/>
  <c r="H13" i="20" s="1"/>
  <c r="I13" i="20" s="1"/>
  <c r="K13" i="20" s="1"/>
  <c r="F12" i="20"/>
  <c r="G12" i="20" s="1"/>
  <c r="H12" i="20" s="1"/>
  <c r="I12" i="20" s="1"/>
  <c r="K12" i="20" s="1"/>
  <c r="F11" i="20"/>
  <c r="G11" i="20" s="1"/>
  <c r="H11" i="20" s="1"/>
  <c r="I11" i="20" s="1"/>
  <c r="J11" i="20" s="1"/>
  <c r="F10" i="20"/>
  <c r="G10" i="20" s="1"/>
  <c r="H10" i="20" s="1"/>
  <c r="I10" i="20" s="1"/>
  <c r="J10" i="20" s="1"/>
  <c r="F9" i="20"/>
  <c r="G9" i="20" s="1"/>
  <c r="H9" i="20" s="1"/>
  <c r="I9" i="20" s="1"/>
  <c r="J9" i="20" s="1"/>
  <c r="F8" i="20"/>
  <c r="G8" i="20" s="1"/>
  <c r="H8" i="20" s="1"/>
  <c r="I8" i="20" s="1"/>
  <c r="K8" i="20" s="1"/>
  <c r="F7" i="20"/>
  <c r="G7" i="20" s="1"/>
  <c r="H7" i="20" s="1"/>
  <c r="I7" i="20" s="1"/>
  <c r="K7" i="20" s="1"/>
  <c r="F6" i="20"/>
  <c r="G6" i="20" s="1"/>
  <c r="H6" i="20" s="1"/>
  <c r="I6" i="20" s="1"/>
  <c r="K6" i="20" s="1"/>
  <c r="F5" i="20"/>
  <c r="G5" i="20" s="1"/>
  <c r="H5" i="20" s="1"/>
  <c r="I5" i="20" s="1"/>
  <c r="K5" i="20" s="1"/>
  <c r="F4" i="20"/>
  <c r="G4" i="20" s="1"/>
  <c r="H4" i="20" s="1"/>
  <c r="I4" i="20" s="1"/>
  <c r="J4" i="20" s="1"/>
  <c r="F3" i="20"/>
  <c r="G3" i="20" s="1"/>
  <c r="H3" i="20" s="1"/>
  <c r="I3" i="20" s="1"/>
  <c r="J3" i="20" s="1"/>
  <c r="F2" i="20"/>
  <c r="G2" i="20" s="1"/>
  <c r="H2" i="20" s="1"/>
  <c r="I2" i="20" s="1"/>
  <c r="J2" i="20" s="1"/>
  <c r="F35" i="19"/>
  <c r="G35" i="19" s="1"/>
  <c r="H35" i="19" s="1"/>
  <c r="I35" i="19" s="1"/>
  <c r="J35" i="19" s="1"/>
  <c r="F34" i="19"/>
  <c r="G34" i="19" s="1"/>
  <c r="H34" i="19" s="1"/>
  <c r="I34" i="19" s="1"/>
  <c r="J34" i="19" s="1"/>
  <c r="F33" i="19"/>
  <c r="G33" i="19" s="1"/>
  <c r="H33" i="19" s="1"/>
  <c r="I33" i="19" s="1"/>
  <c r="K33" i="19" s="1"/>
  <c r="F32" i="19"/>
  <c r="G32" i="19" s="1"/>
  <c r="H32" i="19" s="1"/>
  <c r="I32" i="19" s="1"/>
  <c r="J32" i="19" s="1"/>
  <c r="F31" i="19"/>
  <c r="G31" i="19" s="1"/>
  <c r="H31" i="19" s="1"/>
  <c r="I31" i="19" s="1"/>
  <c r="F30" i="19"/>
  <c r="G30" i="19" s="1"/>
  <c r="H30" i="19" s="1"/>
  <c r="I30" i="19" s="1"/>
  <c r="F29" i="19"/>
  <c r="G29" i="19" s="1"/>
  <c r="H29" i="19" s="1"/>
  <c r="I29" i="19" s="1"/>
  <c r="F28" i="19"/>
  <c r="G28" i="19" s="1"/>
  <c r="H28" i="19" s="1"/>
  <c r="I28" i="19" s="1"/>
  <c r="F27" i="19"/>
  <c r="G27" i="19" s="1"/>
  <c r="H27" i="19" s="1"/>
  <c r="I27" i="19" s="1"/>
  <c r="F26" i="19"/>
  <c r="G26" i="19" s="1"/>
  <c r="H26" i="19" s="1"/>
  <c r="I26" i="19" s="1"/>
  <c r="K26" i="19" s="1"/>
  <c r="F25" i="19"/>
  <c r="G25" i="19" s="1"/>
  <c r="H25" i="19" s="1"/>
  <c r="I25" i="19" s="1"/>
  <c r="J25" i="19" s="1"/>
  <c r="F24" i="19"/>
  <c r="G24" i="19" s="1"/>
  <c r="H24" i="19" s="1"/>
  <c r="I24" i="19" s="1"/>
  <c r="K24" i="19" s="1"/>
  <c r="F23" i="19"/>
  <c r="G23" i="19" s="1"/>
  <c r="H23" i="19" s="1"/>
  <c r="I23" i="19" s="1"/>
  <c r="K23" i="19" s="1"/>
  <c r="F22" i="19"/>
  <c r="G22" i="19" s="1"/>
  <c r="H22" i="19" s="1"/>
  <c r="I22" i="19" s="1"/>
  <c r="K22" i="19" s="1"/>
  <c r="F21" i="19"/>
  <c r="G21" i="19" s="1"/>
  <c r="H21" i="19" s="1"/>
  <c r="I21" i="19" s="1"/>
  <c r="K21" i="19" s="1"/>
  <c r="F20" i="19"/>
  <c r="G20" i="19" s="1"/>
  <c r="H20" i="19" s="1"/>
  <c r="I20" i="19" s="1"/>
  <c r="F19" i="19"/>
  <c r="G19" i="19" s="1"/>
  <c r="H19" i="19" s="1"/>
  <c r="I19" i="19" s="1"/>
  <c r="J19" i="19" s="1"/>
  <c r="F18" i="19"/>
  <c r="G18" i="19" s="1"/>
  <c r="H18" i="19" s="1"/>
  <c r="I18" i="19" s="1"/>
  <c r="J18" i="19" s="1"/>
  <c r="F17" i="19"/>
  <c r="G17" i="19" s="1"/>
  <c r="H17" i="19" s="1"/>
  <c r="I17" i="19" s="1"/>
  <c r="F16" i="19"/>
  <c r="G16" i="19" s="1"/>
  <c r="H16" i="19" s="1"/>
  <c r="I16" i="19" s="1"/>
  <c r="F15" i="19"/>
  <c r="G15" i="19" s="1"/>
  <c r="H15" i="19" s="1"/>
  <c r="I15" i="19" s="1"/>
  <c r="F14" i="19"/>
  <c r="G14" i="19" s="1"/>
  <c r="H14" i="19" s="1"/>
  <c r="I14" i="19" s="1"/>
  <c r="F13" i="19"/>
  <c r="G13" i="19" s="1"/>
  <c r="H13" i="19" s="1"/>
  <c r="I13" i="19" s="1"/>
  <c r="F12" i="19"/>
  <c r="G12" i="19" s="1"/>
  <c r="H12" i="19" s="1"/>
  <c r="I12" i="19" s="1"/>
  <c r="F11" i="19"/>
  <c r="G11" i="19" s="1"/>
  <c r="H11" i="19" s="1"/>
  <c r="I11" i="19" s="1"/>
  <c r="K11" i="19" s="1"/>
  <c r="F10" i="19"/>
  <c r="G10" i="19" s="1"/>
  <c r="H10" i="19" s="1"/>
  <c r="I10" i="19" s="1"/>
  <c r="J10" i="19" s="1"/>
  <c r="F9" i="19"/>
  <c r="G9" i="19" s="1"/>
  <c r="H9" i="19" s="1"/>
  <c r="I9" i="19" s="1"/>
  <c r="J9" i="19" s="1"/>
  <c r="F8" i="19"/>
  <c r="G8" i="19" s="1"/>
  <c r="H8" i="19" s="1"/>
  <c r="I8" i="19" s="1"/>
  <c r="K8" i="19" s="1"/>
  <c r="F7" i="19"/>
  <c r="G7" i="19" s="1"/>
  <c r="H7" i="19" s="1"/>
  <c r="I7" i="19" s="1"/>
  <c r="K7" i="19" s="1"/>
  <c r="F6" i="19"/>
  <c r="G6" i="19" s="1"/>
  <c r="H6" i="19" s="1"/>
  <c r="I6" i="19" s="1"/>
  <c r="K6" i="19" s="1"/>
  <c r="F5" i="19"/>
  <c r="G5" i="19" s="1"/>
  <c r="H5" i="19" s="1"/>
  <c r="I5" i="19" s="1"/>
  <c r="K5" i="19" s="1"/>
  <c r="F4" i="19"/>
  <c r="G4" i="19" s="1"/>
  <c r="H4" i="19" s="1"/>
  <c r="I4" i="19" s="1"/>
  <c r="F3" i="19"/>
  <c r="G3" i="19" s="1"/>
  <c r="H3" i="19" s="1"/>
  <c r="I3" i="19" s="1"/>
  <c r="J3" i="19" s="1"/>
  <c r="F2" i="19"/>
  <c r="G2" i="19" s="1"/>
  <c r="H2" i="19" s="1"/>
  <c r="I2" i="19" s="1"/>
  <c r="K2" i="19" s="1"/>
  <c r="G73" i="18"/>
  <c r="H73" i="18" s="1"/>
  <c r="I73" i="18" s="1"/>
  <c r="K73" i="18" s="1"/>
  <c r="F73" i="18"/>
  <c r="F72" i="18"/>
  <c r="G72" i="18" s="1"/>
  <c r="H72" i="18" s="1"/>
  <c r="I72" i="18" s="1"/>
  <c r="K72" i="18" s="1"/>
  <c r="F71" i="18"/>
  <c r="G71" i="18" s="1"/>
  <c r="H71" i="18" s="1"/>
  <c r="I71" i="18" s="1"/>
  <c r="K71" i="18" s="1"/>
  <c r="F70" i="18"/>
  <c r="G70" i="18" s="1"/>
  <c r="H70" i="18" s="1"/>
  <c r="I70" i="18" s="1"/>
  <c r="K70" i="18" s="1"/>
  <c r="F69" i="18"/>
  <c r="G69" i="18" s="1"/>
  <c r="H69" i="18" s="1"/>
  <c r="I69" i="18" s="1"/>
  <c r="K69" i="18" s="1"/>
  <c r="F68" i="18"/>
  <c r="G68" i="18" s="1"/>
  <c r="H68" i="18" s="1"/>
  <c r="I68" i="18" s="1"/>
  <c r="K68" i="18" s="1"/>
  <c r="F67" i="18"/>
  <c r="G67" i="18" s="1"/>
  <c r="H67" i="18" s="1"/>
  <c r="I67" i="18" s="1"/>
  <c r="K67" i="18" s="1"/>
  <c r="F66" i="18"/>
  <c r="G66" i="18" s="1"/>
  <c r="H66" i="18" s="1"/>
  <c r="I66" i="18" s="1"/>
  <c r="J66" i="18" s="1"/>
  <c r="F65" i="18"/>
  <c r="G65" i="18" s="1"/>
  <c r="H65" i="18" s="1"/>
  <c r="I65" i="18" s="1"/>
  <c r="J65" i="18" s="1"/>
  <c r="F64" i="18"/>
  <c r="G64" i="18" s="1"/>
  <c r="H64" i="18" s="1"/>
  <c r="I64" i="18" s="1"/>
  <c r="J64" i="18" s="1"/>
  <c r="F63" i="18"/>
  <c r="G63" i="18" s="1"/>
  <c r="H63" i="18" s="1"/>
  <c r="I63" i="18" s="1"/>
  <c r="J63" i="18" s="1"/>
  <c r="F62" i="18"/>
  <c r="G62" i="18" s="1"/>
  <c r="H62" i="18" s="1"/>
  <c r="I62" i="18" s="1"/>
  <c r="J62" i="18" s="1"/>
  <c r="F61" i="18"/>
  <c r="G61" i="18" s="1"/>
  <c r="H61" i="18" s="1"/>
  <c r="I61" i="18" s="1"/>
  <c r="J61" i="18" s="1"/>
  <c r="F60" i="18"/>
  <c r="G60" i="18" s="1"/>
  <c r="H60" i="18" s="1"/>
  <c r="I60" i="18" s="1"/>
  <c r="J60" i="18" s="1"/>
  <c r="F59" i="18"/>
  <c r="G59" i="18" s="1"/>
  <c r="H59" i="18" s="1"/>
  <c r="I59" i="18" s="1"/>
  <c r="J59" i="18" s="1"/>
  <c r="F58" i="18"/>
  <c r="G58" i="18" s="1"/>
  <c r="H58" i="18" s="1"/>
  <c r="I58" i="18" s="1"/>
  <c r="K58" i="18" s="1"/>
  <c r="F57" i="18"/>
  <c r="G57" i="18" s="1"/>
  <c r="H57" i="18" s="1"/>
  <c r="I57" i="18" s="1"/>
  <c r="K57" i="18" s="1"/>
  <c r="F56" i="18"/>
  <c r="G56" i="18" s="1"/>
  <c r="H56" i="18" s="1"/>
  <c r="I56" i="18" s="1"/>
  <c r="K56" i="18" s="1"/>
  <c r="F55" i="18"/>
  <c r="G55" i="18" s="1"/>
  <c r="H55" i="18" s="1"/>
  <c r="I55" i="18" s="1"/>
  <c r="K55" i="18" s="1"/>
  <c r="F54" i="18"/>
  <c r="G54" i="18" s="1"/>
  <c r="H54" i="18" s="1"/>
  <c r="I54" i="18" s="1"/>
  <c r="K54" i="18" s="1"/>
  <c r="F53" i="18"/>
  <c r="G53" i="18" s="1"/>
  <c r="H53" i="18" s="1"/>
  <c r="I53" i="18" s="1"/>
  <c r="K53" i="18" s="1"/>
  <c r="F52" i="18"/>
  <c r="G52" i="18" s="1"/>
  <c r="H52" i="18" s="1"/>
  <c r="I52" i="18" s="1"/>
  <c r="K52" i="18" s="1"/>
  <c r="F51" i="18"/>
  <c r="G51" i="18" s="1"/>
  <c r="H51" i="18" s="1"/>
  <c r="I51" i="18" s="1"/>
  <c r="K51" i="18" s="1"/>
  <c r="F50" i="18"/>
  <c r="G50" i="18" s="1"/>
  <c r="H50" i="18" s="1"/>
  <c r="I50" i="18" s="1"/>
  <c r="J50" i="18" s="1"/>
  <c r="F49" i="18"/>
  <c r="G49" i="18" s="1"/>
  <c r="H49" i="18" s="1"/>
  <c r="I49" i="18" s="1"/>
  <c r="J49" i="18" s="1"/>
  <c r="F48" i="18"/>
  <c r="G48" i="18" s="1"/>
  <c r="H48" i="18" s="1"/>
  <c r="I48" i="18" s="1"/>
  <c r="J48" i="18" s="1"/>
  <c r="F47" i="18"/>
  <c r="G47" i="18" s="1"/>
  <c r="H47" i="18" s="1"/>
  <c r="I47" i="18" s="1"/>
  <c r="J47" i="18" s="1"/>
  <c r="F46" i="18"/>
  <c r="G46" i="18" s="1"/>
  <c r="H46" i="18" s="1"/>
  <c r="I46" i="18" s="1"/>
  <c r="J46" i="18" s="1"/>
  <c r="F45" i="18"/>
  <c r="G45" i="18" s="1"/>
  <c r="H45" i="18" s="1"/>
  <c r="I45" i="18" s="1"/>
  <c r="J45" i="18" s="1"/>
  <c r="F44" i="18"/>
  <c r="G44" i="18" s="1"/>
  <c r="H44" i="18" s="1"/>
  <c r="I44" i="18" s="1"/>
  <c r="J44" i="18" s="1"/>
  <c r="F43" i="18"/>
  <c r="G43" i="18" s="1"/>
  <c r="H43" i="18" s="1"/>
  <c r="I43" i="18" s="1"/>
  <c r="J43" i="18" s="1"/>
  <c r="F42" i="18"/>
  <c r="G42" i="18" s="1"/>
  <c r="H42" i="18" s="1"/>
  <c r="I42" i="18" s="1"/>
  <c r="K42" i="18" s="1"/>
  <c r="F41" i="18"/>
  <c r="G41" i="18" s="1"/>
  <c r="H41" i="18" s="1"/>
  <c r="I41" i="18" s="1"/>
  <c r="K41" i="18" s="1"/>
  <c r="F40" i="18"/>
  <c r="G40" i="18" s="1"/>
  <c r="H40" i="18" s="1"/>
  <c r="I40" i="18" s="1"/>
  <c r="K40" i="18" s="1"/>
  <c r="F39" i="18"/>
  <c r="G39" i="18" s="1"/>
  <c r="H39" i="18" s="1"/>
  <c r="I39" i="18" s="1"/>
  <c r="K39" i="18" s="1"/>
  <c r="F38" i="18"/>
  <c r="G38" i="18" s="1"/>
  <c r="H38" i="18" s="1"/>
  <c r="I38" i="18" s="1"/>
  <c r="K38" i="18" s="1"/>
  <c r="F37" i="18"/>
  <c r="G37" i="18" s="1"/>
  <c r="H37" i="18" s="1"/>
  <c r="I37" i="18" s="1"/>
  <c r="K37" i="18" s="1"/>
  <c r="F36" i="18"/>
  <c r="G36" i="18" s="1"/>
  <c r="H36" i="18" s="1"/>
  <c r="I36" i="18" s="1"/>
  <c r="K36" i="18" s="1"/>
  <c r="F35" i="18"/>
  <c r="G35" i="18" s="1"/>
  <c r="H35" i="18" s="1"/>
  <c r="I35" i="18" s="1"/>
  <c r="K35" i="18" s="1"/>
  <c r="F34" i="18"/>
  <c r="G34" i="18" s="1"/>
  <c r="H34" i="18" s="1"/>
  <c r="I34" i="18" s="1"/>
  <c r="J34" i="18" s="1"/>
  <c r="F33" i="18"/>
  <c r="G33" i="18" s="1"/>
  <c r="H33" i="18" s="1"/>
  <c r="I33" i="18" s="1"/>
  <c r="J33" i="18" s="1"/>
  <c r="F32" i="18"/>
  <c r="G32" i="18" s="1"/>
  <c r="H32" i="18" s="1"/>
  <c r="I32" i="18" s="1"/>
  <c r="J32" i="18" s="1"/>
  <c r="F31" i="18"/>
  <c r="G31" i="18" s="1"/>
  <c r="H31" i="18" s="1"/>
  <c r="I31" i="18" s="1"/>
  <c r="J31" i="18" s="1"/>
  <c r="F30" i="18"/>
  <c r="G30" i="18" s="1"/>
  <c r="H30" i="18" s="1"/>
  <c r="I30" i="18" s="1"/>
  <c r="J30" i="18" s="1"/>
  <c r="F29" i="18"/>
  <c r="G29" i="18" s="1"/>
  <c r="H29" i="18" s="1"/>
  <c r="I29" i="18" s="1"/>
  <c r="J29" i="18" s="1"/>
  <c r="F28" i="18"/>
  <c r="G28" i="18" s="1"/>
  <c r="H28" i="18" s="1"/>
  <c r="I28" i="18" s="1"/>
  <c r="J28" i="18" s="1"/>
  <c r="F27" i="18"/>
  <c r="G27" i="18" s="1"/>
  <c r="H27" i="18" s="1"/>
  <c r="I27" i="18" s="1"/>
  <c r="J27" i="18" s="1"/>
  <c r="F26" i="18"/>
  <c r="G26" i="18" s="1"/>
  <c r="H26" i="18" s="1"/>
  <c r="I26" i="18" s="1"/>
  <c r="K26" i="18" s="1"/>
  <c r="F25" i="18"/>
  <c r="G25" i="18" s="1"/>
  <c r="H25" i="18" s="1"/>
  <c r="I25" i="18" s="1"/>
  <c r="K25" i="18" s="1"/>
  <c r="F24" i="18"/>
  <c r="G24" i="18" s="1"/>
  <c r="H24" i="18" s="1"/>
  <c r="I24" i="18" s="1"/>
  <c r="K24" i="18" s="1"/>
  <c r="F23" i="18"/>
  <c r="G23" i="18" s="1"/>
  <c r="H23" i="18" s="1"/>
  <c r="I23" i="18" s="1"/>
  <c r="K23" i="18" s="1"/>
  <c r="F22" i="18"/>
  <c r="G22" i="18" s="1"/>
  <c r="H22" i="18" s="1"/>
  <c r="I22" i="18" s="1"/>
  <c r="K22" i="18" s="1"/>
  <c r="F21" i="18"/>
  <c r="G21" i="18" s="1"/>
  <c r="H21" i="18" s="1"/>
  <c r="I21" i="18" s="1"/>
  <c r="K21" i="18" s="1"/>
  <c r="F20" i="18"/>
  <c r="G20" i="18" s="1"/>
  <c r="H20" i="18" s="1"/>
  <c r="I20" i="18" s="1"/>
  <c r="K20" i="18" s="1"/>
  <c r="F19" i="18"/>
  <c r="G19" i="18" s="1"/>
  <c r="H19" i="18" s="1"/>
  <c r="I19" i="18" s="1"/>
  <c r="K19" i="18" s="1"/>
  <c r="F18" i="18"/>
  <c r="G18" i="18" s="1"/>
  <c r="H18" i="18" s="1"/>
  <c r="I18" i="18" s="1"/>
  <c r="J18" i="18" s="1"/>
  <c r="F17" i="18"/>
  <c r="G17" i="18" s="1"/>
  <c r="H17" i="18" s="1"/>
  <c r="I17" i="18" s="1"/>
  <c r="J17" i="18" s="1"/>
  <c r="F16" i="18"/>
  <c r="G16" i="18" s="1"/>
  <c r="H16" i="18" s="1"/>
  <c r="I16" i="18" s="1"/>
  <c r="J16" i="18" s="1"/>
  <c r="F15" i="18"/>
  <c r="G15" i="18" s="1"/>
  <c r="H15" i="18" s="1"/>
  <c r="I15" i="18" s="1"/>
  <c r="J15" i="18" s="1"/>
  <c r="F14" i="18"/>
  <c r="G14" i="18" s="1"/>
  <c r="H14" i="18" s="1"/>
  <c r="I14" i="18" s="1"/>
  <c r="J14" i="18" s="1"/>
  <c r="F13" i="18"/>
  <c r="G13" i="18" s="1"/>
  <c r="H13" i="18" s="1"/>
  <c r="I13" i="18" s="1"/>
  <c r="J13" i="18" s="1"/>
  <c r="F12" i="18"/>
  <c r="G12" i="18" s="1"/>
  <c r="H12" i="18" s="1"/>
  <c r="I12" i="18" s="1"/>
  <c r="J12" i="18" s="1"/>
  <c r="F11" i="18"/>
  <c r="G11" i="18" s="1"/>
  <c r="H11" i="18" s="1"/>
  <c r="I11" i="18" s="1"/>
  <c r="J11" i="18" s="1"/>
  <c r="F10" i="18"/>
  <c r="G10" i="18" s="1"/>
  <c r="H10" i="18" s="1"/>
  <c r="I10" i="18" s="1"/>
  <c r="K10" i="18" s="1"/>
  <c r="F9" i="18"/>
  <c r="G9" i="18" s="1"/>
  <c r="H9" i="18" s="1"/>
  <c r="I9" i="18" s="1"/>
  <c r="K9" i="18" s="1"/>
  <c r="F8" i="18"/>
  <c r="G8" i="18" s="1"/>
  <c r="H8" i="18" s="1"/>
  <c r="I8" i="18" s="1"/>
  <c r="K8" i="18" s="1"/>
  <c r="F7" i="18"/>
  <c r="G7" i="18" s="1"/>
  <c r="H7" i="18" s="1"/>
  <c r="I7" i="18" s="1"/>
  <c r="K7" i="18" s="1"/>
  <c r="F6" i="18"/>
  <c r="G6" i="18" s="1"/>
  <c r="H6" i="18" s="1"/>
  <c r="I6" i="18" s="1"/>
  <c r="K6" i="18" s="1"/>
  <c r="F5" i="18"/>
  <c r="G5" i="18" s="1"/>
  <c r="H5" i="18" s="1"/>
  <c r="I5" i="18" s="1"/>
  <c r="K5" i="18" s="1"/>
  <c r="F4" i="18"/>
  <c r="G4" i="18" s="1"/>
  <c r="H4" i="18" s="1"/>
  <c r="I4" i="18" s="1"/>
  <c r="K4" i="18" s="1"/>
  <c r="F3" i="18"/>
  <c r="G3" i="18" s="1"/>
  <c r="H3" i="18" s="1"/>
  <c r="I3" i="18" s="1"/>
  <c r="K3" i="18" s="1"/>
  <c r="F2" i="18"/>
  <c r="G2" i="18" s="1"/>
  <c r="H2" i="18" s="1"/>
  <c r="I2" i="18" s="1"/>
  <c r="K2" i="18" s="1"/>
  <c r="K10" i="31" l="1"/>
  <c r="M10" i="31" s="1"/>
  <c r="E167" i="33" s="1"/>
  <c r="J8" i="31"/>
  <c r="L8" i="31" s="1"/>
  <c r="K7" i="31"/>
  <c r="J2" i="31"/>
  <c r="K5" i="31"/>
  <c r="K17" i="31"/>
  <c r="M17" i="31" s="1"/>
  <c r="E174" i="33" s="1"/>
  <c r="K16" i="31"/>
  <c r="M16" i="31" s="1"/>
  <c r="E173" i="33" s="1"/>
  <c r="K18" i="31"/>
  <c r="M18" i="31" s="1"/>
  <c r="E175" i="33" s="1"/>
  <c r="J12" i="31"/>
  <c r="K12" i="31"/>
  <c r="K11" i="31"/>
  <c r="M11" i="31" s="1"/>
  <c r="E168" i="33" s="1"/>
  <c r="J4" i="31"/>
  <c r="L4" i="31" s="1"/>
  <c r="K4" i="31"/>
  <c r="M4" i="31" s="1"/>
  <c r="E161" i="33" s="1"/>
  <c r="J4" i="22"/>
  <c r="L4" i="22" s="1"/>
  <c r="K4" i="22"/>
  <c r="M4" i="22" s="1"/>
  <c r="E109" i="33" s="1"/>
  <c r="J20" i="22"/>
  <c r="L20" i="22" s="1"/>
  <c r="K20" i="22"/>
  <c r="M20" i="22" s="1"/>
  <c r="E125" i="33" s="1"/>
  <c r="J12" i="22"/>
  <c r="L12" i="22" s="1"/>
  <c r="K12" i="22"/>
  <c r="J28" i="22"/>
  <c r="K28" i="22"/>
  <c r="M28" i="22" s="1"/>
  <c r="E133" i="33" s="1"/>
  <c r="K33" i="22"/>
  <c r="K17" i="22"/>
  <c r="K32" i="22"/>
  <c r="M32" i="22" s="1"/>
  <c r="E137" i="33" s="1"/>
  <c r="K31" i="22"/>
  <c r="M31" i="22" s="1"/>
  <c r="E136" i="33" s="1"/>
  <c r="K7" i="22"/>
  <c r="K22" i="22"/>
  <c r="K6" i="22"/>
  <c r="K21" i="22"/>
  <c r="K5" i="22"/>
  <c r="M5" i="22" s="1"/>
  <c r="E110" i="33" s="1"/>
  <c r="K35" i="22"/>
  <c r="M35" i="22" s="1"/>
  <c r="E140" i="33" s="1"/>
  <c r="K27" i="22"/>
  <c r="K19" i="22"/>
  <c r="M19" i="22" s="1"/>
  <c r="E124" i="33" s="1"/>
  <c r="K11" i="22"/>
  <c r="M11" i="22" s="1"/>
  <c r="E116" i="33" s="1"/>
  <c r="K3" i="22"/>
  <c r="J18" i="30"/>
  <c r="K18" i="30"/>
  <c r="J4" i="30"/>
  <c r="K4" i="30"/>
  <c r="M4" i="30" s="1"/>
  <c r="E143" i="33" s="1"/>
  <c r="J10" i="30"/>
  <c r="K10" i="30"/>
  <c r="K2" i="30"/>
  <c r="J2" i="30"/>
  <c r="L2" i="30" s="1"/>
  <c r="J12" i="30"/>
  <c r="K12" i="30"/>
  <c r="M12" i="30" s="1"/>
  <c r="E151" i="33" s="1"/>
  <c r="K11" i="30"/>
  <c r="K3" i="30"/>
  <c r="M3" i="30" s="1"/>
  <c r="E142" i="33" s="1"/>
  <c r="K17" i="30"/>
  <c r="M17" i="30" s="1"/>
  <c r="E156" i="33" s="1"/>
  <c r="K9" i="30"/>
  <c r="M9" i="30" s="1"/>
  <c r="E148" i="33" s="1"/>
  <c r="K8" i="30"/>
  <c r="M8" i="30" s="1"/>
  <c r="E147" i="33" s="1"/>
  <c r="J16" i="30"/>
  <c r="L16" i="30" s="1"/>
  <c r="K15" i="30"/>
  <c r="K7" i="30"/>
  <c r="K14" i="30"/>
  <c r="K6" i="30"/>
  <c r="J13" i="20"/>
  <c r="K3" i="20"/>
  <c r="K2" i="20"/>
  <c r="J33" i="20"/>
  <c r="K31" i="20"/>
  <c r="K32" i="20"/>
  <c r="K19" i="20"/>
  <c r="J29" i="20"/>
  <c r="K17" i="20"/>
  <c r="K16" i="20"/>
  <c r="K15" i="20"/>
  <c r="M15" i="20" s="1"/>
  <c r="K18" i="20"/>
  <c r="M18" i="20" s="1"/>
  <c r="J28" i="20"/>
  <c r="L28" i="20" s="1"/>
  <c r="B133" i="33" s="1"/>
  <c r="J12" i="20"/>
  <c r="L12" i="20" s="1"/>
  <c r="B117" i="33" s="1"/>
  <c r="K4" i="20"/>
  <c r="M4" i="20" s="1"/>
  <c r="J24" i="20"/>
  <c r="L24" i="20" s="1"/>
  <c r="B129" i="33" s="1"/>
  <c r="J8" i="20"/>
  <c r="K10" i="20"/>
  <c r="M10" i="20" s="1"/>
  <c r="J23" i="20"/>
  <c r="J7" i="20"/>
  <c r="L7" i="20" s="1"/>
  <c r="B112" i="33" s="1"/>
  <c r="K25" i="20"/>
  <c r="M25" i="20" s="1"/>
  <c r="K9" i="20"/>
  <c r="M9" i="20" s="1"/>
  <c r="K20" i="20"/>
  <c r="J26" i="20"/>
  <c r="L26" i="20" s="1"/>
  <c r="B131" i="33" s="1"/>
  <c r="J22" i="20"/>
  <c r="L22" i="20" s="1"/>
  <c r="B127" i="33" s="1"/>
  <c r="J6" i="20"/>
  <c r="L6" i="20" s="1"/>
  <c r="B111" i="33" s="1"/>
  <c r="J21" i="20"/>
  <c r="L21" i="20" s="1"/>
  <c r="B126" i="33" s="1"/>
  <c r="J5" i="20"/>
  <c r="L5" i="20" s="1"/>
  <c r="B110" i="33" s="1"/>
  <c r="J15" i="29"/>
  <c r="J2" i="29"/>
  <c r="K4" i="29"/>
  <c r="K19" i="29"/>
  <c r="K3" i="29"/>
  <c r="M3" i="29" s="1"/>
  <c r="K18" i="29"/>
  <c r="K17" i="29"/>
  <c r="M17" i="29" s="1"/>
  <c r="K9" i="29"/>
  <c r="K16" i="29"/>
  <c r="K8" i="29"/>
  <c r="M8" i="29" s="1"/>
  <c r="J4" i="21"/>
  <c r="L4" i="21" s="1"/>
  <c r="K4" i="21"/>
  <c r="M4" i="21" s="1"/>
  <c r="E75" i="33" s="1"/>
  <c r="J20" i="21"/>
  <c r="K20" i="21"/>
  <c r="J10" i="21"/>
  <c r="K10" i="21"/>
  <c r="K2" i="21"/>
  <c r="J2" i="21"/>
  <c r="J18" i="21"/>
  <c r="L18" i="21" s="1"/>
  <c r="K18" i="21"/>
  <c r="M18" i="21" s="1"/>
  <c r="E89" i="33" s="1"/>
  <c r="J12" i="21"/>
  <c r="K12" i="21"/>
  <c r="M12" i="21" s="1"/>
  <c r="E83" i="33" s="1"/>
  <c r="K30" i="21"/>
  <c r="K22" i="21"/>
  <c r="M22" i="21" s="1"/>
  <c r="E93" i="33" s="1"/>
  <c r="K14" i="21"/>
  <c r="M14" i="21" s="1"/>
  <c r="E85" i="33" s="1"/>
  <c r="K6" i="21"/>
  <c r="M6" i="21" s="1"/>
  <c r="E77" i="33" s="1"/>
  <c r="K29" i="21"/>
  <c r="M29" i="21" s="1"/>
  <c r="E100" i="33" s="1"/>
  <c r="K21" i="21"/>
  <c r="K13" i="21"/>
  <c r="K5" i="21"/>
  <c r="K28" i="21"/>
  <c r="K35" i="21"/>
  <c r="M35" i="21" s="1"/>
  <c r="E106" i="33" s="1"/>
  <c r="K27" i="21"/>
  <c r="K19" i="21"/>
  <c r="K11" i="21"/>
  <c r="M11" i="21" s="1"/>
  <c r="E82" i="33" s="1"/>
  <c r="K3" i="21"/>
  <c r="K34" i="21"/>
  <c r="M34" i="21" s="1"/>
  <c r="E105" i="33" s="1"/>
  <c r="K26" i="21"/>
  <c r="K33" i="21"/>
  <c r="M33" i="21" s="1"/>
  <c r="E104" i="33" s="1"/>
  <c r="K25" i="21"/>
  <c r="M25" i="21" s="1"/>
  <c r="E96" i="33" s="1"/>
  <c r="K17" i="21"/>
  <c r="M17" i="21" s="1"/>
  <c r="E88" i="33" s="1"/>
  <c r="K9" i="21"/>
  <c r="M9" i="21" s="1"/>
  <c r="E80" i="33" s="1"/>
  <c r="K32" i="21"/>
  <c r="M32" i="21" s="1"/>
  <c r="E103" i="33" s="1"/>
  <c r="K24" i="21"/>
  <c r="K16" i="21"/>
  <c r="K8" i="21"/>
  <c r="K31" i="21"/>
  <c r="K23" i="21"/>
  <c r="K15" i="21"/>
  <c r="K7" i="21"/>
  <c r="M7" i="21" s="1"/>
  <c r="E78" i="33" s="1"/>
  <c r="J28" i="19"/>
  <c r="K28" i="19"/>
  <c r="K12" i="19"/>
  <c r="M12" i="19" s="1"/>
  <c r="J12" i="19"/>
  <c r="K4" i="19"/>
  <c r="J4" i="19"/>
  <c r="L4" i="19" s="1"/>
  <c r="B75" i="33" s="1"/>
  <c r="K20" i="19"/>
  <c r="J20" i="19"/>
  <c r="K32" i="19"/>
  <c r="J24" i="19"/>
  <c r="J8" i="19"/>
  <c r="K10" i="19"/>
  <c r="M10" i="19" s="1"/>
  <c r="J23" i="19"/>
  <c r="L23" i="19" s="1"/>
  <c r="B94" i="33" s="1"/>
  <c r="J7" i="19"/>
  <c r="L7" i="19" s="1"/>
  <c r="B78" i="33" s="1"/>
  <c r="K25" i="19"/>
  <c r="M25" i="19" s="1"/>
  <c r="K9" i="19"/>
  <c r="M9" i="19" s="1"/>
  <c r="J22" i="19"/>
  <c r="J6" i="19"/>
  <c r="J21" i="19"/>
  <c r="L21" i="19" s="1"/>
  <c r="B92" i="33" s="1"/>
  <c r="J5" i="19"/>
  <c r="J2" i="19"/>
  <c r="K18" i="19"/>
  <c r="J4" i="28"/>
  <c r="K4" i="28"/>
  <c r="K2" i="28"/>
  <c r="J2" i="28"/>
  <c r="J12" i="28"/>
  <c r="K12" i="28"/>
  <c r="J10" i="28"/>
  <c r="L10" i="28" s="1"/>
  <c r="B149" i="33" s="1"/>
  <c r="K10" i="28"/>
  <c r="K14" i="28"/>
  <c r="K11" i="28"/>
  <c r="K9" i="28"/>
  <c r="M9" i="28" s="1"/>
  <c r="K16" i="28"/>
  <c r="M16" i="28" s="1"/>
  <c r="K8" i="28"/>
  <c r="M8" i="28" s="1"/>
  <c r="K15" i="28"/>
  <c r="M15" i="28" s="1"/>
  <c r="K7" i="28"/>
  <c r="M7" i="28" s="1"/>
  <c r="J2" i="18"/>
  <c r="J58" i="18"/>
  <c r="J42" i="18"/>
  <c r="J26" i="18"/>
  <c r="J10" i="18"/>
  <c r="K66" i="18"/>
  <c r="K50" i="18"/>
  <c r="K34" i="18"/>
  <c r="K18" i="18"/>
  <c r="J73" i="18"/>
  <c r="L73" i="18" s="1"/>
  <c r="B72" i="33" s="1"/>
  <c r="J57" i="18"/>
  <c r="L57" i="18" s="1"/>
  <c r="B56" i="33" s="1"/>
  <c r="J41" i="18"/>
  <c r="L41" i="18" s="1"/>
  <c r="B40" i="33" s="1"/>
  <c r="J25" i="18"/>
  <c r="L25" i="18" s="1"/>
  <c r="B24" i="33" s="1"/>
  <c r="J9" i="18"/>
  <c r="L9" i="18" s="1"/>
  <c r="B8" i="33" s="1"/>
  <c r="K65" i="18"/>
  <c r="M65" i="18" s="1"/>
  <c r="E64" i="33" s="1"/>
  <c r="K49" i="18"/>
  <c r="M49" i="18" s="1"/>
  <c r="E48" i="33" s="1"/>
  <c r="K33" i="18"/>
  <c r="K17" i="18"/>
  <c r="J72" i="18"/>
  <c r="J56" i="18"/>
  <c r="J40" i="18"/>
  <c r="J24" i="18"/>
  <c r="L24" i="18" s="1"/>
  <c r="B23" i="33" s="1"/>
  <c r="J8" i="18"/>
  <c r="K64" i="18"/>
  <c r="K48" i="18"/>
  <c r="K32" i="18"/>
  <c r="K16" i="18"/>
  <c r="J71" i="18"/>
  <c r="J55" i="18"/>
  <c r="L55" i="18" s="1"/>
  <c r="B54" i="33" s="1"/>
  <c r="J39" i="18"/>
  <c r="L39" i="18" s="1"/>
  <c r="B38" i="33" s="1"/>
  <c r="J23" i="18"/>
  <c r="L23" i="18" s="1"/>
  <c r="B22" i="33" s="1"/>
  <c r="J7" i="18"/>
  <c r="L7" i="18" s="1"/>
  <c r="B6" i="33" s="1"/>
  <c r="K63" i="18"/>
  <c r="K47" i="18"/>
  <c r="K31" i="18"/>
  <c r="K15" i="18"/>
  <c r="M15" i="18" s="1"/>
  <c r="E14" i="33" s="1"/>
  <c r="J70" i="18"/>
  <c r="J54" i="18"/>
  <c r="J38" i="18"/>
  <c r="J22" i="18"/>
  <c r="L22" i="18" s="1"/>
  <c r="B21" i="33" s="1"/>
  <c r="J6" i="18"/>
  <c r="K62" i="18"/>
  <c r="M62" i="18" s="1"/>
  <c r="E61" i="33" s="1"/>
  <c r="K46" i="18"/>
  <c r="K30" i="18"/>
  <c r="M30" i="18" s="1"/>
  <c r="E29" i="33" s="1"/>
  <c r="K14" i="18"/>
  <c r="M14" i="18" s="1"/>
  <c r="E13" i="33" s="1"/>
  <c r="J69" i="18"/>
  <c r="J53" i="18"/>
  <c r="L53" i="18" s="1"/>
  <c r="B52" i="33" s="1"/>
  <c r="J37" i="18"/>
  <c r="J21" i="18"/>
  <c r="J5" i="18"/>
  <c r="K61" i="18"/>
  <c r="K45" i="18"/>
  <c r="M45" i="18" s="1"/>
  <c r="E44" i="33" s="1"/>
  <c r="K29" i="18"/>
  <c r="K13" i="18"/>
  <c r="J68" i="18"/>
  <c r="L68" i="18" s="1"/>
  <c r="B67" i="33" s="1"/>
  <c r="J52" i="18"/>
  <c r="J36" i="18"/>
  <c r="J20" i="18"/>
  <c r="L20" i="18" s="1"/>
  <c r="B19" i="33" s="1"/>
  <c r="J4" i="18"/>
  <c r="L4" i="18" s="1"/>
  <c r="B3" i="33" s="1"/>
  <c r="K60" i="18"/>
  <c r="K44" i="18"/>
  <c r="M44" i="18" s="1"/>
  <c r="E43" i="33" s="1"/>
  <c r="K28" i="18"/>
  <c r="M28" i="18" s="1"/>
  <c r="E27" i="33" s="1"/>
  <c r="K12" i="18"/>
  <c r="M12" i="18" s="1"/>
  <c r="E11" i="33" s="1"/>
  <c r="J67" i="18"/>
  <c r="L67" i="18" s="1"/>
  <c r="B66" i="33" s="1"/>
  <c r="J51" i="18"/>
  <c r="J35" i="18"/>
  <c r="J19" i="18"/>
  <c r="J3" i="18"/>
  <c r="L3" i="18" s="1"/>
  <c r="B2" i="33" s="1"/>
  <c r="K59" i="18"/>
  <c r="K43" i="18"/>
  <c r="K27" i="18"/>
  <c r="M27" i="18" s="1"/>
  <c r="E26" i="33" s="1"/>
  <c r="K11" i="18"/>
  <c r="M11" i="18" s="1"/>
  <c r="E10" i="33" s="1"/>
  <c r="L9" i="31"/>
  <c r="M9" i="31"/>
  <c r="E166" i="33" s="1"/>
  <c r="M14" i="31"/>
  <c r="E171" i="33" s="1"/>
  <c r="L14" i="31"/>
  <c r="L15" i="31"/>
  <c r="M15" i="31"/>
  <c r="E172" i="33" s="1"/>
  <c r="L16" i="31"/>
  <c r="L11" i="31"/>
  <c r="L17" i="31"/>
  <c r="L10" i="31"/>
  <c r="M2" i="31"/>
  <c r="E159" i="33" s="1"/>
  <c r="L2" i="31"/>
  <c r="L7" i="31"/>
  <c r="M7" i="31"/>
  <c r="E164" i="33" s="1"/>
  <c r="M12" i="31"/>
  <c r="E169" i="33" s="1"/>
  <c r="L12" i="31"/>
  <c r="L18" i="31"/>
  <c r="M3" i="31"/>
  <c r="E160" i="33" s="1"/>
  <c r="L3" i="31"/>
  <c r="M8" i="31"/>
  <c r="E165" i="33" s="1"/>
  <c r="M13" i="31"/>
  <c r="E170" i="33" s="1"/>
  <c r="L13" i="31"/>
  <c r="M5" i="31"/>
  <c r="E162" i="33" s="1"/>
  <c r="L5" i="31"/>
  <c r="L6" i="31"/>
  <c r="M6" i="31"/>
  <c r="E163" i="33" s="1"/>
  <c r="M19" i="31"/>
  <c r="E176" i="33" s="1"/>
  <c r="L19" i="31"/>
  <c r="M5" i="30"/>
  <c r="E144" i="33" s="1"/>
  <c r="L5" i="30"/>
  <c r="M10" i="30"/>
  <c r="E149" i="33" s="1"/>
  <c r="L10" i="30"/>
  <c r="M15" i="30"/>
  <c r="E154" i="33" s="1"/>
  <c r="L15" i="30"/>
  <c r="M16" i="30"/>
  <c r="E155" i="33" s="1"/>
  <c r="L17" i="30"/>
  <c r="M11" i="30"/>
  <c r="E150" i="33" s="1"/>
  <c r="L11" i="30"/>
  <c r="L12" i="30"/>
  <c r="L7" i="30"/>
  <c r="M7" i="30"/>
  <c r="E146" i="33" s="1"/>
  <c r="L3" i="30"/>
  <c r="L8" i="30"/>
  <c r="M2" i="30"/>
  <c r="E141" i="33" s="1"/>
  <c r="L6" i="30"/>
  <c r="M6" i="30"/>
  <c r="E145" i="33" s="1"/>
  <c r="M13" i="30"/>
  <c r="E152" i="33" s="1"/>
  <c r="L13" i="30"/>
  <c r="M18" i="30"/>
  <c r="E157" i="33" s="1"/>
  <c r="L18" i="30"/>
  <c r="L9" i="30"/>
  <c r="L4" i="30"/>
  <c r="L14" i="30"/>
  <c r="M14" i="30"/>
  <c r="E153" i="33" s="1"/>
  <c r="M19" i="30"/>
  <c r="E158" i="33" s="1"/>
  <c r="L19" i="30"/>
  <c r="M25" i="22"/>
  <c r="E130" i="33" s="1"/>
  <c r="L25" i="22"/>
  <c r="M10" i="22"/>
  <c r="E115" i="33" s="1"/>
  <c r="L10" i="22"/>
  <c r="M30" i="22"/>
  <c r="E135" i="33" s="1"/>
  <c r="L30" i="22"/>
  <c r="M15" i="22"/>
  <c r="E120" i="33" s="1"/>
  <c r="L15" i="22"/>
  <c r="L5" i="22"/>
  <c r="M26" i="22"/>
  <c r="E131" i="33" s="1"/>
  <c r="L26" i="22"/>
  <c r="M27" i="22"/>
  <c r="E132" i="33" s="1"/>
  <c r="L27" i="22"/>
  <c r="L32" i="22"/>
  <c r="L31" i="22"/>
  <c r="L11" i="22"/>
  <c r="M2" i="22"/>
  <c r="E107" i="33" s="1"/>
  <c r="L2" i="22"/>
  <c r="L7" i="22"/>
  <c r="M7" i="22"/>
  <c r="E112" i="33" s="1"/>
  <c r="M12" i="22"/>
  <c r="E117" i="33" s="1"/>
  <c r="M6" i="22"/>
  <c r="E111" i="33" s="1"/>
  <c r="L6" i="22"/>
  <c r="M16" i="22"/>
  <c r="E121" i="33" s="1"/>
  <c r="L16" i="22"/>
  <c r="L23" i="22"/>
  <c r="M23" i="22"/>
  <c r="E128" i="33" s="1"/>
  <c r="M3" i="22"/>
  <c r="E108" i="33" s="1"/>
  <c r="L3" i="22"/>
  <c r="M8" i="22"/>
  <c r="E113" i="33" s="1"/>
  <c r="L8" i="22"/>
  <c r="M13" i="22"/>
  <c r="E118" i="33" s="1"/>
  <c r="L13" i="22"/>
  <c r="M22" i="22"/>
  <c r="E127" i="33" s="1"/>
  <c r="L22" i="22"/>
  <c r="M34" i="22"/>
  <c r="E139" i="33" s="1"/>
  <c r="L34" i="22"/>
  <c r="M21" i="22"/>
  <c r="E126" i="33" s="1"/>
  <c r="L21" i="22"/>
  <c r="M17" i="22"/>
  <c r="E122" i="33" s="1"/>
  <c r="L17" i="22"/>
  <c r="L28" i="22"/>
  <c r="L19" i="22"/>
  <c r="M24" i="22"/>
  <c r="E129" i="33" s="1"/>
  <c r="L24" i="22"/>
  <c r="M29" i="22"/>
  <c r="E134" i="33" s="1"/>
  <c r="L29" i="22"/>
  <c r="M18" i="22"/>
  <c r="E123" i="33" s="1"/>
  <c r="L18" i="22"/>
  <c r="M9" i="22"/>
  <c r="E114" i="33" s="1"/>
  <c r="L9" i="22"/>
  <c r="M14" i="22"/>
  <c r="E119" i="33" s="1"/>
  <c r="L14" i="22"/>
  <c r="L33" i="22"/>
  <c r="M33" i="22"/>
  <c r="E138" i="33" s="1"/>
  <c r="L35" i="22"/>
  <c r="M20" i="21"/>
  <c r="E91" i="33" s="1"/>
  <c r="L20" i="21"/>
  <c r="L35" i="21"/>
  <c r="L6" i="21"/>
  <c r="L11" i="21"/>
  <c r="M16" i="21"/>
  <c r="E87" i="33" s="1"/>
  <c r="L16" i="21"/>
  <c r="M27" i="21"/>
  <c r="E98" i="33" s="1"/>
  <c r="L27" i="21"/>
  <c r="M30" i="21"/>
  <c r="E101" i="33" s="1"/>
  <c r="L30" i="21"/>
  <c r="M21" i="21"/>
  <c r="E92" i="33" s="1"/>
  <c r="L21" i="21"/>
  <c r="M26" i="21"/>
  <c r="E97" i="33" s="1"/>
  <c r="L26" i="21"/>
  <c r="L31" i="21"/>
  <c r="M31" i="21"/>
  <c r="E102" i="33" s="1"/>
  <c r="L7" i="21"/>
  <c r="L17" i="21"/>
  <c r="L12" i="21"/>
  <c r="L32" i="21"/>
  <c r="M8" i="21"/>
  <c r="E79" i="33" s="1"/>
  <c r="L8" i="21"/>
  <c r="M13" i="21"/>
  <c r="E84" i="33" s="1"/>
  <c r="L13" i="21"/>
  <c r="L33" i="21"/>
  <c r="L9" i="21"/>
  <c r="L14" i="21"/>
  <c r="M19" i="21"/>
  <c r="E90" i="33" s="1"/>
  <c r="L19" i="21"/>
  <c r="M24" i="21"/>
  <c r="E95" i="33" s="1"/>
  <c r="L24" i="21"/>
  <c r="M3" i="21"/>
  <c r="E74" i="33" s="1"/>
  <c r="L3" i="21"/>
  <c r="L29" i="21"/>
  <c r="L34" i="21"/>
  <c r="L22" i="21"/>
  <c r="L28" i="21"/>
  <c r="M28" i="21"/>
  <c r="E99" i="33" s="1"/>
  <c r="L2" i="21"/>
  <c r="M2" i="21"/>
  <c r="E73" i="33" s="1"/>
  <c r="M23" i="21"/>
  <c r="E94" i="33" s="1"/>
  <c r="L23" i="21"/>
  <c r="M5" i="21"/>
  <c r="E76" i="33" s="1"/>
  <c r="L5" i="21"/>
  <c r="M10" i="21"/>
  <c r="E81" i="33" s="1"/>
  <c r="L10" i="21"/>
  <c r="M15" i="21"/>
  <c r="E86" i="33" s="1"/>
  <c r="L15" i="21"/>
  <c r="L25" i="21"/>
  <c r="L4" i="29"/>
  <c r="B161" i="33" s="1"/>
  <c r="M4" i="29"/>
  <c r="M19" i="29"/>
  <c r="L19" i="29"/>
  <c r="B176" i="33" s="1"/>
  <c r="M14" i="29"/>
  <c r="L14" i="29"/>
  <c r="B171" i="33" s="1"/>
  <c r="M6" i="29"/>
  <c r="L6" i="29"/>
  <c r="B163" i="33" s="1"/>
  <c r="M5" i="29"/>
  <c r="L5" i="29"/>
  <c r="B162" i="33" s="1"/>
  <c r="M10" i="29"/>
  <c r="L10" i="29"/>
  <c r="B167" i="33" s="1"/>
  <c r="L15" i="29"/>
  <c r="B172" i="33" s="1"/>
  <c r="M15" i="29"/>
  <c r="M11" i="29"/>
  <c r="L11" i="29"/>
  <c r="B168" i="33" s="1"/>
  <c r="L16" i="29"/>
  <c r="B173" i="33" s="1"/>
  <c r="M16" i="29"/>
  <c r="L17" i="29"/>
  <c r="B174" i="33" s="1"/>
  <c r="L3" i="29"/>
  <c r="B160" i="33" s="1"/>
  <c r="L8" i="29"/>
  <c r="L2" i="29"/>
  <c r="B159" i="33" s="1"/>
  <c r="M2" i="29"/>
  <c r="M13" i="29"/>
  <c r="L13" i="29"/>
  <c r="B170" i="33" s="1"/>
  <c r="M18" i="29"/>
  <c r="L18" i="29"/>
  <c r="B175" i="33" s="1"/>
  <c r="M7" i="29"/>
  <c r="L7" i="29"/>
  <c r="M12" i="29"/>
  <c r="L12" i="29"/>
  <c r="B169" i="33" s="1"/>
  <c r="M9" i="29"/>
  <c r="L9" i="29"/>
  <c r="B166" i="33" s="1"/>
  <c r="M11" i="28"/>
  <c r="L11" i="28"/>
  <c r="B150" i="33" s="1"/>
  <c r="M5" i="28"/>
  <c r="L5" i="28"/>
  <c r="B144" i="33" s="1"/>
  <c r="M10" i="28"/>
  <c r="L15" i="28"/>
  <c r="B154" i="33" s="1"/>
  <c r="M2" i="28"/>
  <c r="L2" i="28"/>
  <c r="B141" i="33" s="1"/>
  <c r="M3" i="28"/>
  <c r="L3" i="28"/>
  <c r="B142" i="33" s="1"/>
  <c r="L8" i="28"/>
  <c r="B147" i="33" s="1"/>
  <c r="M13" i="28"/>
  <c r="L13" i="28"/>
  <c r="B152" i="33" s="1"/>
  <c r="M18" i="28"/>
  <c r="L18" i="28"/>
  <c r="B157" i="33" s="1"/>
  <c r="M12" i="28"/>
  <c r="L12" i="28"/>
  <c r="B151" i="33" s="1"/>
  <c r="L16" i="28"/>
  <c r="B155" i="33" s="1"/>
  <c r="L7" i="28"/>
  <c r="B146" i="33" s="1"/>
  <c r="L17" i="28"/>
  <c r="B156" i="33" s="1"/>
  <c r="M17" i="28"/>
  <c r="L9" i="28"/>
  <c r="B148" i="33" s="1"/>
  <c r="M6" i="28"/>
  <c r="L6" i="28"/>
  <c r="B145" i="33" s="1"/>
  <c r="M4" i="28"/>
  <c r="L4" i="28"/>
  <c r="B143" i="33" s="1"/>
  <c r="L14" i="28"/>
  <c r="B153" i="33" s="1"/>
  <c r="M14" i="28"/>
  <c r="M19" i="28"/>
  <c r="L19" i="28"/>
  <c r="B158" i="33" s="1"/>
  <c r="M35" i="20"/>
  <c r="L35" i="20"/>
  <c r="B140" i="33" s="1"/>
  <c r="M14" i="20"/>
  <c r="L14" i="20"/>
  <c r="B119" i="33" s="1"/>
  <c r="M30" i="20"/>
  <c r="L30" i="20"/>
  <c r="B135" i="33" s="1"/>
  <c r="M3" i="20"/>
  <c r="L3" i="20"/>
  <c r="B108" i="33" s="1"/>
  <c r="M19" i="20"/>
  <c r="L19" i="20"/>
  <c r="B124" i="33" s="1"/>
  <c r="L9" i="20"/>
  <c r="B114" i="33" s="1"/>
  <c r="L25" i="20"/>
  <c r="B130" i="33" s="1"/>
  <c r="M32" i="20"/>
  <c r="L32" i="20"/>
  <c r="B137" i="33" s="1"/>
  <c r="L20" i="20"/>
  <c r="B125" i="33" s="1"/>
  <c r="M20" i="20"/>
  <c r="L4" i="20"/>
  <c r="B109" i="33" s="1"/>
  <c r="L10" i="20"/>
  <c r="B115" i="33" s="1"/>
  <c r="M27" i="20"/>
  <c r="L27" i="20"/>
  <c r="B132" i="33" s="1"/>
  <c r="M17" i="20"/>
  <c r="L17" i="20"/>
  <c r="B122" i="33" s="1"/>
  <c r="L33" i="20"/>
  <c r="B138" i="33" s="1"/>
  <c r="M33" i="20"/>
  <c r="L15" i="20"/>
  <c r="B120" i="33" s="1"/>
  <c r="M5" i="20"/>
  <c r="M21" i="20"/>
  <c r="M11" i="20"/>
  <c r="L11" i="20"/>
  <c r="B116" i="33" s="1"/>
  <c r="M12" i="20"/>
  <c r="M28" i="20"/>
  <c r="M7" i="20"/>
  <c r="M23" i="20"/>
  <c r="L23" i="20"/>
  <c r="B128" i="33" s="1"/>
  <c r="M26" i="20"/>
  <c r="M16" i="20"/>
  <c r="L16" i="20"/>
  <c r="B121" i="33" s="1"/>
  <c r="M22" i="20"/>
  <c r="L18" i="20"/>
  <c r="B123" i="33" s="1"/>
  <c r="M31" i="20"/>
  <c r="L31" i="20"/>
  <c r="B136" i="33" s="1"/>
  <c r="M6" i="20"/>
  <c r="M2" i="20"/>
  <c r="L2" i="20"/>
  <c r="B107" i="33" s="1"/>
  <c r="L34" i="20"/>
  <c r="B139" i="33" s="1"/>
  <c r="M34" i="20"/>
  <c r="M13" i="20"/>
  <c r="L13" i="20"/>
  <c r="B118" i="33" s="1"/>
  <c r="M29" i="20"/>
  <c r="L29" i="20"/>
  <c r="B134" i="33" s="1"/>
  <c r="M8" i="20"/>
  <c r="L8" i="20"/>
  <c r="B113" i="33" s="1"/>
  <c r="M24" i="20"/>
  <c r="L25" i="19"/>
  <c r="B96" i="33" s="1"/>
  <c r="M30" i="19"/>
  <c r="L30" i="19"/>
  <c r="B101" i="33" s="1"/>
  <c r="L10" i="19"/>
  <c r="B81" i="33" s="1"/>
  <c r="L15" i="19"/>
  <c r="B86" i="33" s="1"/>
  <c r="M15" i="19"/>
  <c r="L20" i="19"/>
  <c r="B91" i="33" s="1"/>
  <c r="M20" i="19"/>
  <c r="M5" i="19"/>
  <c r="L5" i="19"/>
  <c r="B76" i="33" s="1"/>
  <c r="M31" i="19"/>
  <c r="L31" i="19"/>
  <c r="B102" i="33" s="1"/>
  <c r="M22" i="19"/>
  <c r="L22" i="19"/>
  <c r="B93" i="33" s="1"/>
  <c r="M28" i="19"/>
  <c r="L28" i="19"/>
  <c r="B99" i="33" s="1"/>
  <c r="M16" i="19"/>
  <c r="L16" i="19"/>
  <c r="B87" i="33" s="1"/>
  <c r="M3" i="19"/>
  <c r="L3" i="19"/>
  <c r="B74" i="33" s="1"/>
  <c r="M8" i="19"/>
  <c r="L8" i="19"/>
  <c r="B79" i="33" s="1"/>
  <c r="M13" i="19"/>
  <c r="L13" i="19"/>
  <c r="B84" i="33" s="1"/>
  <c r="M27" i="19"/>
  <c r="L27" i="19"/>
  <c r="B98" i="33" s="1"/>
  <c r="M33" i="19"/>
  <c r="L33" i="19"/>
  <c r="B104" i="33" s="1"/>
  <c r="M34" i="19"/>
  <c r="L34" i="19"/>
  <c r="B105" i="33" s="1"/>
  <c r="M11" i="19"/>
  <c r="L11" i="19"/>
  <c r="B82" i="33" s="1"/>
  <c r="M2" i="19"/>
  <c r="L2" i="19"/>
  <c r="B73" i="33" s="1"/>
  <c r="M18" i="19"/>
  <c r="L18" i="19"/>
  <c r="B89" i="33" s="1"/>
  <c r="M19" i="19"/>
  <c r="L19" i="19"/>
  <c r="B90" i="33" s="1"/>
  <c r="M24" i="19"/>
  <c r="L24" i="19"/>
  <c r="B95" i="33" s="1"/>
  <c r="M29" i="19"/>
  <c r="L29" i="19"/>
  <c r="B100" i="33" s="1"/>
  <c r="M21" i="19"/>
  <c r="M7" i="19"/>
  <c r="L9" i="19"/>
  <c r="B80" i="33" s="1"/>
  <c r="M14" i="19"/>
  <c r="L14" i="19"/>
  <c r="B85" i="33" s="1"/>
  <c r="L26" i="19"/>
  <c r="B97" i="33" s="1"/>
  <c r="M26" i="19"/>
  <c r="M6" i="19"/>
  <c r="L6" i="19"/>
  <c r="B77" i="33" s="1"/>
  <c r="M32" i="19"/>
  <c r="L32" i="19"/>
  <c r="B103" i="33" s="1"/>
  <c r="M17" i="19"/>
  <c r="L17" i="19"/>
  <c r="B88" i="33" s="1"/>
  <c r="L12" i="19"/>
  <c r="B83" i="33" s="1"/>
  <c r="M23" i="19"/>
  <c r="M4" i="19"/>
  <c r="M35" i="19"/>
  <c r="L35" i="19"/>
  <c r="B106" i="33" s="1"/>
  <c r="L12" i="18"/>
  <c r="B11" i="33" s="1"/>
  <c r="M33" i="18"/>
  <c r="E32" i="33" s="1"/>
  <c r="L33" i="18"/>
  <c r="B32" i="33" s="1"/>
  <c r="M38" i="18"/>
  <c r="E37" i="33" s="1"/>
  <c r="L38" i="18"/>
  <c r="B37" i="33" s="1"/>
  <c r="M43" i="18"/>
  <c r="E42" i="33" s="1"/>
  <c r="L43" i="18"/>
  <c r="B42" i="33" s="1"/>
  <c r="M68" i="18"/>
  <c r="E67" i="33" s="1"/>
  <c r="M2" i="18"/>
  <c r="E1" i="33" s="1"/>
  <c r="L2" i="18"/>
  <c r="B1" i="33" s="1"/>
  <c r="M23" i="18"/>
  <c r="E22" i="33" s="1"/>
  <c r="L28" i="18"/>
  <c r="B27" i="33" s="1"/>
  <c r="L64" i="18"/>
  <c r="B63" i="33" s="1"/>
  <c r="M64" i="18"/>
  <c r="E63" i="33" s="1"/>
  <c r="M7" i="18"/>
  <c r="E6" i="33" s="1"/>
  <c r="M59" i="18"/>
  <c r="E58" i="33" s="1"/>
  <c r="L59" i="18"/>
  <c r="B58" i="33" s="1"/>
  <c r="L69" i="18"/>
  <c r="B68" i="33" s="1"/>
  <c r="M69" i="18"/>
  <c r="E68" i="33" s="1"/>
  <c r="L58" i="18"/>
  <c r="B57" i="33" s="1"/>
  <c r="M58" i="18"/>
  <c r="E57" i="33" s="1"/>
  <c r="L13" i="18"/>
  <c r="B12" i="33" s="1"/>
  <c r="M13" i="18"/>
  <c r="E12" i="33" s="1"/>
  <c r="M3" i="18"/>
  <c r="E2" i="33" s="1"/>
  <c r="L30" i="18"/>
  <c r="B29" i="33" s="1"/>
  <c r="L18" i="18"/>
  <c r="B17" i="33" s="1"/>
  <c r="M18" i="18"/>
  <c r="E17" i="33" s="1"/>
  <c r="M39" i="18"/>
  <c r="E38" i="33" s="1"/>
  <c r="L34" i="18"/>
  <c r="B33" i="33" s="1"/>
  <c r="M34" i="18"/>
  <c r="E33" i="33" s="1"/>
  <c r="M60" i="18"/>
  <c r="E59" i="33" s="1"/>
  <c r="L60" i="18"/>
  <c r="B59" i="33" s="1"/>
  <c r="L45" i="18"/>
  <c r="B44" i="33" s="1"/>
  <c r="M25" i="18"/>
  <c r="E24" i="33" s="1"/>
  <c r="M20" i="18"/>
  <c r="E19" i="33" s="1"/>
  <c r="M10" i="18"/>
  <c r="E9" i="33" s="1"/>
  <c r="L10" i="18"/>
  <c r="B9" i="33" s="1"/>
  <c r="L31" i="18"/>
  <c r="B30" i="33" s="1"/>
  <c r="M31" i="18"/>
  <c r="E30" i="33" s="1"/>
  <c r="M36" i="18"/>
  <c r="E35" i="33" s="1"/>
  <c r="L36" i="18"/>
  <c r="B35" i="33" s="1"/>
  <c r="M48" i="18"/>
  <c r="E47" i="33" s="1"/>
  <c r="L48" i="18"/>
  <c r="B47" i="33" s="1"/>
  <c r="M54" i="18"/>
  <c r="E53" i="33" s="1"/>
  <c r="L54" i="18"/>
  <c r="B53" i="33" s="1"/>
  <c r="M24" i="18"/>
  <c r="E23" i="33" s="1"/>
  <c r="M55" i="18"/>
  <c r="E54" i="33" s="1"/>
  <c r="M40" i="18"/>
  <c r="E39" i="33" s="1"/>
  <c r="L40" i="18"/>
  <c r="B39" i="33" s="1"/>
  <c r="M56" i="18"/>
  <c r="E55" i="33" s="1"/>
  <c r="L56" i="18"/>
  <c r="B55" i="33" s="1"/>
  <c r="M41" i="18"/>
  <c r="E40" i="33" s="1"/>
  <c r="M16" i="18"/>
  <c r="E15" i="33" s="1"/>
  <c r="L16" i="18"/>
  <c r="B15" i="33" s="1"/>
  <c r="M21" i="18"/>
  <c r="E20" i="33" s="1"/>
  <c r="L21" i="18"/>
  <c r="B20" i="33" s="1"/>
  <c r="L26" i="18"/>
  <c r="B25" i="33" s="1"/>
  <c r="M26" i="18"/>
  <c r="E25" i="33" s="1"/>
  <c r="M57" i="18"/>
  <c r="E56" i="33" s="1"/>
  <c r="L62" i="18"/>
  <c r="B61" i="33" s="1"/>
  <c r="L72" i="18"/>
  <c r="B71" i="33" s="1"/>
  <c r="M72" i="18"/>
  <c r="E71" i="33" s="1"/>
  <c r="M73" i="18"/>
  <c r="E72" i="33" s="1"/>
  <c r="L44" i="18"/>
  <c r="B43" i="33" s="1"/>
  <c r="M9" i="18"/>
  <c r="E8" i="33" s="1"/>
  <c r="L65" i="18"/>
  <c r="B64" i="33" s="1"/>
  <c r="L50" i="18"/>
  <c r="B49" i="33" s="1"/>
  <c r="M50" i="18"/>
  <c r="E49" i="33" s="1"/>
  <c r="L15" i="18"/>
  <c r="B14" i="33" s="1"/>
  <c r="M5" i="18"/>
  <c r="E4" i="33" s="1"/>
  <c r="L5" i="18"/>
  <c r="B4" i="33" s="1"/>
  <c r="L66" i="18"/>
  <c r="B65" i="33" s="1"/>
  <c r="M66" i="18"/>
  <c r="E65" i="33" s="1"/>
  <c r="L11" i="18"/>
  <c r="B10" i="33" s="1"/>
  <c r="M47" i="18"/>
  <c r="E46" i="33" s="1"/>
  <c r="L47" i="18"/>
  <c r="B46" i="33" s="1"/>
  <c r="M52" i="18"/>
  <c r="E51" i="33" s="1"/>
  <c r="L52" i="18"/>
  <c r="B51" i="33" s="1"/>
  <c r="M67" i="18"/>
  <c r="E66" i="33" s="1"/>
  <c r="M8" i="18"/>
  <c r="E7" i="33" s="1"/>
  <c r="L8" i="18"/>
  <c r="B7" i="33" s="1"/>
  <c r="L29" i="18"/>
  <c r="B28" i="33" s="1"/>
  <c r="M29" i="18"/>
  <c r="E28" i="33" s="1"/>
  <c r="L14" i="18"/>
  <c r="B13" i="33" s="1"/>
  <c r="M4" i="18"/>
  <c r="E3" i="33" s="1"/>
  <c r="M61" i="18"/>
  <c r="E60" i="33" s="1"/>
  <c r="L61" i="18"/>
  <c r="B60" i="33" s="1"/>
  <c r="M46" i="18"/>
  <c r="E45" i="33" s="1"/>
  <c r="L46" i="18"/>
  <c r="B45" i="33" s="1"/>
  <c r="M6" i="18"/>
  <c r="E5" i="33" s="1"/>
  <c r="L6" i="18"/>
  <c r="B5" i="33" s="1"/>
  <c r="L32" i="18"/>
  <c r="B31" i="33" s="1"/>
  <c r="M32" i="18"/>
  <c r="E31" i="33" s="1"/>
  <c r="M37" i="18"/>
  <c r="E36" i="33" s="1"/>
  <c r="L37" i="18"/>
  <c r="B36" i="33" s="1"/>
  <c r="L42" i="18"/>
  <c r="B41" i="33" s="1"/>
  <c r="M42" i="18"/>
  <c r="E41" i="33" s="1"/>
  <c r="M53" i="18"/>
  <c r="E52" i="33" s="1"/>
  <c r="L49" i="18"/>
  <c r="B48" i="33" s="1"/>
  <c r="M19" i="18"/>
  <c r="E18" i="33" s="1"/>
  <c r="L19" i="18"/>
  <c r="B18" i="33" s="1"/>
  <c r="M70" i="18"/>
  <c r="E69" i="33" s="1"/>
  <c r="L70" i="18"/>
  <c r="B69" i="33" s="1"/>
  <c r="M35" i="18"/>
  <c r="E34" i="33" s="1"/>
  <c r="L35" i="18"/>
  <c r="B34" i="33" s="1"/>
  <c r="M71" i="18"/>
  <c r="E70" i="33" s="1"/>
  <c r="L71" i="18"/>
  <c r="B70" i="33" s="1"/>
  <c r="M51" i="18"/>
  <c r="E50" i="33" s="1"/>
  <c r="L51" i="18"/>
  <c r="B50" i="33" s="1"/>
  <c r="M17" i="18"/>
  <c r="E16" i="33" s="1"/>
  <c r="L17" i="18"/>
  <c r="B16" i="33" s="1"/>
  <c r="M22" i="18"/>
  <c r="E21" i="33" s="1"/>
  <c r="L27" i="18"/>
  <c r="B26" i="33" s="1"/>
  <c r="M63" i="18"/>
  <c r="E62" i="33" s="1"/>
  <c r="L63" i="18"/>
  <c r="B62" i="33" s="1"/>
</calcChain>
</file>

<file path=xl/sharedStrings.xml><?xml version="1.0" encoding="utf-8"?>
<sst xmlns="http://schemas.openxmlformats.org/spreadsheetml/2006/main" count="92" uniqueCount="12">
  <si>
    <t>azi-mel</t>
    <phoneticPr fontId="1" type="noConversion"/>
  </si>
  <si>
    <t>ele-mel</t>
    <phoneticPr fontId="1" type="noConversion"/>
  </si>
  <si>
    <t>real ITD</t>
    <phoneticPr fontId="1" type="noConversion"/>
  </si>
  <si>
    <t>real ILD</t>
    <phoneticPr fontId="1" type="noConversion"/>
  </si>
  <si>
    <t>model ITD</t>
    <phoneticPr fontId="1" type="noConversion"/>
  </si>
  <si>
    <t>model ILD</t>
    <phoneticPr fontId="1" type="noConversion"/>
  </si>
  <si>
    <t>response ITD</t>
    <phoneticPr fontId="1" type="noConversion"/>
  </si>
  <si>
    <t>response ILD</t>
    <phoneticPr fontId="1" type="noConversion"/>
  </si>
  <si>
    <t>real ILD/dB</t>
    <phoneticPr fontId="1" type="noConversion"/>
  </si>
  <si>
    <t>real ITD/us</t>
    <phoneticPr fontId="1" type="noConversion"/>
  </si>
  <si>
    <t>y</t>
    <phoneticPr fontId="1" type="noConversion"/>
  </si>
  <si>
    <t>lat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</si>
</sst>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ITD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LF!$A$1:$A$176</c:f>
              <c:numCache>
                <c:formatCode>General</c:formatCode>
                <c:ptCount val="1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291.66669999999999</c:v>
                </c:pt>
                <c:pt idx="73">
                  <c:v>291.66669999999999</c:v>
                </c:pt>
                <c:pt idx="74">
                  <c:v>291.66669999999999</c:v>
                </c:pt>
                <c:pt idx="75">
                  <c:v>291.66669999999999</c:v>
                </c:pt>
                <c:pt idx="76">
                  <c:v>291.66669999999999</c:v>
                </c:pt>
                <c:pt idx="77">
                  <c:v>291.66669999999999</c:v>
                </c:pt>
                <c:pt idx="78">
                  <c:v>291.66669999999999</c:v>
                </c:pt>
                <c:pt idx="79">
                  <c:v>291.66669999999999</c:v>
                </c:pt>
                <c:pt idx="80">
                  <c:v>291.66669999999999</c:v>
                </c:pt>
                <c:pt idx="81">
                  <c:v>291.66669999999999</c:v>
                </c:pt>
                <c:pt idx="82">
                  <c:v>291.66669999999999</c:v>
                </c:pt>
                <c:pt idx="83">
                  <c:v>291.66669999999999</c:v>
                </c:pt>
                <c:pt idx="84">
                  <c:v>291.66669999999999</c:v>
                </c:pt>
                <c:pt idx="85">
                  <c:v>291.66669999999999</c:v>
                </c:pt>
                <c:pt idx="86">
                  <c:v>291.66669999999999</c:v>
                </c:pt>
                <c:pt idx="87">
                  <c:v>291.66669999999999</c:v>
                </c:pt>
                <c:pt idx="88">
                  <c:v>291.66669999999999</c:v>
                </c:pt>
                <c:pt idx="89">
                  <c:v>291.66669999999999</c:v>
                </c:pt>
                <c:pt idx="90">
                  <c:v>291.66669999999999</c:v>
                </c:pt>
                <c:pt idx="91">
                  <c:v>291.66669999999999</c:v>
                </c:pt>
                <c:pt idx="92">
                  <c:v>291.66669999999999</c:v>
                </c:pt>
                <c:pt idx="93">
                  <c:v>291.66669999999999</c:v>
                </c:pt>
                <c:pt idx="94">
                  <c:v>291.66669999999999</c:v>
                </c:pt>
                <c:pt idx="95">
                  <c:v>291.66669999999999</c:v>
                </c:pt>
                <c:pt idx="96">
                  <c:v>291.66669999999999</c:v>
                </c:pt>
                <c:pt idx="97">
                  <c:v>291.66669999999999</c:v>
                </c:pt>
                <c:pt idx="98">
                  <c:v>291.66669999999999</c:v>
                </c:pt>
                <c:pt idx="99">
                  <c:v>291.66669999999999</c:v>
                </c:pt>
                <c:pt idx="100">
                  <c:v>291.66669999999999</c:v>
                </c:pt>
                <c:pt idx="101">
                  <c:v>291.66669999999999</c:v>
                </c:pt>
                <c:pt idx="102">
                  <c:v>291.66669999999999</c:v>
                </c:pt>
                <c:pt idx="103">
                  <c:v>291.66669999999999</c:v>
                </c:pt>
                <c:pt idx="104">
                  <c:v>291.66669999999999</c:v>
                </c:pt>
                <c:pt idx="105">
                  <c:v>291.66669999999999</c:v>
                </c:pt>
                <c:pt idx="106">
                  <c:v>-291.66669999999999</c:v>
                </c:pt>
                <c:pt idx="107">
                  <c:v>-291.66669999999999</c:v>
                </c:pt>
                <c:pt idx="108">
                  <c:v>-291.66669999999999</c:v>
                </c:pt>
                <c:pt idx="109">
                  <c:v>-291.66669999999999</c:v>
                </c:pt>
                <c:pt idx="110">
                  <c:v>-291.66669999999999</c:v>
                </c:pt>
                <c:pt idx="111">
                  <c:v>-291.66669999999999</c:v>
                </c:pt>
                <c:pt idx="112">
                  <c:v>-291.66669999999999</c:v>
                </c:pt>
                <c:pt idx="113">
                  <c:v>-291.66669999999999</c:v>
                </c:pt>
                <c:pt idx="114">
                  <c:v>-291.66669999999999</c:v>
                </c:pt>
                <c:pt idx="115">
                  <c:v>-291.66669999999999</c:v>
                </c:pt>
                <c:pt idx="116">
                  <c:v>-291.66669999999999</c:v>
                </c:pt>
                <c:pt idx="117">
                  <c:v>-291.66669999999999</c:v>
                </c:pt>
                <c:pt idx="118">
                  <c:v>-291.66669999999999</c:v>
                </c:pt>
                <c:pt idx="119">
                  <c:v>-291.66669999999999</c:v>
                </c:pt>
                <c:pt idx="120">
                  <c:v>-291.66669999999999</c:v>
                </c:pt>
                <c:pt idx="121">
                  <c:v>-291.66669999999999</c:v>
                </c:pt>
                <c:pt idx="122">
                  <c:v>-291.66669999999999</c:v>
                </c:pt>
                <c:pt idx="123">
                  <c:v>-291.66669999999999</c:v>
                </c:pt>
                <c:pt idx="124">
                  <c:v>-291.66669999999999</c:v>
                </c:pt>
                <c:pt idx="125">
                  <c:v>-291.66669999999999</c:v>
                </c:pt>
                <c:pt idx="126">
                  <c:v>-291.66669999999999</c:v>
                </c:pt>
                <c:pt idx="127">
                  <c:v>-291.66669999999999</c:v>
                </c:pt>
                <c:pt idx="128">
                  <c:v>-291.66669999999999</c:v>
                </c:pt>
                <c:pt idx="129">
                  <c:v>-291.66669999999999</c:v>
                </c:pt>
                <c:pt idx="130">
                  <c:v>-291.66669999999999</c:v>
                </c:pt>
                <c:pt idx="131">
                  <c:v>-291.66669999999999</c:v>
                </c:pt>
                <c:pt idx="132">
                  <c:v>-291.66669999999999</c:v>
                </c:pt>
                <c:pt idx="133">
                  <c:v>-291.66669999999999</c:v>
                </c:pt>
                <c:pt idx="134">
                  <c:v>-291.66669999999999</c:v>
                </c:pt>
                <c:pt idx="135">
                  <c:v>-291.66669999999999</c:v>
                </c:pt>
                <c:pt idx="136">
                  <c:v>-291.66669999999999</c:v>
                </c:pt>
                <c:pt idx="137">
                  <c:v>-291.66669999999999</c:v>
                </c:pt>
                <c:pt idx="138">
                  <c:v>-291.66669999999999</c:v>
                </c:pt>
                <c:pt idx="139">
                  <c:v>-291.66669999999999</c:v>
                </c:pt>
                <c:pt idx="140">
                  <c:v>604.16669999999999</c:v>
                </c:pt>
                <c:pt idx="141">
                  <c:v>604.16669999999999</c:v>
                </c:pt>
                <c:pt idx="142">
                  <c:v>604.16669999999999</c:v>
                </c:pt>
                <c:pt idx="143">
                  <c:v>604.16669999999999</c:v>
                </c:pt>
                <c:pt idx="144">
                  <c:v>604.16669999999999</c:v>
                </c:pt>
                <c:pt idx="145">
                  <c:v>604.16669999999999</c:v>
                </c:pt>
                <c:pt idx="146">
                  <c:v>604.16669999999999</c:v>
                </c:pt>
                <c:pt idx="147">
                  <c:v>604.16669999999999</c:v>
                </c:pt>
                <c:pt idx="148">
                  <c:v>604.16669999999999</c:v>
                </c:pt>
                <c:pt idx="149">
                  <c:v>604.16669999999999</c:v>
                </c:pt>
                <c:pt idx="150">
                  <c:v>604.16669999999999</c:v>
                </c:pt>
                <c:pt idx="151">
                  <c:v>604.16669999999999</c:v>
                </c:pt>
                <c:pt idx="152">
                  <c:v>604.16669999999999</c:v>
                </c:pt>
                <c:pt idx="153">
                  <c:v>604.16669999999999</c:v>
                </c:pt>
                <c:pt idx="154">
                  <c:v>604.16669999999999</c:v>
                </c:pt>
                <c:pt idx="155">
                  <c:v>604.16669999999999</c:v>
                </c:pt>
                <c:pt idx="156">
                  <c:v>604.16669999999999</c:v>
                </c:pt>
                <c:pt idx="157">
                  <c:v>604.16669999999999</c:v>
                </c:pt>
                <c:pt idx="158">
                  <c:v>-604.16669999999999</c:v>
                </c:pt>
                <c:pt idx="159">
                  <c:v>-604.16669999999999</c:v>
                </c:pt>
                <c:pt idx="160">
                  <c:v>-604.16669999999999</c:v>
                </c:pt>
                <c:pt idx="161">
                  <c:v>-604.16669999999999</c:v>
                </c:pt>
                <c:pt idx="162">
                  <c:v>-604.16669999999999</c:v>
                </c:pt>
                <c:pt idx="163">
                  <c:v>-604.16669999999999</c:v>
                </c:pt>
                <c:pt idx="164">
                  <c:v>-604.16669999999999</c:v>
                </c:pt>
                <c:pt idx="165">
                  <c:v>-604.16669999999999</c:v>
                </c:pt>
                <c:pt idx="166">
                  <c:v>-604.16669999999999</c:v>
                </c:pt>
                <c:pt idx="167">
                  <c:v>-604.16669999999999</c:v>
                </c:pt>
                <c:pt idx="168">
                  <c:v>-604.16669999999999</c:v>
                </c:pt>
                <c:pt idx="169">
                  <c:v>-604.16669999999999</c:v>
                </c:pt>
                <c:pt idx="170">
                  <c:v>-604.16669999999999</c:v>
                </c:pt>
                <c:pt idx="171">
                  <c:v>-604.16669999999999</c:v>
                </c:pt>
                <c:pt idx="172">
                  <c:v>-604.16669999999999</c:v>
                </c:pt>
                <c:pt idx="173">
                  <c:v>-604.16669999999999</c:v>
                </c:pt>
                <c:pt idx="174">
                  <c:v>-604.16669999999999</c:v>
                </c:pt>
                <c:pt idx="175">
                  <c:v>-604.16669999999999</c:v>
                </c:pt>
              </c:numCache>
            </c:numRef>
          </c:xVal>
          <c:yVal>
            <c:numRef>
              <c:f>LF!$B$1:$B$176</c:f>
              <c:numCache>
                <c:formatCode>General</c:formatCode>
                <c:ptCount val="1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8.9660999999999831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351.29200000000003</c:v>
                </c:pt>
                <c:pt idx="73">
                  <c:v>360.79379999999998</c:v>
                </c:pt>
                <c:pt idx="74">
                  <c:v>414.92769999999996</c:v>
                </c:pt>
                <c:pt idx="75">
                  <c:v>347.584</c:v>
                </c:pt>
                <c:pt idx="76">
                  <c:v>283.40859999999998</c:v>
                </c:pt>
                <c:pt idx="77">
                  <c:v>0</c:v>
                </c:pt>
                <c:pt idx="78">
                  <c:v>109.2157</c:v>
                </c:pt>
                <c:pt idx="79">
                  <c:v>270.46339999999998</c:v>
                </c:pt>
                <c:pt idx="80">
                  <c:v>323.87249999999995</c:v>
                </c:pt>
                <c:pt idx="81">
                  <c:v>378.00639999999999</c:v>
                </c:pt>
                <c:pt idx="82">
                  <c:v>270.46339999999998</c:v>
                </c:pt>
                <c:pt idx="83">
                  <c:v>223.1754</c:v>
                </c:pt>
                <c:pt idx="84">
                  <c:v>0</c:v>
                </c:pt>
                <c:pt idx="85">
                  <c:v>-109.2157</c:v>
                </c:pt>
                <c:pt idx="86">
                  <c:v>-109.61869999999999</c:v>
                </c:pt>
                <c:pt idx="87">
                  <c:v>-270.46339999999998</c:v>
                </c:pt>
                <c:pt idx="88">
                  <c:v>-324.59730000000002</c:v>
                </c:pt>
                <c:pt idx="89">
                  <c:v>306.15260000000001</c:v>
                </c:pt>
                <c:pt idx="90">
                  <c:v>290.6182</c:v>
                </c:pt>
                <c:pt idx="91">
                  <c:v>336.99159999999995</c:v>
                </c:pt>
                <c:pt idx="92">
                  <c:v>277.19299999999998</c:v>
                </c:pt>
                <c:pt idx="93">
                  <c:v>107.30350000000001</c:v>
                </c:pt>
                <c:pt idx="94">
                  <c:v>100.7242</c:v>
                </c:pt>
                <c:pt idx="95">
                  <c:v>106.10769999999997</c:v>
                </c:pt>
                <c:pt idx="96">
                  <c:v>272.87970000000001</c:v>
                </c:pt>
                <c:pt idx="97">
                  <c:v>222.35680000000002</c:v>
                </c:pt>
                <c:pt idx="98">
                  <c:v>264.26900000000001</c:v>
                </c:pt>
                <c:pt idx="99">
                  <c:v>309.38780000000003</c:v>
                </c:pt>
                <c:pt idx="100">
                  <c:v>343.541</c:v>
                </c:pt>
                <c:pt idx="101">
                  <c:v>373.60390000000001</c:v>
                </c:pt>
                <c:pt idx="102">
                  <c:v>363.8655</c:v>
                </c:pt>
                <c:pt idx="103">
                  <c:v>226.67009999999999</c:v>
                </c:pt>
                <c:pt idx="104">
                  <c:v>383.005</c:v>
                </c:pt>
                <c:pt idx="105">
                  <c:v>346.20299999999997</c:v>
                </c:pt>
                <c:pt idx="106">
                  <c:v>-276.99599999999998</c:v>
                </c:pt>
                <c:pt idx="107">
                  <c:v>-277.30930000000001</c:v>
                </c:pt>
                <c:pt idx="108">
                  <c:v>-168.2209</c:v>
                </c:pt>
                <c:pt idx="109">
                  <c:v>-164.57319999999999</c:v>
                </c:pt>
                <c:pt idx="110">
                  <c:v>-209.91279999999998</c:v>
                </c:pt>
                <c:pt idx="111">
                  <c:v>-243.88860000000005</c:v>
                </c:pt>
                <c:pt idx="112">
                  <c:v>-226.22670000000005</c:v>
                </c:pt>
                <c:pt idx="113">
                  <c:v>-260.42060000000004</c:v>
                </c:pt>
                <c:pt idx="114">
                  <c:v>-231.7636</c:v>
                </c:pt>
                <c:pt idx="115">
                  <c:v>-248.81550000000004</c:v>
                </c:pt>
                <c:pt idx="116">
                  <c:v>-229.60180000000003</c:v>
                </c:pt>
                <c:pt idx="117">
                  <c:v>-307.70860000000005</c:v>
                </c:pt>
                <c:pt idx="118">
                  <c:v>-281.18120000000005</c:v>
                </c:pt>
                <c:pt idx="119">
                  <c:v>-298.14980000000003</c:v>
                </c:pt>
                <c:pt idx="120">
                  <c:v>-310.27969999999999</c:v>
                </c:pt>
                <c:pt idx="121">
                  <c:v>-223.1754</c:v>
                </c:pt>
                <c:pt idx="122">
                  <c:v>-222.35480000000001</c:v>
                </c:pt>
                <c:pt idx="123">
                  <c:v>-331.95049999999998</c:v>
                </c:pt>
                <c:pt idx="124">
                  <c:v>-337.66980000000001</c:v>
                </c:pt>
                <c:pt idx="125">
                  <c:v>-229.1832</c:v>
                </c:pt>
                <c:pt idx="126">
                  <c:v>-234.84789999999998</c:v>
                </c:pt>
                <c:pt idx="127">
                  <c:v>-411.36580000000004</c:v>
                </c:pt>
                <c:pt idx="128">
                  <c:v>-473.5299</c:v>
                </c:pt>
                <c:pt idx="129">
                  <c:v>-405.9332</c:v>
                </c:pt>
                <c:pt idx="130">
                  <c:v>-100.7242</c:v>
                </c:pt>
                <c:pt idx="131">
                  <c:v>-151.24709999999999</c:v>
                </c:pt>
                <c:pt idx="132">
                  <c:v>-277.19299999999998</c:v>
                </c:pt>
                <c:pt idx="133">
                  <c:v>-226.67009999999999</c:v>
                </c:pt>
                <c:pt idx="134">
                  <c:v>55.584799999999973</c:v>
                </c:pt>
                <c:pt idx="135">
                  <c:v>0</c:v>
                </c:pt>
                <c:pt idx="136">
                  <c:v>-298.62970000000001</c:v>
                </c:pt>
                <c:pt idx="137">
                  <c:v>-119.53289999999998</c:v>
                </c:pt>
                <c:pt idx="138">
                  <c:v>-287.78539999999998</c:v>
                </c:pt>
                <c:pt idx="139">
                  <c:v>-115.315</c:v>
                </c:pt>
                <c:pt idx="140">
                  <c:v>679.75649999999996</c:v>
                </c:pt>
                <c:pt idx="141">
                  <c:v>-54.133899999999997</c:v>
                </c:pt>
                <c:pt idx="142">
                  <c:v>54.133899999999997</c:v>
                </c:pt>
                <c:pt idx="143">
                  <c:v>167.37730000000002</c:v>
                </c:pt>
                <c:pt idx="144">
                  <c:v>-54.261200000000002</c:v>
                </c:pt>
                <c:pt idx="145">
                  <c:v>-335.44240000000002</c:v>
                </c:pt>
                <c:pt idx="146">
                  <c:v>-390.79990000000004</c:v>
                </c:pt>
                <c:pt idx="147">
                  <c:v>-500.0652</c:v>
                </c:pt>
                <c:pt idx="148">
                  <c:v>54.641200000000005</c:v>
                </c:pt>
                <c:pt idx="149">
                  <c:v>-108.77510000000001</c:v>
                </c:pt>
                <c:pt idx="150">
                  <c:v>619.08270000000005</c:v>
                </c:pt>
                <c:pt idx="151">
                  <c:v>574.42489999999998</c:v>
                </c:pt>
                <c:pt idx="152">
                  <c:v>537.66949999999997</c:v>
                </c:pt>
                <c:pt idx="153">
                  <c:v>477.68020000000001</c:v>
                </c:pt>
                <c:pt idx="154">
                  <c:v>-243.98849999999999</c:v>
                </c:pt>
                <c:pt idx="155">
                  <c:v>536.05790000000002</c:v>
                </c:pt>
                <c:pt idx="156">
                  <c:v>601.26059999999995</c:v>
                </c:pt>
                <c:pt idx="157">
                  <c:v>634.15920000000006</c:v>
                </c:pt>
                <c:pt idx="158">
                  <c:v>-576.17840000000001</c:v>
                </c:pt>
                <c:pt idx="159">
                  <c:v>-585.01790000000005</c:v>
                </c:pt>
                <c:pt idx="160">
                  <c:v>-751.67342857142864</c:v>
                </c:pt>
                <c:pt idx="161">
                  <c:v>167.37730000000002</c:v>
                </c:pt>
                <c:pt idx="162">
                  <c:v>222.73480000000001</c:v>
                </c:pt>
                <c:pt idx="163">
                  <c:v>940.61099999999999</c:v>
                </c:pt>
                <c:pt idx="164">
                  <c:v>889.04600000000005</c:v>
                </c:pt>
                <c:pt idx="165">
                  <c:v>108.77510000000001</c:v>
                </c:pt>
                <c:pt idx="166">
                  <c:v>-805.80732857142868</c:v>
                </c:pt>
                <c:pt idx="167">
                  <c:v>-860.44852857142871</c:v>
                </c:pt>
                <c:pt idx="168">
                  <c:v>-700.3329</c:v>
                </c:pt>
                <c:pt idx="169">
                  <c:v>-696.5865</c:v>
                </c:pt>
                <c:pt idx="170">
                  <c:v>-701.09130000000005</c:v>
                </c:pt>
                <c:pt idx="171">
                  <c:v>-764.87310000000002</c:v>
                </c:pt>
                <c:pt idx="172">
                  <c:v>162.88829999999999</c:v>
                </c:pt>
                <c:pt idx="173">
                  <c:v>-180.20669999999998</c:v>
                </c:pt>
                <c:pt idx="174">
                  <c:v>-59.734299999999998</c:v>
                </c:pt>
                <c:pt idx="175">
                  <c:v>-618.851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5B7-42F8-98F7-DEAE861884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289807"/>
        <c:axId val="148290287"/>
      </c:scatterChart>
      <c:valAx>
        <c:axId val="148289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8290287"/>
        <c:crosses val="autoZero"/>
        <c:crossBetween val="midCat"/>
      </c:valAx>
      <c:valAx>
        <c:axId val="148290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82898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ILD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LF!$D$1:$D$176</c:f>
              <c:numCache>
                <c:formatCode>General</c:formatCode>
                <c:ptCount val="1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10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10</c:v>
                </c:pt>
                <c:pt idx="88">
                  <c:v>10</c:v>
                </c:pt>
                <c:pt idx="89">
                  <c:v>10</c:v>
                </c:pt>
                <c:pt idx="90">
                  <c:v>10</c:v>
                </c:pt>
                <c:pt idx="91">
                  <c:v>10</c:v>
                </c:pt>
                <c:pt idx="92">
                  <c:v>10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  <c:pt idx="96">
                  <c:v>10</c:v>
                </c:pt>
                <c:pt idx="97">
                  <c:v>10</c:v>
                </c:pt>
                <c:pt idx="98">
                  <c:v>10</c:v>
                </c:pt>
                <c:pt idx="99">
                  <c:v>10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10</c:v>
                </c:pt>
                <c:pt idx="105">
                  <c:v>10</c:v>
                </c:pt>
                <c:pt idx="106">
                  <c:v>-10</c:v>
                </c:pt>
                <c:pt idx="107">
                  <c:v>-10</c:v>
                </c:pt>
                <c:pt idx="108">
                  <c:v>-10</c:v>
                </c:pt>
                <c:pt idx="109">
                  <c:v>-10</c:v>
                </c:pt>
                <c:pt idx="110">
                  <c:v>-10</c:v>
                </c:pt>
                <c:pt idx="111">
                  <c:v>-10</c:v>
                </c:pt>
                <c:pt idx="112">
                  <c:v>-10</c:v>
                </c:pt>
                <c:pt idx="113">
                  <c:v>-10</c:v>
                </c:pt>
                <c:pt idx="114">
                  <c:v>-10</c:v>
                </c:pt>
                <c:pt idx="115">
                  <c:v>-10</c:v>
                </c:pt>
                <c:pt idx="116">
                  <c:v>-10</c:v>
                </c:pt>
                <c:pt idx="117">
                  <c:v>-10</c:v>
                </c:pt>
                <c:pt idx="118">
                  <c:v>-10</c:v>
                </c:pt>
                <c:pt idx="119">
                  <c:v>-10</c:v>
                </c:pt>
                <c:pt idx="120">
                  <c:v>-10</c:v>
                </c:pt>
                <c:pt idx="121">
                  <c:v>-10</c:v>
                </c:pt>
                <c:pt idx="122">
                  <c:v>-10</c:v>
                </c:pt>
                <c:pt idx="123">
                  <c:v>-10</c:v>
                </c:pt>
                <c:pt idx="124">
                  <c:v>-10</c:v>
                </c:pt>
                <c:pt idx="125">
                  <c:v>-10</c:v>
                </c:pt>
                <c:pt idx="126">
                  <c:v>-10</c:v>
                </c:pt>
                <c:pt idx="127">
                  <c:v>-10</c:v>
                </c:pt>
                <c:pt idx="128">
                  <c:v>-10</c:v>
                </c:pt>
                <c:pt idx="129">
                  <c:v>-10</c:v>
                </c:pt>
                <c:pt idx="130">
                  <c:v>-10</c:v>
                </c:pt>
                <c:pt idx="131">
                  <c:v>-10</c:v>
                </c:pt>
                <c:pt idx="132">
                  <c:v>-10</c:v>
                </c:pt>
                <c:pt idx="133">
                  <c:v>-10</c:v>
                </c:pt>
                <c:pt idx="134">
                  <c:v>-10</c:v>
                </c:pt>
                <c:pt idx="135">
                  <c:v>-10</c:v>
                </c:pt>
                <c:pt idx="136">
                  <c:v>-10</c:v>
                </c:pt>
                <c:pt idx="137">
                  <c:v>-10</c:v>
                </c:pt>
                <c:pt idx="138">
                  <c:v>-10</c:v>
                </c:pt>
                <c:pt idx="139">
                  <c:v>-10</c:v>
                </c:pt>
                <c:pt idx="140">
                  <c:v>20</c:v>
                </c:pt>
                <c:pt idx="141">
                  <c:v>20</c:v>
                </c:pt>
                <c:pt idx="142">
                  <c:v>20</c:v>
                </c:pt>
                <c:pt idx="143">
                  <c:v>20</c:v>
                </c:pt>
                <c:pt idx="144">
                  <c:v>20</c:v>
                </c:pt>
                <c:pt idx="145">
                  <c:v>20</c:v>
                </c:pt>
                <c:pt idx="146">
                  <c:v>20</c:v>
                </c:pt>
                <c:pt idx="147">
                  <c:v>20</c:v>
                </c:pt>
                <c:pt idx="148">
                  <c:v>20</c:v>
                </c:pt>
                <c:pt idx="149">
                  <c:v>20</c:v>
                </c:pt>
                <c:pt idx="150">
                  <c:v>20</c:v>
                </c:pt>
                <c:pt idx="151">
                  <c:v>20</c:v>
                </c:pt>
                <c:pt idx="152">
                  <c:v>20</c:v>
                </c:pt>
                <c:pt idx="153">
                  <c:v>20</c:v>
                </c:pt>
                <c:pt idx="154">
                  <c:v>20</c:v>
                </c:pt>
                <c:pt idx="155">
                  <c:v>20</c:v>
                </c:pt>
                <c:pt idx="156">
                  <c:v>20</c:v>
                </c:pt>
                <c:pt idx="157">
                  <c:v>20</c:v>
                </c:pt>
                <c:pt idx="158">
                  <c:v>-20</c:v>
                </c:pt>
                <c:pt idx="159">
                  <c:v>-20</c:v>
                </c:pt>
                <c:pt idx="160">
                  <c:v>-20</c:v>
                </c:pt>
                <c:pt idx="161">
                  <c:v>-20</c:v>
                </c:pt>
                <c:pt idx="162">
                  <c:v>-20</c:v>
                </c:pt>
                <c:pt idx="163">
                  <c:v>-20</c:v>
                </c:pt>
                <c:pt idx="164">
                  <c:v>-20</c:v>
                </c:pt>
                <c:pt idx="165">
                  <c:v>-20</c:v>
                </c:pt>
                <c:pt idx="166">
                  <c:v>-20</c:v>
                </c:pt>
                <c:pt idx="167">
                  <c:v>-20</c:v>
                </c:pt>
                <c:pt idx="168">
                  <c:v>-20</c:v>
                </c:pt>
                <c:pt idx="169">
                  <c:v>-20</c:v>
                </c:pt>
                <c:pt idx="170">
                  <c:v>-20</c:v>
                </c:pt>
                <c:pt idx="171">
                  <c:v>-20</c:v>
                </c:pt>
                <c:pt idx="172">
                  <c:v>-20</c:v>
                </c:pt>
                <c:pt idx="173">
                  <c:v>-20</c:v>
                </c:pt>
                <c:pt idx="174">
                  <c:v>-20</c:v>
                </c:pt>
                <c:pt idx="175">
                  <c:v>-20</c:v>
                </c:pt>
              </c:numCache>
            </c:numRef>
          </c:xVal>
          <c:yVal>
            <c:numRef>
              <c:f>LF!$E$1:$E$176</c:f>
              <c:numCache>
                <c:formatCode>General</c:formatCode>
                <c:ptCount val="1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-4.0000000000000036E-2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3.95</c:v>
                </c:pt>
                <c:pt idx="73">
                  <c:v>6.3</c:v>
                </c:pt>
                <c:pt idx="74">
                  <c:v>7.09</c:v>
                </c:pt>
                <c:pt idx="75">
                  <c:v>9.2100000000000009</c:v>
                </c:pt>
                <c:pt idx="76">
                  <c:v>11.7</c:v>
                </c:pt>
                <c:pt idx="77">
                  <c:v>13.58</c:v>
                </c:pt>
                <c:pt idx="78">
                  <c:v>12.05</c:v>
                </c:pt>
                <c:pt idx="79">
                  <c:v>11.5</c:v>
                </c:pt>
                <c:pt idx="80">
                  <c:v>12.25</c:v>
                </c:pt>
                <c:pt idx="81">
                  <c:v>11.280000000000001</c:v>
                </c:pt>
                <c:pt idx="82">
                  <c:v>11.5</c:v>
                </c:pt>
                <c:pt idx="83">
                  <c:v>9.07</c:v>
                </c:pt>
                <c:pt idx="84">
                  <c:v>8.67</c:v>
                </c:pt>
                <c:pt idx="85">
                  <c:v>12.58</c:v>
                </c:pt>
                <c:pt idx="86">
                  <c:v>10.98</c:v>
                </c:pt>
                <c:pt idx="87">
                  <c:v>8.2800000000000011</c:v>
                </c:pt>
                <c:pt idx="88">
                  <c:v>7.49</c:v>
                </c:pt>
                <c:pt idx="89">
                  <c:v>5.63</c:v>
                </c:pt>
                <c:pt idx="90">
                  <c:v>4.58</c:v>
                </c:pt>
                <c:pt idx="91">
                  <c:v>1.4100000000000006</c:v>
                </c:pt>
                <c:pt idx="92">
                  <c:v>0</c:v>
                </c:pt>
                <c:pt idx="93">
                  <c:v>-0.62999999999999989</c:v>
                </c:pt>
                <c:pt idx="94">
                  <c:v>-1.5999999999999996</c:v>
                </c:pt>
                <c:pt idx="95">
                  <c:v>-0.71</c:v>
                </c:pt>
                <c:pt idx="96">
                  <c:v>-1.1900000000000004</c:v>
                </c:pt>
                <c:pt idx="97">
                  <c:v>-1.7899999999999991</c:v>
                </c:pt>
                <c:pt idx="98">
                  <c:v>-1.7899999999999991</c:v>
                </c:pt>
                <c:pt idx="99">
                  <c:v>-0.48000000000000043</c:v>
                </c:pt>
                <c:pt idx="100">
                  <c:v>-1.6799999999999997</c:v>
                </c:pt>
                <c:pt idx="101">
                  <c:v>-1.5999999999999996</c:v>
                </c:pt>
                <c:pt idx="102">
                  <c:v>-0.62999999999999989</c:v>
                </c:pt>
                <c:pt idx="103">
                  <c:v>0</c:v>
                </c:pt>
                <c:pt idx="104">
                  <c:v>1.4100000000000006</c:v>
                </c:pt>
                <c:pt idx="105">
                  <c:v>2.2700000000000005</c:v>
                </c:pt>
                <c:pt idx="106">
                  <c:v>-4.7200000000000006</c:v>
                </c:pt>
                <c:pt idx="107">
                  <c:v>-0.79</c:v>
                </c:pt>
                <c:pt idx="108">
                  <c:v>0</c:v>
                </c:pt>
                <c:pt idx="109">
                  <c:v>0.92999999999999994</c:v>
                </c:pt>
                <c:pt idx="110">
                  <c:v>1.1800000000000002</c:v>
                </c:pt>
                <c:pt idx="111">
                  <c:v>1.62</c:v>
                </c:pt>
                <c:pt idx="112">
                  <c:v>1.0299999999999998</c:v>
                </c:pt>
                <c:pt idx="113">
                  <c:v>0.83000000000000007</c:v>
                </c:pt>
                <c:pt idx="114">
                  <c:v>3.05</c:v>
                </c:pt>
                <c:pt idx="115">
                  <c:v>0.75</c:v>
                </c:pt>
                <c:pt idx="116">
                  <c:v>0</c:v>
                </c:pt>
                <c:pt idx="117">
                  <c:v>2.65</c:v>
                </c:pt>
                <c:pt idx="118">
                  <c:v>0</c:v>
                </c:pt>
                <c:pt idx="119">
                  <c:v>1.1800000000000002</c:v>
                </c:pt>
                <c:pt idx="120">
                  <c:v>0</c:v>
                </c:pt>
                <c:pt idx="121">
                  <c:v>-0.92999999999999994</c:v>
                </c:pt>
                <c:pt idx="122">
                  <c:v>-0.79</c:v>
                </c:pt>
                <c:pt idx="123">
                  <c:v>-2.17</c:v>
                </c:pt>
                <c:pt idx="124">
                  <c:v>-3.2199999999999998</c:v>
                </c:pt>
                <c:pt idx="125">
                  <c:v>-5.01</c:v>
                </c:pt>
                <c:pt idx="126">
                  <c:v>-6.42</c:v>
                </c:pt>
                <c:pt idx="127">
                  <c:v>-8.23</c:v>
                </c:pt>
                <c:pt idx="128">
                  <c:v>-9.64</c:v>
                </c:pt>
                <c:pt idx="129">
                  <c:v>-12.21</c:v>
                </c:pt>
                <c:pt idx="130">
                  <c:v>-13.440000000000001</c:v>
                </c:pt>
                <c:pt idx="131">
                  <c:v>-15.98</c:v>
                </c:pt>
                <c:pt idx="132">
                  <c:v>-9.59</c:v>
                </c:pt>
                <c:pt idx="133">
                  <c:v>-8.2800000000000011</c:v>
                </c:pt>
                <c:pt idx="134">
                  <c:v>-15.16</c:v>
                </c:pt>
                <c:pt idx="135">
                  <c:v>-12.25</c:v>
                </c:pt>
                <c:pt idx="136">
                  <c:v>-9.6999999999999993</c:v>
                </c:pt>
                <c:pt idx="137">
                  <c:v>-8.0400000000000009</c:v>
                </c:pt>
                <c:pt idx="138">
                  <c:v>-6.1899999999999995</c:v>
                </c:pt>
                <c:pt idx="139">
                  <c:v>-4.1500000000000004</c:v>
                </c:pt>
                <c:pt idx="140">
                  <c:v>3.95</c:v>
                </c:pt>
                <c:pt idx="141">
                  <c:v>5.33</c:v>
                </c:pt>
                <c:pt idx="142">
                  <c:v>7.8</c:v>
                </c:pt>
                <c:pt idx="143">
                  <c:v>9.2100000000000009</c:v>
                </c:pt>
                <c:pt idx="144">
                  <c:v>11.7</c:v>
                </c:pt>
                <c:pt idx="145">
                  <c:v>12.58</c:v>
                </c:pt>
                <c:pt idx="146">
                  <c:v>10.98</c:v>
                </c:pt>
                <c:pt idx="147">
                  <c:v>8.2800000000000011</c:v>
                </c:pt>
                <c:pt idx="148">
                  <c:v>7.49</c:v>
                </c:pt>
                <c:pt idx="149">
                  <c:v>5.63</c:v>
                </c:pt>
                <c:pt idx="150">
                  <c:v>4.58</c:v>
                </c:pt>
                <c:pt idx="151">
                  <c:v>1.4100000000000006</c:v>
                </c:pt>
                <c:pt idx="152">
                  <c:v>0</c:v>
                </c:pt>
                <c:pt idx="153">
                  <c:v>-0.62999999999999989</c:v>
                </c:pt>
                <c:pt idx="154">
                  <c:v>-0.62999999999999989</c:v>
                </c:pt>
                <c:pt idx="155">
                  <c:v>0</c:v>
                </c:pt>
                <c:pt idx="156">
                  <c:v>1.4100000000000006</c:v>
                </c:pt>
                <c:pt idx="157">
                  <c:v>2.2700000000000005</c:v>
                </c:pt>
                <c:pt idx="158">
                  <c:v>-4.28</c:v>
                </c:pt>
                <c:pt idx="159">
                  <c:v>-0.79</c:v>
                </c:pt>
                <c:pt idx="160">
                  <c:v>0</c:v>
                </c:pt>
                <c:pt idx="161">
                  <c:v>0.92999999999999994</c:v>
                </c:pt>
                <c:pt idx="162">
                  <c:v>1.1800000000000002</c:v>
                </c:pt>
                <c:pt idx="163">
                  <c:v>1.1800000000000002</c:v>
                </c:pt>
                <c:pt idx="164">
                  <c:v>0</c:v>
                </c:pt>
                <c:pt idx="165">
                  <c:v>-0.92999999999999994</c:v>
                </c:pt>
                <c:pt idx="166">
                  <c:v>-0.79</c:v>
                </c:pt>
                <c:pt idx="167">
                  <c:v>-2.17</c:v>
                </c:pt>
                <c:pt idx="168">
                  <c:v>-3.2199999999999998</c:v>
                </c:pt>
                <c:pt idx="169">
                  <c:v>-5.01</c:v>
                </c:pt>
                <c:pt idx="170">
                  <c:v>-6.42</c:v>
                </c:pt>
                <c:pt idx="171">
                  <c:v>-8.23</c:v>
                </c:pt>
                <c:pt idx="172">
                  <c:v>-9.6999999999999993</c:v>
                </c:pt>
                <c:pt idx="173">
                  <c:v>-8.0400000000000009</c:v>
                </c:pt>
                <c:pt idx="174">
                  <c:v>-5.01</c:v>
                </c:pt>
                <c:pt idx="175">
                  <c:v>-4.1500000000000004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5C-496E-94C6-6309CA6D78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942031"/>
        <c:axId val="301651919"/>
      </c:scatterChart>
      <c:valAx>
        <c:axId val="30942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1651919"/>
        <c:crosses val="autoZero"/>
        <c:crossBetween val="midCat"/>
      </c:valAx>
      <c:valAx>
        <c:axId val="301651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942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190499</xdr:colOff>
      <xdr:row>2</xdr:row>
      <xdr:rowOff>144780</xdr:rowOff>
    </xdr:from>
    <xdr:to>
      <xdr:col>15</xdr:col>
      <xdr:colOff>287866</xdr:colOff>
      <xdr:row>25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2CEFF1E-C7A6-4A82-B413-055C477A40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88900</xdr:colOff>
      <xdr:row>6</xdr:row>
      <xdr:rowOff>133350</xdr:rowOff>
    </xdr:from>
    <xdr:to>
      <xdr:col>23</xdr:col>
      <xdr:colOff>38100</xdr:colOff>
      <xdr:row>22</xdr:row>
      <xdr:rowOff>31750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A3501501-535B-4B4A-B46E-C94DCE7930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F3842-B185-4C42-8590-960450F14946}">
  <dimension ref="A1:C38"/>
  <sheetViews>
    <sheetView zoomScaleNormal="100" workbookViewId="0">
      <selection activeCell="C2" sqref="C2"/>
    </sheetView>
  </sheetViews>
  <sheetFormatPr defaultRowHeight="14" x14ac:dyDescent="0.3"/>
  <sheetData>
    <row r="1" spans="1:3" x14ac:dyDescent="0.3">
      <c r="B1" t="s">
        <v>9</v>
      </c>
      <c r="C1" t="s">
        <v>8</v>
      </c>
    </row>
    <row r="2" spans="1:3" x14ac:dyDescent="0.3">
      <c r="A2">
        <v>0</v>
      </c>
      <c r="B2">
        <v>-23.438099999999999</v>
      </c>
      <c r="C2">
        <v>1.37</v>
      </c>
    </row>
    <row r="3" spans="1:3" x14ac:dyDescent="0.3">
      <c r="A3">
        <v>5</v>
      </c>
      <c r="B3">
        <v>-78.079300000000003</v>
      </c>
      <c r="C3">
        <v>-0.01</v>
      </c>
    </row>
    <row r="4" spans="1:3" x14ac:dyDescent="0.3">
      <c r="A4">
        <v>10</v>
      </c>
      <c r="B4">
        <v>-132.2132</v>
      </c>
      <c r="C4">
        <v>-0.8</v>
      </c>
    </row>
    <row r="5" spans="1:3" x14ac:dyDescent="0.3">
      <c r="A5">
        <v>15</v>
      </c>
      <c r="B5">
        <v>-190.81540000000001</v>
      </c>
      <c r="C5">
        <v>-1.73</v>
      </c>
    </row>
    <row r="6" spans="1:3" x14ac:dyDescent="0.3">
      <c r="A6">
        <v>20</v>
      </c>
      <c r="B6">
        <v>-246.1729</v>
      </c>
      <c r="C6">
        <v>-2.91</v>
      </c>
    </row>
    <row r="7" spans="1:3" x14ac:dyDescent="0.3">
      <c r="A7">
        <v>25</v>
      </c>
      <c r="B7">
        <v>-300.4341</v>
      </c>
      <c r="C7">
        <v>-3.35</v>
      </c>
    </row>
    <row r="8" spans="1:3" x14ac:dyDescent="0.3">
      <c r="A8">
        <v>30</v>
      </c>
      <c r="B8">
        <v>-355.3886</v>
      </c>
      <c r="C8">
        <v>-4.38</v>
      </c>
    </row>
    <row r="9" spans="1:3" x14ac:dyDescent="0.3">
      <c r="A9">
        <v>35</v>
      </c>
      <c r="B9">
        <v>-402.67660000000001</v>
      </c>
      <c r="C9">
        <v>-5.21</v>
      </c>
    </row>
    <row r="10" spans="1:3" x14ac:dyDescent="0.3">
      <c r="A10">
        <v>40</v>
      </c>
      <c r="B10">
        <v>-456.08569999999997</v>
      </c>
      <c r="C10">
        <v>-5.96</v>
      </c>
    </row>
    <row r="11" spans="1:3" x14ac:dyDescent="0.3">
      <c r="A11">
        <v>45</v>
      </c>
      <c r="B11">
        <v>-501.0951</v>
      </c>
      <c r="C11">
        <v>-7.19</v>
      </c>
    </row>
    <row r="12" spans="1:3" x14ac:dyDescent="0.3">
      <c r="A12">
        <v>50</v>
      </c>
      <c r="B12">
        <v>-544.32270000000005</v>
      </c>
      <c r="C12">
        <v>-8.16</v>
      </c>
    </row>
    <row r="13" spans="1:3" x14ac:dyDescent="0.3">
      <c r="A13">
        <v>55</v>
      </c>
      <c r="B13">
        <v>-581.61530000000005</v>
      </c>
      <c r="C13">
        <v>-8.51</v>
      </c>
    </row>
    <row r="14" spans="1:3" x14ac:dyDescent="0.3">
      <c r="A14">
        <v>60</v>
      </c>
      <c r="B14">
        <v>-599.61649999999997</v>
      </c>
      <c r="C14">
        <v>-9.07</v>
      </c>
    </row>
    <row r="15" spans="1:3" x14ac:dyDescent="0.3">
      <c r="A15">
        <v>65</v>
      </c>
      <c r="B15">
        <v>-632.27840000000003</v>
      </c>
      <c r="C15">
        <v>-8.82</v>
      </c>
    </row>
    <row r="16" spans="1:3" x14ac:dyDescent="0.3">
      <c r="A16">
        <v>70</v>
      </c>
      <c r="B16">
        <v>-663.09720000000004</v>
      </c>
      <c r="C16">
        <v>-7.44</v>
      </c>
    </row>
    <row r="17" spans="1:3" x14ac:dyDescent="0.3">
      <c r="A17">
        <v>75</v>
      </c>
      <c r="B17">
        <v>-687.84929999999997</v>
      </c>
      <c r="C17">
        <v>-6.45</v>
      </c>
    </row>
    <row r="18" spans="1:3" x14ac:dyDescent="0.3">
      <c r="A18">
        <v>80</v>
      </c>
      <c r="B18">
        <v>-704.90120000000002</v>
      </c>
      <c r="C18">
        <v>-5.7</v>
      </c>
    </row>
    <row r="19" spans="1:3" x14ac:dyDescent="0.3">
      <c r="A19">
        <v>85</v>
      </c>
      <c r="B19">
        <v>-883.88662857142867</v>
      </c>
      <c r="C19">
        <v>-5.09</v>
      </c>
    </row>
    <row r="20" spans="1:3" x14ac:dyDescent="0.3">
      <c r="A20">
        <v>90</v>
      </c>
      <c r="B20">
        <v>-891.01102857142871</v>
      </c>
      <c r="C20">
        <v>-4.91</v>
      </c>
    </row>
    <row r="21" spans="1:3" x14ac:dyDescent="0.3">
      <c r="A21">
        <v>270</v>
      </c>
      <c r="B21">
        <v>692.34040000000005</v>
      </c>
      <c r="C21">
        <v>7.51</v>
      </c>
    </row>
    <row r="22" spans="1:3" x14ac:dyDescent="0.3">
      <c r="A22">
        <v>275</v>
      </c>
      <c r="B22">
        <v>701.79259999999999</v>
      </c>
      <c r="C22">
        <v>6.97</v>
      </c>
    </row>
    <row r="23" spans="1:3" x14ac:dyDescent="0.3">
      <c r="A23">
        <v>280</v>
      </c>
      <c r="B23">
        <v>698.23059999999998</v>
      </c>
      <c r="C23">
        <v>6.79</v>
      </c>
    </row>
    <row r="24" spans="1:3" x14ac:dyDescent="0.3">
      <c r="A24">
        <v>285</v>
      </c>
      <c r="B24">
        <v>694.43809999999996</v>
      </c>
      <c r="C24">
        <v>6.73</v>
      </c>
    </row>
    <row r="25" spans="1:3" x14ac:dyDescent="0.3">
      <c r="A25">
        <v>290</v>
      </c>
      <c r="B25">
        <v>692.82650000000001</v>
      </c>
      <c r="C25">
        <v>7.01</v>
      </c>
    </row>
    <row r="26" spans="1:3" x14ac:dyDescent="0.3">
      <c r="A26">
        <v>295</v>
      </c>
      <c r="B26">
        <v>671.39490000000001</v>
      </c>
      <c r="C26">
        <v>7.67</v>
      </c>
    </row>
    <row r="27" spans="1:3" x14ac:dyDescent="0.3">
      <c r="A27">
        <v>300</v>
      </c>
      <c r="B27">
        <v>656.3184</v>
      </c>
      <c r="C27">
        <v>8.3800000000000008</v>
      </c>
    </row>
    <row r="28" spans="1:3" x14ac:dyDescent="0.3">
      <c r="A28">
        <v>305</v>
      </c>
      <c r="B28">
        <v>631.89269999999999</v>
      </c>
      <c r="C28">
        <v>9.67</v>
      </c>
    </row>
    <row r="29" spans="1:3" x14ac:dyDescent="0.3">
      <c r="A29">
        <v>310</v>
      </c>
      <c r="B29">
        <v>584.41589999999997</v>
      </c>
      <c r="C29">
        <v>10.23</v>
      </c>
    </row>
    <row r="30" spans="1:3" x14ac:dyDescent="0.3">
      <c r="A30">
        <v>315</v>
      </c>
      <c r="B30">
        <v>479.97500000000002</v>
      </c>
      <c r="C30">
        <v>9.25</v>
      </c>
    </row>
    <row r="31" spans="1:3" x14ac:dyDescent="0.3">
      <c r="A31">
        <v>320</v>
      </c>
      <c r="B31">
        <v>433.96159999999998</v>
      </c>
      <c r="C31">
        <v>8.7899999999999991</v>
      </c>
    </row>
    <row r="32" spans="1:3" x14ac:dyDescent="0.3">
      <c r="A32">
        <v>325</v>
      </c>
      <c r="B32">
        <v>383.43869999999998</v>
      </c>
      <c r="C32">
        <v>7.48</v>
      </c>
    </row>
    <row r="33" spans="1:3" x14ac:dyDescent="0.3">
      <c r="A33">
        <v>330</v>
      </c>
      <c r="B33">
        <v>327.85390000000001</v>
      </c>
      <c r="C33">
        <v>7</v>
      </c>
    </row>
    <row r="34" spans="1:3" x14ac:dyDescent="0.3">
      <c r="A34">
        <v>335</v>
      </c>
      <c r="B34">
        <v>282.71449999999999</v>
      </c>
      <c r="C34">
        <v>6.29</v>
      </c>
    </row>
    <row r="35" spans="1:3" x14ac:dyDescent="0.3">
      <c r="A35">
        <v>340</v>
      </c>
      <c r="B35">
        <v>220.5504</v>
      </c>
      <c r="C35">
        <v>5.32</v>
      </c>
    </row>
    <row r="36" spans="1:3" x14ac:dyDescent="0.3">
      <c r="A36">
        <v>345</v>
      </c>
      <c r="B36">
        <v>156.76859999999999</v>
      </c>
      <c r="C36">
        <v>4.6900000000000004</v>
      </c>
    </row>
    <row r="37" spans="1:3" x14ac:dyDescent="0.3">
      <c r="A37">
        <v>350</v>
      </c>
      <c r="B37">
        <v>96.97</v>
      </c>
      <c r="C37">
        <v>3.28</v>
      </c>
    </row>
    <row r="38" spans="1:3" x14ac:dyDescent="0.3">
      <c r="A38">
        <v>355</v>
      </c>
      <c r="B38">
        <v>37.235700000000001</v>
      </c>
      <c r="C38">
        <v>2.42</v>
      </c>
    </row>
  </sheetData>
  <phoneticPr fontId="1" type="noConversion"/>
  <pageMargins left="0.7" right="0.7" top="0.75" bottom="0.75" header="0.3" footer="0.3"/>
  <pageSetup paperSize="9" orientation="portrait" horizont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2AFFE-62DA-4543-9218-81F7571FCD71}">
  <dimension ref="A1:O19"/>
  <sheetViews>
    <sheetView workbookViewId="0">
      <selection activeCell="C11" sqref="C11"/>
    </sheetView>
  </sheetViews>
  <sheetFormatPr defaultRowHeight="14" x14ac:dyDescent="0.3"/>
  <sheetData>
    <row r="1" spans="1:15" x14ac:dyDescent="0.3">
      <c r="B1" t="s">
        <v>0</v>
      </c>
      <c r="C1" t="s">
        <v>1</v>
      </c>
      <c r="D1" t="s">
        <v>2</v>
      </c>
      <c r="E1" t="s">
        <v>3</v>
      </c>
      <c r="F1" t="s">
        <v>10</v>
      </c>
      <c r="I1" t="s">
        <v>11</v>
      </c>
      <c r="J1" t="s">
        <v>4</v>
      </c>
      <c r="K1" t="s">
        <v>5</v>
      </c>
      <c r="L1" t="s">
        <v>6</v>
      </c>
      <c r="M1" t="s">
        <v>7</v>
      </c>
    </row>
    <row r="2" spans="1:15" x14ac:dyDescent="0.3">
      <c r="A2">
        <v>0</v>
      </c>
      <c r="B2">
        <v>75</v>
      </c>
      <c r="C2">
        <v>160</v>
      </c>
      <c r="D2">
        <f>VLOOKUP(IF(OR(A2&lt;=90,A2&gt;=270),A2,IF(AND(A2&gt;90,A2&lt;=180),180-A2,540-A2)),basis!$A$2:$E$73,2,FALSE)</f>
        <v>-23.438099999999999</v>
      </c>
      <c r="E2">
        <f>VLOOKUP(IF(OR(A2&lt;=90,A2&gt;=270),A2,IF(AND(A2&gt;90,A2&lt;=180),180-A2,540-A2)),basis!$A$2:$E$73,3,FALSE)</f>
        <v>1.37</v>
      </c>
      <c r="F2">
        <f>COS((C2-90)/180*PI())*SIN(B2/180*PI())</f>
        <v>0.3303660895493522</v>
      </c>
      <c r="G2">
        <f t="shared" ref="G2:G19" si="0">ASIN(F2)/PI()*180</f>
        <v>19.290997135970915</v>
      </c>
      <c r="H2">
        <f>IF(G2&lt;0,ROUND((G2+360)/5,0)*5,ROUND(G2/5,0)*5)</f>
        <v>20</v>
      </c>
      <c r="I2">
        <f>IF(H2=360,0,H2)</f>
        <v>20</v>
      </c>
      <c r="J2">
        <f>VLOOKUP(I2,basis!$A$2:$E$73,2,FALSE)</f>
        <v>-246.1729</v>
      </c>
      <c r="K2">
        <f>VLOOKUP(I2,basis!$A$2:$E$73,3,FALSE)</f>
        <v>-2.91</v>
      </c>
      <c r="L2">
        <f>J2-D2</f>
        <v>-222.73480000000001</v>
      </c>
      <c r="M2">
        <f>K2-E2</f>
        <v>-4.28</v>
      </c>
      <c r="O2">
        <v>-20</v>
      </c>
    </row>
    <row r="3" spans="1:15" x14ac:dyDescent="0.3">
      <c r="A3">
        <v>5</v>
      </c>
      <c r="B3">
        <v>150</v>
      </c>
      <c r="C3">
        <v>160</v>
      </c>
      <c r="D3">
        <f>VLOOKUP(IF(OR(A3&lt;=90,A3&gt;=270),A3,IF(AND(A3&gt;90,A3&lt;=180),180-A3,540-A3)),basis!$A$2:$E$73,2,FALSE)</f>
        <v>-78.079300000000003</v>
      </c>
      <c r="E3">
        <f>VLOOKUP(IF(OR(A3&lt;=90,A3&gt;=270),A3,IF(AND(A3&gt;90,A3&lt;=180),180-A3,540-A3)),basis!$A$2:$E$73,3,FALSE)</f>
        <v>-0.01</v>
      </c>
      <c r="F3">
        <f t="shared" ref="F3:F19" si="1">COS((C3-90)/180*PI())*SIN(B3/180*PI())</f>
        <v>0.17101007166283438</v>
      </c>
      <c r="G3">
        <f t="shared" si="0"/>
        <v>9.8465519398340788</v>
      </c>
      <c r="H3">
        <f t="shared" ref="H3:H19" si="2">IF(G3&lt;0,ROUND((G3+360)/5,0)*5,ROUND(G3/5,0)*5)</f>
        <v>10</v>
      </c>
      <c r="I3">
        <f t="shared" ref="I3:I19" si="3">IF(H3=360,0,H3)</f>
        <v>10</v>
      </c>
      <c r="J3">
        <f>VLOOKUP(I3,basis!$A$2:$E$73,2,FALSE)</f>
        <v>-132.2132</v>
      </c>
      <c r="K3">
        <f>VLOOKUP(I3,basis!$A$2:$E$73,3,FALSE)</f>
        <v>-0.8</v>
      </c>
      <c r="L3">
        <f t="shared" ref="L3:M18" si="4">J3-D3</f>
        <v>-54.133899999999997</v>
      </c>
      <c r="M3">
        <f t="shared" si="4"/>
        <v>-0.79</v>
      </c>
    </row>
    <row r="4" spans="1:15" x14ac:dyDescent="0.3">
      <c r="A4">
        <v>10</v>
      </c>
      <c r="B4">
        <v>150</v>
      </c>
      <c r="C4">
        <v>160</v>
      </c>
      <c r="D4">
        <f>VLOOKUP(IF(OR(A4&lt;=90,A4&gt;=270),A4,IF(AND(A4&gt;90,A4&lt;=180),180-A4,540-A4)),basis!$A$2:$E$73,2,FALSE)</f>
        <v>-132.2132</v>
      </c>
      <c r="E4">
        <f>VLOOKUP(IF(OR(A4&lt;=90,A4&gt;=270),A4,IF(AND(A4&gt;90,A4&lt;=180),180-A4,540-A4)),basis!$A$2:$E$73,3,FALSE)</f>
        <v>-0.8</v>
      </c>
      <c r="F4">
        <f t="shared" si="1"/>
        <v>0.17101007166283438</v>
      </c>
      <c r="G4">
        <f t="shared" si="0"/>
        <v>9.8465519398340788</v>
      </c>
      <c r="H4">
        <f t="shared" si="2"/>
        <v>10</v>
      </c>
      <c r="I4">
        <f t="shared" si="3"/>
        <v>10</v>
      </c>
      <c r="J4">
        <f>VLOOKUP(I4,basis!$A$2:$E$73,2,FALSE)</f>
        <v>-132.2132</v>
      </c>
      <c r="K4">
        <f>VLOOKUP(I4,basis!$A$2:$E$73,3,FALSE)</f>
        <v>-0.8</v>
      </c>
      <c r="L4">
        <f t="shared" si="4"/>
        <v>0</v>
      </c>
      <c r="M4">
        <f t="shared" si="4"/>
        <v>0</v>
      </c>
    </row>
    <row r="5" spans="1:15" x14ac:dyDescent="0.3">
      <c r="A5">
        <v>15</v>
      </c>
      <c r="B5">
        <v>35</v>
      </c>
      <c r="C5">
        <v>160</v>
      </c>
      <c r="D5">
        <f>VLOOKUP(IF(OR(A5&lt;=90,A5&gt;=270),A5,IF(AND(A5&gt;90,A5&lt;=180),180-A5,540-A5)),basis!$A$2:$E$73,2,FALSE)</f>
        <v>-190.81540000000001</v>
      </c>
      <c r="E5">
        <f>VLOOKUP(IF(OR(A5&lt;=90,A5&gt;=270),A5,IF(AND(A5&gt;90,A5&lt;=180),180-A5,540-A5)),basis!$A$2:$E$73,3,FALSE)</f>
        <v>-1.73</v>
      </c>
      <c r="F5">
        <f t="shared" si="1"/>
        <v>0.19617469496901113</v>
      </c>
      <c r="G5">
        <f t="shared" si="0"/>
        <v>11.31335417228339</v>
      </c>
      <c r="H5">
        <f t="shared" si="2"/>
        <v>10</v>
      </c>
      <c r="I5">
        <f t="shared" si="3"/>
        <v>10</v>
      </c>
      <c r="J5">
        <f>VLOOKUP(I5,basis!$A$2:$E$73,2,FALSE)</f>
        <v>-132.2132</v>
      </c>
      <c r="K5">
        <f>VLOOKUP(I5,basis!$A$2:$E$73,3,FALSE)</f>
        <v>-0.8</v>
      </c>
      <c r="L5">
        <f t="shared" si="4"/>
        <v>58.602200000000011</v>
      </c>
      <c r="M5">
        <f t="shared" si="4"/>
        <v>0.92999999999999994</v>
      </c>
    </row>
    <row r="6" spans="1:15" x14ac:dyDescent="0.3">
      <c r="A6">
        <v>20</v>
      </c>
      <c r="B6">
        <v>45</v>
      </c>
      <c r="C6">
        <v>160</v>
      </c>
      <c r="D6">
        <f>VLOOKUP(IF(OR(A6&lt;=90,A6&gt;=270),A6,IF(AND(A6&gt;90,A6&lt;=180),180-A6,540-A6)),basis!$A$2:$E$73,2,FALSE)</f>
        <v>-246.1729</v>
      </c>
      <c r="E6">
        <f>VLOOKUP(IF(OR(A6&lt;=90,A6&gt;=270),A6,IF(AND(A6&gt;90,A6&lt;=180),180-A6,540-A6)),basis!$A$2:$E$73,3,FALSE)</f>
        <v>-2.91</v>
      </c>
      <c r="F6">
        <f t="shared" si="1"/>
        <v>0.2418447626479753</v>
      </c>
      <c r="G6">
        <f t="shared" si="0"/>
        <v>13.99544535889142</v>
      </c>
      <c r="H6">
        <f t="shared" si="2"/>
        <v>15</v>
      </c>
      <c r="I6">
        <f t="shared" si="3"/>
        <v>15</v>
      </c>
      <c r="J6">
        <f>VLOOKUP(I6,basis!$A$2:$E$73,2,FALSE)</f>
        <v>-190.81540000000001</v>
      </c>
      <c r="K6">
        <f>VLOOKUP(I6,basis!$A$2:$E$73,3,FALSE)</f>
        <v>-1.73</v>
      </c>
      <c r="L6">
        <f t="shared" si="4"/>
        <v>55.357499999999987</v>
      </c>
      <c r="M6">
        <f t="shared" si="4"/>
        <v>1.1800000000000002</v>
      </c>
    </row>
    <row r="7" spans="1:15" x14ac:dyDescent="0.3">
      <c r="A7">
        <v>160</v>
      </c>
      <c r="B7">
        <v>60</v>
      </c>
      <c r="C7">
        <v>160</v>
      </c>
      <c r="D7">
        <f>VLOOKUP(IF(OR(A7&lt;=90,A7&gt;=270),A7,IF(AND(A7&gt;90,A7&lt;=180),180-A7,540-A7)),basis!$A$2:$E$73,2,FALSE)</f>
        <v>-246.1729</v>
      </c>
      <c r="E7">
        <f>VLOOKUP(IF(OR(A7&lt;=90,A7&gt;=270),A7,IF(AND(A7&gt;90,A7&lt;=180),180-A7,540-A7)),basis!$A$2:$E$73,3,FALSE)</f>
        <v>-2.91</v>
      </c>
      <c r="F7">
        <f t="shared" si="1"/>
        <v>0.29619813272602391</v>
      </c>
      <c r="G7">
        <f t="shared" si="0"/>
        <v>17.2293965629589</v>
      </c>
      <c r="H7">
        <f t="shared" si="2"/>
        <v>15</v>
      </c>
      <c r="I7">
        <f t="shared" si="3"/>
        <v>15</v>
      </c>
      <c r="J7">
        <f>VLOOKUP(I7,basis!$A$2:$E$73,2,FALSE)</f>
        <v>-190.81540000000001</v>
      </c>
      <c r="K7">
        <f>VLOOKUP(I7,basis!$A$2:$E$73,3,FALSE)</f>
        <v>-1.73</v>
      </c>
      <c r="L7">
        <f t="shared" si="4"/>
        <v>55.357499999999987</v>
      </c>
      <c r="M7">
        <f t="shared" si="4"/>
        <v>1.1800000000000002</v>
      </c>
    </row>
    <row r="8" spans="1:15" x14ac:dyDescent="0.3">
      <c r="A8">
        <v>165</v>
      </c>
      <c r="B8">
        <v>45</v>
      </c>
      <c r="C8">
        <v>160</v>
      </c>
      <c r="D8">
        <f>VLOOKUP(IF(OR(A8&lt;=90,A8&gt;=270),A8,IF(AND(A8&gt;90,A8&lt;=180),180-A8,540-A8)),basis!$A$2:$E$73,2,FALSE)</f>
        <v>-190.81540000000001</v>
      </c>
      <c r="E8">
        <f>VLOOKUP(IF(OR(A8&lt;=90,A8&gt;=270),A8,IF(AND(A8&gt;90,A8&lt;=180),180-A8,540-A8)),basis!$A$2:$E$73,3,FALSE)</f>
        <v>-1.73</v>
      </c>
      <c r="F8">
        <f t="shared" si="1"/>
        <v>0.2418447626479753</v>
      </c>
      <c r="G8">
        <f t="shared" si="0"/>
        <v>13.99544535889142</v>
      </c>
      <c r="H8">
        <f t="shared" si="2"/>
        <v>15</v>
      </c>
      <c r="I8">
        <f t="shared" si="3"/>
        <v>15</v>
      </c>
      <c r="J8">
        <f>VLOOKUP(I8,basis!$A$2:$E$73,2,FALSE)</f>
        <v>-190.81540000000001</v>
      </c>
      <c r="K8">
        <f>VLOOKUP(I8,basis!$A$2:$E$73,3,FALSE)</f>
        <v>-1.73</v>
      </c>
      <c r="L8">
        <f t="shared" si="4"/>
        <v>0</v>
      </c>
      <c r="M8">
        <f t="shared" si="4"/>
        <v>0</v>
      </c>
    </row>
    <row r="9" spans="1:15" x14ac:dyDescent="0.3">
      <c r="A9">
        <v>170</v>
      </c>
      <c r="B9">
        <v>40</v>
      </c>
      <c r="C9">
        <v>160</v>
      </c>
      <c r="D9">
        <f>VLOOKUP(IF(OR(A9&lt;=90,A9&gt;=270),A9,IF(AND(A9&gt;90,A9&lt;=180),180-A9,540-A9)),basis!$A$2:$E$73,2,FALSE)</f>
        <v>-132.2132</v>
      </c>
      <c r="E9">
        <f>VLOOKUP(IF(OR(A9&lt;=90,A9&gt;=270),A9,IF(AND(A9&gt;90,A9&lt;=180),180-A9,540-A9)),basis!$A$2:$E$73,3,FALSE)</f>
        <v>-0.8</v>
      </c>
      <c r="F9">
        <f t="shared" si="1"/>
        <v>0.21984631039295421</v>
      </c>
      <c r="G9">
        <f t="shared" si="0"/>
        <v>12.700006228022634</v>
      </c>
      <c r="H9">
        <f t="shared" si="2"/>
        <v>15</v>
      </c>
      <c r="I9">
        <f t="shared" si="3"/>
        <v>15</v>
      </c>
      <c r="J9">
        <f>VLOOKUP(I9,basis!$A$2:$E$73,2,FALSE)</f>
        <v>-190.81540000000001</v>
      </c>
      <c r="K9">
        <f>VLOOKUP(I9,basis!$A$2:$E$73,3,FALSE)</f>
        <v>-1.73</v>
      </c>
      <c r="L9">
        <f t="shared" si="4"/>
        <v>-58.602200000000011</v>
      </c>
      <c r="M9">
        <f t="shared" si="4"/>
        <v>-0.92999999999999994</v>
      </c>
    </row>
    <row r="10" spans="1:15" x14ac:dyDescent="0.3">
      <c r="A10">
        <v>175</v>
      </c>
      <c r="B10">
        <v>150</v>
      </c>
      <c r="C10">
        <v>160</v>
      </c>
      <c r="D10">
        <f>VLOOKUP(IF(OR(A10&lt;=90,A10&gt;=270),A10,IF(AND(A10&gt;90,A10&lt;=180),180-A10,540-A10)),basis!$A$2:$E$73,2,FALSE)</f>
        <v>-78.079300000000003</v>
      </c>
      <c r="E10">
        <f>VLOOKUP(IF(OR(A10&lt;=90,A10&gt;=270),A10,IF(AND(A10&gt;90,A10&lt;=180),180-A10,540-A10)),basis!$A$2:$E$73,3,FALSE)</f>
        <v>-0.01</v>
      </c>
      <c r="F10">
        <f t="shared" si="1"/>
        <v>0.17101007166283438</v>
      </c>
      <c r="G10">
        <f t="shared" si="0"/>
        <v>9.8465519398340788</v>
      </c>
      <c r="H10">
        <f t="shared" si="2"/>
        <v>10</v>
      </c>
      <c r="I10">
        <f t="shared" si="3"/>
        <v>10</v>
      </c>
      <c r="J10">
        <f>VLOOKUP(I10,basis!$A$2:$E$73,2,FALSE)</f>
        <v>-132.2132</v>
      </c>
      <c r="K10">
        <f>VLOOKUP(I10,basis!$A$2:$E$73,3,FALSE)</f>
        <v>-0.8</v>
      </c>
      <c r="L10">
        <f t="shared" si="4"/>
        <v>-54.133899999999997</v>
      </c>
      <c r="M10">
        <f t="shared" si="4"/>
        <v>-0.79</v>
      </c>
    </row>
    <row r="11" spans="1:15" x14ac:dyDescent="0.3">
      <c r="A11">
        <v>180</v>
      </c>
      <c r="B11">
        <v>150</v>
      </c>
      <c r="C11">
        <v>160</v>
      </c>
      <c r="D11">
        <f>VLOOKUP(IF(OR(A11&lt;=90,A11&gt;=270),A11,IF(AND(A11&gt;90,A11&lt;=180),180-A11,540-A11)),basis!$A$2:$E$73,2,FALSE)</f>
        <v>-23.438099999999999</v>
      </c>
      <c r="E11">
        <f>VLOOKUP(IF(OR(A11&lt;=90,A11&gt;=270),A11,IF(AND(A11&gt;90,A11&lt;=180),180-A11,540-A11)),basis!$A$2:$E$73,3,FALSE)</f>
        <v>1.37</v>
      </c>
      <c r="F11">
        <f t="shared" si="1"/>
        <v>0.17101007166283438</v>
      </c>
      <c r="G11">
        <f t="shared" si="0"/>
        <v>9.8465519398340788</v>
      </c>
      <c r="H11">
        <f t="shared" si="2"/>
        <v>10</v>
      </c>
      <c r="I11">
        <f t="shared" si="3"/>
        <v>10</v>
      </c>
      <c r="J11">
        <f>VLOOKUP(I11,basis!$A$2:$E$73,2,FALSE)</f>
        <v>-132.2132</v>
      </c>
      <c r="K11">
        <f>VLOOKUP(I11,basis!$A$2:$E$73,3,FALSE)</f>
        <v>-0.8</v>
      </c>
      <c r="L11">
        <f t="shared" si="4"/>
        <v>-108.77510000000001</v>
      </c>
      <c r="M11">
        <f t="shared" si="4"/>
        <v>-2.17</v>
      </c>
    </row>
    <row r="12" spans="1:15" x14ac:dyDescent="0.3">
      <c r="A12">
        <v>185</v>
      </c>
      <c r="B12">
        <v>145</v>
      </c>
      <c r="C12">
        <v>160</v>
      </c>
      <c r="D12">
        <f>VLOOKUP(IF(OR(A12&lt;=90,A12&gt;=270),A12,IF(AND(A12&gt;90,A12&lt;=180),180-A12,540-A12)),basis!$A$2:$E$73,2,FALSE)</f>
        <v>37.235700000000001</v>
      </c>
      <c r="E12">
        <f>VLOOKUP(IF(OR(A12&lt;=90,A12&gt;=270),A12,IF(AND(A12&gt;90,A12&lt;=180),180-A12,540-A12)),basis!$A$2:$E$73,3,FALSE)</f>
        <v>2.42</v>
      </c>
      <c r="F12">
        <f t="shared" si="1"/>
        <v>0.1961746949690111</v>
      </c>
      <c r="G12">
        <f t="shared" si="0"/>
        <v>11.313354172283386</v>
      </c>
      <c r="H12">
        <f t="shared" si="2"/>
        <v>10</v>
      </c>
      <c r="I12">
        <f t="shared" si="3"/>
        <v>10</v>
      </c>
      <c r="J12">
        <f>VLOOKUP(I12,basis!$A$2:$E$73,2,FALSE)</f>
        <v>-132.2132</v>
      </c>
      <c r="K12">
        <f>VLOOKUP(I12,basis!$A$2:$E$73,3,FALSE)</f>
        <v>-0.8</v>
      </c>
      <c r="L12">
        <f t="shared" si="4"/>
        <v>-169.44890000000001</v>
      </c>
      <c r="M12">
        <f t="shared" si="4"/>
        <v>-3.2199999999999998</v>
      </c>
    </row>
    <row r="13" spans="1:15" x14ac:dyDescent="0.3">
      <c r="A13">
        <v>190</v>
      </c>
      <c r="B13">
        <v>140</v>
      </c>
      <c r="C13">
        <v>160</v>
      </c>
      <c r="D13">
        <f>VLOOKUP(IF(OR(A13&lt;=90,A13&gt;=270),A13,IF(AND(A13&gt;90,A13&lt;=180),180-A13,540-A13)),basis!$A$2:$E$73,2,FALSE)</f>
        <v>96.97</v>
      </c>
      <c r="E13">
        <f>VLOOKUP(IF(OR(A13&lt;=90,A13&gt;=270),A13,IF(AND(A13&gt;90,A13&lt;=180),180-A13,540-A13)),basis!$A$2:$E$73,3,FALSE)</f>
        <v>3.28</v>
      </c>
      <c r="F13">
        <f t="shared" si="1"/>
        <v>0.2198463103929543</v>
      </c>
      <c r="G13">
        <f t="shared" si="0"/>
        <v>12.700006228022639</v>
      </c>
      <c r="H13">
        <f t="shared" si="2"/>
        <v>15</v>
      </c>
      <c r="I13">
        <f t="shared" si="3"/>
        <v>15</v>
      </c>
      <c r="J13">
        <f>VLOOKUP(I13,basis!$A$2:$E$73,2,FALSE)</f>
        <v>-190.81540000000001</v>
      </c>
      <c r="K13">
        <f>VLOOKUP(I13,basis!$A$2:$E$73,3,FALSE)</f>
        <v>-1.73</v>
      </c>
      <c r="L13">
        <f t="shared" si="4"/>
        <v>-287.78539999999998</v>
      </c>
      <c r="M13">
        <f t="shared" si="4"/>
        <v>-5.01</v>
      </c>
    </row>
    <row r="14" spans="1:15" x14ac:dyDescent="0.3">
      <c r="A14">
        <v>195</v>
      </c>
      <c r="B14">
        <v>135</v>
      </c>
      <c r="C14">
        <v>160</v>
      </c>
      <c r="D14">
        <f>VLOOKUP(IF(OR(A14&lt;=90,A14&gt;=270),A14,IF(AND(A14&gt;90,A14&lt;=180),180-A14,540-A14)),basis!$A$2:$E$73,2,FALSE)</f>
        <v>156.76859999999999</v>
      </c>
      <c r="E14">
        <f>VLOOKUP(IF(OR(A14&lt;=90,A14&gt;=270),A14,IF(AND(A14&gt;90,A14&lt;=180),180-A14,540-A14)),basis!$A$2:$E$73,3,FALSE)</f>
        <v>4.6900000000000004</v>
      </c>
      <c r="F14">
        <f t="shared" si="1"/>
        <v>0.24184476264797533</v>
      </c>
      <c r="G14">
        <f t="shared" si="0"/>
        <v>13.99544535889142</v>
      </c>
      <c r="H14">
        <f t="shared" si="2"/>
        <v>15</v>
      </c>
      <c r="I14">
        <f t="shared" si="3"/>
        <v>15</v>
      </c>
      <c r="J14">
        <f>VLOOKUP(I14,basis!$A$2:$E$73,2,FALSE)</f>
        <v>-190.81540000000001</v>
      </c>
      <c r="K14">
        <f>VLOOKUP(I14,basis!$A$2:$E$73,3,FALSE)</f>
        <v>-1.73</v>
      </c>
      <c r="L14">
        <f t="shared" si="4"/>
        <v>-347.584</v>
      </c>
      <c r="M14">
        <f t="shared" si="4"/>
        <v>-6.42</v>
      </c>
    </row>
    <row r="15" spans="1:15" x14ac:dyDescent="0.3">
      <c r="A15">
        <v>200</v>
      </c>
      <c r="B15">
        <v>140</v>
      </c>
      <c r="C15">
        <v>145</v>
      </c>
      <c r="D15">
        <f>VLOOKUP(IF(OR(A15&lt;=90,A15&gt;=270),A15,IF(AND(A15&gt;90,A15&lt;=180),180-A15,540-A15)),basis!$A$2:$E$73,2,FALSE)</f>
        <v>220.5504</v>
      </c>
      <c r="E15">
        <f>VLOOKUP(IF(OR(A15&lt;=90,A15&gt;=270),A15,IF(AND(A15&gt;90,A15&lt;=180),180-A15,540-A15)),basis!$A$2:$E$73,3,FALSE)</f>
        <v>5.32</v>
      </c>
      <c r="F15">
        <f t="shared" si="1"/>
        <v>0.36868782649461251</v>
      </c>
      <c r="G15">
        <f t="shared" si="0"/>
        <v>21.634714886786419</v>
      </c>
      <c r="H15">
        <f t="shared" si="2"/>
        <v>20</v>
      </c>
      <c r="I15">
        <f t="shared" si="3"/>
        <v>20</v>
      </c>
      <c r="J15">
        <f>VLOOKUP(I15,basis!$A$2:$E$73,2,FALSE)</f>
        <v>-246.1729</v>
      </c>
      <c r="K15">
        <f>VLOOKUP(I15,basis!$A$2:$E$73,3,FALSE)</f>
        <v>-2.91</v>
      </c>
      <c r="L15">
        <f t="shared" si="4"/>
        <v>-466.72329999999999</v>
      </c>
      <c r="M15">
        <f t="shared" si="4"/>
        <v>-8.23</v>
      </c>
    </row>
    <row r="16" spans="1:15" x14ac:dyDescent="0.3">
      <c r="A16">
        <v>340</v>
      </c>
      <c r="B16">
        <v>130</v>
      </c>
      <c r="C16">
        <v>140</v>
      </c>
      <c r="D16">
        <f>VLOOKUP(IF(OR(A16&lt;=90,A16&gt;=270),A16,IF(AND(A16&gt;90,A16&lt;=180),180-A16,540-A16)),basis!$A$2:$E$73,2,FALSE)</f>
        <v>220.5504</v>
      </c>
      <c r="E16">
        <f>VLOOKUP(IF(OR(A16&lt;=90,A16&gt;=270),A16,IF(AND(A16&gt;90,A16&lt;=180),180-A16,540-A16)),basis!$A$2:$E$73,3,FALSE)</f>
        <v>5.32</v>
      </c>
      <c r="F16">
        <f t="shared" si="1"/>
        <v>0.49240387650610407</v>
      </c>
      <c r="G16">
        <f t="shared" si="0"/>
        <v>29.498704231103659</v>
      </c>
      <c r="H16">
        <f t="shared" si="2"/>
        <v>30</v>
      </c>
      <c r="I16">
        <f t="shared" si="3"/>
        <v>30</v>
      </c>
      <c r="J16">
        <f>VLOOKUP(I16,basis!$A$2:$E$73,2,FALSE)</f>
        <v>-355.3886</v>
      </c>
      <c r="K16">
        <f>VLOOKUP(I16,basis!$A$2:$E$73,3,FALSE)</f>
        <v>-4.38</v>
      </c>
      <c r="L16">
        <f t="shared" si="4"/>
        <v>-575.93899999999996</v>
      </c>
      <c r="M16">
        <f t="shared" si="4"/>
        <v>-9.6999999999999993</v>
      </c>
    </row>
    <row r="17" spans="1:13" x14ac:dyDescent="0.3">
      <c r="A17">
        <v>345</v>
      </c>
      <c r="B17">
        <v>135</v>
      </c>
      <c r="C17">
        <v>145</v>
      </c>
      <c r="D17">
        <f>VLOOKUP(IF(OR(A17&lt;=90,A17&gt;=270),A17,IF(AND(A17&gt;90,A17&lt;=180),180-A17,540-A17)),basis!$A$2:$E$73,2,FALSE)</f>
        <v>156.76859999999999</v>
      </c>
      <c r="E17">
        <f>VLOOKUP(IF(OR(A17&lt;=90,A17&gt;=270),A17,IF(AND(A17&gt;90,A17&lt;=180),180-A17,540-A17)),basis!$A$2:$E$73,3,FALSE)</f>
        <v>4.6900000000000004</v>
      </c>
      <c r="F17">
        <f t="shared" si="1"/>
        <v>0.40557978767263891</v>
      </c>
      <c r="G17">
        <f t="shared" si="0"/>
        <v>23.92746472075892</v>
      </c>
      <c r="H17">
        <f t="shared" si="2"/>
        <v>25</v>
      </c>
      <c r="I17">
        <f t="shared" si="3"/>
        <v>25</v>
      </c>
      <c r="J17">
        <f>VLOOKUP(I17,basis!$A$2:$E$73,2,FALSE)</f>
        <v>-300.4341</v>
      </c>
      <c r="K17">
        <f>VLOOKUP(I17,basis!$A$2:$E$73,3,FALSE)</f>
        <v>-3.35</v>
      </c>
      <c r="L17">
        <f t="shared" si="4"/>
        <v>-457.20269999999999</v>
      </c>
      <c r="M17">
        <f t="shared" si="4"/>
        <v>-8.0400000000000009</v>
      </c>
    </row>
    <row r="18" spans="1:13" x14ac:dyDescent="0.3">
      <c r="A18">
        <v>350</v>
      </c>
      <c r="B18">
        <v>125</v>
      </c>
      <c r="C18">
        <v>160</v>
      </c>
      <c r="D18">
        <f>VLOOKUP(IF(OR(A18&lt;=90,A18&gt;=270),A18,IF(AND(A18&gt;90,A18&lt;=180),180-A18,540-A18)),basis!$A$2:$E$73,2,FALSE)</f>
        <v>96.97</v>
      </c>
      <c r="E18">
        <f>VLOOKUP(IF(OR(A18&lt;=90,A18&gt;=270),A18,IF(AND(A18&gt;90,A18&lt;=180),180-A18,540-A18)),basis!$A$2:$E$73,3,FALSE)</f>
        <v>3.28</v>
      </c>
      <c r="F18">
        <f t="shared" si="1"/>
        <v>0.28016649959323564</v>
      </c>
      <c r="G18">
        <f t="shared" si="0"/>
        <v>16.270142172197829</v>
      </c>
      <c r="H18">
        <f t="shared" si="2"/>
        <v>15</v>
      </c>
      <c r="I18">
        <f t="shared" si="3"/>
        <v>15</v>
      </c>
      <c r="J18">
        <f>VLOOKUP(I18,basis!$A$2:$E$73,2,FALSE)</f>
        <v>-190.81540000000001</v>
      </c>
      <c r="K18">
        <f>VLOOKUP(I18,basis!$A$2:$E$73,3,FALSE)</f>
        <v>-1.73</v>
      </c>
      <c r="L18">
        <f t="shared" si="4"/>
        <v>-287.78539999999998</v>
      </c>
      <c r="M18">
        <f t="shared" si="4"/>
        <v>-5.01</v>
      </c>
    </row>
    <row r="19" spans="1:13" x14ac:dyDescent="0.3">
      <c r="A19">
        <v>355</v>
      </c>
      <c r="B19">
        <v>130</v>
      </c>
      <c r="C19">
        <v>160</v>
      </c>
      <c r="D19">
        <f>VLOOKUP(IF(OR(A19&lt;=90,A19&gt;=270),A19,IF(AND(A19&gt;90,A19&lt;=180),180-A19,540-A19)),basis!$A$2:$E$73,2,FALSE)</f>
        <v>37.235700000000001</v>
      </c>
      <c r="E19">
        <f>VLOOKUP(IF(OR(A19&lt;=90,A19&gt;=270),A19,IF(AND(A19&gt;90,A19&lt;=180),180-A19,540-A19)),basis!$A$2:$E$73,3,FALSE)</f>
        <v>2.42</v>
      </c>
      <c r="F19">
        <f t="shared" si="1"/>
        <v>0.26200263022938503</v>
      </c>
      <c r="G19">
        <f t="shared" si="0"/>
        <v>15.188924379936513</v>
      </c>
      <c r="H19">
        <f t="shared" si="2"/>
        <v>15</v>
      </c>
      <c r="I19">
        <f t="shared" si="3"/>
        <v>15</v>
      </c>
      <c r="J19">
        <f>VLOOKUP(I19,basis!$A$2:$E$73,2,FALSE)</f>
        <v>-190.81540000000001</v>
      </c>
      <c r="K19">
        <f>VLOOKUP(I19,basis!$A$2:$E$73,3,FALSE)</f>
        <v>-1.73</v>
      </c>
      <c r="L19">
        <f t="shared" ref="L19:M19" si="5">J19-D19</f>
        <v>-228.05110000000002</v>
      </c>
      <c r="M19">
        <f t="shared" si="5"/>
        <v>-4.1500000000000004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1DB0B-0DB5-4AA6-AD42-FA656965FAE6}">
  <dimension ref="A1:E176"/>
  <sheetViews>
    <sheetView tabSelected="1" workbookViewId="0">
      <selection activeCell="U6" sqref="U6"/>
    </sheetView>
  </sheetViews>
  <sheetFormatPr defaultRowHeight="14" x14ac:dyDescent="0.3"/>
  <sheetData>
    <row r="1" spans="1:5" x14ac:dyDescent="0.3">
      <c r="A1">
        <f>lf_no!$O$2</f>
        <v>0</v>
      </c>
      <c r="B1">
        <f>lf_no!L2</f>
        <v>0</v>
      </c>
      <c r="D1">
        <f>lf_no!$O$2</f>
        <v>0</v>
      </c>
      <c r="E1">
        <f>lf_no!M2</f>
        <v>0</v>
      </c>
    </row>
    <row r="2" spans="1:5" x14ac:dyDescent="0.3">
      <c r="A2">
        <f>lf_no!$O$2</f>
        <v>0</v>
      </c>
      <c r="B2">
        <f>lf_no!L3</f>
        <v>0</v>
      </c>
      <c r="D2">
        <f>lf_no!$O$2</f>
        <v>0</v>
      </c>
      <c r="E2">
        <f>lf_no!M3</f>
        <v>0</v>
      </c>
    </row>
    <row r="3" spans="1:5" x14ac:dyDescent="0.3">
      <c r="A3">
        <f>lf_no!$O$2</f>
        <v>0</v>
      </c>
      <c r="B3">
        <f>lf_no!L4</f>
        <v>0</v>
      </c>
      <c r="D3">
        <f>lf_no!$O$2</f>
        <v>0</v>
      </c>
      <c r="E3">
        <f>lf_no!M4</f>
        <v>0</v>
      </c>
    </row>
    <row r="4" spans="1:5" x14ac:dyDescent="0.3">
      <c r="A4">
        <f>lf_no!$O$2</f>
        <v>0</v>
      </c>
      <c r="B4">
        <f>lf_no!L5</f>
        <v>0</v>
      </c>
      <c r="D4">
        <f>lf_no!$O$2</f>
        <v>0</v>
      </c>
      <c r="E4">
        <f>lf_no!M5</f>
        <v>0</v>
      </c>
    </row>
    <row r="5" spans="1:5" x14ac:dyDescent="0.3">
      <c r="A5">
        <f>lf_no!$O$2</f>
        <v>0</v>
      </c>
      <c r="B5">
        <f>lf_no!L6</f>
        <v>0</v>
      </c>
      <c r="D5">
        <f>lf_no!$O$2</f>
        <v>0</v>
      </c>
      <c r="E5">
        <f>lf_no!M6</f>
        <v>0</v>
      </c>
    </row>
    <row r="6" spans="1:5" x14ac:dyDescent="0.3">
      <c r="A6">
        <f>lf_no!$O$2</f>
        <v>0</v>
      </c>
      <c r="B6">
        <f>lf_no!L7</f>
        <v>0</v>
      </c>
      <c r="D6">
        <f>lf_no!$O$2</f>
        <v>0</v>
      </c>
      <c r="E6">
        <f>lf_no!M7</f>
        <v>0</v>
      </c>
    </row>
    <row r="7" spans="1:5" x14ac:dyDescent="0.3">
      <c r="A7">
        <f>lf_no!$O$2</f>
        <v>0</v>
      </c>
      <c r="B7">
        <f>lf_no!L8</f>
        <v>0</v>
      </c>
      <c r="D7">
        <f>lf_no!$O$2</f>
        <v>0</v>
      </c>
      <c r="E7">
        <f>lf_no!M8</f>
        <v>0</v>
      </c>
    </row>
    <row r="8" spans="1:5" x14ac:dyDescent="0.3">
      <c r="A8">
        <f>lf_no!$O$2</f>
        <v>0</v>
      </c>
      <c r="B8">
        <f>lf_no!L9</f>
        <v>0</v>
      </c>
      <c r="D8">
        <f>lf_no!$O$2</f>
        <v>0</v>
      </c>
      <c r="E8">
        <f>lf_no!M9</f>
        <v>0</v>
      </c>
    </row>
    <row r="9" spans="1:5" x14ac:dyDescent="0.3">
      <c r="A9">
        <f>lf_no!$O$2</f>
        <v>0</v>
      </c>
      <c r="B9">
        <f>lf_no!L10</f>
        <v>0</v>
      </c>
      <c r="D9">
        <f>lf_no!$O$2</f>
        <v>0</v>
      </c>
      <c r="E9">
        <f>lf_no!M10</f>
        <v>0</v>
      </c>
    </row>
    <row r="10" spans="1:5" x14ac:dyDescent="0.3">
      <c r="A10">
        <f>lf_no!$O$2</f>
        <v>0</v>
      </c>
      <c r="B10">
        <f>lf_no!L11</f>
        <v>0</v>
      </c>
      <c r="D10">
        <f>lf_no!$O$2</f>
        <v>0</v>
      </c>
      <c r="E10">
        <f>lf_no!M11</f>
        <v>0</v>
      </c>
    </row>
    <row r="11" spans="1:5" x14ac:dyDescent="0.3">
      <c r="A11">
        <f>lf_no!$O$2</f>
        <v>0</v>
      </c>
      <c r="B11">
        <f>lf_no!L12</f>
        <v>0</v>
      </c>
      <c r="D11">
        <f>lf_no!$O$2</f>
        <v>0</v>
      </c>
      <c r="E11">
        <f>lf_no!M12</f>
        <v>0</v>
      </c>
    </row>
    <row r="12" spans="1:5" x14ac:dyDescent="0.3">
      <c r="A12">
        <f>lf_no!$O$2</f>
        <v>0</v>
      </c>
      <c r="B12">
        <f>lf_no!L13</f>
        <v>0</v>
      </c>
      <c r="D12">
        <f>lf_no!$O$2</f>
        <v>0</v>
      </c>
      <c r="E12">
        <f>lf_no!M13</f>
        <v>0</v>
      </c>
    </row>
    <row r="13" spans="1:5" x14ac:dyDescent="0.3">
      <c r="A13">
        <f>lf_no!$O$2</f>
        <v>0</v>
      </c>
      <c r="B13">
        <f>lf_no!L14</f>
        <v>0</v>
      </c>
      <c r="D13">
        <f>lf_no!$O$2</f>
        <v>0</v>
      </c>
      <c r="E13">
        <f>lf_no!M14</f>
        <v>0</v>
      </c>
    </row>
    <row r="14" spans="1:5" x14ac:dyDescent="0.3">
      <c r="A14">
        <f>lf_no!$O$2</f>
        <v>0</v>
      </c>
      <c r="B14">
        <f>lf_no!L15</f>
        <v>0</v>
      </c>
      <c r="D14">
        <f>lf_no!$O$2</f>
        <v>0</v>
      </c>
      <c r="E14">
        <f>lf_no!M15</f>
        <v>0</v>
      </c>
    </row>
    <row r="15" spans="1:5" x14ac:dyDescent="0.3">
      <c r="A15">
        <f>lf_no!$O$2</f>
        <v>0</v>
      </c>
      <c r="B15">
        <f>lf_no!L16</f>
        <v>0</v>
      </c>
      <c r="D15">
        <f>lf_no!$O$2</f>
        <v>0</v>
      </c>
      <c r="E15">
        <f>lf_no!M16</f>
        <v>0</v>
      </c>
    </row>
    <row r="16" spans="1:5" x14ac:dyDescent="0.3">
      <c r="A16">
        <f>lf_no!$O$2</f>
        <v>0</v>
      </c>
      <c r="B16">
        <f>lf_no!L17</f>
        <v>0</v>
      </c>
      <c r="D16">
        <f>lf_no!$O$2</f>
        <v>0</v>
      </c>
      <c r="E16">
        <f>lf_no!M17</f>
        <v>0</v>
      </c>
    </row>
    <row r="17" spans="1:5" x14ac:dyDescent="0.3">
      <c r="A17">
        <f>lf_no!$O$2</f>
        <v>0</v>
      </c>
      <c r="B17">
        <f>lf_no!L18</f>
        <v>0</v>
      </c>
      <c r="D17">
        <f>lf_no!$O$2</f>
        <v>0</v>
      </c>
      <c r="E17">
        <f>lf_no!M18</f>
        <v>0</v>
      </c>
    </row>
    <row r="18" spans="1:5" x14ac:dyDescent="0.3">
      <c r="A18">
        <f>lf_no!$O$2</f>
        <v>0</v>
      </c>
      <c r="B18">
        <f>lf_no!L19</f>
        <v>0</v>
      </c>
      <c r="D18">
        <f>lf_no!$O$2</f>
        <v>0</v>
      </c>
      <c r="E18">
        <f>lf_no!M19</f>
        <v>0</v>
      </c>
    </row>
    <row r="19" spans="1:5" x14ac:dyDescent="0.3">
      <c r="A19">
        <f>lf_no!$O$2</f>
        <v>0</v>
      </c>
      <c r="B19">
        <f>lf_no!L20</f>
        <v>0</v>
      </c>
      <c r="D19">
        <f>lf_no!$O$2</f>
        <v>0</v>
      </c>
      <c r="E19">
        <f>lf_no!M20</f>
        <v>0</v>
      </c>
    </row>
    <row r="20" spans="1:5" x14ac:dyDescent="0.3">
      <c r="A20">
        <f>lf_no!$O$2</f>
        <v>0</v>
      </c>
      <c r="B20">
        <f>lf_no!L21</f>
        <v>0</v>
      </c>
      <c r="D20">
        <f>lf_no!$O$2</f>
        <v>0</v>
      </c>
      <c r="E20">
        <f>lf_no!M21</f>
        <v>0</v>
      </c>
    </row>
    <row r="21" spans="1:5" x14ac:dyDescent="0.3">
      <c r="A21">
        <f>lf_no!$O$2</f>
        <v>0</v>
      </c>
      <c r="B21">
        <f>lf_no!L22</f>
        <v>0</v>
      </c>
      <c r="D21">
        <f>lf_no!$O$2</f>
        <v>0</v>
      </c>
      <c r="E21">
        <f>lf_no!M22</f>
        <v>0</v>
      </c>
    </row>
    <row r="22" spans="1:5" x14ac:dyDescent="0.3">
      <c r="A22">
        <f>lf_no!$O$2</f>
        <v>0</v>
      </c>
      <c r="B22">
        <f>lf_no!L23</f>
        <v>0</v>
      </c>
      <c r="D22">
        <f>lf_no!$O$2</f>
        <v>0</v>
      </c>
      <c r="E22">
        <f>lf_no!M23</f>
        <v>0</v>
      </c>
    </row>
    <row r="23" spans="1:5" x14ac:dyDescent="0.3">
      <c r="A23">
        <f>lf_no!$O$2</f>
        <v>0</v>
      </c>
      <c r="B23">
        <f>lf_no!L24</f>
        <v>0</v>
      </c>
      <c r="D23">
        <f>lf_no!$O$2</f>
        <v>0</v>
      </c>
      <c r="E23">
        <f>lf_no!M24</f>
        <v>0</v>
      </c>
    </row>
    <row r="24" spans="1:5" x14ac:dyDescent="0.3">
      <c r="A24">
        <f>lf_no!$O$2</f>
        <v>0</v>
      </c>
      <c r="B24">
        <f>lf_no!L25</f>
        <v>0</v>
      </c>
      <c r="D24">
        <f>lf_no!$O$2</f>
        <v>0</v>
      </c>
      <c r="E24">
        <f>lf_no!M25</f>
        <v>0</v>
      </c>
    </row>
    <row r="25" spans="1:5" x14ac:dyDescent="0.3">
      <c r="A25">
        <f>lf_no!$O$2</f>
        <v>0</v>
      </c>
      <c r="B25">
        <f>lf_no!L26</f>
        <v>0</v>
      </c>
      <c r="D25">
        <f>lf_no!$O$2</f>
        <v>0</v>
      </c>
      <c r="E25">
        <f>lf_no!M26</f>
        <v>0</v>
      </c>
    </row>
    <row r="26" spans="1:5" x14ac:dyDescent="0.3">
      <c r="A26">
        <f>lf_no!$O$2</f>
        <v>0</v>
      </c>
      <c r="B26">
        <f>lf_no!L27</f>
        <v>0</v>
      </c>
      <c r="D26">
        <f>lf_no!$O$2</f>
        <v>0</v>
      </c>
      <c r="E26">
        <f>lf_no!M27</f>
        <v>0</v>
      </c>
    </row>
    <row r="27" spans="1:5" x14ac:dyDescent="0.3">
      <c r="A27">
        <f>lf_no!$O$2</f>
        <v>0</v>
      </c>
      <c r="B27">
        <f>lf_no!L28</f>
        <v>0</v>
      </c>
      <c r="D27">
        <f>lf_no!$O$2</f>
        <v>0</v>
      </c>
      <c r="E27">
        <f>lf_no!M28</f>
        <v>0</v>
      </c>
    </row>
    <row r="28" spans="1:5" x14ac:dyDescent="0.3">
      <c r="A28">
        <f>lf_no!$O$2</f>
        <v>0</v>
      </c>
      <c r="B28">
        <f>lf_no!L29</f>
        <v>0</v>
      </c>
      <c r="D28">
        <f>lf_no!$O$2</f>
        <v>0</v>
      </c>
      <c r="E28">
        <f>lf_no!M29</f>
        <v>0</v>
      </c>
    </row>
    <row r="29" spans="1:5" x14ac:dyDescent="0.3">
      <c r="A29">
        <f>lf_no!$O$2</f>
        <v>0</v>
      </c>
      <c r="B29">
        <f>lf_no!L30</f>
        <v>0</v>
      </c>
      <c r="D29">
        <f>lf_no!$O$2</f>
        <v>0</v>
      </c>
      <c r="E29">
        <f>lf_no!M30</f>
        <v>0</v>
      </c>
    </row>
    <row r="30" spans="1:5" x14ac:dyDescent="0.3">
      <c r="A30">
        <f>lf_no!$O$2</f>
        <v>0</v>
      </c>
      <c r="B30">
        <f>lf_no!L31</f>
        <v>0</v>
      </c>
      <c r="D30">
        <f>lf_no!$O$2</f>
        <v>0</v>
      </c>
      <c r="E30">
        <f>lf_no!M31</f>
        <v>0</v>
      </c>
    </row>
    <row r="31" spans="1:5" x14ac:dyDescent="0.3">
      <c r="A31">
        <f>lf_no!$O$2</f>
        <v>0</v>
      </c>
      <c r="B31">
        <f>lf_no!L32</f>
        <v>0</v>
      </c>
      <c r="D31">
        <f>lf_no!$O$2</f>
        <v>0</v>
      </c>
      <c r="E31">
        <f>lf_no!M32</f>
        <v>0</v>
      </c>
    </row>
    <row r="32" spans="1:5" x14ac:dyDescent="0.3">
      <c r="A32">
        <f>lf_no!$O$2</f>
        <v>0</v>
      </c>
      <c r="B32">
        <f>lf_no!L33</f>
        <v>0</v>
      </c>
      <c r="D32">
        <f>lf_no!$O$2</f>
        <v>0</v>
      </c>
      <c r="E32">
        <f>lf_no!M33</f>
        <v>0</v>
      </c>
    </row>
    <row r="33" spans="1:5" x14ac:dyDescent="0.3">
      <c r="A33">
        <f>lf_no!$O$2</f>
        <v>0</v>
      </c>
      <c r="B33">
        <f>lf_no!L34</f>
        <v>0</v>
      </c>
      <c r="D33">
        <f>lf_no!$O$2</f>
        <v>0</v>
      </c>
      <c r="E33">
        <f>lf_no!M34</f>
        <v>0</v>
      </c>
    </row>
    <row r="34" spans="1:5" x14ac:dyDescent="0.3">
      <c r="A34">
        <f>lf_no!$O$2</f>
        <v>0</v>
      </c>
      <c r="B34">
        <f>lf_no!L35</f>
        <v>0</v>
      </c>
      <c r="D34">
        <f>lf_no!$O$2</f>
        <v>0</v>
      </c>
      <c r="E34">
        <f>lf_no!M35</f>
        <v>0</v>
      </c>
    </row>
    <row r="35" spans="1:5" x14ac:dyDescent="0.3">
      <c r="A35">
        <f>lf_no!$O$2</f>
        <v>0</v>
      </c>
      <c r="B35">
        <f>lf_no!L36</f>
        <v>0</v>
      </c>
      <c r="D35">
        <f>lf_no!$O$2</f>
        <v>0</v>
      </c>
      <c r="E35">
        <f>lf_no!M36</f>
        <v>0</v>
      </c>
    </row>
    <row r="36" spans="1:5" x14ac:dyDescent="0.3">
      <c r="A36">
        <f>lf_no!$O$2</f>
        <v>0</v>
      </c>
      <c r="B36">
        <f>lf_no!L37</f>
        <v>0</v>
      </c>
      <c r="D36">
        <f>lf_no!$O$2</f>
        <v>0</v>
      </c>
      <c r="E36">
        <f>lf_no!M37</f>
        <v>0</v>
      </c>
    </row>
    <row r="37" spans="1:5" x14ac:dyDescent="0.3">
      <c r="A37">
        <f>lf_no!$O$2</f>
        <v>0</v>
      </c>
      <c r="B37">
        <f>lf_no!L38</f>
        <v>0</v>
      </c>
      <c r="D37">
        <f>lf_no!$O$2</f>
        <v>0</v>
      </c>
      <c r="E37">
        <f>lf_no!M38</f>
        <v>0</v>
      </c>
    </row>
    <row r="38" spans="1:5" x14ac:dyDescent="0.3">
      <c r="A38">
        <f>lf_no!$O$2</f>
        <v>0</v>
      </c>
      <c r="B38">
        <f>lf_no!L39</f>
        <v>0</v>
      </c>
      <c r="D38">
        <f>lf_no!$O$2</f>
        <v>0</v>
      </c>
      <c r="E38">
        <f>lf_no!M39</f>
        <v>0</v>
      </c>
    </row>
    <row r="39" spans="1:5" x14ac:dyDescent="0.3">
      <c r="A39">
        <f>lf_no!$O$2</f>
        <v>0</v>
      </c>
      <c r="B39">
        <f>lf_no!L40</f>
        <v>0</v>
      </c>
      <c r="D39">
        <f>lf_no!$O$2</f>
        <v>0</v>
      </c>
      <c r="E39">
        <f>lf_no!M40</f>
        <v>0</v>
      </c>
    </row>
    <row r="40" spans="1:5" x14ac:dyDescent="0.3">
      <c r="A40">
        <f>lf_no!$O$2</f>
        <v>0</v>
      </c>
      <c r="B40">
        <f>lf_no!L41</f>
        <v>0</v>
      </c>
      <c r="D40">
        <f>lf_no!$O$2</f>
        <v>0</v>
      </c>
      <c r="E40">
        <f>lf_no!M41</f>
        <v>0</v>
      </c>
    </row>
    <row r="41" spans="1:5" x14ac:dyDescent="0.3">
      <c r="A41">
        <f>lf_no!$O$2</f>
        <v>0</v>
      </c>
      <c r="B41">
        <f>lf_no!L42</f>
        <v>0</v>
      </c>
      <c r="D41">
        <f>lf_no!$O$2</f>
        <v>0</v>
      </c>
      <c r="E41">
        <f>lf_no!M42</f>
        <v>0</v>
      </c>
    </row>
    <row r="42" spans="1:5" x14ac:dyDescent="0.3">
      <c r="A42">
        <f>lf_no!$O$2</f>
        <v>0</v>
      </c>
      <c r="B42">
        <f>lf_no!L43</f>
        <v>0</v>
      </c>
      <c r="D42">
        <f>lf_no!$O$2</f>
        <v>0</v>
      </c>
      <c r="E42">
        <f>lf_no!M43</f>
        <v>0</v>
      </c>
    </row>
    <row r="43" spans="1:5" x14ac:dyDescent="0.3">
      <c r="A43">
        <f>lf_no!$O$2</f>
        <v>0</v>
      </c>
      <c r="B43">
        <f>lf_no!L44</f>
        <v>0</v>
      </c>
      <c r="D43">
        <f>lf_no!$O$2</f>
        <v>0</v>
      </c>
      <c r="E43">
        <f>lf_no!M44</f>
        <v>0</v>
      </c>
    </row>
    <row r="44" spans="1:5" x14ac:dyDescent="0.3">
      <c r="A44">
        <f>lf_no!$O$2</f>
        <v>0</v>
      </c>
      <c r="B44">
        <f>lf_no!L45</f>
        <v>0</v>
      </c>
      <c r="D44">
        <f>lf_no!$O$2</f>
        <v>0</v>
      </c>
      <c r="E44">
        <f>lf_no!M45</f>
        <v>0</v>
      </c>
    </row>
    <row r="45" spans="1:5" x14ac:dyDescent="0.3">
      <c r="A45">
        <f>lf_no!$O$2</f>
        <v>0</v>
      </c>
      <c r="B45">
        <f>lf_no!L46</f>
        <v>0</v>
      </c>
      <c r="D45">
        <f>lf_no!$O$2</f>
        <v>0</v>
      </c>
      <c r="E45">
        <f>lf_no!M46</f>
        <v>0</v>
      </c>
    </row>
    <row r="46" spans="1:5" x14ac:dyDescent="0.3">
      <c r="A46">
        <f>lf_no!$O$2</f>
        <v>0</v>
      </c>
      <c r="B46">
        <f>lf_no!L47</f>
        <v>0</v>
      </c>
      <c r="D46">
        <f>lf_no!$O$2</f>
        <v>0</v>
      </c>
      <c r="E46">
        <f>lf_no!M47</f>
        <v>0</v>
      </c>
    </row>
    <row r="47" spans="1:5" x14ac:dyDescent="0.3">
      <c r="A47">
        <f>lf_no!$O$2</f>
        <v>0</v>
      </c>
      <c r="B47">
        <f>lf_no!L48</f>
        <v>0</v>
      </c>
      <c r="D47">
        <f>lf_no!$O$2</f>
        <v>0</v>
      </c>
      <c r="E47">
        <f>lf_no!M48</f>
        <v>0</v>
      </c>
    </row>
    <row r="48" spans="1:5" x14ac:dyDescent="0.3">
      <c r="A48">
        <f>lf_no!$O$2</f>
        <v>0</v>
      </c>
      <c r="B48">
        <f>lf_no!L49</f>
        <v>0</v>
      </c>
      <c r="D48">
        <f>lf_no!$O$2</f>
        <v>0</v>
      </c>
      <c r="E48">
        <f>lf_no!M49</f>
        <v>0</v>
      </c>
    </row>
    <row r="49" spans="1:5" x14ac:dyDescent="0.3">
      <c r="A49">
        <f>lf_no!$O$2</f>
        <v>0</v>
      </c>
      <c r="B49">
        <f>lf_no!L50</f>
        <v>0</v>
      </c>
      <c r="D49">
        <f>lf_no!$O$2</f>
        <v>0</v>
      </c>
      <c r="E49">
        <f>lf_no!M50</f>
        <v>0</v>
      </c>
    </row>
    <row r="50" spans="1:5" x14ac:dyDescent="0.3">
      <c r="A50">
        <f>lf_no!$O$2</f>
        <v>0</v>
      </c>
      <c r="B50">
        <f>lf_no!L51</f>
        <v>0</v>
      </c>
      <c r="D50">
        <f>lf_no!$O$2</f>
        <v>0</v>
      </c>
      <c r="E50">
        <f>lf_no!M51</f>
        <v>0</v>
      </c>
    </row>
    <row r="51" spans="1:5" x14ac:dyDescent="0.3">
      <c r="A51">
        <f>lf_no!$O$2</f>
        <v>0</v>
      </c>
      <c r="B51">
        <f>lf_no!L52</f>
        <v>0</v>
      </c>
      <c r="D51">
        <f>lf_no!$O$2</f>
        <v>0</v>
      </c>
      <c r="E51">
        <f>lf_no!M52</f>
        <v>0</v>
      </c>
    </row>
    <row r="52" spans="1:5" x14ac:dyDescent="0.3">
      <c r="A52">
        <f>lf_no!$O$2</f>
        <v>0</v>
      </c>
      <c r="B52">
        <f>lf_no!L53</f>
        <v>0</v>
      </c>
      <c r="D52">
        <f>lf_no!$O$2</f>
        <v>0</v>
      </c>
      <c r="E52">
        <f>lf_no!M53</f>
        <v>0</v>
      </c>
    </row>
    <row r="53" spans="1:5" x14ac:dyDescent="0.3">
      <c r="A53">
        <f>lf_no!$O$2</f>
        <v>0</v>
      </c>
      <c r="B53">
        <f>lf_no!L54</f>
        <v>0</v>
      </c>
      <c r="D53">
        <f>lf_no!$O$2</f>
        <v>0</v>
      </c>
      <c r="E53">
        <f>lf_no!M54</f>
        <v>0</v>
      </c>
    </row>
    <row r="54" spans="1:5" x14ac:dyDescent="0.3">
      <c r="A54">
        <f>lf_no!$O$2</f>
        <v>0</v>
      </c>
      <c r="B54">
        <f>lf_no!L55</f>
        <v>0</v>
      </c>
      <c r="D54">
        <f>lf_no!$O$2</f>
        <v>0</v>
      </c>
      <c r="E54">
        <f>lf_no!M55</f>
        <v>0</v>
      </c>
    </row>
    <row r="55" spans="1:5" x14ac:dyDescent="0.3">
      <c r="A55">
        <f>lf_no!$O$2</f>
        <v>0</v>
      </c>
      <c r="B55">
        <f>lf_no!L56</f>
        <v>0</v>
      </c>
      <c r="D55">
        <f>lf_no!$O$2</f>
        <v>0</v>
      </c>
      <c r="E55">
        <f>lf_no!M56</f>
        <v>0</v>
      </c>
    </row>
    <row r="56" spans="1:5" x14ac:dyDescent="0.3">
      <c r="A56">
        <f>lf_no!$O$2</f>
        <v>0</v>
      </c>
      <c r="B56">
        <f>lf_no!L57</f>
        <v>0</v>
      </c>
      <c r="D56">
        <f>lf_no!$O$2</f>
        <v>0</v>
      </c>
      <c r="E56">
        <f>lf_no!M57</f>
        <v>0</v>
      </c>
    </row>
    <row r="57" spans="1:5" x14ac:dyDescent="0.3">
      <c r="A57">
        <f>lf_no!$O$2</f>
        <v>0</v>
      </c>
      <c r="B57">
        <f>lf_no!L58</f>
        <v>0</v>
      </c>
      <c r="D57">
        <f>lf_no!$O$2</f>
        <v>0</v>
      </c>
      <c r="E57">
        <f>lf_no!M58</f>
        <v>0</v>
      </c>
    </row>
    <row r="58" spans="1:5" x14ac:dyDescent="0.3">
      <c r="A58">
        <f>lf_no!$O$2</f>
        <v>0</v>
      </c>
      <c r="B58">
        <f>lf_no!L59</f>
        <v>0</v>
      </c>
      <c r="D58">
        <f>lf_no!$O$2</f>
        <v>0</v>
      </c>
      <c r="E58">
        <f>lf_no!M59</f>
        <v>0</v>
      </c>
    </row>
    <row r="59" spans="1:5" x14ac:dyDescent="0.3">
      <c r="A59">
        <f>lf_no!$O$2</f>
        <v>0</v>
      </c>
      <c r="B59">
        <f>lf_no!L60</f>
        <v>8.9660999999999831</v>
      </c>
      <c r="D59">
        <f>lf_no!$O$2</f>
        <v>0</v>
      </c>
      <c r="E59">
        <f>lf_no!M60</f>
        <v>-4.0000000000000036E-2</v>
      </c>
    </row>
    <row r="60" spans="1:5" x14ac:dyDescent="0.3">
      <c r="A60">
        <f>lf_no!$O$2</f>
        <v>0</v>
      </c>
      <c r="B60">
        <f>lf_no!L61</f>
        <v>0</v>
      </c>
      <c r="D60">
        <f>lf_no!$O$2</f>
        <v>0</v>
      </c>
      <c r="E60">
        <f>lf_no!M61</f>
        <v>0</v>
      </c>
    </row>
    <row r="61" spans="1:5" x14ac:dyDescent="0.3">
      <c r="A61">
        <f>lf_no!$O$2</f>
        <v>0</v>
      </c>
      <c r="B61">
        <f>lf_no!L62</f>
        <v>0</v>
      </c>
      <c r="D61">
        <f>lf_no!$O$2</f>
        <v>0</v>
      </c>
      <c r="E61">
        <f>lf_no!M62</f>
        <v>0</v>
      </c>
    </row>
    <row r="62" spans="1:5" x14ac:dyDescent="0.3">
      <c r="A62">
        <f>lf_no!$O$2</f>
        <v>0</v>
      </c>
      <c r="B62">
        <f>lf_no!L63</f>
        <v>0</v>
      </c>
      <c r="D62">
        <f>lf_no!$O$2</f>
        <v>0</v>
      </c>
      <c r="E62">
        <f>lf_no!M63</f>
        <v>0</v>
      </c>
    </row>
    <row r="63" spans="1:5" x14ac:dyDescent="0.3">
      <c r="A63">
        <f>lf_no!$O$2</f>
        <v>0</v>
      </c>
      <c r="B63">
        <f>lf_no!L64</f>
        <v>0</v>
      </c>
      <c r="D63">
        <f>lf_no!$O$2</f>
        <v>0</v>
      </c>
      <c r="E63">
        <f>lf_no!M64</f>
        <v>0</v>
      </c>
    </row>
    <row r="64" spans="1:5" x14ac:dyDescent="0.3">
      <c r="A64">
        <f>lf_no!$O$2</f>
        <v>0</v>
      </c>
      <c r="B64">
        <f>lf_no!L65</f>
        <v>0</v>
      </c>
      <c r="D64">
        <f>lf_no!$O$2</f>
        <v>0</v>
      </c>
      <c r="E64">
        <f>lf_no!M65</f>
        <v>0</v>
      </c>
    </row>
    <row r="65" spans="1:5" x14ac:dyDescent="0.3">
      <c r="A65">
        <f>lf_no!$O$2</f>
        <v>0</v>
      </c>
      <c r="B65">
        <f>lf_no!L66</f>
        <v>0</v>
      </c>
      <c r="D65">
        <f>lf_no!$O$2</f>
        <v>0</v>
      </c>
      <c r="E65">
        <f>lf_no!M66</f>
        <v>0</v>
      </c>
    </row>
    <row r="66" spans="1:5" x14ac:dyDescent="0.3">
      <c r="A66">
        <f>lf_no!$O$2</f>
        <v>0</v>
      </c>
      <c r="B66">
        <f>lf_no!L67</f>
        <v>0</v>
      </c>
      <c r="D66">
        <f>lf_no!$O$2</f>
        <v>0</v>
      </c>
      <c r="E66">
        <f>lf_no!M67</f>
        <v>0</v>
      </c>
    </row>
    <row r="67" spans="1:5" x14ac:dyDescent="0.3">
      <c r="A67">
        <f>lf_no!$O$2</f>
        <v>0</v>
      </c>
      <c r="B67">
        <f>lf_no!L68</f>
        <v>0</v>
      </c>
      <c r="D67">
        <f>lf_no!$O$2</f>
        <v>0</v>
      </c>
      <c r="E67">
        <f>lf_no!M68</f>
        <v>0</v>
      </c>
    </row>
    <row r="68" spans="1:5" x14ac:dyDescent="0.3">
      <c r="A68">
        <f>lf_no!$O$2</f>
        <v>0</v>
      </c>
      <c r="B68">
        <f>lf_no!L69</f>
        <v>0</v>
      </c>
      <c r="D68">
        <f>lf_no!$O$2</f>
        <v>0</v>
      </c>
      <c r="E68">
        <f>lf_no!M69</f>
        <v>0</v>
      </c>
    </row>
    <row r="69" spans="1:5" x14ac:dyDescent="0.3">
      <c r="A69">
        <f>lf_no!$O$2</f>
        <v>0</v>
      </c>
      <c r="B69">
        <f>lf_no!L70</f>
        <v>0</v>
      </c>
      <c r="D69">
        <f>lf_no!$O$2</f>
        <v>0</v>
      </c>
      <c r="E69">
        <f>lf_no!M70</f>
        <v>0</v>
      </c>
    </row>
    <row r="70" spans="1:5" x14ac:dyDescent="0.3">
      <c r="A70">
        <f>lf_no!$O$2</f>
        <v>0</v>
      </c>
      <c r="B70">
        <f>lf_no!L71</f>
        <v>0</v>
      </c>
      <c r="D70">
        <f>lf_no!$O$2</f>
        <v>0</v>
      </c>
      <c r="E70">
        <f>lf_no!M71</f>
        <v>0</v>
      </c>
    </row>
    <row r="71" spans="1:5" x14ac:dyDescent="0.3">
      <c r="A71">
        <f>lf_no!$O$2</f>
        <v>0</v>
      </c>
      <c r="B71">
        <f>lf_no!L72</f>
        <v>0</v>
      </c>
      <c r="D71">
        <f>lf_no!$O$2</f>
        <v>0</v>
      </c>
      <c r="E71">
        <f>lf_no!M72</f>
        <v>0</v>
      </c>
    </row>
    <row r="72" spans="1:5" x14ac:dyDescent="0.3">
      <c r="A72">
        <f>lf_no!$O$2</f>
        <v>0</v>
      </c>
      <c r="B72">
        <f>lf_no!L73</f>
        <v>0</v>
      </c>
      <c r="D72">
        <f>lf_no!$O$2</f>
        <v>0</v>
      </c>
      <c r="E72">
        <f>lf_no!M73</f>
        <v>0</v>
      </c>
    </row>
    <row r="73" spans="1:5" x14ac:dyDescent="0.3">
      <c r="A73">
        <f>'lf_+ITD'!$O$2</f>
        <v>291.66669999999999</v>
      </c>
      <c r="B73">
        <f>'lf_+ITD'!L2</f>
        <v>351.29200000000003</v>
      </c>
      <c r="D73">
        <f>'lf_+ILD'!$O$2</f>
        <v>10</v>
      </c>
      <c r="E73">
        <f>'lf_+ILD'!M2</f>
        <v>3.95</v>
      </c>
    </row>
    <row r="74" spans="1:5" x14ac:dyDescent="0.3">
      <c r="A74">
        <f>'lf_+ITD'!$O$2</f>
        <v>291.66669999999999</v>
      </c>
      <c r="B74">
        <f>'lf_+ITD'!L3</f>
        <v>360.79379999999998</v>
      </c>
      <c r="D74">
        <f>'lf_+ILD'!$O$2</f>
        <v>10</v>
      </c>
      <c r="E74">
        <f>'lf_+ILD'!M3</f>
        <v>6.3</v>
      </c>
    </row>
    <row r="75" spans="1:5" x14ac:dyDescent="0.3">
      <c r="A75">
        <f>'lf_+ITD'!$O$2</f>
        <v>291.66669999999999</v>
      </c>
      <c r="B75">
        <f>'lf_+ITD'!L4</f>
        <v>414.92769999999996</v>
      </c>
      <c r="D75">
        <f>'lf_+ILD'!$O$2</f>
        <v>10</v>
      </c>
      <c r="E75">
        <f>'lf_+ILD'!M4</f>
        <v>7.09</v>
      </c>
    </row>
    <row r="76" spans="1:5" x14ac:dyDescent="0.3">
      <c r="A76">
        <f>'lf_+ITD'!$O$2</f>
        <v>291.66669999999999</v>
      </c>
      <c r="B76">
        <f>'lf_+ITD'!L5</f>
        <v>347.584</v>
      </c>
      <c r="D76">
        <f>'lf_+ILD'!$O$2</f>
        <v>10</v>
      </c>
      <c r="E76">
        <f>'lf_+ILD'!M5</f>
        <v>9.2100000000000009</v>
      </c>
    </row>
    <row r="77" spans="1:5" x14ac:dyDescent="0.3">
      <c r="A77">
        <f>'lf_+ITD'!$O$2</f>
        <v>291.66669999999999</v>
      </c>
      <c r="B77">
        <f>'lf_+ITD'!L6</f>
        <v>283.40859999999998</v>
      </c>
      <c r="D77">
        <f>'lf_+ILD'!$O$2</f>
        <v>10</v>
      </c>
      <c r="E77">
        <f>'lf_+ILD'!M6</f>
        <v>11.7</v>
      </c>
    </row>
    <row r="78" spans="1:5" x14ac:dyDescent="0.3">
      <c r="A78">
        <f>'lf_+ITD'!$O$2</f>
        <v>291.66669999999999</v>
      </c>
      <c r="B78">
        <f>'lf_+ITD'!L7</f>
        <v>0</v>
      </c>
      <c r="D78">
        <f>'lf_+ILD'!$O$2</f>
        <v>10</v>
      </c>
      <c r="E78">
        <f>'lf_+ILD'!M7</f>
        <v>13.58</v>
      </c>
    </row>
    <row r="79" spans="1:5" x14ac:dyDescent="0.3">
      <c r="A79">
        <f>'lf_+ITD'!$O$2</f>
        <v>291.66669999999999</v>
      </c>
      <c r="B79">
        <f>'lf_+ITD'!L8</f>
        <v>109.2157</v>
      </c>
      <c r="D79">
        <f>'lf_+ILD'!$O$2</f>
        <v>10</v>
      </c>
      <c r="E79">
        <f>'lf_+ILD'!M8</f>
        <v>12.05</v>
      </c>
    </row>
    <row r="80" spans="1:5" x14ac:dyDescent="0.3">
      <c r="A80">
        <f>'lf_+ITD'!$O$2</f>
        <v>291.66669999999999</v>
      </c>
      <c r="B80">
        <f>'lf_+ITD'!L9</f>
        <v>270.46339999999998</v>
      </c>
      <c r="D80">
        <f>'lf_+ILD'!$O$2</f>
        <v>10</v>
      </c>
      <c r="E80">
        <f>'lf_+ILD'!M9</f>
        <v>11.5</v>
      </c>
    </row>
    <row r="81" spans="1:5" x14ac:dyDescent="0.3">
      <c r="A81">
        <f>'lf_+ITD'!$O$2</f>
        <v>291.66669999999999</v>
      </c>
      <c r="B81">
        <f>'lf_+ITD'!L10</f>
        <v>323.87249999999995</v>
      </c>
      <c r="D81">
        <f>'lf_+ILD'!$O$2</f>
        <v>10</v>
      </c>
      <c r="E81">
        <f>'lf_+ILD'!M10</f>
        <v>12.25</v>
      </c>
    </row>
    <row r="82" spans="1:5" x14ac:dyDescent="0.3">
      <c r="A82">
        <f>'lf_+ITD'!$O$2</f>
        <v>291.66669999999999</v>
      </c>
      <c r="B82">
        <f>'lf_+ITD'!L11</f>
        <v>378.00639999999999</v>
      </c>
      <c r="D82">
        <f>'lf_+ILD'!$O$2</f>
        <v>10</v>
      </c>
      <c r="E82">
        <f>'lf_+ILD'!M11</f>
        <v>11.280000000000001</v>
      </c>
    </row>
    <row r="83" spans="1:5" x14ac:dyDescent="0.3">
      <c r="A83">
        <f>'lf_+ITD'!$O$2</f>
        <v>291.66669999999999</v>
      </c>
      <c r="B83">
        <f>'lf_+ITD'!L12</f>
        <v>270.46339999999998</v>
      </c>
      <c r="D83">
        <f>'lf_+ILD'!$O$2</f>
        <v>10</v>
      </c>
      <c r="E83">
        <f>'lf_+ILD'!M12</f>
        <v>11.5</v>
      </c>
    </row>
    <row r="84" spans="1:5" x14ac:dyDescent="0.3">
      <c r="A84">
        <f>'lf_+ITD'!$O$2</f>
        <v>291.66669999999999</v>
      </c>
      <c r="B84">
        <f>'lf_+ITD'!L13</f>
        <v>223.1754</v>
      </c>
      <c r="D84">
        <f>'lf_+ILD'!$O$2</f>
        <v>10</v>
      </c>
      <c r="E84">
        <f>'lf_+ILD'!M13</f>
        <v>9.07</v>
      </c>
    </row>
    <row r="85" spans="1:5" x14ac:dyDescent="0.3">
      <c r="A85">
        <f>'lf_+ITD'!$O$2</f>
        <v>291.66669999999999</v>
      </c>
      <c r="B85">
        <f>'lf_+ITD'!L14</f>
        <v>0</v>
      </c>
      <c r="D85">
        <f>'lf_+ILD'!$O$2</f>
        <v>10</v>
      </c>
      <c r="E85">
        <f>'lf_+ILD'!M14</f>
        <v>8.67</v>
      </c>
    </row>
    <row r="86" spans="1:5" x14ac:dyDescent="0.3">
      <c r="A86">
        <f>'lf_+ITD'!$O$2</f>
        <v>291.66669999999999</v>
      </c>
      <c r="B86">
        <f>'lf_+ITD'!L15</f>
        <v>-109.2157</v>
      </c>
      <c r="D86">
        <f>'lf_+ILD'!$O$2</f>
        <v>10</v>
      </c>
      <c r="E86">
        <f>'lf_+ILD'!M15</f>
        <v>12.58</v>
      </c>
    </row>
    <row r="87" spans="1:5" x14ac:dyDescent="0.3">
      <c r="A87">
        <f>'lf_+ITD'!$O$2</f>
        <v>291.66669999999999</v>
      </c>
      <c r="B87">
        <f>'lf_+ITD'!L16</f>
        <v>-109.61869999999999</v>
      </c>
      <c r="D87">
        <f>'lf_+ILD'!$O$2</f>
        <v>10</v>
      </c>
      <c r="E87">
        <f>'lf_+ILD'!M16</f>
        <v>10.98</v>
      </c>
    </row>
    <row r="88" spans="1:5" x14ac:dyDescent="0.3">
      <c r="A88">
        <f>'lf_+ITD'!$O$2</f>
        <v>291.66669999999999</v>
      </c>
      <c r="B88">
        <f>'lf_+ITD'!L17</f>
        <v>-270.46339999999998</v>
      </c>
      <c r="D88">
        <f>'lf_+ILD'!$O$2</f>
        <v>10</v>
      </c>
      <c r="E88">
        <f>'lf_+ILD'!M17</f>
        <v>8.2800000000000011</v>
      </c>
    </row>
    <row r="89" spans="1:5" x14ac:dyDescent="0.3">
      <c r="A89">
        <f>'lf_+ITD'!$O$2</f>
        <v>291.66669999999999</v>
      </c>
      <c r="B89">
        <f>'lf_+ITD'!L18</f>
        <v>-324.59730000000002</v>
      </c>
      <c r="D89">
        <f>'lf_+ILD'!$O$2</f>
        <v>10</v>
      </c>
      <c r="E89">
        <f>'lf_+ILD'!M18</f>
        <v>7.49</v>
      </c>
    </row>
    <row r="90" spans="1:5" x14ac:dyDescent="0.3">
      <c r="A90">
        <f>'lf_+ITD'!$O$2</f>
        <v>291.66669999999999</v>
      </c>
      <c r="B90">
        <f>'lf_+ITD'!L19</f>
        <v>306.15260000000001</v>
      </c>
      <c r="D90">
        <f>'lf_+ILD'!$O$2</f>
        <v>10</v>
      </c>
      <c r="E90">
        <f>'lf_+ILD'!M19</f>
        <v>5.63</v>
      </c>
    </row>
    <row r="91" spans="1:5" x14ac:dyDescent="0.3">
      <c r="A91">
        <f>'lf_+ITD'!$O$2</f>
        <v>291.66669999999999</v>
      </c>
      <c r="B91">
        <f>'lf_+ITD'!L20</f>
        <v>290.6182</v>
      </c>
      <c r="D91">
        <f>'lf_+ILD'!$O$2</f>
        <v>10</v>
      </c>
      <c r="E91">
        <f>'lf_+ILD'!M20</f>
        <v>4.58</v>
      </c>
    </row>
    <row r="92" spans="1:5" x14ac:dyDescent="0.3">
      <c r="A92">
        <f>'lf_+ITD'!$O$2</f>
        <v>291.66669999999999</v>
      </c>
      <c r="B92">
        <f>'lf_+ITD'!L21</f>
        <v>336.99159999999995</v>
      </c>
      <c r="D92">
        <f>'lf_+ILD'!$O$2</f>
        <v>10</v>
      </c>
      <c r="E92">
        <f>'lf_+ILD'!M21</f>
        <v>1.4100000000000006</v>
      </c>
    </row>
    <row r="93" spans="1:5" x14ac:dyDescent="0.3">
      <c r="A93">
        <f>'lf_+ITD'!$O$2</f>
        <v>291.66669999999999</v>
      </c>
      <c r="B93">
        <f>'lf_+ITD'!L22</f>
        <v>277.19299999999998</v>
      </c>
      <c r="D93">
        <f>'lf_+ILD'!$O$2</f>
        <v>10</v>
      </c>
      <c r="E93">
        <f>'lf_+ILD'!M22</f>
        <v>0</v>
      </c>
    </row>
    <row r="94" spans="1:5" x14ac:dyDescent="0.3">
      <c r="A94">
        <f>'lf_+ITD'!$O$2</f>
        <v>291.66669999999999</v>
      </c>
      <c r="B94">
        <f>'lf_+ITD'!L23</f>
        <v>107.30350000000001</v>
      </c>
      <c r="D94">
        <f>'lf_+ILD'!$O$2</f>
        <v>10</v>
      </c>
      <c r="E94">
        <f>'lf_+ILD'!M23</f>
        <v>-0.62999999999999989</v>
      </c>
    </row>
    <row r="95" spans="1:5" x14ac:dyDescent="0.3">
      <c r="A95">
        <f>'lf_+ITD'!$O$2</f>
        <v>291.66669999999999</v>
      </c>
      <c r="B95">
        <f>'lf_+ITD'!L24</f>
        <v>100.7242</v>
      </c>
      <c r="D95">
        <f>'lf_+ILD'!$O$2</f>
        <v>10</v>
      </c>
      <c r="E95">
        <f>'lf_+ILD'!M24</f>
        <v>-1.5999999999999996</v>
      </c>
    </row>
    <row r="96" spans="1:5" x14ac:dyDescent="0.3">
      <c r="A96">
        <f>'lf_+ITD'!$O$2</f>
        <v>291.66669999999999</v>
      </c>
      <c r="B96">
        <f>'lf_+ITD'!L25</f>
        <v>106.10769999999997</v>
      </c>
      <c r="D96">
        <f>'lf_+ILD'!$O$2</f>
        <v>10</v>
      </c>
      <c r="E96">
        <f>'lf_+ILD'!M25</f>
        <v>-0.71</v>
      </c>
    </row>
    <row r="97" spans="1:5" x14ac:dyDescent="0.3">
      <c r="A97">
        <f>'lf_+ITD'!$O$2</f>
        <v>291.66669999999999</v>
      </c>
      <c r="B97">
        <f>'lf_+ITD'!L26</f>
        <v>272.87970000000001</v>
      </c>
      <c r="D97">
        <f>'lf_+ILD'!$O$2</f>
        <v>10</v>
      </c>
      <c r="E97">
        <f>'lf_+ILD'!M26</f>
        <v>-1.1900000000000004</v>
      </c>
    </row>
    <row r="98" spans="1:5" x14ac:dyDescent="0.3">
      <c r="A98">
        <f>'lf_+ITD'!$O$2</f>
        <v>291.66669999999999</v>
      </c>
      <c r="B98">
        <f>'lf_+ITD'!L27</f>
        <v>222.35680000000002</v>
      </c>
      <c r="D98">
        <f>'lf_+ILD'!$O$2</f>
        <v>10</v>
      </c>
      <c r="E98">
        <f>'lf_+ILD'!M27</f>
        <v>-1.7899999999999991</v>
      </c>
    </row>
    <row r="99" spans="1:5" x14ac:dyDescent="0.3">
      <c r="A99">
        <f>'lf_+ITD'!$O$2</f>
        <v>291.66669999999999</v>
      </c>
      <c r="B99">
        <f>'lf_+ITD'!L28</f>
        <v>264.26900000000001</v>
      </c>
      <c r="D99">
        <f>'lf_+ILD'!$O$2</f>
        <v>10</v>
      </c>
      <c r="E99">
        <f>'lf_+ILD'!M28</f>
        <v>-1.7899999999999991</v>
      </c>
    </row>
    <row r="100" spans="1:5" x14ac:dyDescent="0.3">
      <c r="A100">
        <f>'lf_+ITD'!$O$2</f>
        <v>291.66669999999999</v>
      </c>
      <c r="B100">
        <f>'lf_+ITD'!L29</f>
        <v>309.38780000000003</v>
      </c>
      <c r="D100">
        <f>'lf_+ILD'!$O$2</f>
        <v>10</v>
      </c>
      <c r="E100">
        <f>'lf_+ILD'!M29</f>
        <v>-0.48000000000000043</v>
      </c>
    </row>
    <row r="101" spans="1:5" x14ac:dyDescent="0.3">
      <c r="A101">
        <f>'lf_+ITD'!$O$2</f>
        <v>291.66669999999999</v>
      </c>
      <c r="B101">
        <f>'lf_+ITD'!L30</f>
        <v>343.541</v>
      </c>
      <c r="D101">
        <f>'lf_+ILD'!$O$2</f>
        <v>10</v>
      </c>
      <c r="E101">
        <f>'lf_+ILD'!M30</f>
        <v>-1.6799999999999997</v>
      </c>
    </row>
    <row r="102" spans="1:5" x14ac:dyDescent="0.3">
      <c r="A102">
        <f>'lf_+ITD'!$O$2</f>
        <v>291.66669999999999</v>
      </c>
      <c r="B102">
        <f>'lf_+ITD'!L31</f>
        <v>373.60390000000001</v>
      </c>
      <c r="D102">
        <f>'lf_+ILD'!$O$2</f>
        <v>10</v>
      </c>
      <c r="E102">
        <f>'lf_+ILD'!M31</f>
        <v>-1.5999999999999996</v>
      </c>
    </row>
    <row r="103" spans="1:5" x14ac:dyDescent="0.3">
      <c r="A103">
        <f>'lf_+ITD'!$O$2</f>
        <v>291.66669999999999</v>
      </c>
      <c r="B103">
        <f>'lf_+ITD'!L32</f>
        <v>363.8655</v>
      </c>
      <c r="D103">
        <f>'lf_+ILD'!$O$2</f>
        <v>10</v>
      </c>
      <c r="E103">
        <f>'lf_+ILD'!M32</f>
        <v>-0.62999999999999989</v>
      </c>
    </row>
    <row r="104" spans="1:5" x14ac:dyDescent="0.3">
      <c r="A104">
        <f>'lf_+ITD'!$O$2</f>
        <v>291.66669999999999</v>
      </c>
      <c r="B104">
        <f>'lf_+ITD'!L33</f>
        <v>226.67009999999999</v>
      </c>
      <c r="D104">
        <f>'lf_+ILD'!$O$2</f>
        <v>10</v>
      </c>
      <c r="E104">
        <f>'lf_+ILD'!M33</f>
        <v>0</v>
      </c>
    </row>
    <row r="105" spans="1:5" x14ac:dyDescent="0.3">
      <c r="A105">
        <f>'lf_+ITD'!$O$2</f>
        <v>291.66669999999999</v>
      </c>
      <c r="B105">
        <f>'lf_+ITD'!L34</f>
        <v>383.005</v>
      </c>
      <c r="D105">
        <f>'lf_+ILD'!$O$2</f>
        <v>10</v>
      </c>
      <c r="E105">
        <f>'lf_+ILD'!M34</f>
        <v>1.4100000000000006</v>
      </c>
    </row>
    <row r="106" spans="1:5" x14ac:dyDescent="0.3">
      <c r="A106">
        <f>'lf_+ITD'!$O$2</f>
        <v>291.66669999999999</v>
      </c>
      <c r="B106">
        <f>'lf_+ITD'!L35</f>
        <v>346.20299999999997</v>
      </c>
      <c r="D106">
        <f>'lf_+ILD'!$O$2</f>
        <v>10</v>
      </c>
      <c r="E106">
        <f>'lf_+ILD'!M35</f>
        <v>2.2700000000000005</v>
      </c>
    </row>
    <row r="107" spans="1:5" x14ac:dyDescent="0.3">
      <c r="A107">
        <f>'lf_-ITD'!$O$2</f>
        <v>-291.66669999999999</v>
      </c>
      <c r="B107">
        <f>'lf_-ITD'!L2</f>
        <v>-276.99599999999998</v>
      </c>
      <c r="D107">
        <f>'lf_-ILD'!$O$2</f>
        <v>-10</v>
      </c>
      <c r="E107">
        <f>'lf_-ILD'!M2</f>
        <v>-4.7200000000000006</v>
      </c>
    </row>
    <row r="108" spans="1:5" x14ac:dyDescent="0.3">
      <c r="A108">
        <f>'lf_-ITD'!$O$2</f>
        <v>-291.66669999999999</v>
      </c>
      <c r="B108">
        <f>'lf_-ITD'!L3</f>
        <v>-277.30930000000001</v>
      </c>
      <c r="D108">
        <f>'lf_-ILD'!$O$2</f>
        <v>-10</v>
      </c>
      <c r="E108">
        <f>'lf_-ILD'!M3</f>
        <v>-0.79</v>
      </c>
    </row>
    <row r="109" spans="1:5" x14ac:dyDescent="0.3">
      <c r="A109">
        <f>'lf_-ITD'!$O$2</f>
        <v>-291.66669999999999</v>
      </c>
      <c r="B109">
        <f>'lf_-ITD'!L4</f>
        <v>-168.2209</v>
      </c>
      <c r="D109">
        <f>'lf_-ILD'!$O$2</f>
        <v>-10</v>
      </c>
      <c r="E109">
        <f>'lf_-ILD'!M4</f>
        <v>0</v>
      </c>
    </row>
    <row r="110" spans="1:5" x14ac:dyDescent="0.3">
      <c r="A110">
        <f>'lf_-ITD'!$O$2</f>
        <v>-291.66669999999999</v>
      </c>
      <c r="B110">
        <f>'lf_-ITD'!L5</f>
        <v>-164.57319999999999</v>
      </c>
      <c r="D110">
        <f>'lf_-ILD'!$O$2</f>
        <v>-10</v>
      </c>
      <c r="E110">
        <f>'lf_-ILD'!M5</f>
        <v>0.92999999999999994</v>
      </c>
    </row>
    <row r="111" spans="1:5" x14ac:dyDescent="0.3">
      <c r="A111">
        <f>'lf_-ITD'!$O$2</f>
        <v>-291.66669999999999</v>
      </c>
      <c r="B111">
        <f>'lf_-ITD'!L6</f>
        <v>-209.91279999999998</v>
      </c>
      <c r="D111">
        <f>'lf_-ILD'!$O$2</f>
        <v>-10</v>
      </c>
      <c r="E111">
        <f>'lf_-ILD'!M6</f>
        <v>1.1800000000000002</v>
      </c>
    </row>
    <row r="112" spans="1:5" x14ac:dyDescent="0.3">
      <c r="A112">
        <f>'lf_-ITD'!$O$2</f>
        <v>-291.66669999999999</v>
      </c>
      <c r="B112">
        <f>'lf_-ITD'!L7</f>
        <v>-243.88860000000005</v>
      </c>
      <c r="D112">
        <f>'lf_-ILD'!$O$2</f>
        <v>-10</v>
      </c>
      <c r="E112">
        <f>'lf_-ILD'!M7</f>
        <v>1.62</v>
      </c>
    </row>
    <row r="113" spans="1:5" x14ac:dyDescent="0.3">
      <c r="A113">
        <f>'lf_-ITD'!$O$2</f>
        <v>-291.66669999999999</v>
      </c>
      <c r="B113">
        <f>'lf_-ITD'!L8</f>
        <v>-226.22670000000005</v>
      </c>
      <c r="D113">
        <f>'lf_-ILD'!$O$2</f>
        <v>-10</v>
      </c>
      <c r="E113">
        <f>'lf_-ILD'!M8</f>
        <v>1.0299999999999998</v>
      </c>
    </row>
    <row r="114" spans="1:5" x14ac:dyDescent="0.3">
      <c r="A114">
        <f>'lf_-ITD'!$O$2</f>
        <v>-291.66669999999999</v>
      </c>
      <c r="B114">
        <f>'lf_-ITD'!L9</f>
        <v>-260.42060000000004</v>
      </c>
      <c r="D114">
        <f>'lf_-ILD'!$O$2</f>
        <v>-10</v>
      </c>
      <c r="E114">
        <f>'lf_-ILD'!M9</f>
        <v>0.83000000000000007</v>
      </c>
    </row>
    <row r="115" spans="1:5" x14ac:dyDescent="0.3">
      <c r="A115">
        <f>'lf_-ITD'!$O$2</f>
        <v>-291.66669999999999</v>
      </c>
      <c r="B115">
        <f>'lf_-ITD'!L10</f>
        <v>-231.7636</v>
      </c>
      <c r="D115">
        <f>'lf_-ILD'!$O$2</f>
        <v>-10</v>
      </c>
      <c r="E115">
        <f>'lf_-ILD'!M10</f>
        <v>3.05</v>
      </c>
    </row>
    <row r="116" spans="1:5" x14ac:dyDescent="0.3">
      <c r="A116">
        <f>'lf_-ITD'!$O$2</f>
        <v>-291.66669999999999</v>
      </c>
      <c r="B116">
        <f>'lf_-ITD'!L11</f>
        <v>-248.81550000000004</v>
      </c>
      <c r="D116">
        <f>'lf_-ILD'!$O$2</f>
        <v>-10</v>
      </c>
      <c r="E116">
        <f>'lf_-ILD'!M11</f>
        <v>0.75</v>
      </c>
    </row>
    <row r="117" spans="1:5" x14ac:dyDescent="0.3">
      <c r="A117">
        <f>'lf_-ITD'!$O$2</f>
        <v>-291.66669999999999</v>
      </c>
      <c r="B117">
        <f>'lf_-ITD'!L12</f>
        <v>-229.60180000000003</v>
      </c>
      <c r="D117">
        <f>'lf_-ILD'!$O$2</f>
        <v>-10</v>
      </c>
      <c r="E117">
        <f>'lf_-ILD'!M12</f>
        <v>0</v>
      </c>
    </row>
    <row r="118" spans="1:5" x14ac:dyDescent="0.3">
      <c r="A118">
        <f>'lf_-ITD'!$O$2</f>
        <v>-291.66669999999999</v>
      </c>
      <c r="B118">
        <f>'lf_-ITD'!L13</f>
        <v>-307.70860000000005</v>
      </c>
      <c r="D118">
        <f>'lf_-ILD'!$O$2</f>
        <v>-10</v>
      </c>
      <c r="E118">
        <f>'lf_-ILD'!M13</f>
        <v>2.65</v>
      </c>
    </row>
    <row r="119" spans="1:5" x14ac:dyDescent="0.3">
      <c r="A119">
        <f>'lf_-ITD'!$O$2</f>
        <v>-291.66669999999999</v>
      </c>
      <c r="B119">
        <f>'lf_-ITD'!L14</f>
        <v>-281.18120000000005</v>
      </c>
      <c r="D119">
        <f>'lf_-ILD'!$O$2</f>
        <v>-10</v>
      </c>
      <c r="E119">
        <f>'lf_-ILD'!M14</f>
        <v>0</v>
      </c>
    </row>
    <row r="120" spans="1:5" x14ac:dyDescent="0.3">
      <c r="A120">
        <f>'lf_-ITD'!$O$2</f>
        <v>-291.66669999999999</v>
      </c>
      <c r="B120">
        <f>'lf_-ITD'!L15</f>
        <v>-298.14980000000003</v>
      </c>
      <c r="D120">
        <f>'lf_-ILD'!$O$2</f>
        <v>-10</v>
      </c>
      <c r="E120">
        <f>'lf_-ILD'!M15</f>
        <v>1.1800000000000002</v>
      </c>
    </row>
    <row r="121" spans="1:5" x14ac:dyDescent="0.3">
      <c r="A121">
        <f>'lf_-ITD'!$O$2</f>
        <v>-291.66669999999999</v>
      </c>
      <c r="B121">
        <f>'lf_-ITD'!L16</f>
        <v>-310.27969999999999</v>
      </c>
      <c r="D121">
        <f>'lf_-ILD'!$O$2</f>
        <v>-10</v>
      </c>
      <c r="E121">
        <f>'lf_-ILD'!M16</f>
        <v>0</v>
      </c>
    </row>
    <row r="122" spans="1:5" x14ac:dyDescent="0.3">
      <c r="A122">
        <f>'lf_-ITD'!$O$2</f>
        <v>-291.66669999999999</v>
      </c>
      <c r="B122">
        <f>'lf_-ITD'!L17</f>
        <v>-223.1754</v>
      </c>
      <c r="D122">
        <f>'lf_-ILD'!$O$2</f>
        <v>-10</v>
      </c>
      <c r="E122">
        <f>'lf_-ILD'!M17</f>
        <v>-0.92999999999999994</v>
      </c>
    </row>
    <row r="123" spans="1:5" x14ac:dyDescent="0.3">
      <c r="A123">
        <f>'lf_-ITD'!$O$2</f>
        <v>-291.66669999999999</v>
      </c>
      <c r="B123">
        <f>'lf_-ITD'!L18</f>
        <v>-222.35480000000001</v>
      </c>
      <c r="D123">
        <f>'lf_-ILD'!$O$2</f>
        <v>-10</v>
      </c>
      <c r="E123">
        <f>'lf_-ILD'!M18</f>
        <v>-0.79</v>
      </c>
    </row>
    <row r="124" spans="1:5" x14ac:dyDescent="0.3">
      <c r="A124">
        <f>'lf_-ITD'!$O$2</f>
        <v>-291.66669999999999</v>
      </c>
      <c r="B124">
        <f>'lf_-ITD'!L19</f>
        <v>-331.95049999999998</v>
      </c>
      <c r="D124">
        <f>'lf_-ILD'!$O$2</f>
        <v>-10</v>
      </c>
      <c r="E124">
        <f>'lf_-ILD'!M19</f>
        <v>-2.17</v>
      </c>
    </row>
    <row r="125" spans="1:5" x14ac:dyDescent="0.3">
      <c r="A125">
        <f>'lf_-ITD'!$O$2</f>
        <v>-291.66669999999999</v>
      </c>
      <c r="B125">
        <f>'lf_-ITD'!L20</f>
        <v>-337.66980000000001</v>
      </c>
      <c r="D125">
        <f>'lf_-ILD'!$O$2</f>
        <v>-10</v>
      </c>
      <c r="E125">
        <f>'lf_-ILD'!M20</f>
        <v>-3.2199999999999998</v>
      </c>
    </row>
    <row r="126" spans="1:5" x14ac:dyDescent="0.3">
      <c r="A126">
        <f>'lf_-ITD'!$O$2</f>
        <v>-291.66669999999999</v>
      </c>
      <c r="B126">
        <f>'lf_-ITD'!L21</f>
        <v>-229.1832</v>
      </c>
      <c r="D126">
        <f>'lf_-ILD'!$O$2</f>
        <v>-10</v>
      </c>
      <c r="E126">
        <f>'lf_-ILD'!M21</f>
        <v>-5.01</v>
      </c>
    </row>
    <row r="127" spans="1:5" x14ac:dyDescent="0.3">
      <c r="A127">
        <f>'lf_-ITD'!$O$2</f>
        <v>-291.66669999999999</v>
      </c>
      <c r="B127">
        <f>'lf_-ITD'!L22</f>
        <v>-234.84789999999998</v>
      </c>
      <c r="D127">
        <f>'lf_-ILD'!$O$2</f>
        <v>-10</v>
      </c>
      <c r="E127">
        <f>'lf_-ILD'!M22</f>
        <v>-6.42</v>
      </c>
    </row>
    <row r="128" spans="1:5" x14ac:dyDescent="0.3">
      <c r="A128">
        <f>'lf_-ITD'!$O$2</f>
        <v>-291.66669999999999</v>
      </c>
      <c r="B128">
        <f>'lf_-ITD'!L23</f>
        <v>-411.36580000000004</v>
      </c>
      <c r="D128">
        <f>'lf_-ILD'!$O$2</f>
        <v>-10</v>
      </c>
      <c r="E128">
        <f>'lf_-ILD'!M23</f>
        <v>-8.23</v>
      </c>
    </row>
    <row r="129" spans="1:5" x14ac:dyDescent="0.3">
      <c r="A129">
        <f>'lf_-ITD'!$O$2</f>
        <v>-291.66669999999999</v>
      </c>
      <c r="B129">
        <f>'lf_-ITD'!L24</f>
        <v>-473.5299</v>
      </c>
      <c r="D129">
        <f>'lf_-ILD'!$O$2</f>
        <v>-10</v>
      </c>
      <c r="E129">
        <f>'lf_-ILD'!M24</f>
        <v>-9.64</v>
      </c>
    </row>
    <row r="130" spans="1:5" x14ac:dyDescent="0.3">
      <c r="A130">
        <f>'lf_-ITD'!$O$2</f>
        <v>-291.66669999999999</v>
      </c>
      <c r="B130">
        <f>'lf_-ITD'!L25</f>
        <v>-405.9332</v>
      </c>
      <c r="D130">
        <f>'lf_-ILD'!$O$2</f>
        <v>-10</v>
      </c>
      <c r="E130">
        <f>'lf_-ILD'!M25</f>
        <v>-12.21</v>
      </c>
    </row>
    <row r="131" spans="1:5" x14ac:dyDescent="0.3">
      <c r="A131">
        <f>'lf_-ITD'!$O$2</f>
        <v>-291.66669999999999</v>
      </c>
      <c r="B131">
        <f>'lf_-ITD'!L26</f>
        <v>-100.7242</v>
      </c>
      <c r="D131">
        <f>'lf_-ILD'!$O$2</f>
        <v>-10</v>
      </c>
      <c r="E131">
        <f>'lf_-ILD'!M26</f>
        <v>-13.440000000000001</v>
      </c>
    </row>
    <row r="132" spans="1:5" x14ac:dyDescent="0.3">
      <c r="A132">
        <f>'lf_-ITD'!$O$2</f>
        <v>-291.66669999999999</v>
      </c>
      <c r="B132">
        <f>'lf_-ITD'!L27</f>
        <v>-151.24709999999999</v>
      </c>
      <c r="D132">
        <f>'lf_-ILD'!$O$2</f>
        <v>-10</v>
      </c>
      <c r="E132">
        <f>'lf_-ILD'!M27</f>
        <v>-15.98</v>
      </c>
    </row>
    <row r="133" spans="1:5" x14ac:dyDescent="0.3">
      <c r="A133">
        <f>'lf_-ITD'!$O$2</f>
        <v>-291.66669999999999</v>
      </c>
      <c r="B133">
        <f>'lf_-ITD'!L28</f>
        <v>-277.19299999999998</v>
      </c>
      <c r="D133">
        <f>'lf_-ILD'!$O$2</f>
        <v>-10</v>
      </c>
      <c r="E133">
        <f>'lf_-ILD'!M28</f>
        <v>-9.59</v>
      </c>
    </row>
    <row r="134" spans="1:5" x14ac:dyDescent="0.3">
      <c r="A134">
        <f>'lf_-ITD'!$O$2</f>
        <v>-291.66669999999999</v>
      </c>
      <c r="B134">
        <f>'lf_-ITD'!L29</f>
        <v>-226.67009999999999</v>
      </c>
      <c r="D134">
        <f>'lf_-ILD'!$O$2</f>
        <v>-10</v>
      </c>
      <c r="E134">
        <f>'lf_-ILD'!M29</f>
        <v>-8.2800000000000011</v>
      </c>
    </row>
    <row r="135" spans="1:5" x14ac:dyDescent="0.3">
      <c r="A135">
        <f>'lf_-ITD'!$O$2</f>
        <v>-291.66669999999999</v>
      </c>
      <c r="B135">
        <f>'lf_-ITD'!L30</f>
        <v>55.584799999999973</v>
      </c>
      <c r="D135">
        <f>'lf_-ILD'!$O$2</f>
        <v>-10</v>
      </c>
      <c r="E135">
        <f>'lf_-ILD'!M30</f>
        <v>-15.16</v>
      </c>
    </row>
    <row r="136" spans="1:5" x14ac:dyDescent="0.3">
      <c r="A136">
        <f>'lf_-ITD'!$O$2</f>
        <v>-291.66669999999999</v>
      </c>
      <c r="B136">
        <f>'lf_-ITD'!L31</f>
        <v>0</v>
      </c>
      <c r="D136">
        <f>'lf_-ILD'!$O$2</f>
        <v>-10</v>
      </c>
      <c r="E136">
        <f>'lf_-ILD'!M31</f>
        <v>-12.25</v>
      </c>
    </row>
    <row r="137" spans="1:5" x14ac:dyDescent="0.3">
      <c r="A137">
        <f>'lf_-ITD'!$O$2</f>
        <v>-291.66669999999999</v>
      </c>
      <c r="B137">
        <f>'lf_-ITD'!L32</f>
        <v>-298.62970000000001</v>
      </c>
      <c r="D137">
        <f>'lf_-ILD'!$O$2</f>
        <v>-10</v>
      </c>
      <c r="E137">
        <f>'lf_-ILD'!M32</f>
        <v>-9.6999999999999993</v>
      </c>
    </row>
    <row r="138" spans="1:5" x14ac:dyDescent="0.3">
      <c r="A138">
        <f>'lf_-ITD'!$O$2</f>
        <v>-291.66669999999999</v>
      </c>
      <c r="B138">
        <f>'lf_-ITD'!L33</f>
        <v>-119.53289999999998</v>
      </c>
      <c r="D138">
        <f>'lf_-ILD'!$O$2</f>
        <v>-10</v>
      </c>
      <c r="E138">
        <f>'lf_-ILD'!M33</f>
        <v>-8.0400000000000009</v>
      </c>
    </row>
    <row r="139" spans="1:5" x14ac:dyDescent="0.3">
      <c r="A139">
        <f>'lf_-ITD'!$O$2</f>
        <v>-291.66669999999999</v>
      </c>
      <c r="B139">
        <f>'lf_-ITD'!L34</f>
        <v>-287.78539999999998</v>
      </c>
      <c r="D139">
        <f>'lf_-ILD'!$O$2</f>
        <v>-10</v>
      </c>
      <c r="E139">
        <f>'lf_-ILD'!M34</f>
        <v>-6.1899999999999995</v>
      </c>
    </row>
    <row r="140" spans="1:5" x14ac:dyDescent="0.3">
      <c r="A140">
        <f>'lf_-ITD'!$O$2</f>
        <v>-291.66669999999999</v>
      </c>
      <c r="B140">
        <f>'lf_-ITD'!L35</f>
        <v>-115.315</v>
      </c>
      <c r="D140">
        <f>'lf_-ILD'!$O$2</f>
        <v>-10</v>
      </c>
      <c r="E140">
        <f>'lf_-ILD'!M35</f>
        <v>-4.1500000000000004</v>
      </c>
    </row>
    <row r="141" spans="1:5" x14ac:dyDescent="0.3">
      <c r="A141">
        <f>'lf_++ITD'!$O$2</f>
        <v>604.16669999999999</v>
      </c>
      <c r="B141">
        <f>'lf_++ITD'!L2</f>
        <v>679.75649999999996</v>
      </c>
      <c r="D141">
        <f>'lf_++ILD'!$O$2</f>
        <v>20</v>
      </c>
      <c r="E141">
        <f>'lf_++ILD'!M2</f>
        <v>3.95</v>
      </c>
    </row>
    <row r="142" spans="1:5" x14ac:dyDescent="0.3">
      <c r="A142">
        <f>'lf_++ITD'!$O$2</f>
        <v>604.16669999999999</v>
      </c>
      <c r="B142">
        <f>'lf_++ITD'!L3</f>
        <v>-54.133899999999997</v>
      </c>
      <c r="D142">
        <f>'lf_++ILD'!$O$2</f>
        <v>20</v>
      </c>
      <c r="E142">
        <f>'lf_++ILD'!M3</f>
        <v>5.33</v>
      </c>
    </row>
    <row r="143" spans="1:5" x14ac:dyDescent="0.3">
      <c r="A143">
        <f>'lf_++ITD'!$O$2</f>
        <v>604.16669999999999</v>
      </c>
      <c r="B143">
        <f>'lf_++ITD'!L4</f>
        <v>54.133899999999997</v>
      </c>
      <c r="D143">
        <f>'lf_++ILD'!$O$2</f>
        <v>20</v>
      </c>
      <c r="E143">
        <f>'lf_++ILD'!M4</f>
        <v>7.8</v>
      </c>
    </row>
    <row r="144" spans="1:5" x14ac:dyDescent="0.3">
      <c r="A144">
        <f>'lf_++ITD'!$O$2</f>
        <v>604.16669999999999</v>
      </c>
      <c r="B144">
        <f>'lf_++ITD'!L5</f>
        <v>167.37730000000002</v>
      </c>
      <c r="D144">
        <f>'lf_++ILD'!$O$2</f>
        <v>20</v>
      </c>
      <c r="E144">
        <f>'lf_++ILD'!M5</f>
        <v>9.2100000000000009</v>
      </c>
    </row>
    <row r="145" spans="1:5" x14ac:dyDescent="0.3">
      <c r="A145">
        <f>'lf_++ITD'!$O$2</f>
        <v>604.16669999999999</v>
      </c>
      <c r="B145">
        <f>'lf_++ITD'!L6</f>
        <v>-54.261200000000002</v>
      </c>
      <c r="D145">
        <f>'lf_++ILD'!$O$2</f>
        <v>20</v>
      </c>
      <c r="E145">
        <f>'lf_++ILD'!M6</f>
        <v>11.7</v>
      </c>
    </row>
    <row r="146" spans="1:5" x14ac:dyDescent="0.3">
      <c r="A146">
        <f>'lf_++ITD'!$O$2</f>
        <v>604.16669999999999</v>
      </c>
      <c r="B146">
        <f>'lf_++ITD'!L7</f>
        <v>-335.44240000000002</v>
      </c>
      <c r="D146">
        <f>'lf_++ILD'!$O$2</f>
        <v>20</v>
      </c>
      <c r="E146">
        <f>'lf_++ILD'!M7</f>
        <v>12.58</v>
      </c>
    </row>
    <row r="147" spans="1:5" x14ac:dyDescent="0.3">
      <c r="A147">
        <f>'lf_++ITD'!$O$2</f>
        <v>604.16669999999999</v>
      </c>
      <c r="B147">
        <f>'lf_++ITD'!L8</f>
        <v>-390.79990000000004</v>
      </c>
      <c r="D147">
        <f>'lf_++ILD'!$O$2</f>
        <v>20</v>
      </c>
      <c r="E147">
        <f>'lf_++ILD'!M8</f>
        <v>10.98</v>
      </c>
    </row>
    <row r="148" spans="1:5" x14ac:dyDescent="0.3">
      <c r="A148">
        <f>'lf_++ITD'!$O$2</f>
        <v>604.16669999999999</v>
      </c>
      <c r="B148">
        <f>'lf_++ITD'!L9</f>
        <v>-500.0652</v>
      </c>
      <c r="D148">
        <f>'lf_++ILD'!$O$2</f>
        <v>20</v>
      </c>
      <c r="E148">
        <f>'lf_++ILD'!M9</f>
        <v>8.2800000000000011</v>
      </c>
    </row>
    <row r="149" spans="1:5" x14ac:dyDescent="0.3">
      <c r="A149">
        <f>'lf_++ITD'!$O$2</f>
        <v>604.16669999999999</v>
      </c>
      <c r="B149">
        <f>'lf_++ITD'!L10</f>
        <v>54.641200000000005</v>
      </c>
      <c r="D149">
        <f>'lf_++ILD'!$O$2</f>
        <v>20</v>
      </c>
      <c r="E149">
        <f>'lf_++ILD'!M10</f>
        <v>7.49</v>
      </c>
    </row>
    <row r="150" spans="1:5" x14ac:dyDescent="0.3">
      <c r="A150">
        <f>'lf_++ITD'!$O$2</f>
        <v>604.16669999999999</v>
      </c>
      <c r="B150">
        <f>'lf_++ITD'!L11</f>
        <v>-108.77510000000001</v>
      </c>
      <c r="D150">
        <f>'lf_++ILD'!$O$2</f>
        <v>20</v>
      </c>
      <c r="E150">
        <f>'lf_++ILD'!M11</f>
        <v>5.63</v>
      </c>
    </row>
    <row r="151" spans="1:5" x14ac:dyDescent="0.3">
      <c r="A151">
        <f>'lf_++ITD'!$O$2</f>
        <v>604.16669999999999</v>
      </c>
      <c r="B151">
        <f>'lf_++ITD'!L12</f>
        <v>619.08270000000005</v>
      </c>
      <c r="D151">
        <f>'lf_++ILD'!$O$2</f>
        <v>20</v>
      </c>
      <c r="E151">
        <f>'lf_++ILD'!M12</f>
        <v>4.58</v>
      </c>
    </row>
    <row r="152" spans="1:5" x14ac:dyDescent="0.3">
      <c r="A152">
        <f>'lf_++ITD'!$O$2</f>
        <v>604.16669999999999</v>
      </c>
      <c r="B152">
        <f>'lf_++ITD'!L13</f>
        <v>574.42489999999998</v>
      </c>
      <c r="D152">
        <f>'lf_++ILD'!$O$2</f>
        <v>20</v>
      </c>
      <c r="E152">
        <f>'lf_++ILD'!M13</f>
        <v>1.4100000000000006</v>
      </c>
    </row>
    <row r="153" spans="1:5" x14ac:dyDescent="0.3">
      <c r="A153">
        <f>'lf_++ITD'!$O$2</f>
        <v>604.16669999999999</v>
      </c>
      <c r="B153">
        <f>'lf_++ITD'!L14</f>
        <v>537.66949999999997</v>
      </c>
      <c r="D153">
        <f>'lf_++ILD'!$O$2</f>
        <v>20</v>
      </c>
      <c r="E153">
        <f>'lf_++ILD'!M14</f>
        <v>0</v>
      </c>
    </row>
    <row r="154" spans="1:5" x14ac:dyDescent="0.3">
      <c r="A154">
        <f>'lf_++ITD'!$O$2</f>
        <v>604.16669999999999</v>
      </c>
      <c r="B154">
        <f>'lf_++ITD'!L15</f>
        <v>477.68020000000001</v>
      </c>
      <c r="D154">
        <f>'lf_++ILD'!$O$2</f>
        <v>20</v>
      </c>
      <c r="E154">
        <f>'lf_++ILD'!M15</f>
        <v>-0.62999999999999989</v>
      </c>
    </row>
    <row r="155" spans="1:5" x14ac:dyDescent="0.3">
      <c r="A155">
        <f>'lf_++ITD'!$O$2</f>
        <v>604.16669999999999</v>
      </c>
      <c r="B155">
        <f>'lf_++ITD'!L16</f>
        <v>-243.98849999999999</v>
      </c>
      <c r="D155">
        <f>'lf_++ILD'!$O$2</f>
        <v>20</v>
      </c>
      <c r="E155">
        <f>'lf_++ILD'!M16</f>
        <v>-0.62999999999999989</v>
      </c>
    </row>
    <row r="156" spans="1:5" x14ac:dyDescent="0.3">
      <c r="A156">
        <f>'lf_++ITD'!$O$2</f>
        <v>604.16669999999999</v>
      </c>
      <c r="B156">
        <f>'lf_++ITD'!L17</f>
        <v>536.05790000000002</v>
      </c>
      <c r="D156">
        <f>'lf_++ILD'!$O$2</f>
        <v>20</v>
      </c>
      <c r="E156">
        <f>'lf_++ILD'!M17</f>
        <v>0</v>
      </c>
    </row>
    <row r="157" spans="1:5" x14ac:dyDescent="0.3">
      <c r="A157">
        <f>'lf_++ITD'!$O$2</f>
        <v>604.16669999999999</v>
      </c>
      <c r="B157">
        <f>'lf_++ITD'!L18</f>
        <v>601.26059999999995</v>
      </c>
      <c r="D157">
        <f>'lf_++ILD'!$O$2</f>
        <v>20</v>
      </c>
      <c r="E157">
        <f>'lf_++ILD'!M18</f>
        <v>1.4100000000000006</v>
      </c>
    </row>
    <row r="158" spans="1:5" x14ac:dyDescent="0.3">
      <c r="A158">
        <f>'lf_++ITD'!$O$2</f>
        <v>604.16669999999999</v>
      </c>
      <c r="B158">
        <f>'lf_++ITD'!L19</f>
        <v>634.15920000000006</v>
      </c>
      <c r="D158">
        <f>'lf_++ILD'!$O$2</f>
        <v>20</v>
      </c>
      <c r="E158">
        <f>'lf_++ILD'!M19</f>
        <v>2.2700000000000005</v>
      </c>
    </row>
    <row r="159" spans="1:5" x14ac:dyDescent="0.3">
      <c r="A159">
        <f>'lf_--ITD'!$O$2</f>
        <v>-604.16669999999999</v>
      </c>
      <c r="B159">
        <f>'lf_--ITD'!L2</f>
        <v>-576.17840000000001</v>
      </c>
      <c r="D159">
        <f>'lf_--ILD'!$O$2</f>
        <v>-20</v>
      </c>
      <c r="E159">
        <f>'lf_--ILD'!M2</f>
        <v>-4.28</v>
      </c>
    </row>
    <row r="160" spans="1:5" x14ac:dyDescent="0.3">
      <c r="A160">
        <f>'lf_--ITD'!$O$2</f>
        <v>-604.16669999999999</v>
      </c>
      <c r="B160">
        <f>'lf_--ITD'!L3</f>
        <v>-585.01790000000005</v>
      </c>
      <c r="D160">
        <f>'lf_--ILD'!$O$2</f>
        <v>-20</v>
      </c>
      <c r="E160">
        <f>'lf_--ILD'!M3</f>
        <v>-0.79</v>
      </c>
    </row>
    <row r="161" spans="1:5" x14ac:dyDescent="0.3">
      <c r="A161">
        <f>'lf_--ITD'!$O$2</f>
        <v>-604.16669999999999</v>
      </c>
      <c r="B161">
        <f>'lf_--ITD'!L4</f>
        <v>-751.67342857142864</v>
      </c>
      <c r="D161">
        <f>'lf_--ILD'!$O$2</f>
        <v>-20</v>
      </c>
      <c r="E161">
        <f>'lf_--ILD'!M4</f>
        <v>0</v>
      </c>
    </row>
    <row r="162" spans="1:5" x14ac:dyDescent="0.3">
      <c r="A162">
        <f>'lf_--ITD'!$O$2</f>
        <v>-604.16669999999999</v>
      </c>
      <c r="B162">
        <f>'lf_--ITD'!L5</f>
        <v>167.37730000000002</v>
      </c>
      <c r="D162">
        <f>'lf_--ILD'!$O$2</f>
        <v>-20</v>
      </c>
      <c r="E162">
        <f>'lf_--ILD'!M5</f>
        <v>0.92999999999999994</v>
      </c>
    </row>
    <row r="163" spans="1:5" x14ac:dyDescent="0.3">
      <c r="A163">
        <f>'lf_--ITD'!$O$2</f>
        <v>-604.16669999999999</v>
      </c>
      <c r="B163">
        <f>'lf_--ITD'!L6</f>
        <v>222.73480000000001</v>
      </c>
      <c r="D163">
        <f>'lf_--ILD'!$O$2</f>
        <v>-20</v>
      </c>
      <c r="E163">
        <f>'lf_--ILD'!M6</f>
        <v>1.1800000000000002</v>
      </c>
    </row>
    <row r="164" spans="1:5" x14ac:dyDescent="0.3">
      <c r="A164">
        <f>'lf_--ITD'!$O$2</f>
        <v>-604.16669999999999</v>
      </c>
      <c r="B164">
        <f>'lf_--ITD'!L7</f>
        <v>940.61099999999999</v>
      </c>
      <c r="D164">
        <f>'lf_--ILD'!$O$2</f>
        <v>-20</v>
      </c>
      <c r="E164">
        <f>'lf_--ILD'!M7</f>
        <v>1.1800000000000002</v>
      </c>
    </row>
    <row r="165" spans="1:5" x14ac:dyDescent="0.3">
      <c r="A165">
        <f>'lf_--ITD'!$O$2</f>
        <v>-604.16669999999999</v>
      </c>
      <c r="B165">
        <f>'lf_--ITD'!L8</f>
        <v>889.04600000000005</v>
      </c>
      <c r="D165">
        <f>'lf_--ILD'!$O$2</f>
        <v>-20</v>
      </c>
      <c r="E165">
        <f>'lf_--ILD'!M8</f>
        <v>0</v>
      </c>
    </row>
    <row r="166" spans="1:5" x14ac:dyDescent="0.3">
      <c r="A166">
        <f>'lf_--ITD'!$O$2</f>
        <v>-604.16669999999999</v>
      </c>
      <c r="B166">
        <f>'lf_--ITD'!L9</f>
        <v>108.77510000000001</v>
      </c>
      <c r="D166">
        <f>'lf_--ILD'!$O$2</f>
        <v>-20</v>
      </c>
      <c r="E166">
        <f>'lf_--ILD'!M9</f>
        <v>-0.92999999999999994</v>
      </c>
    </row>
    <row r="167" spans="1:5" x14ac:dyDescent="0.3">
      <c r="A167">
        <f>'lf_--ITD'!$O$2</f>
        <v>-604.16669999999999</v>
      </c>
      <c r="B167">
        <f>'lf_--ITD'!L10</f>
        <v>-805.80732857142868</v>
      </c>
      <c r="D167">
        <f>'lf_--ILD'!$O$2</f>
        <v>-20</v>
      </c>
      <c r="E167">
        <f>'lf_--ILD'!M10</f>
        <v>-0.79</v>
      </c>
    </row>
    <row r="168" spans="1:5" x14ac:dyDescent="0.3">
      <c r="A168">
        <f>'lf_--ITD'!$O$2</f>
        <v>-604.16669999999999</v>
      </c>
      <c r="B168">
        <f>'lf_--ITD'!L11</f>
        <v>-860.44852857142871</v>
      </c>
      <c r="D168">
        <f>'lf_--ILD'!$O$2</f>
        <v>-20</v>
      </c>
      <c r="E168">
        <f>'lf_--ILD'!M11</f>
        <v>-2.17</v>
      </c>
    </row>
    <row r="169" spans="1:5" x14ac:dyDescent="0.3">
      <c r="A169">
        <f>'lf_--ITD'!$O$2</f>
        <v>-604.16669999999999</v>
      </c>
      <c r="B169">
        <f>'lf_--ITD'!L12</f>
        <v>-700.3329</v>
      </c>
      <c r="D169">
        <f>'lf_--ILD'!$O$2</f>
        <v>-20</v>
      </c>
      <c r="E169">
        <f>'lf_--ILD'!M12</f>
        <v>-3.2199999999999998</v>
      </c>
    </row>
    <row r="170" spans="1:5" x14ac:dyDescent="0.3">
      <c r="A170">
        <f>'lf_--ITD'!$O$2</f>
        <v>-604.16669999999999</v>
      </c>
      <c r="B170">
        <f>'lf_--ITD'!L13</f>
        <v>-696.5865</v>
      </c>
      <c r="D170">
        <f>'lf_--ILD'!$O$2</f>
        <v>-20</v>
      </c>
      <c r="E170">
        <f>'lf_--ILD'!M13</f>
        <v>-5.01</v>
      </c>
    </row>
    <row r="171" spans="1:5" x14ac:dyDescent="0.3">
      <c r="A171">
        <f>'lf_--ITD'!$O$2</f>
        <v>-604.16669999999999</v>
      </c>
      <c r="B171">
        <f>'lf_--ITD'!L14</f>
        <v>-701.09130000000005</v>
      </c>
      <c r="D171">
        <f>'lf_--ILD'!$O$2</f>
        <v>-20</v>
      </c>
      <c r="E171">
        <f>'lf_--ILD'!M14</f>
        <v>-6.42</v>
      </c>
    </row>
    <row r="172" spans="1:5" x14ac:dyDescent="0.3">
      <c r="A172">
        <f>'lf_--ITD'!$O$2</f>
        <v>-604.16669999999999</v>
      </c>
      <c r="B172">
        <f>'lf_--ITD'!L15</f>
        <v>-764.87310000000002</v>
      </c>
      <c r="D172">
        <f>'lf_--ILD'!$O$2</f>
        <v>-20</v>
      </c>
      <c r="E172">
        <f>'lf_--ILD'!M15</f>
        <v>-8.23</v>
      </c>
    </row>
    <row r="173" spans="1:5" x14ac:dyDescent="0.3">
      <c r="A173">
        <f>'lf_--ITD'!$O$2</f>
        <v>-604.16669999999999</v>
      </c>
      <c r="B173">
        <f>'lf_--ITD'!L16</f>
        <v>162.88829999999999</v>
      </c>
      <c r="D173">
        <f>'lf_--ILD'!$O$2</f>
        <v>-20</v>
      </c>
      <c r="E173">
        <f>'lf_--ILD'!M16</f>
        <v>-9.6999999999999993</v>
      </c>
    </row>
    <row r="174" spans="1:5" x14ac:dyDescent="0.3">
      <c r="A174">
        <f>'lf_--ITD'!$O$2</f>
        <v>-604.16669999999999</v>
      </c>
      <c r="B174">
        <f>'lf_--ITD'!L17</f>
        <v>-180.20669999999998</v>
      </c>
      <c r="D174">
        <f>'lf_--ILD'!$O$2</f>
        <v>-20</v>
      </c>
      <c r="E174">
        <f>'lf_--ILD'!M17</f>
        <v>-8.0400000000000009</v>
      </c>
    </row>
    <row r="175" spans="1:5" x14ac:dyDescent="0.3">
      <c r="A175">
        <f>'lf_--ITD'!$O$2</f>
        <v>-604.16669999999999</v>
      </c>
      <c r="B175">
        <f>'lf_--ITD'!L18</f>
        <v>-59.734299999999998</v>
      </c>
      <c r="D175">
        <f>'lf_--ILD'!$O$2</f>
        <v>-20</v>
      </c>
      <c r="E175">
        <f>'lf_--ILD'!M18</f>
        <v>-5.01</v>
      </c>
    </row>
    <row r="176" spans="1:5" x14ac:dyDescent="0.3">
      <c r="A176">
        <f>'lf_--ITD'!$O$2</f>
        <v>-604.16669999999999</v>
      </c>
      <c r="B176">
        <f>'lf_--ITD'!L19</f>
        <v>-618.851</v>
      </c>
      <c r="D176">
        <f>'lf_--ILD'!$O$2</f>
        <v>-20</v>
      </c>
      <c r="E176">
        <f>'lf_--ILD'!M19</f>
        <v>-4.1500000000000004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C615D-D7C5-4497-A42F-3B136A5AC72C}">
  <dimension ref="A1:X73"/>
  <sheetViews>
    <sheetView workbookViewId="0">
      <selection activeCell="B2" sqref="B2:C73"/>
    </sheetView>
  </sheetViews>
  <sheetFormatPr defaultRowHeight="14" x14ac:dyDescent="0.3"/>
  <sheetData>
    <row r="1" spans="1:15" x14ac:dyDescent="0.3">
      <c r="B1" t="s">
        <v>0</v>
      </c>
      <c r="C1" t="s">
        <v>1</v>
      </c>
      <c r="D1" t="s">
        <v>2</v>
      </c>
      <c r="E1" t="s">
        <v>3</v>
      </c>
      <c r="F1" t="s">
        <v>10</v>
      </c>
      <c r="I1" t="s">
        <v>11</v>
      </c>
      <c r="J1" t="s">
        <v>4</v>
      </c>
      <c r="K1" t="s">
        <v>5</v>
      </c>
      <c r="L1" t="s">
        <v>6</v>
      </c>
      <c r="M1" t="s">
        <v>7</v>
      </c>
    </row>
    <row r="2" spans="1:15" x14ac:dyDescent="0.3">
      <c r="A2">
        <v>0</v>
      </c>
      <c r="B2">
        <v>0</v>
      </c>
      <c r="C2">
        <v>90</v>
      </c>
      <c r="D2">
        <f>VLOOKUP(IF(OR(A2&lt;=90,A2&gt;=270),A2,IF(AND(A2&gt;90,A2&lt;=180),180-A2,540-A2)),basis!$A$2:$E$73,2,FALSE)</f>
        <v>-23.438099999999999</v>
      </c>
      <c r="E2">
        <f>VLOOKUP(IF(OR(A2&lt;=90,A2&gt;=270),A2,IF(AND(A2&gt;90,A2&lt;=180),180-A2,540-A2)),basis!$A$2:$E$73,3,FALSE)</f>
        <v>1.37</v>
      </c>
      <c r="F2">
        <f>COS((C2-90)/180*PI())*SIN(B2/180*PI())</f>
        <v>0</v>
      </c>
      <c r="G2">
        <f t="shared" ref="G2:G65" si="0">ASIN(F2)/PI()*180</f>
        <v>0</v>
      </c>
      <c r="H2">
        <f>IF(G2&lt;0,ROUND((G2+360)/5,0)*5,ROUND(G2/5,0)*5)</f>
        <v>0</v>
      </c>
      <c r="I2">
        <f>IF(H2=360,0,H2)</f>
        <v>0</v>
      </c>
      <c r="J2">
        <f>VLOOKUP(I2,basis!$A$2:$E$73,2,FALSE)</f>
        <v>-23.438099999999999</v>
      </c>
      <c r="K2">
        <f>VLOOKUP(I2,basis!$A$2:$E$73,3,FALSE)</f>
        <v>1.37</v>
      </c>
      <c r="L2">
        <f>J2-D2</f>
        <v>0</v>
      </c>
      <c r="M2">
        <f>K2-E2</f>
        <v>0</v>
      </c>
      <c r="O2">
        <v>0</v>
      </c>
    </row>
    <row r="3" spans="1:15" x14ac:dyDescent="0.3">
      <c r="A3">
        <v>5</v>
      </c>
      <c r="B3">
        <v>5</v>
      </c>
      <c r="C3">
        <v>90</v>
      </c>
      <c r="D3">
        <f>VLOOKUP(IF(OR(A3&lt;=90,A3&gt;=270),A3,IF(AND(A3&gt;90,A3&lt;=180),180-A3,540-A3)),basis!$A$2:$E$73,2,FALSE)</f>
        <v>-78.079300000000003</v>
      </c>
      <c r="E3">
        <f>VLOOKUP(IF(OR(A3&lt;=90,A3&gt;=270),A3,IF(AND(A3&gt;90,A3&lt;=180),180-A3,540-A3)),basis!$A$2:$E$73,3,FALSE)</f>
        <v>-0.01</v>
      </c>
      <c r="F3">
        <f t="shared" ref="F3:F66" si="1">COS((C3-90)/180*PI())*SIN(B3/180*PI())</f>
        <v>8.7155742747658166E-2</v>
      </c>
      <c r="G3">
        <f t="shared" si="0"/>
        <v>4.9999999999999991</v>
      </c>
      <c r="H3">
        <f t="shared" ref="H3:H66" si="2">IF(G3&lt;0,ROUND((G3+360)/5,0)*5,ROUND(G3/5,0)*5)</f>
        <v>5</v>
      </c>
      <c r="I3">
        <f t="shared" ref="I3:I66" si="3">IF(H3=360,0,H3)</f>
        <v>5</v>
      </c>
      <c r="J3">
        <f>VLOOKUP(I3,basis!$A$2:$E$73,2,FALSE)</f>
        <v>-78.079300000000003</v>
      </c>
      <c r="K3">
        <f>VLOOKUP(I3,basis!$A$2:$E$73,3,FALSE)</f>
        <v>-0.01</v>
      </c>
      <c r="L3">
        <f t="shared" ref="L3:M66" si="4">J3-D3</f>
        <v>0</v>
      </c>
      <c r="M3">
        <f t="shared" si="4"/>
        <v>0</v>
      </c>
    </row>
    <row r="4" spans="1:15" x14ac:dyDescent="0.3">
      <c r="A4">
        <v>10</v>
      </c>
      <c r="B4">
        <v>10</v>
      </c>
      <c r="C4">
        <v>90</v>
      </c>
      <c r="D4">
        <f>VLOOKUP(IF(OR(A4&lt;=90,A4&gt;=270),A4,IF(AND(A4&gt;90,A4&lt;=180),180-A4,540-A4)),basis!$A$2:$E$73,2,FALSE)</f>
        <v>-132.2132</v>
      </c>
      <c r="E4">
        <f>VLOOKUP(IF(OR(A4&lt;=90,A4&gt;=270),A4,IF(AND(A4&gt;90,A4&lt;=180),180-A4,540-A4)),basis!$A$2:$E$73,3,FALSE)</f>
        <v>-0.8</v>
      </c>
      <c r="F4">
        <f t="shared" si="1"/>
        <v>0.17364817766693033</v>
      </c>
      <c r="G4">
        <f t="shared" si="0"/>
        <v>10</v>
      </c>
      <c r="H4">
        <f t="shared" si="2"/>
        <v>10</v>
      </c>
      <c r="I4">
        <f t="shared" si="3"/>
        <v>10</v>
      </c>
      <c r="J4">
        <f>VLOOKUP(I4,basis!$A$2:$E$73,2,FALSE)</f>
        <v>-132.2132</v>
      </c>
      <c r="K4">
        <f>VLOOKUP(I4,basis!$A$2:$E$73,3,FALSE)</f>
        <v>-0.8</v>
      </c>
      <c r="L4">
        <f t="shared" si="4"/>
        <v>0</v>
      </c>
      <c r="M4">
        <f t="shared" si="4"/>
        <v>0</v>
      </c>
    </row>
    <row r="5" spans="1:15" x14ac:dyDescent="0.3">
      <c r="A5">
        <v>15</v>
      </c>
      <c r="B5">
        <v>15</v>
      </c>
      <c r="C5">
        <v>90</v>
      </c>
      <c r="D5">
        <f>VLOOKUP(IF(OR(A5&lt;=90,A5&gt;=270),A5,IF(AND(A5&gt;90,A5&lt;=180),180-A5,540-A5)),basis!$A$2:$E$73,2,FALSE)</f>
        <v>-190.81540000000001</v>
      </c>
      <c r="E5">
        <f>VLOOKUP(IF(OR(A5&lt;=90,A5&gt;=270),A5,IF(AND(A5&gt;90,A5&lt;=180),180-A5,540-A5)),basis!$A$2:$E$73,3,FALSE)</f>
        <v>-1.73</v>
      </c>
      <c r="F5">
        <f t="shared" si="1"/>
        <v>0.25881904510252074</v>
      </c>
      <c r="G5">
        <f t="shared" si="0"/>
        <v>15</v>
      </c>
      <c r="H5">
        <f t="shared" si="2"/>
        <v>15</v>
      </c>
      <c r="I5">
        <f t="shared" si="3"/>
        <v>15</v>
      </c>
      <c r="J5">
        <f>VLOOKUP(I5,basis!$A$2:$E$73,2,FALSE)</f>
        <v>-190.81540000000001</v>
      </c>
      <c r="K5">
        <f>VLOOKUP(I5,basis!$A$2:$E$73,3,FALSE)</f>
        <v>-1.73</v>
      </c>
      <c r="L5">
        <f t="shared" si="4"/>
        <v>0</v>
      </c>
      <c r="M5">
        <f t="shared" si="4"/>
        <v>0</v>
      </c>
    </row>
    <row r="6" spans="1:15" x14ac:dyDescent="0.3">
      <c r="A6">
        <v>20</v>
      </c>
      <c r="B6">
        <v>20</v>
      </c>
      <c r="C6">
        <v>90</v>
      </c>
      <c r="D6">
        <f>VLOOKUP(IF(OR(A6&lt;=90,A6&gt;=270),A6,IF(AND(A6&gt;90,A6&lt;=180),180-A6,540-A6)),basis!$A$2:$E$73,2,FALSE)</f>
        <v>-246.1729</v>
      </c>
      <c r="E6">
        <f>VLOOKUP(IF(OR(A6&lt;=90,A6&gt;=270),A6,IF(AND(A6&gt;90,A6&lt;=180),180-A6,540-A6)),basis!$A$2:$E$73,3,FALSE)</f>
        <v>-2.91</v>
      </c>
      <c r="F6">
        <f t="shared" si="1"/>
        <v>0.34202014332566871</v>
      </c>
      <c r="G6">
        <f t="shared" si="0"/>
        <v>20</v>
      </c>
      <c r="H6">
        <f t="shared" si="2"/>
        <v>20</v>
      </c>
      <c r="I6">
        <f t="shared" si="3"/>
        <v>20</v>
      </c>
      <c r="J6">
        <f>VLOOKUP(I6,basis!$A$2:$E$73,2,FALSE)</f>
        <v>-246.1729</v>
      </c>
      <c r="K6">
        <f>VLOOKUP(I6,basis!$A$2:$E$73,3,FALSE)</f>
        <v>-2.91</v>
      </c>
      <c r="L6">
        <f t="shared" si="4"/>
        <v>0</v>
      </c>
      <c r="M6">
        <f t="shared" si="4"/>
        <v>0</v>
      </c>
    </row>
    <row r="7" spans="1:15" x14ac:dyDescent="0.3">
      <c r="A7">
        <v>25</v>
      </c>
      <c r="B7">
        <v>25</v>
      </c>
      <c r="C7">
        <v>90</v>
      </c>
      <c r="D7">
        <f>VLOOKUP(IF(OR(A7&lt;=90,A7&gt;=270),A7,IF(AND(A7&gt;90,A7&lt;=180),180-A7,540-A7)),basis!$A$2:$E$73,2,FALSE)</f>
        <v>-300.4341</v>
      </c>
      <c r="E7">
        <f>VLOOKUP(IF(OR(A7&lt;=90,A7&gt;=270),A7,IF(AND(A7&gt;90,A7&lt;=180),180-A7,540-A7)),basis!$A$2:$E$73,3,FALSE)</f>
        <v>-3.35</v>
      </c>
      <c r="F7">
        <f t="shared" si="1"/>
        <v>0.42261826174069944</v>
      </c>
      <c r="G7">
        <f t="shared" si="0"/>
        <v>25</v>
      </c>
      <c r="H7">
        <f t="shared" si="2"/>
        <v>25</v>
      </c>
      <c r="I7">
        <f t="shared" si="3"/>
        <v>25</v>
      </c>
      <c r="J7">
        <f>VLOOKUP(I7,basis!$A$2:$E$73,2,FALSE)</f>
        <v>-300.4341</v>
      </c>
      <c r="K7">
        <f>VLOOKUP(I7,basis!$A$2:$E$73,3,FALSE)</f>
        <v>-3.35</v>
      </c>
      <c r="L7">
        <f t="shared" si="4"/>
        <v>0</v>
      </c>
      <c r="M7">
        <f t="shared" si="4"/>
        <v>0</v>
      </c>
    </row>
    <row r="8" spans="1:15" x14ac:dyDescent="0.3">
      <c r="A8">
        <v>30</v>
      </c>
      <c r="B8">
        <v>30</v>
      </c>
      <c r="C8">
        <v>90</v>
      </c>
      <c r="D8">
        <f>VLOOKUP(IF(OR(A8&lt;=90,A8&gt;=270),A8,IF(AND(A8&gt;90,A8&lt;=180),180-A8,540-A8)),basis!$A$2:$E$73,2,FALSE)</f>
        <v>-355.3886</v>
      </c>
      <c r="E8">
        <f>VLOOKUP(IF(OR(A8&lt;=90,A8&gt;=270),A8,IF(AND(A8&gt;90,A8&lt;=180),180-A8,540-A8)),basis!$A$2:$E$73,3,FALSE)</f>
        <v>-4.38</v>
      </c>
      <c r="F8">
        <f t="shared" si="1"/>
        <v>0.49999999999999994</v>
      </c>
      <c r="G8">
        <f t="shared" si="0"/>
        <v>30</v>
      </c>
      <c r="H8">
        <f t="shared" si="2"/>
        <v>30</v>
      </c>
      <c r="I8">
        <f t="shared" si="3"/>
        <v>30</v>
      </c>
      <c r="J8">
        <f>VLOOKUP(I8,basis!$A$2:$E$73,2,FALSE)</f>
        <v>-355.3886</v>
      </c>
      <c r="K8">
        <f>VLOOKUP(I8,basis!$A$2:$E$73,3,FALSE)</f>
        <v>-4.38</v>
      </c>
      <c r="L8">
        <f t="shared" si="4"/>
        <v>0</v>
      </c>
      <c r="M8">
        <f t="shared" si="4"/>
        <v>0</v>
      </c>
    </row>
    <row r="9" spans="1:15" x14ac:dyDescent="0.3">
      <c r="A9">
        <v>35</v>
      </c>
      <c r="B9">
        <v>35</v>
      </c>
      <c r="C9">
        <v>90</v>
      </c>
      <c r="D9">
        <f>VLOOKUP(IF(OR(A9&lt;=90,A9&gt;=270),A9,IF(AND(A9&gt;90,A9&lt;=180),180-A9,540-A9)),basis!$A$2:$E$73,2,FALSE)</f>
        <v>-402.67660000000001</v>
      </c>
      <c r="E9">
        <f>VLOOKUP(IF(OR(A9&lt;=90,A9&gt;=270),A9,IF(AND(A9&gt;90,A9&lt;=180),180-A9,540-A9)),basis!$A$2:$E$73,3,FALSE)</f>
        <v>-5.21</v>
      </c>
      <c r="F9">
        <f t="shared" si="1"/>
        <v>0.57357643635104605</v>
      </c>
      <c r="G9">
        <f t="shared" si="0"/>
        <v>35</v>
      </c>
      <c r="H9">
        <f t="shared" si="2"/>
        <v>35</v>
      </c>
      <c r="I9">
        <f t="shared" si="3"/>
        <v>35</v>
      </c>
      <c r="J9">
        <f>VLOOKUP(I9,basis!$A$2:$E$73,2,FALSE)</f>
        <v>-402.67660000000001</v>
      </c>
      <c r="K9">
        <f>VLOOKUP(I9,basis!$A$2:$E$73,3,FALSE)</f>
        <v>-5.21</v>
      </c>
      <c r="L9">
        <f t="shared" si="4"/>
        <v>0</v>
      </c>
      <c r="M9">
        <f t="shared" si="4"/>
        <v>0</v>
      </c>
    </row>
    <row r="10" spans="1:15" x14ac:dyDescent="0.3">
      <c r="A10">
        <v>40</v>
      </c>
      <c r="B10">
        <v>40</v>
      </c>
      <c r="C10">
        <v>90</v>
      </c>
      <c r="D10">
        <f>VLOOKUP(IF(OR(A10&lt;=90,A10&gt;=270),A10,IF(AND(A10&gt;90,A10&lt;=180),180-A10,540-A10)),basis!$A$2:$E$73,2,FALSE)</f>
        <v>-456.08569999999997</v>
      </c>
      <c r="E10">
        <f>VLOOKUP(IF(OR(A10&lt;=90,A10&gt;=270),A10,IF(AND(A10&gt;90,A10&lt;=180),180-A10,540-A10)),basis!$A$2:$E$73,3,FALSE)</f>
        <v>-5.96</v>
      </c>
      <c r="F10">
        <f t="shared" si="1"/>
        <v>0.64278760968653925</v>
      </c>
      <c r="G10">
        <f t="shared" si="0"/>
        <v>39.999999999999993</v>
      </c>
      <c r="H10">
        <f t="shared" si="2"/>
        <v>40</v>
      </c>
      <c r="I10">
        <f t="shared" si="3"/>
        <v>40</v>
      </c>
      <c r="J10">
        <f>VLOOKUP(I10,basis!$A$2:$E$73,2,FALSE)</f>
        <v>-456.08569999999997</v>
      </c>
      <c r="K10">
        <f>VLOOKUP(I10,basis!$A$2:$E$73,3,FALSE)</f>
        <v>-5.96</v>
      </c>
      <c r="L10">
        <f t="shared" si="4"/>
        <v>0</v>
      </c>
      <c r="M10">
        <f t="shared" si="4"/>
        <v>0</v>
      </c>
    </row>
    <row r="11" spans="1:15" x14ac:dyDescent="0.3">
      <c r="A11">
        <v>45</v>
      </c>
      <c r="B11">
        <v>45</v>
      </c>
      <c r="C11">
        <v>90</v>
      </c>
      <c r="D11">
        <f>VLOOKUP(IF(OR(A11&lt;=90,A11&gt;=270),A11,IF(AND(A11&gt;90,A11&lt;=180),180-A11,540-A11)),basis!$A$2:$E$73,2,FALSE)</f>
        <v>-501.0951</v>
      </c>
      <c r="E11">
        <f>VLOOKUP(IF(OR(A11&lt;=90,A11&gt;=270),A11,IF(AND(A11&gt;90,A11&lt;=180),180-A11,540-A11)),basis!$A$2:$E$73,3,FALSE)</f>
        <v>-7.19</v>
      </c>
      <c r="F11">
        <f t="shared" si="1"/>
        <v>0.70710678118654746</v>
      </c>
      <c r="G11">
        <f t="shared" si="0"/>
        <v>45</v>
      </c>
      <c r="H11">
        <f t="shared" si="2"/>
        <v>45</v>
      </c>
      <c r="I11">
        <f t="shared" si="3"/>
        <v>45</v>
      </c>
      <c r="J11">
        <f>VLOOKUP(I11,basis!$A$2:$E$73,2,FALSE)</f>
        <v>-501.0951</v>
      </c>
      <c r="K11">
        <f>VLOOKUP(I11,basis!$A$2:$E$73,3,FALSE)</f>
        <v>-7.19</v>
      </c>
      <c r="L11">
        <f t="shared" si="4"/>
        <v>0</v>
      </c>
      <c r="M11">
        <f t="shared" si="4"/>
        <v>0</v>
      </c>
    </row>
    <row r="12" spans="1:15" x14ac:dyDescent="0.3">
      <c r="A12">
        <v>50</v>
      </c>
      <c r="B12">
        <v>50</v>
      </c>
      <c r="C12">
        <v>90</v>
      </c>
      <c r="D12">
        <f>VLOOKUP(IF(OR(A12&lt;=90,A12&gt;=270),A12,IF(AND(A12&gt;90,A12&lt;=180),180-A12,540-A12)),basis!$A$2:$E$73,2,FALSE)</f>
        <v>-544.32270000000005</v>
      </c>
      <c r="E12">
        <f>VLOOKUP(IF(OR(A12&lt;=90,A12&gt;=270),A12,IF(AND(A12&gt;90,A12&lt;=180),180-A12,540-A12)),basis!$A$2:$E$73,3,FALSE)</f>
        <v>-8.16</v>
      </c>
      <c r="F12">
        <f t="shared" si="1"/>
        <v>0.76604444311897801</v>
      </c>
      <c r="G12">
        <f t="shared" si="0"/>
        <v>49.999999999999993</v>
      </c>
      <c r="H12">
        <f t="shared" si="2"/>
        <v>50</v>
      </c>
      <c r="I12">
        <f t="shared" si="3"/>
        <v>50</v>
      </c>
      <c r="J12">
        <f>VLOOKUP(I12,basis!$A$2:$E$73,2,FALSE)</f>
        <v>-544.32270000000005</v>
      </c>
      <c r="K12">
        <f>VLOOKUP(I12,basis!$A$2:$E$73,3,FALSE)</f>
        <v>-8.16</v>
      </c>
      <c r="L12">
        <f t="shared" si="4"/>
        <v>0</v>
      </c>
      <c r="M12">
        <f t="shared" si="4"/>
        <v>0</v>
      </c>
    </row>
    <row r="13" spans="1:15" x14ac:dyDescent="0.3">
      <c r="A13">
        <v>55</v>
      </c>
      <c r="B13">
        <v>55</v>
      </c>
      <c r="C13">
        <v>90</v>
      </c>
      <c r="D13">
        <f>VLOOKUP(IF(OR(A13&lt;=90,A13&gt;=270),A13,IF(AND(A13&gt;90,A13&lt;=180),180-A13,540-A13)),basis!$A$2:$E$73,2,FALSE)</f>
        <v>-581.61530000000005</v>
      </c>
      <c r="E13">
        <f>VLOOKUP(IF(OR(A13&lt;=90,A13&gt;=270),A13,IF(AND(A13&gt;90,A13&lt;=180),180-A13,540-A13)),basis!$A$2:$E$73,3,FALSE)</f>
        <v>-8.51</v>
      </c>
      <c r="F13">
        <f t="shared" si="1"/>
        <v>0.8191520442889918</v>
      </c>
      <c r="G13">
        <f t="shared" si="0"/>
        <v>55.000000000000007</v>
      </c>
      <c r="H13">
        <f t="shared" si="2"/>
        <v>55</v>
      </c>
      <c r="I13">
        <f t="shared" si="3"/>
        <v>55</v>
      </c>
      <c r="J13">
        <f>VLOOKUP(I13,basis!$A$2:$E$73,2,FALSE)</f>
        <v>-581.61530000000005</v>
      </c>
      <c r="K13">
        <f>VLOOKUP(I13,basis!$A$2:$E$73,3,FALSE)</f>
        <v>-8.51</v>
      </c>
      <c r="L13">
        <f t="shared" si="4"/>
        <v>0</v>
      </c>
      <c r="M13">
        <f t="shared" si="4"/>
        <v>0</v>
      </c>
    </row>
    <row r="14" spans="1:15" x14ac:dyDescent="0.3">
      <c r="A14">
        <v>60</v>
      </c>
      <c r="B14">
        <v>60</v>
      </c>
      <c r="C14">
        <v>90</v>
      </c>
      <c r="D14">
        <f>VLOOKUP(IF(OR(A14&lt;=90,A14&gt;=270),A14,IF(AND(A14&gt;90,A14&lt;=180),180-A14,540-A14)),basis!$A$2:$E$73,2,FALSE)</f>
        <v>-599.61649999999997</v>
      </c>
      <c r="E14">
        <f>VLOOKUP(IF(OR(A14&lt;=90,A14&gt;=270),A14,IF(AND(A14&gt;90,A14&lt;=180),180-A14,540-A14)),basis!$A$2:$E$73,3,FALSE)</f>
        <v>-9.07</v>
      </c>
      <c r="F14">
        <f t="shared" si="1"/>
        <v>0.8660254037844386</v>
      </c>
      <c r="G14">
        <f t="shared" si="0"/>
        <v>60</v>
      </c>
      <c r="H14">
        <f t="shared" si="2"/>
        <v>60</v>
      </c>
      <c r="I14">
        <f t="shared" si="3"/>
        <v>60</v>
      </c>
      <c r="J14">
        <f>VLOOKUP(I14,basis!$A$2:$E$73,2,FALSE)</f>
        <v>-599.61649999999997</v>
      </c>
      <c r="K14">
        <f>VLOOKUP(I14,basis!$A$2:$E$73,3,FALSE)</f>
        <v>-9.07</v>
      </c>
      <c r="L14">
        <f t="shared" si="4"/>
        <v>0</v>
      </c>
      <c r="M14">
        <f t="shared" si="4"/>
        <v>0</v>
      </c>
    </row>
    <row r="15" spans="1:15" x14ac:dyDescent="0.3">
      <c r="A15">
        <v>65</v>
      </c>
      <c r="B15">
        <v>65</v>
      </c>
      <c r="C15">
        <v>90</v>
      </c>
      <c r="D15">
        <f>VLOOKUP(IF(OR(A15&lt;=90,A15&gt;=270),A15,IF(AND(A15&gt;90,A15&lt;=180),180-A15,540-A15)),basis!$A$2:$E$73,2,FALSE)</f>
        <v>-632.27840000000003</v>
      </c>
      <c r="E15">
        <f>VLOOKUP(IF(OR(A15&lt;=90,A15&gt;=270),A15,IF(AND(A15&gt;90,A15&lt;=180),180-A15,540-A15)),basis!$A$2:$E$73,3,FALSE)</f>
        <v>-8.82</v>
      </c>
      <c r="F15">
        <f t="shared" si="1"/>
        <v>0.90630778703664994</v>
      </c>
      <c r="G15">
        <f t="shared" si="0"/>
        <v>65</v>
      </c>
      <c r="H15">
        <f t="shared" si="2"/>
        <v>65</v>
      </c>
      <c r="I15">
        <f t="shared" si="3"/>
        <v>65</v>
      </c>
      <c r="J15">
        <f>VLOOKUP(I15,basis!$A$2:$E$73,2,FALSE)</f>
        <v>-632.27840000000003</v>
      </c>
      <c r="K15">
        <f>VLOOKUP(I15,basis!$A$2:$E$73,3,FALSE)</f>
        <v>-8.82</v>
      </c>
      <c r="L15">
        <f t="shared" si="4"/>
        <v>0</v>
      </c>
      <c r="M15">
        <f t="shared" si="4"/>
        <v>0</v>
      </c>
    </row>
    <row r="16" spans="1:15" x14ac:dyDescent="0.3">
      <c r="A16">
        <v>70</v>
      </c>
      <c r="B16">
        <v>70</v>
      </c>
      <c r="C16">
        <v>90</v>
      </c>
      <c r="D16">
        <f>VLOOKUP(IF(OR(A16&lt;=90,A16&gt;=270),A16,IF(AND(A16&gt;90,A16&lt;=180),180-A16,540-A16)),basis!$A$2:$E$73,2,FALSE)</f>
        <v>-663.09720000000004</v>
      </c>
      <c r="E16">
        <f>VLOOKUP(IF(OR(A16&lt;=90,A16&gt;=270),A16,IF(AND(A16&gt;90,A16&lt;=180),180-A16,540-A16)),basis!$A$2:$E$73,3,FALSE)</f>
        <v>-7.44</v>
      </c>
      <c r="F16">
        <f t="shared" si="1"/>
        <v>0.93969262078590832</v>
      </c>
      <c r="G16">
        <f t="shared" si="0"/>
        <v>69.999999999999986</v>
      </c>
      <c r="H16">
        <f t="shared" si="2"/>
        <v>70</v>
      </c>
      <c r="I16">
        <f t="shared" si="3"/>
        <v>70</v>
      </c>
      <c r="J16">
        <f>VLOOKUP(I16,basis!$A$2:$E$73,2,FALSE)</f>
        <v>-663.09720000000004</v>
      </c>
      <c r="K16">
        <f>VLOOKUP(I16,basis!$A$2:$E$73,3,FALSE)</f>
        <v>-7.44</v>
      </c>
      <c r="L16">
        <f t="shared" si="4"/>
        <v>0</v>
      </c>
      <c r="M16">
        <f t="shared" si="4"/>
        <v>0</v>
      </c>
    </row>
    <row r="17" spans="1:24" x14ac:dyDescent="0.3">
      <c r="A17">
        <v>75</v>
      </c>
      <c r="B17">
        <v>75</v>
      </c>
      <c r="C17">
        <v>90</v>
      </c>
      <c r="D17">
        <f>VLOOKUP(IF(OR(A17&lt;=90,A17&gt;=270),A17,IF(AND(A17&gt;90,A17&lt;=180),180-A17,540-A17)),basis!$A$2:$E$73,2,FALSE)</f>
        <v>-687.84929999999997</v>
      </c>
      <c r="E17">
        <f>VLOOKUP(IF(OR(A17&lt;=90,A17&gt;=270),A17,IF(AND(A17&gt;90,A17&lt;=180),180-A17,540-A17)),basis!$A$2:$E$73,3,FALSE)</f>
        <v>-6.45</v>
      </c>
      <c r="F17">
        <f t="shared" si="1"/>
        <v>0.96592582628906831</v>
      </c>
      <c r="G17">
        <f t="shared" si="0"/>
        <v>75.000000000000014</v>
      </c>
      <c r="H17">
        <f t="shared" si="2"/>
        <v>75</v>
      </c>
      <c r="I17">
        <f t="shared" si="3"/>
        <v>75</v>
      </c>
      <c r="J17">
        <f>VLOOKUP(I17,basis!$A$2:$E$73,2,FALSE)</f>
        <v>-687.84929999999997</v>
      </c>
      <c r="K17">
        <f>VLOOKUP(I17,basis!$A$2:$E$73,3,FALSE)</f>
        <v>-6.45</v>
      </c>
      <c r="L17">
        <f t="shared" si="4"/>
        <v>0</v>
      </c>
      <c r="M17">
        <f t="shared" si="4"/>
        <v>0</v>
      </c>
    </row>
    <row r="18" spans="1:24" x14ac:dyDescent="0.3">
      <c r="A18">
        <v>80</v>
      </c>
      <c r="B18">
        <v>80</v>
      </c>
      <c r="C18">
        <v>90</v>
      </c>
      <c r="D18">
        <f>VLOOKUP(IF(OR(A18&lt;=90,A18&gt;=270),A18,IF(AND(A18&gt;90,A18&lt;=180),180-A18,540-A18)),basis!$A$2:$E$73,2,FALSE)</f>
        <v>-704.90120000000002</v>
      </c>
      <c r="E18">
        <f>VLOOKUP(IF(OR(A18&lt;=90,A18&gt;=270),A18,IF(AND(A18&gt;90,A18&lt;=180),180-A18,540-A18)),basis!$A$2:$E$73,3,FALSE)</f>
        <v>-5.7</v>
      </c>
      <c r="F18">
        <f t="shared" si="1"/>
        <v>0.98480775301220802</v>
      </c>
      <c r="G18">
        <f t="shared" si="0"/>
        <v>79.999999999999986</v>
      </c>
      <c r="H18">
        <f t="shared" si="2"/>
        <v>80</v>
      </c>
      <c r="I18">
        <f t="shared" si="3"/>
        <v>80</v>
      </c>
      <c r="J18">
        <f>VLOOKUP(I18,basis!$A$2:$E$73,2,FALSE)</f>
        <v>-704.90120000000002</v>
      </c>
      <c r="K18">
        <f>VLOOKUP(I18,basis!$A$2:$E$73,3,FALSE)</f>
        <v>-5.7</v>
      </c>
      <c r="L18">
        <f t="shared" si="4"/>
        <v>0</v>
      </c>
      <c r="M18">
        <f t="shared" si="4"/>
        <v>0</v>
      </c>
    </row>
    <row r="19" spans="1:24" x14ac:dyDescent="0.3">
      <c r="A19">
        <v>85</v>
      </c>
      <c r="B19">
        <v>85</v>
      </c>
      <c r="C19">
        <v>90</v>
      </c>
      <c r="D19">
        <f>VLOOKUP(IF(OR(A19&lt;=90,A19&gt;=270),A19,IF(AND(A19&gt;90,A19&lt;=180),180-A19,540-A19)),basis!$A$2:$E$73,2,FALSE)</f>
        <v>-883.88662857142867</v>
      </c>
      <c r="E19">
        <f>VLOOKUP(IF(OR(A19&lt;=90,A19&gt;=270),A19,IF(AND(A19&gt;90,A19&lt;=180),180-A19,540-A19)),basis!$A$2:$E$73,3,FALSE)</f>
        <v>-5.09</v>
      </c>
      <c r="F19">
        <f t="shared" si="1"/>
        <v>0.99619469809174555</v>
      </c>
      <c r="G19">
        <f t="shared" si="0"/>
        <v>85.000000000000014</v>
      </c>
      <c r="H19">
        <f t="shared" si="2"/>
        <v>85</v>
      </c>
      <c r="I19">
        <f t="shared" si="3"/>
        <v>85</v>
      </c>
      <c r="J19">
        <f>VLOOKUP(I19,basis!$A$2:$E$73,2,FALSE)</f>
        <v>-883.88662857142867</v>
      </c>
      <c r="K19">
        <f>VLOOKUP(I19,basis!$A$2:$E$73,3,FALSE)</f>
        <v>-5.09</v>
      </c>
      <c r="L19">
        <f t="shared" si="4"/>
        <v>0</v>
      </c>
      <c r="M19">
        <f t="shared" si="4"/>
        <v>0</v>
      </c>
    </row>
    <row r="20" spans="1:24" x14ac:dyDescent="0.3">
      <c r="A20">
        <v>90</v>
      </c>
      <c r="B20">
        <v>90</v>
      </c>
      <c r="C20">
        <v>90</v>
      </c>
      <c r="D20">
        <f>VLOOKUP(IF(OR(A20&lt;=90,A20&gt;=270),A20,IF(AND(A20&gt;90,A20&lt;=180),180-A20,540-A20)),basis!$A$2:$E$73,2,FALSE)</f>
        <v>-891.01102857142871</v>
      </c>
      <c r="E20">
        <f>VLOOKUP(IF(OR(A20&lt;=90,A20&gt;=270),A20,IF(AND(A20&gt;90,A20&lt;=180),180-A20,540-A20)),basis!$A$2:$E$73,3,FALSE)</f>
        <v>-4.91</v>
      </c>
      <c r="F20">
        <f t="shared" si="1"/>
        <v>1</v>
      </c>
      <c r="G20">
        <f t="shared" si="0"/>
        <v>90</v>
      </c>
      <c r="H20">
        <f t="shared" si="2"/>
        <v>90</v>
      </c>
      <c r="I20">
        <f t="shared" si="3"/>
        <v>90</v>
      </c>
      <c r="J20">
        <f>VLOOKUP(I20,basis!$A$2:$E$73,2,FALSE)</f>
        <v>-891.01102857142871</v>
      </c>
      <c r="K20">
        <f>VLOOKUP(I20,basis!$A$2:$E$73,3,FALSE)</f>
        <v>-4.91</v>
      </c>
      <c r="L20">
        <f t="shared" si="4"/>
        <v>0</v>
      </c>
      <c r="M20">
        <f t="shared" si="4"/>
        <v>0</v>
      </c>
      <c r="Q20" s="1"/>
      <c r="R20" s="1"/>
      <c r="S20" s="1"/>
      <c r="T20" s="1"/>
      <c r="U20" s="1"/>
      <c r="V20" s="1"/>
      <c r="W20" s="1"/>
      <c r="X20" s="1"/>
    </row>
    <row r="21" spans="1:24" x14ac:dyDescent="0.3">
      <c r="A21">
        <v>95</v>
      </c>
      <c r="B21">
        <v>95</v>
      </c>
      <c r="C21">
        <v>90</v>
      </c>
      <c r="D21">
        <f>VLOOKUP(IF(OR(A21&lt;=90,A21&gt;=270),A21,IF(AND(A21&gt;90,A21&lt;=180),180-A21,540-A21)),basis!$A$2:$E$73,2,FALSE)</f>
        <v>-883.88662857142867</v>
      </c>
      <c r="E21">
        <f>VLOOKUP(IF(OR(A21&lt;=90,A21&gt;=270),A21,IF(AND(A21&gt;90,A21&lt;=180),180-A21,540-A21)),basis!$A$2:$E$73,3,FALSE)</f>
        <v>-5.09</v>
      </c>
      <c r="F21">
        <f t="shared" si="1"/>
        <v>0.99619469809174555</v>
      </c>
      <c r="G21">
        <f t="shared" si="0"/>
        <v>85.000000000000014</v>
      </c>
      <c r="H21">
        <f t="shared" si="2"/>
        <v>85</v>
      </c>
      <c r="I21">
        <f t="shared" si="3"/>
        <v>85</v>
      </c>
      <c r="J21">
        <f>VLOOKUP(I21,basis!$A$2:$E$73,2,FALSE)</f>
        <v>-883.88662857142867</v>
      </c>
      <c r="K21">
        <f>VLOOKUP(I21,basis!$A$2:$E$73,3,FALSE)</f>
        <v>-5.09</v>
      </c>
      <c r="L21">
        <f t="shared" si="4"/>
        <v>0</v>
      </c>
      <c r="M21">
        <f t="shared" si="4"/>
        <v>0</v>
      </c>
    </row>
    <row r="22" spans="1:24" x14ac:dyDescent="0.3">
      <c r="A22">
        <v>100</v>
      </c>
      <c r="B22">
        <v>100</v>
      </c>
      <c r="C22">
        <v>90</v>
      </c>
      <c r="D22">
        <f>VLOOKUP(IF(OR(A22&lt;=90,A22&gt;=270),A22,IF(AND(A22&gt;90,A22&lt;=180),180-A22,540-A22)),basis!$A$2:$E$73,2,FALSE)</f>
        <v>-704.90120000000002</v>
      </c>
      <c r="E22">
        <f>VLOOKUP(IF(OR(A22&lt;=90,A22&gt;=270),A22,IF(AND(A22&gt;90,A22&lt;=180),180-A22,540-A22)),basis!$A$2:$E$73,3,FALSE)</f>
        <v>-5.7</v>
      </c>
      <c r="F22">
        <f t="shared" si="1"/>
        <v>0.98480775301220802</v>
      </c>
      <c r="G22">
        <f t="shared" si="0"/>
        <v>79.999999999999986</v>
      </c>
      <c r="H22">
        <f t="shared" si="2"/>
        <v>80</v>
      </c>
      <c r="I22">
        <f t="shared" si="3"/>
        <v>80</v>
      </c>
      <c r="J22">
        <f>VLOOKUP(I22,basis!$A$2:$E$73,2,FALSE)</f>
        <v>-704.90120000000002</v>
      </c>
      <c r="K22">
        <f>VLOOKUP(I22,basis!$A$2:$E$73,3,FALSE)</f>
        <v>-5.7</v>
      </c>
      <c r="L22">
        <f t="shared" si="4"/>
        <v>0</v>
      </c>
      <c r="M22">
        <f t="shared" si="4"/>
        <v>0</v>
      </c>
    </row>
    <row r="23" spans="1:24" x14ac:dyDescent="0.3">
      <c r="A23">
        <v>105</v>
      </c>
      <c r="B23">
        <v>105</v>
      </c>
      <c r="C23">
        <v>90</v>
      </c>
      <c r="D23">
        <f>VLOOKUP(IF(OR(A23&lt;=90,A23&gt;=270),A23,IF(AND(A23&gt;90,A23&lt;=180),180-A23,540-A23)),basis!$A$2:$E$73,2,FALSE)</f>
        <v>-687.84929999999997</v>
      </c>
      <c r="E23">
        <f>VLOOKUP(IF(OR(A23&lt;=90,A23&gt;=270),A23,IF(AND(A23&gt;90,A23&lt;=180),180-A23,540-A23)),basis!$A$2:$E$73,3,FALSE)</f>
        <v>-6.45</v>
      </c>
      <c r="F23">
        <f t="shared" si="1"/>
        <v>0.96592582628906831</v>
      </c>
      <c r="G23">
        <f t="shared" si="0"/>
        <v>75.000000000000014</v>
      </c>
      <c r="H23">
        <f t="shared" si="2"/>
        <v>75</v>
      </c>
      <c r="I23">
        <f t="shared" si="3"/>
        <v>75</v>
      </c>
      <c r="J23">
        <f>VLOOKUP(I23,basis!$A$2:$E$73,2,FALSE)</f>
        <v>-687.84929999999997</v>
      </c>
      <c r="K23">
        <f>VLOOKUP(I23,basis!$A$2:$E$73,3,FALSE)</f>
        <v>-6.45</v>
      </c>
      <c r="L23">
        <f t="shared" si="4"/>
        <v>0</v>
      </c>
      <c r="M23">
        <f t="shared" si="4"/>
        <v>0</v>
      </c>
    </row>
    <row r="24" spans="1:24" x14ac:dyDescent="0.3">
      <c r="A24">
        <v>110</v>
      </c>
      <c r="B24">
        <v>110</v>
      </c>
      <c r="C24">
        <v>90</v>
      </c>
      <c r="D24">
        <f>VLOOKUP(IF(OR(A24&lt;=90,A24&gt;=270),A24,IF(AND(A24&gt;90,A24&lt;=180),180-A24,540-A24)),basis!$A$2:$E$73,2,FALSE)</f>
        <v>-663.09720000000004</v>
      </c>
      <c r="E24">
        <f>VLOOKUP(IF(OR(A24&lt;=90,A24&gt;=270),A24,IF(AND(A24&gt;90,A24&lt;=180),180-A24,540-A24)),basis!$A$2:$E$73,3,FALSE)</f>
        <v>-7.44</v>
      </c>
      <c r="F24">
        <f t="shared" si="1"/>
        <v>0.93969262078590843</v>
      </c>
      <c r="G24">
        <f t="shared" si="0"/>
        <v>70.000000000000014</v>
      </c>
      <c r="H24">
        <f t="shared" si="2"/>
        <v>70</v>
      </c>
      <c r="I24">
        <f t="shared" si="3"/>
        <v>70</v>
      </c>
      <c r="J24">
        <f>VLOOKUP(I24,basis!$A$2:$E$73,2,FALSE)</f>
        <v>-663.09720000000004</v>
      </c>
      <c r="K24">
        <f>VLOOKUP(I24,basis!$A$2:$E$73,3,FALSE)</f>
        <v>-7.44</v>
      </c>
      <c r="L24">
        <f t="shared" si="4"/>
        <v>0</v>
      </c>
      <c r="M24">
        <f t="shared" si="4"/>
        <v>0</v>
      </c>
    </row>
    <row r="25" spans="1:24" x14ac:dyDescent="0.3">
      <c r="A25">
        <v>115</v>
      </c>
      <c r="B25">
        <v>115</v>
      </c>
      <c r="C25">
        <v>90</v>
      </c>
      <c r="D25">
        <f>VLOOKUP(IF(OR(A25&lt;=90,A25&gt;=270),A25,IF(AND(A25&gt;90,A25&lt;=180),180-A25,540-A25)),basis!$A$2:$E$73,2,FALSE)</f>
        <v>-632.27840000000003</v>
      </c>
      <c r="E25">
        <f>VLOOKUP(IF(OR(A25&lt;=90,A25&gt;=270),A25,IF(AND(A25&gt;90,A25&lt;=180),180-A25,540-A25)),basis!$A$2:$E$73,3,FALSE)</f>
        <v>-8.82</v>
      </c>
      <c r="F25">
        <f t="shared" si="1"/>
        <v>0.90630778703665005</v>
      </c>
      <c r="G25">
        <f t="shared" si="0"/>
        <v>65.000000000000014</v>
      </c>
      <c r="H25">
        <f t="shared" si="2"/>
        <v>65</v>
      </c>
      <c r="I25">
        <f t="shared" si="3"/>
        <v>65</v>
      </c>
      <c r="J25">
        <f>VLOOKUP(I25,basis!$A$2:$E$73,2,FALSE)</f>
        <v>-632.27840000000003</v>
      </c>
      <c r="K25">
        <f>VLOOKUP(I25,basis!$A$2:$E$73,3,FALSE)</f>
        <v>-8.82</v>
      </c>
      <c r="L25">
        <f t="shared" si="4"/>
        <v>0</v>
      </c>
      <c r="M25">
        <f t="shared" si="4"/>
        <v>0</v>
      </c>
    </row>
    <row r="26" spans="1:24" x14ac:dyDescent="0.3">
      <c r="A26">
        <v>120</v>
      </c>
      <c r="B26">
        <v>120</v>
      </c>
      <c r="C26">
        <v>90</v>
      </c>
      <c r="D26">
        <f>VLOOKUP(IF(OR(A26&lt;=90,A26&gt;=270),A26,IF(AND(A26&gt;90,A26&lt;=180),180-A26,540-A26)),basis!$A$2:$E$73,2,FALSE)</f>
        <v>-599.61649999999997</v>
      </c>
      <c r="E26">
        <f>VLOOKUP(IF(OR(A26&lt;=90,A26&gt;=270),A26,IF(AND(A26&gt;90,A26&lt;=180),180-A26,540-A26)),basis!$A$2:$E$73,3,FALSE)</f>
        <v>-9.07</v>
      </c>
      <c r="F26">
        <f t="shared" si="1"/>
        <v>0.86602540378443871</v>
      </c>
      <c r="G26">
        <f t="shared" si="0"/>
        <v>60.000000000000007</v>
      </c>
      <c r="H26">
        <f t="shared" si="2"/>
        <v>60</v>
      </c>
      <c r="I26">
        <f t="shared" si="3"/>
        <v>60</v>
      </c>
      <c r="J26">
        <f>VLOOKUP(I26,basis!$A$2:$E$73,2,FALSE)</f>
        <v>-599.61649999999997</v>
      </c>
      <c r="K26">
        <f>VLOOKUP(I26,basis!$A$2:$E$73,3,FALSE)</f>
        <v>-9.07</v>
      </c>
      <c r="L26">
        <f t="shared" si="4"/>
        <v>0</v>
      </c>
      <c r="M26">
        <f t="shared" si="4"/>
        <v>0</v>
      </c>
    </row>
    <row r="27" spans="1:24" x14ac:dyDescent="0.3">
      <c r="A27">
        <v>125</v>
      </c>
      <c r="B27">
        <v>125</v>
      </c>
      <c r="C27">
        <v>90</v>
      </c>
      <c r="D27">
        <f>VLOOKUP(IF(OR(A27&lt;=90,A27&gt;=270),A27,IF(AND(A27&gt;90,A27&lt;=180),180-A27,540-A27)),basis!$A$2:$E$73,2,FALSE)</f>
        <v>-581.61530000000005</v>
      </c>
      <c r="E27">
        <f>VLOOKUP(IF(OR(A27&lt;=90,A27&gt;=270),A27,IF(AND(A27&gt;90,A27&lt;=180),180-A27,540-A27)),basis!$A$2:$E$73,3,FALSE)</f>
        <v>-8.51</v>
      </c>
      <c r="F27">
        <f t="shared" si="1"/>
        <v>0.81915204428899202</v>
      </c>
      <c r="G27">
        <f t="shared" si="0"/>
        <v>55.000000000000021</v>
      </c>
      <c r="H27">
        <f t="shared" si="2"/>
        <v>55</v>
      </c>
      <c r="I27">
        <f t="shared" si="3"/>
        <v>55</v>
      </c>
      <c r="J27">
        <f>VLOOKUP(I27,basis!$A$2:$E$73,2,FALSE)</f>
        <v>-581.61530000000005</v>
      </c>
      <c r="K27">
        <f>VLOOKUP(I27,basis!$A$2:$E$73,3,FALSE)</f>
        <v>-8.51</v>
      </c>
      <c r="L27">
        <f t="shared" si="4"/>
        <v>0</v>
      </c>
      <c r="M27">
        <f t="shared" si="4"/>
        <v>0</v>
      </c>
    </row>
    <row r="28" spans="1:24" x14ac:dyDescent="0.3">
      <c r="A28">
        <v>130</v>
      </c>
      <c r="B28">
        <v>130</v>
      </c>
      <c r="C28">
        <v>90</v>
      </c>
      <c r="D28">
        <f>VLOOKUP(IF(OR(A28&lt;=90,A28&gt;=270),A28,IF(AND(A28&gt;90,A28&lt;=180),180-A28,540-A28)),basis!$A$2:$E$73,2,FALSE)</f>
        <v>-544.32270000000005</v>
      </c>
      <c r="E28">
        <f>VLOOKUP(IF(OR(A28&lt;=90,A28&gt;=270),A28,IF(AND(A28&gt;90,A28&lt;=180),180-A28,540-A28)),basis!$A$2:$E$73,3,FALSE)</f>
        <v>-8.16</v>
      </c>
      <c r="F28">
        <f t="shared" si="1"/>
        <v>0.76604444311897801</v>
      </c>
      <c r="G28">
        <f t="shared" si="0"/>
        <v>49.999999999999993</v>
      </c>
      <c r="H28">
        <f t="shared" si="2"/>
        <v>50</v>
      </c>
      <c r="I28">
        <f t="shared" si="3"/>
        <v>50</v>
      </c>
      <c r="J28">
        <f>VLOOKUP(I28,basis!$A$2:$E$73,2,FALSE)</f>
        <v>-544.32270000000005</v>
      </c>
      <c r="K28">
        <f>VLOOKUP(I28,basis!$A$2:$E$73,3,FALSE)</f>
        <v>-8.16</v>
      </c>
      <c r="L28">
        <f t="shared" si="4"/>
        <v>0</v>
      </c>
      <c r="M28">
        <f t="shared" si="4"/>
        <v>0</v>
      </c>
    </row>
    <row r="29" spans="1:24" x14ac:dyDescent="0.3">
      <c r="A29">
        <v>135</v>
      </c>
      <c r="B29">
        <v>135</v>
      </c>
      <c r="C29">
        <v>90</v>
      </c>
      <c r="D29">
        <f>VLOOKUP(IF(OR(A29&lt;=90,A29&gt;=270),A29,IF(AND(A29&gt;90,A29&lt;=180),180-A29,540-A29)),basis!$A$2:$E$73,2,FALSE)</f>
        <v>-501.0951</v>
      </c>
      <c r="E29">
        <f>VLOOKUP(IF(OR(A29&lt;=90,A29&gt;=270),A29,IF(AND(A29&gt;90,A29&lt;=180),180-A29,540-A29)),basis!$A$2:$E$73,3,FALSE)</f>
        <v>-7.19</v>
      </c>
      <c r="F29">
        <f t="shared" si="1"/>
        <v>0.70710678118654757</v>
      </c>
      <c r="G29">
        <f t="shared" si="0"/>
        <v>45.000000000000007</v>
      </c>
      <c r="H29">
        <f t="shared" si="2"/>
        <v>45</v>
      </c>
      <c r="I29">
        <f t="shared" si="3"/>
        <v>45</v>
      </c>
      <c r="J29">
        <f>VLOOKUP(I29,basis!$A$2:$E$73,2,FALSE)</f>
        <v>-501.0951</v>
      </c>
      <c r="K29">
        <f>VLOOKUP(I29,basis!$A$2:$E$73,3,FALSE)</f>
        <v>-7.19</v>
      </c>
      <c r="L29">
        <f t="shared" si="4"/>
        <v>0</v>
      </c>
      <c r="M29">
        <f t="shared" si="4"/>
        <v>0</v>
      </c>
    </row>
    <row r="30" spans="1:24" x14ac:dyDescent="0.3">
      <c r="A30">
        <v>140</v>
      </c>
      <c r="B30">
        <v>140</v>
      </c>
      <c r="C30">
        <v>90</v>
      </c>
      <c r="D30">
        <f>VLOOKUP(IF(OR(A30&lt;=90,A30&gt;=270),A30,IF(AND(A30&gt;90,A30&lt;=180),180-A30,540-A30)),basis!$A$2:$E$73,2,FALSE)</f>
        <v>-456.08569999999997</v>
      </c>
      <c r="E30">
        <f>VLOOKUP(IF(OR(A30&lt;=90,A30&gt;=270),A30,IF(AND(A30&gt;90,A30&lt;=180),180-A30,540-A30)),basis!$A$2:$E$73,3,FALSE)</f>
        <v>-5.96</v>
      </c>
      <c r="F30">
        <f t="shared" si="1"/>
        <v>0.64278760968653947</v>
      </c>
      <c r="G30">
        <f t="shared" si="0"/>
        <v>40.000000000000014</v>
      </c>
      <c r="H30">
        <f t="shared" si="2"/>
        <v>40</v>
      </c>
      <c r="I30">
        <f t="shared" si="3"/>
        <v>40</v>
      </c>
      <c r="J30">
        <f>VLOOKUP(I30,basis!$A$2:$E$73,2,FALSE)</f>
        <v>-456.08569999999997</v>
      </c>
      <c r="K30">
        <f>VLOOKUP(I30,basis!$A$2:$E$73,3,FALSE)</f>
        <v>-5.96</v>
      </c>
      <c r="L30">
        <f t="shared" si="4"/>
        <v>0</v>
      </c>
      <c r="M30">
        <f t="shared" si="4"/>
        <v>0</v>
      </c>
    </row>
    <row r="31" spans="1:24" x14ac:dyDescent="0.3">
      <c r="A31">
        <v>145</v>
      </c>
      <c r="B31">
        <v>145</v>
      </c>
      <c r="C31">
        <v>95</v>
      </c>
      <c r="D31">
        <f>VLOOKUP(IF(OR(A31&lt;=90,A31&gt;=270),A31,IF(AND(A31&gt;90,A31&lt;=180),180-A31,540-A31)),basis!$A$2:$E$73,2,FALSE)</f>
        <v>-402.67660000000001</v>
      </c>
      <c r="E31">
        <f>VLOOKUP(IF(OR(A31&lt;=90,A31&gt;=270),A31,IF(AND(A31&gt;90,A31&lt;=180),180-A31,540-A31)),basis!$A$2:$E$73,3,FALSE)</f>
        <v>-5.21</v>
      </c>
      <c r="F31">
        <f t="shared" si="1"/>
        <v>0.57139380484326951</v>
      </c>
      <c r="G31">
        <f t="shared" si="0"/>
        <v>34.847477302081273</v>
      </c>
      <c r="H31">
        <f t="shared" si="2"/>
        <v>35</v>
      </c>
      <c r="I31">
        <f t="shared" si="3"/>
        <v>35</v>
      </c>
      <c r="J31">
        <f>VLOOKUP(I31,basis!$A$2:$E$73,2,FALSE)</f>
        <v>-402.67660000000001</v>
      </c>
      <c r="K31">
        <f>VLOOKUP(I31,basis!$A$2:$E$73,3,FALSE)</f>
        <v>-5.21</v>
      </c>
      <c r="L31">
        <f t="shared" si="4"/>
        <v>0</v>
      </c>
      <c r="M31">
        <f t="shared" si="4"/>
        <v>0</v>
      </c>
    </row>
    <row r="32" spans="1:24" x14ac:dyDescent="0.3">
      <c r="A32">
        <v>150</v>
      </c>
      <c r="B32">
        <v>150</v>
      </c>
      <c r="C32">
        <v>90</v>
      </c>
      <c r="D32">
        <f>VLOOKUP(IF(OR(A32&lt;=90,A32&gt;=270),A32,IF(AND(A32&gt;90,A32&lt;=180),180-A32,540-A32)),basis!$A$2:$E$73,2,FALSE)</f>
        <v>-355.3886</v>
      </c>
      <c r="E32">
        <f>VLOOKUP(IF(OR(A32&lt;=90,A32&gt;=270),A32,IF(AND(A32&gt;90,A32&lt;=180),180-A32,540-A32)),basis!$A$2:$E$73,3,FALSE)</f>
        <v>-4.38</v>
      </c>
      <c r="F32">
        <f t="shared" si="1"/>
        <v>0.49999999999999994</v>
      </c>
      <c r="G32">
        <f t="shared" si="0"/>
        <v>30</v>
      </c>
      <c r="H32">
        <f t="shared" si="2"/>
        <v>30</v>
      </c>
      <c r="I32">
        <f t="shared" si="3"/>
        <v>30</v>
      </c>
      <c r="J32">
        <f>VLOOKUP(I32,basis!$A$2:$E$73,2,FALSE)</f>
        <v>-355.3886</v>
      </c>
      <c r="K32">
        <f>VLOOKUP(I32,basis!$A$2:$E$73,3,FALSE)</f>
        <v>-4.38</v>
      </c>
      <c r="L32">
        <f t="shared" si="4"/>
        <v>0</v>
      </c>
      <c r="M32">
        <f t="shared" si="4"/>
        <v>0</v>
      </c>
    </row>
    <row r="33" spans="1:13" x14ac:dyDescent="0.3">
      <c r="A33">
        <v>155</v>
      </c>
      <c r="B33">
        <v>155</v>
      </c>
      <c r="C33">
        <v>90</v>
      </c>
      <c r="D33">
        <f>VLOOKUP(IF(OR(A33&lt;=90,A33&gt;=270),A33,IF(AND(A33&gt;90,A33&lt;=180),180-A33,540-A33)),basis!$A$2:$E$73,2,FALSE)</f>
        <v>-300.4341</v>
      </c>
      <c r="E33">
        <f>VLOOKUP(IF(OR(A33&lt;=90,A33&gt;=270),A33,IF(AND(A33&gt;90,A33&lt;=180),180-A33,540-A33)),basis!$A$2:$E$73,3,FALSE)</f>
        <v>-3.35</v>
      </c>
      <c r="F33">
        <f t="shared" si="1"/>
        <v>0.4226182617406995</v>
      </c>
      <c r="G33">
        <f t="shared" si="0"/>
        <v>25.000000000000007</v>
      </c>
      <c r="H33">
        <f t="shared" si="2"/>
        <v>25</v>
      </c>
      <c r="I33">
        <f t="shared" si="3"/>
        <v>25</v>
      </c>
      <c r="J33">
        <f>VLOOKUP(I33,basis!$A$2:$E$73,2,FALSE)</f>
        <v>-300.4341</v>
      </c>
      <c r="K33">
        <f>VLOOKUP(I33,basis!$A$2:$E$73,3,FALSE)</f>
        <v>-3.35</v>
      </c>
      <c r="L33">
        <f t="shared" si="4"/>
        <v>0</v>
      </c>
      <c r="M33">
        <f t="shared" si="4"/>
        <v>0</v>
      </c>
    </row>
    <row r="34" spans="1:13" x14ac:dyDescent="0.3">
      <c r="A34">
        <v>160</v>
      </c>
      <c r="B34">
        <v>160</v>
      </c>
      <c r="C34">
        <v>90</v>
      </c>
      <c r="D34">
        <f>VLOOKUP(IF(OR(A34&lt;=90,A34&gt;=270),A34,IF(AND(A34&gt;90,A34&lt;=180),180-A34,540-A34)),basis!$A$2:$E$73,2,FALSE)</f>
        <v>-246.1729</v>
      </c>
      <c r="E34">
        <f>VLOOKUP(IF(OR(A34&lt;=90,A34&gt;=270),A34,IF(AND(A34&gt;90,A34&lt;=180),180-A34,540-A34)),basis!$A$2:$E$73,3,FALSE)</f>
        <v>-2.91</v>
      </c>
      <c r="F34">
        <f t="shared" si="1"/>
        <v>0.34202014332566888</v>
      </c>
      <c r="G34">
        <f t="shared" si="0"/>
        <v>20.000000000000011</v>
      </c>
      <c r="H34">
        <f t="shared" si="2"/>
        <v>20</v>
      </c>
      <c r="I34">
        <f t="shared" si="3"/>
        <v>20</v>
      </c>
      <c r="J34">
        <f>VLOOKUP(I34,basis!$A$2:$E$73,2,FALSE)</f>
        <v>-246.1729</v>
      </c>
      <c r="K34">
        <f>VLOOKUP(I34,basis!$A$2:$E$73,3,FALSE)</f>
        <v>-2.91</v>
      </c>
      <c r="L34">
        <f t="shared" si="4"/>
        <v>0</v>
      </c>
      <c r="M34">
        <f t="shared" si="4"/>
        <v>0</v>
      </c>
    </row>
    <row r="35" spans="1:13" x14ac:dyDescent="0.3">
      <c r="A35">
        <v>165</v>
      </c>
      <c r="B35">
        <v>165</v>
      </c>
      <c r="C35">
        <v>90</v>
      </c>
      <c r="D35">
        <f>VLOOKUP(IF(OR(A35&lt;=90,A35&gt;=270),A35,IF(AND(A35&gt;90,A35&lt;=180),180-A35,540-A35)),basis!$A$2:$E$73,2,FALSE)</f>
        <v>-190.81540000000001</v>
      </c>
      <c r="E35">
        <f>VLOOKUP(IF(OR(A35&lt;=90,A35&gt;=270),A35,IF(AND(A35&gt;90,A35&lt;=180),180-A35,540-A35)),basis!$A$2:$E$73,3,FALSE)</f>
        <v>-1.73</v>
      </c>
      <c r="F35">
        <f t="shared" si="1"/>
        <v>0.25881904510252102</v>
      </c>
      <c r="G35">
        <f t="shared" si="0"/>
        <v>15.000000000000014</v>
      </c>
      <c r="H35">
        <f t="shared" si="2"/>
        <v>15</v>
      </c>
      <c r="I35">
        <f t="shared" si="3"/>
        <v>15</v>
      </c>
      <c r="J35">
        <f>VLOOKUP(I35,basis!$A$2:$E$73,2,FALSE)</f>
        <v>-190.81540000000001</v>
      </c>
      <c r="K35">
        <f>VLOOKUP(I35,basis!$A$2:$E$73,3,FALSE)</f>
        <v>-1.73</v>
      </c>
      <c r="L35">
        <f t="shared" si="4"/>
        <v>0</v>
      </c>
      <c r="M35">
        <f t="shared" si="4"/>
        <v>0</v>
      </c>
    </row>
    <row r="36" spans="1:13" x14ac:dyDescent="0.3">
      <c r="A36">
        <v>170</v>
      </c>
      <c r="B36">
        <v>170</v>
      </c>
      <c r="C36">
        <v>90</v>
      </c>
      <c r="D36">
        <f>VLOOKUP(IF(OR(A36&lt;=90,A36&gt;=270),A36,IF(AND(A36&gt;90,A36&lt;=180),180-A36,540-A36)),basis!$A$2:$E$73,2,FALSE)</f>
        <v>-132.2132</v>
      </c>
      <c r="E36">
        <f>VLOOKUP(IF(OR(A36&lt;=90,A36&gt;=270),A36,IF(AND(A36&gt;90,A36&lt;=180),180-A36,540-A36)),basis!$A$2:$E$73,3,FALSE)</f>
        <v>-0.8</v>
      </c>
      <c r="F36">
        <f t="shared" si="1"/>
        <v>0.17364817766693069</v>
      </c>
      <c r="G36">
        <f t="shared" si="0"/>
        <v>10.000000000000021</v>
      </c>
      <c r="H36">
        <f t="shared" si="2"/>
        <v>10</v>
      </c>
      <c r="I36">
        <f t="shared" si="3"/>
        <v>10</v>
      </c>
      <c r="J36">
        <f>VLOOKUP(I36,basis!$A$2:$E$73,2,FALSE)</f>
        <v>-132.2132</v>
      </c>
      <c r="K36">
        <f>VLOOKUP(I36,basis!$A$2:$E$73,3,FALSE)</f>
        <v>-0.8</v>
      </c>
      <c r="L36">
        <f t="shared" si="4"/>
        <v>0</v>
      </c>
      <c r="M36">
        <f t="shared" si="4"/>
        <v>0</v>
      </c>
    </row>
    <row r="37" spans="1:13" x14ac:dyDescent="0.3">
      <c r="A37">
        <v>175</v>
      </c>
      <c r="B37">
        <v>175</v>
      </c>
      <c r="C37">
        <v>90</v>
      </c>
      <c r="D37">
        <f>VLOOKUP(IF(OR(A37&lt;=90,A37&gt;=270),A37,IF(AND(A37&gt;90,A37&lt;=180),180-A37,540-A37)),basis!$A$2:$E$73,2,FALSE)</f>
        <v>-78.079300000000003</v>
      </c>
      <c r="E37">
        <f>VLOOKUP(IF(OR(A37&lt;=90,A37&gt;=270),A37,IF(AND(A37&gt;90,A37&lt;=180),180-A37,540-A37)),basis!$A$2:$E$73,3,FALSE)</f>
        <v>-0.01</v>
      </c>
      <c r="F37">
        <f t="shared" si="1"/>
        <v>8.7155742747658194E-2</v>
      </c>
      <c r="G37">
        <f t="shared" si="0"/>
        <v>5.0000000000000009</v>
      </c>
      <c r="H37">
        <f t="shared" si="2"/>
        <v>5</v>
      </c>
      <c r="I37">
        <f t="shared" si="3"/>
        <v>5</v>
      </c>
      <c r="J37">
        <f>VLOOKUP(I37,basis!$A$2:$E$73,2,FALSE)</f>
        <v>-78.079300000000003</v>
      </c>
      <c r="K37">
        <f>VLOOKUP(I37,basis!$A$2:$E$73,3,FALSE)</f>
        <v>-0.01</v>
      </c>
      <c r="L37">
        <f t="shared" si="4"/>
        <v>0</v>
      </c>
      <c r="M37">
        <f t="shared" si="4"/>
        <v>0</v>
      </c>
    </row>
    <row r="38" spans="1:13" x14ac:dyDescent="0.3">
      <c r="A38">
        <v>180</v>
      </c>
      <c r="B38">
        <v>180</v>
      </c>
      <c r="C38">
        <v>90</v>
      </c>
      <c r="D38">
        <f>VLOOKUP(IF(OR(A38&lt;=90,A38&gt;=270),A38,IF(AND(A38&gt;90,A38&lt;=180),180-A38,540-A38)),basis!$A$2:$E$73,2,FALSE)</f>
        <v>-23.438099999999999</v>
      </c>
      <c r="E38">
        <f>VLOOKUP(IF(OR(A38&lt;=90,A38&gt;=270),A38,IF(AND(A38&gt;90,A38&lt;=180),180-A38,540-A38)),basis!$A$2:$E$73,3,FALSE)</f>
        <v>1.37</v>
      </c>
      <c r="F38">
        <f t="shared" si="1"/>
        <v>1.22514845490862E-16</v>
      </c>
      <c r="G38">
        <f t="shared" si="0"/>
        <v>7.0195835743237771E-15</v>
      </c>
      <c r="H38">
        <f t="shared" si="2"/>
        <v>0</v>
      </c>
      <c r="I38">
        <f t="shared" si="3"/>
        <v>0</v>
      </c>
      <c r="J38">
        <f>VLOOKUP(I38,basis!$A$2:$E$73,2,FALSE)</f>
        <v>-23.438099999999999</v>
      </c>
      <c r="K38">
        <f>VLOOKUP(I38,basis!$A$2:$E$73,3,FALSE)</f>
        <v>1.37</v>
      </c>
      <c r="L38">
        <f t="shared" si="4"/>
        <v>0</v>
      </c>
      <c r="M38">
        <f t="shared" si="4"/>
        <v>0</v>
      </c>
    </row>
    <row r="39" spans="1:13" x14ac:dyDescent="0.3">
      <c r="A39">
        <v>185</v>
      </c>
      <c r="B39">
        <v>185</v>
      </c>
      <c r="C39">
        <v>90</v>
      </c>
      <c r="D39">
        <f>VLOOKUP(IF(OR(A39&lt;=90,A39&gt;=270),A39,IF(AND(A39&gt;90,A39&lt;=180),180-A39,540-A39)),basis!$A$2:$E$73,2,FALSE)</f>
        <v>37.235700000000001</v>
      </c>
      <c r="E39">
        <f>VLOOKUP(IF(OR(A39&lt;=90,A39&gt;=270),A39,IF(AND(A39&gt;90,A39&lt;=180),180-A39,540-A39)),basis!$A$2:$E$73,3,FALSE)</f>
        <v>2.42</v>
      </c>
      <c r="F39">
        <f t="shared" si="1"/>
        <v>-8.7155742747657944E-2</v>
      </c>
      <c r="G39">
        <f t="shared" si="0"/>
        <v>-4.9999999999999876</v>
      </c>
      <c r="H39">
        <f t="shared" si="2"/>
        <v>355</v>
      </c>
      <c r="I39">
        <f t="shared" si="3"/>
        <v>355</v>
      </c>
      <c r="J39">
        <f>VLOOKUP(I39,basis!$A$2:$E$73,2,FALSE)</f>
        <v>37.235700000000001</v>
      </c>
      <c r="K39">
        <f>VLOOKUP(I39,basis!$A$2:$E$73,3,FALSE)</f>
        <v>2.42</v>
      </c>
      <c r="L39">
        <f t="shared" si="4"/>
        <v>0</v>
      </c>
      <c r="M39">
        <f t="shared" si="4"/>
        <v>0</v>
      </c>
    </row>
    <row r="40" spans="1:13" x14ac:dyDescent="0.3">
      <c r="A40">
        <v>190</v>
      </c>
      <c r="B40">
        <v>190</v>
      </c>
      <c r="C40">
        <v>90</v>
      </c>
      <c r="D40">
        <f>VLOOKUP(IF(OR(A40&lt;=90,A40&gt;=270),A40,IF(AND(A40&gt;90,A40&lt;=180),180-A40,540-A40)),basis!$A$2:$E$73,2,FALSE)</f>
        <v>96.97</v>
      </c>
      <c r="E40">
        <f>VLOOKUP(IF(OR(A40&lt;=90,A40&gt;=270),A40,IF(AND(A40&gt;90,A40&lt;=180),180-A40,540-A40)),basis!$A$2:$E$73,3,FALSE)</f>
        <v>3.28</v>
      </c>
      <c r="F40">
        <f t="shared" si="1"/>
        <v>-0.17364817766693047</v>
      </c>
      <c r="G40">
        <f t="shared" si="0"/>
        <v>-10.000000000000009</v>
      </c>
      <c r="H40">
        <f t="shared" si="2"/>
        <v>350</v>
      </c>
      <c r="I40">
        <f t="shared" si="3"/>
        <v>350</v>
      </c>
      <c r="J40">
        <f>VLOOKUP(I40,basis!$A$2:$E$73,2,FALSE)</f>
        <v>96.97</v>
      </c>
      <c r="K40">
        <f>VLOOKUP(I40,basis!$A$2:$E$73,3,FALSE)</f>
        <v>3.28</v>
      </c>
      <c r="L40">
        <f t="shared" si="4"/>
        <v>0</v>
      </c>
      <c r="M40">
        <f t="shared" si="4"/>
        <v>0</v>
      </c>
    </row>
    <row r="41" spans="1:13" x14ac:dyDescent="0.3">
      <c r="A41">
        <v>195</v>
      </c>
      <c r="B41">
        <v>195</v>
      </c>
      <c r="C41">
        <v>90</v>
      </c>
      <c r="D41">
        <f>VLOOKUP(IF(OR(A41&lt;=90,A41&gt;=270),A41,IF(AND(A41&gt;90,A41&lt;=180),180-A41,540-A41)),basis!$A$2:$E$73,2,FALSE)</f>
        <v>156.76859999999999</v>
      </c>
      <c r="E41">
        <f>VLOOKUP(IF(OR(A41&lt;=90,A41&gt;=270),A41,IF(AND(A41&gt;90,A41&lt;=180),180-A41,540-A41)),basis!$A$2:$E$73,3,FALSE)</f>
        <v>4.6900000000000004</v>
      </c>
      <c r="F41">
        <f t="shared" si="1"/>
        <v>-0.25881904510252035</v>
      </c>
      <c r="G41">
        <f t="shared" si="0"/>
        <v>-14.999999999999977</v>
      </c>
      <c r="H41">
        <f t="shared" si="2"/>
        <v>345</v>
      </c>
      <c r="I41">
        <f t="shared" si="3"/>
        <v>345</v>
      </c>
      <c r="J41">
        <f>VLOOKUP(I41,basis!$A$2:$E$73,2,FALSE)</f>
        <v>156.76859999999999</v>
      </c>
      <c r="K41">
        <f>VLOOKUP(I41,basis!$A$2:$E$73,3,FALSE)</f>
        <v>4.6900000000000004</v>
      </c>
      <c r="L41">
        <f t="shared" si="4"/>
        <v>0</v>
      </c>
      <c r="M41">
        <f t="shared" si="4"/>
        <v>0</v>
      </c>
    </row>
    <row r="42" spans="1:13" x14ac:dyDescent="0.3">
      <c r="A42">
        <v>200</v>
      </c>
      <c r="B42">
        <v>200</v>
      </c>
      <c r="C42">
        <v>90</v>
      </c>
      <c r="D42">
        <f>VLOOKUP(IF(OR(A42&lt;=90,A42&gt;=270),A42,IF(AND(A42&gt;90,A42&lt;=180),180-A42,540-A42)),basis!$A$2:$E$73,2,FALSE)</f>
        <v>220.5504</v>
      </c>
      <c r="E42">
        <f>VLOOKUP(IF(OR(A42&lt;=90,A42&gt;=270),A42,IF(AND(A42&gt;90,A42&lt;=180),180-A42,540-A42)),basis!$A$2:$E$73,3,FALSE)</f>
        <v>5.32</v>
      </c>
      <c r="F42">
        <f t="shared" si="1"/>
        <v>-0.34202014332566866</v>
      </c>
      <c r="G42">
        <f t="shared" si="0"/>
        <v>-19.999999999999996</v>
      </c>
      <c r="H42">
        <f t="shared" si="2"/>
        <v>340</v>
      </c>
      <c r="I42">
        <f t="shared" si="3"/>
        <v>340</v>
      </c>
      <c r="J42">
        <f>VLOOKUP(I42,basis!$A$2:$E$73,2,FALSE)</f>
        <v>220.5504</v>
      </c>
      <c r="K42">
        <f>VLOOKUP(I42,basis!$A$2:$E$73,3,FALSE)</f>
        <v>5.32</v>
      </c>
      <c r="L42">
        <f t="shared" si="4"/>
        <v>0</v>
      </c>
      <c r="M42">
        <f t="shared" si="4"/>
        <v>0</v>
      </c>
    </row>
    <row r="43" spans="1:13" x14ac:dyDescent="0.3">
      <c r="A43">
        <v>205</v>
      </c>
      <c r="B43">
        <v>205</v>
      </c>
      <c r="C43">
        <v>90</v>
      </c>
      <c r="D43">
        <f>VLOOKUP(IF(OR(A43&lt;=90,A43&gt;=270),A43,IF(AND(A43&gt;90,A43&lt;=180),180-A43,540-A43)),basis!$A$2:$E$73,2,FALSE)</f>
        <v>282.71449999999999</v>
      </c>
      <c r="E43">
        <f>VLOOKUP(IF(OR(A43&lt;=90,A43&gt;=270),A43,IF(AND(A43&gt;90,A43&lt;=180),180-A43,540-A43)),basis!$A$2:$E$73,3,FALSE)</f>
        <v>6.29</v>
      </c>
      <c r="F43">
        <f t="shared" si="1"/>
        <v>-0.42261826174069927</v>
      </c>
      <c r="G43">
        <f t="shared" si="0"/>
        <v>-24.999999999999993</v>
      </c>
      <c r="H43">
        <f t="shared" si="2"/>
        <v>335</v>
      </c>
      <c r="I43">
        <f t="shared" si="3"/>
        <v>335</v>
      </c>
      <c r="J43">
        <f>VLOOKUP(I43,basis!$A$2:$E$73,2,FALSE)</f>
        <v>282.71449999999999</v>
      </c>
      <c r="K43">
        <f>VLOOKUP(I43,basis!$A$2:$E$73,3,FALSE)</f>
        <v>6.29</v>
      </c>
      <c r="L43">
        <f t="shared" si="4"/>
        <v>0</v>
      </c>
      <c r="M43">
        <f t="shared" si="4"/>
        <v>0</v>
      </c>
    </row>
    <row r="44" spans="1:13" x14ac:dyDescent="0.3">
      <c r="A44">
        <v>210</v>
      </c>
      <c r="B44">
        <v>210</v>
      </c>
      <c r="C44">
        <v>90</v>
      </c>
      <c r="D44">
        <f>VLOOKUP(IF(OR(A44&lt;=90,A44&gt;=270),A44,IF(AND(A44&gt;90,A44&lt;=180),180-A44,540-A44)),basis!$A$2:$E$73,2,FALSE)</f>
        <v>327.85390000000001</v>
      </c>
      <c r="E44">
        <f>VLOOKUP(IF(OR(A44&lt;=90,A44&gt;=270),A44,IF(AND(A44&gt;90,A44&lt;=180),180-A44,540-A44)),basis!$A$2:$E$73,3,FALSE)</f>
        <v>7</v>
      </c>
      <c r="F44">
        <f t="shared" si="1"/>
        <v>-0.50000000000000011</v>
      </c>
      <c r="G44">
        <f t="shared" si="0"/>
        <v>-30.000000000000007</v>
      </c>
      <c r="H44">
        <f t="shared" si="2"/>
        <v>330</v>
      </c>
      <c r="I44">
        <f t="shared" si="3"/>
        <v>330</v>
      </c>
      <c r="J44">
        <f>VLOOKUP(I44,basis!$A$2:$E$73,2,FALSE)</f>
        <v>327.85390000000001</v>
      </c>
      <c r="K44">
        <f>VLOOKUP(I44,basis!$A$2:$E$73,3,FALSE)</f>
        <v>7</v>
      </c>
      <c r="L44">
        <f t="shared" si="4"/>
        <v>0</v>
      </c>
      <c r="M44">
        <f t="shared" si="4"/>
        <v>0</v>
      </c>
    </row>
    <row r="45" spans="1:13" x14ac:dyDescent="0.3">
      <c r="A45">
        <v>215</v>
      </c>
      <c r="B45">
        <v>215</v>
      </c>
      <c r="C45">
        <v>95</v>
      </c>
      <c r="D45">
        <f>VLOOKUP(IF(OR(A45&lt;=90,A45&gt;=270),A45,IF(AND(A45&gt;90,A45&lt;=180),180-A45,540-A45)),basis!$A$2:$E$73,2,FALSE)</f>
        <v>383.43869999999998</v>
      </c>
      <c r="E45">
        <f>VLOOKUP(IF(OR(A45&lt;=90,A45&gt;=270),A45,IF(AND(A45&gt;90,A45&lt;=180),180-A45,540-A45)),basis!$A$2:$E$73,3,FALSE)</f>
        <v>7.48</v>
      </c>
      <c r="F45">
        <f t="shared" si="1"/>
        <v>-0.5713938048432694</v>
      </c>
      <c r="G45">
        <f t="shared" si="0"/>
        <v>-34.847477302081273</v>
      </c>
      <c r="H45">
        <f t="shared" si="2"/>
        <v>325</v>
      </c>
      <c r="I45">
        <f t="shared" si="3"/>
        <v>325</v>
      </c>
      <c r="J45">
        <f>VLOOKUP(I45,basis!$A$2:$E$73,2,FALSE)</f>
        <v>383.43869999999998</v>
      </c>
      <c r="K45">
        <f>VLOOKUP(I45,basis!$A$2:$E$73,3,FALSE)</f>
        <v>7.48</v>
      </c>
      <c r="L45">
        <f t="shared" si="4"/>
        <v>0</v>
      </c>
      <c r="M45">
        <f t="shared" si="4"/>
        <v>0</v>
      </c>
    </row>
    <row r="46" spans="1:13" x14ac:dyDescent="0.3">
      <c r="A46">
        <v>220</v>
      </c>
      <c r="B46">
        <v>220</v>
      </c>
      <c r="C46">
        <v>90</v>
      </c>
      <c r="D46">
        <f>VLOOKUP(IF(OR(A46&lt;=90,A46&gt;=270),A46,IF(AND(A46&gt;90,A46&lt;=180),180-A46,540-A46)),basis!$A$2:$E$73,2,FALSE)</f>
        <v>433.96159999999998</v>
      </c>
      <c r="E46">
        <f>VLOOKUP(IF(OR(A46&lt;=90,A46&gt;=270),A46,IF(AND(A46&gt;90,A46&lt;=180),180-A46,540-A46)),basis!$A$2:$E$73,3,FALSE)</f>
        <v>8.7899999999999991</v>
      </c>
      <c r="F46">
        <f t="shared" si="1"/>
        <v>-0.64278760968653925</v>
      </c>
      <c r="G46">
        <f t="shared" si="0"/>
        <v>-39.999999999999993</v>
      </c>
      <c r="H46">
        <f t="shared" si="2"/>
        <v>320</v>
      </c>
      <c r="I46">
        <f t="shared" si="3"/>
        <v>320</v>
      </c>
      <c r="J46">
        <f>VLOOKUP(I46,basis!$A$2:$E$73,2,FALSE)</f>
        <v>433.96159999999998</v>
      </c>
      <c r="K46">
        <f>VLOOKUP(I46,basis!$A$2:$E$73,3,FALSE)</f>
        <v>8.7899999999999991</v>
      </c>
      <c r="L46">
        <f t="shared" si="4"/>
        <v>0</v>
      </c>
      <c r="M46">
        <f t="shared" si="4"/>
        <v>0</v>
      </c>
    </row>
    <row r="47" spans="1:13" x14ac:dyDescent="0.3">
      <c r="A47">
        <v>225</v>
      </c>
      <c r="B47">
        <v>225</v>
      </c>
      <c r="C47">
        <v>90</v>
      </c>
      <c r="D47">
        <f>VLOOKUP(IF(OR(A47&lt;=90,A47&gt;=270),A47,IF(AND(A47&gt;90,A47&lt;=180),180-A47,540-A47)),basis!$A$2:$E$73,2,FALSE)</f>
        <v>479.97500000000002</v>
      </c>
      <c r="E47">
        <f>VLOOKUP(IF(OR(A47&lt;=90,A47&gt;=270),A47,IF(AND(A47&gt;90,A47&lt;=180),180-A47,540-A47)),basis!$A$2:$E$73,3,FALSE)</f>
        <v>9.25</v>
      </c>
      <c r="F47">
        <f t="shared" si="1"/>
        <v>-0.70710678118654746</v>
      </c>
      <c r="G47">
        <f t="shared" si="0"/>
        <v>-45</v>
      </c>
      <c r="H47">
        <f t="shared" si="2"/>
        <v>315</v>
      </c>
      <c r="I47">
        <f t="shared" si="3"/>
        <v>315</v>
      </c>
      <c r="J47">
        <f>VLOOKUP(I47,basis!$A$2:$E$73,2,FALSE)</f>
        <v>479.97500000000002</v>
      </c>
      <c r="K47">
        <f>VLOOKUP(I47,basis!$A$2:$E$73,3,FALSE)</f>
        <v>9.25</v>
      </c>
      <c r="L47">
        <f t="shared" si="4"/>
        <v>0</v>
      </c>
      <c r="M47">
        <f t="shared" si="4"/>
        <v>0</v>
      </c>
    </row>
    <row r="48" spans="1:13" x14ac:dyDescent="0.3">
      <c r="A48">
        <v>230</v>
      </c>
      <c r="B48">
        <v>230</v>
      </c>
      <c r="C48">
        <v>90</v>
      </c>
      <c r="D48">
        <f>VLOOKUP(IF(OR(A48&lt;=90,A48&gt;=270),A48,IF(AND(A48&gt;90,A48&lt;=180),180-A48,540-A48)),basis!$A$2:$E$73,2,FALSE)</f>
        <v>584.41589999999997</v>
      </c>
      <c r="E48">
        <f>VLOOKUP(IF(OR(A48&lt;=90,A48&gt;=270),A48,IF(AND(A48&gt;90,A48&lt;=180),180-A48,540-A48)),basis!$A$2:$E$73,3,FALSE)</f>
        <v>10.23</v>
      </c>
      <c r="F48">
        <f t="shared" si="1"/>
        <v>-0.7660444431189779</v>
      </c>
      <c r="G48">
        <f t="shared" si="0"/>
        <v>-49.999999999999993</v>
      </c>
      <c r="H48">
        <f t="shared" si="2"/>
        <v>310</v>
      </c>
      <c r="I48">
        <f t="shared" si="3"/>
        <v>310</v>
      </c>
      <c r="J48">
        <f>VLOOKUP(I48,basis!$A$2:$E$73,2,FALSE)</f>
        <v>584.41589999999997</v>
      </c>
      <c r="K48">
        <f>VLOOKUP(I48,basis!$A$2:$E$73,3,FALSE)</f>
        <v>10.23</v>
      </c>
      <c r="L48">
        <f t="shared" si="4"/>
        <v>0</v>
      </c>
      <c r="M48">
        <f t="shared" si="4"/>
        <v>0</v>
      </c>
    </row>
    <row r="49" spans="1:13" x14ac:dyDescent="0.3">
      <c r="A49">
        <v>235</v>
      </c>
      <c r="B49">
        <v>235</v>
      </c>
      <c r="C49">
        <v>90</v>
      </c>
      <c r="D49">
        <f>VLOOKUP(IF(OR(A49&lt;=90,A49&gt;=270),A49,IF(AND(A49&gt;90,A49&lt;=180),180-A49,540-A49)),basis!$A$2:$E$73,2,FALSE)</f>
        <v>631.89269999999999</v>
      </c>
      <c r="E49">
        <f>VLOOKUP(IF(OR(A49&lt;=90,A49&gt;=270),A49,IF(AND(A49&gt;90,A49&lt;=180),180-A49,540-A49)),basis!$A$2:$E$73,3,FALSE)</f>
        <v>9.67</v>
      </c>
      <c r="F49">
        <f t="shared" si="1"/>
        <v>-0.81915204428899158</v>
      </c>
      <c r="G49">
        <f t="shared" si="0"/>
        <v>-54.999999999999972</v>
      </c>
      <c r="H49">
        <f t="shared" si="2"/>
        <v>305</v>
      </c>
      <c r="I49">
        <f t="shared" si="3"/>
        <v>305</v>
      </c>
      <c r="J49">
        <f>VLOOKUP(I49,basis!$A$2:$E$73,2,FALSE)</f>
        <v>631.89269999999999</v>
      </c>
      <c r="K49">
        <f>VLOOKUP(I49,basis!$A$2:$E$73,3,FALSE)</f>
        <v>9.67</v>
      </c>
      <c r="L49">
        <f t="shared" si="4"/>
        <v>0</v>
      </c>
      <c r="M49">
        <f t="shared" si="4"/>
        <v>0</v>
      </c>
    </row>
    <row r="50" spans="1:13" x14ac:dyDescent="0.3">
      <c r="A50">
        <v>240</v>
      </c>
      <c r="B50">
        <v>240</v>
      </c>
      <c r="C50">
        <v>90</v>
      </c>
      <c r="D50">
        <f>VLOOKUP(IF(OR(A50&lt;=90,A50&gt;=270),A50,IF(AND(A50&gt;90,A50&lt;=180),180-A50,540-A50)),basis!$A$2:$E$73,2,FALSE)</f>
        <v>656.3184</v>
      </c>
      <c r="E50">
        <f>VLOOKUP(IF(OR(A50&lt;=90,A50&gt;=270),A50,IF(AND(A50&gt;90,A50&lt;=180),180-A50,540-A50)),basis!$A$2:$E$73,3,FALSE)</f>
        <v>8.3800000000000008</v>
      </c>
      <c r="F50">
        <f t="shared" si="1"/>
        <v>-0.86602540378443837</v>
      </c>
      <c r="G50">
        <f t="shared" si="0"/>
        <v>-59.999999999999964</v>
      </c>
      <c r="H50">
        <f t="shared" si="2"/>
        <v>300</v>
      </c>
      <c r="I50">
        <f t="shared" si="3"/>
        <v>300</v>
      </c>
      <c r="J50">
        <f>VLOOKUP(I50,basis!$A$2:$E$73,2,FALSE)</f>
        <v>656.3184</v>
      </c>
      <c r="K50">
        <f>VLOOKUP(I50,basis!$A$2:$E$73,3,FALSE)</f>
        <v>8.3800000000000008</v>
      </c>
      <c r="L50">
        <f t="shared" si="4"/>
        <v>0</v>
      </c>
      <c r="M50">
        <f t="shared" si="4"/>
        <v>0</v>
      </c>
    </row>
    <row r="51" spans="1:13" x14ac:dyDescent="0.3">
      <c r="A51">
        <v>245</v>
      </c>
      <c r="B51">
        <v>245</v>
      </c>
      <c r="C51">
        <v>90</v>
      </c>
      <c r="D51">
        <f>VLOOKUP(IF(OR(A51&lt;=90,A51&gt;=270),A51,IF(AND(A51&gt;90,A51&lt;=180),180-A51,540-A51)),basis!$A$2:$E$73,2,FALSE)</f>
        <v>671.39490000000001</v>
      </c>
      <c r="E51">
        <f>VLOOKUP(IF(OR(A51&lt;=90,A51&gt;=270),A51,IF(AND(A51&gt;90,A51&lt;=180),180-A51,540-A51)),basis!$A$2:$E$73,3,FALSE)</f>
        <v>7.67</v>
      </c>
      <c r="F51">
        <f t="shared" si="1"/>
        <v>-0.90630778703665005</v>
      </c>
      <c r="G51">
        <f t="shared" si="0"/>
        <v>-65.000000000000014</v>
      </c>
      <c r="H51">
        <f t="shared" si="2"/>
        <v>295</v>
      </c>
      <c r="I51">
        <f t="shared" si="3"/>
        <v>295</v>
      </c>
      <c r="J51">
        <f>VLOOKUP(I51,basis!$A$2:$E$73,2,FALSE)</f>
        <v>671.39490000000001</v>
      </c>
      <c r="K51">
        <f>VLOOKUP(I51,basis!$A$2:$E$73,3,FALSE)</f>
        <v>7.67</v>
      </c>
      <c r="L51">
        <f t="shared" si="4"/>
        <v>0</v>
      </c>
      <c r="M51">
        <f t="shared" si="4"/>
        <v>0</v>
      </c>
    </row>
    <row r="52" spans="1:13" x14ac:dyDescent="0.3">
      <c r="A52">
        <v>250</v>
      </c>
      <c r="B52">
        <v>250</v>
      </c>
      <c r="C52">
        <v>90</v>
      </c>
      <c r="D52">
        <f>VLOOKUP(IF(OR(A52&lt;=90,A52&gt;=270),A52,IF(AND(A52&gt;90,A52&lt;=180),180-A52,540-A52)),basis!$A$2:$E$73,2,FALSE)</f>
        <v>692.82650000000001</v>
      </c>
      <c r="E52">
        <f>VLOOKUP(IF(OR(A52&lt;=90,A52&gt;=270),A52,IF(AND(A52&gt;90,A52&lt;=180),180-A52,540-A52)),basis!$A$2:$E$73,3,FALSE)</f>
        <v>7.01</v>
      </c>
      <c r="F52">
        <f t="shared" si="1"/>
        <v>-0.93969262078590821</v>
      </c>
      <c r="G52">
        <f t="shared" si="0"/>
        <v>-69.999999999999972</v>
      </c>
      <c r="H52">
        <f t="shared" si="2"/>
        <v>290</v>
      </c>
      <c r="I52">
        <f t="shared" si="3"/>
        <v>290</v>
      </c>
      <c r="J52">
        <f>VLOOKUP(I52,basis!$A$2:$E$73,2,FALSE)</f>
        <v>692.82650000000001</v>
      </c>
      <c r="K52">
        <f>VLOOKUP(I52,basis!$A$2:$E$73,3,FALSE)</f>
        <v>7.01</v>
      </c>
      <c r="L52">
        <f t="shared" si="4"/>
        <v>0</v>
      </c>
      <c r="M52">
        <f t="shared" si="4"/>
        <v>0</v>
      </c>
    </row>
    <row r="53" spans="1:13" x14ac:dyDescent="0.3">
      <c r="A53">
        <v>255</v>
      </c>
      <c r="B53">
        <v>255</v>
      </c>
      <c r="C53">
        <v>90</v>
      </c>
      <c r="D53">
        <f>VLOOKUP(IF(OR(A53&lt;=90,A53&gt;=270),A53,IF(AND(A53&gt;90,A53&lt;=180),180-A53,540-A53)),basis!$A$2:$E$73,2,FALSE)</f>
        <v>694.43809999999996</v>
      </c>
      <c r="E53">
        <f>VLOOKUP(IF(OR(A53&lt;=90,A53&gt;=270),A53,IF(AND(A53&gt;90,A53&lt;=180),180-A53,540-A53)),basis!$A$2:$E$73,3,FALSE)</f>
        <v>6.73</v>
      </c>
      <c r="F53">
        <f t="shared" si="1"/>
        <v>-0.96592582628906831</v>
      </c>
      <c r="G53">
        <f t="shared" si="0"/>
        <v>-75</v>
      </c>
      <c r="H53">
        <f t="shared" si="2"/>
        <v>285</v>
      </c>
      <c r="I53">
        <f t="shared" si="3"/>
        <v>285</v>
      </c>
      <c r="J53">
        <f>VLOOKUP(I53,basis!$A$2:$E$73,2,FALSE)</f>
        <v>694.43809999999996</v>
      </c>
      <c r="K53">
        <f>VLOOKUP(I53,basis!$A$2:$E$73,3,FALSE)</f>
        <v>6.73</v>
      </c>
      <c r="L53">
        <f t="shared" si="4"/>
        <v>0</v>
      </c>
      <c r="M53">
        <f t="shared" si="4"/>
        <v>0</v>
      </c>
    </row>
    <row r="54" spans="1:13" x14ac:dyDescent="0.3">
      <c r="A54">
        <v>260</v>
      </c>
      <c r="B54">
        <v>260</v>
      </c>
      <c r="C54">
        <v>90</v>
      </c>
      <c r="D54">
        <f>VLOOKUP(IF(OR(A54&lt;=90,A54&gt;=270),A54,IF(AND(A54&gt;90,A54&lt;=180),180-A54,540-A54)),basis!$A$2:$E$73,2,FALSE)</f>
        <v>698.23059999999998</v>
      </c>
      <c r="E54">
        <f>VLOOKUP(IF(OR(A54&lt;=90,A54&gt;=270),A54,IF(AND(A54&gt;90,A54&lt;=180),180-A54,540-A54)),basis!$A$2:$E$73,3,FALSE)</f>
        <v>6.79</v>
      </c>
      <c r="F54">
        <f t="shared" si="1"/>
        <v>-0.98480775301220802</v>
      </c>
      <c r="G54">
        <f t="shared" si="0"/>
        <v>-80.000000000000028</v>
      </c>
      <c r="H54">
        <f t="shared" si="2"/>
        <v>280</v>
      </c>
      <c r="I54">
        <f t="shared" si="3"/>
        <v>280</v>
      </c>
      <c r="J54">
        <f>VLOOKUP(I54,basis!$A$2:$E$73,2,FALSE)</f>
        <v>698.23059999999998</v>
      </c>
      <c r="K54">
        <f>VLOOKUP(I54,basis!$A$2:$E$73,3,FALSE)</f>
        <v>6.79</v>
      </c>
      <c r="L54">
        <f t="shared" si="4"/>
        <v>0</v>
      </c>
      <c r="M54">
        <f t="shared" si="4"/>
        <v>0</v>
      </c>
    </row>
    <row r="55" spans="1:13" x14ac:dyDescent="0.3">
      <c r="A55">
        <v>265</v>
      </c>
      <c r="B55">
        <v>265</v>
      </c>
      <c r="C55">
        <v>90</v>
      </c>
      <c r="D55">
        <f>VLOOKUP(IF(OR(A55&lt;=90,A55&gt;=270),A55,IF(AND(A55&gt;90,A55&lt;=180),180-A55,540-A55)),basis!$A$2:$E$73,2,FALSE)</f>
        <v>701.79259999999999</v>
      </c>
      <c r="E55">
        <f>VLOOKUP(IF(OR(A55&lt;=90,A55&gt;=270),A55,IF(AND(A55&gt;90,A55&lt;=180),180-A55,540-A55)),basis!$A$2:$E$73,3,FALSE)</f>
        <v>6.97</v>
      </c>
      <c r="F55">
        <f t="shared" si="1"/>
        <v>-0.99619469809174555</v>
      </c>
      <c r="G55">
        <f t="shared" si="0"/>
        <v>-85.000000000000014</v>
      </c>
      <c r="H55">
        <f t="shared" si="2"/>
        <v>275</v>
      </c>
      <c r="I55">
        <f t="shared" si="3"/>
        <v>275</v>
      </c>
      <c r="J55">
        <f>VLOOKUP(I55,basis!$A$2:$E$73,2,FALSE)</f>
        <v>701.79259999999999</v>
      </c>
      <c r="K55">
        <f>VLOOKUP(I55,basis!$A$2:$E$73,3,FALSE)</f>
        <v>6.97</v>
      </c>
      <c r="L55">
        <f t="shared" si="4"/>
        <v>0</v>
      </c>
      <c r="M55">
        <f t="shared" si="4"/>
        <v>0</v>
      </c>
    </row>
    <row r="56" spans="1:13" x14ac:dyDescent="0.3">
      <c r="A56">
        <v>270</v>
      </c>
      <c r="B56">
        <v>270</v>
      </c>
      <c r="C56">
        <v>90</v>
      </c>
      <c r="D56">
        <f>VLOOKUP(IF(OR(A56&lt;=90,A56&gt;=270),A56,IF(AND(A56&gt;90,A56&lt;=180),180-A56,540-A56)),basis!$A$2:$E$73,2,FALSE)</f>
        <v>692.34040000000005</v>
      </c>
      <c r="E56">
        <f>VLOOKUP(IF(OR(A56&lt;=90,A56&gt;=270),A56,IF(AND(A56&gt;90,A56&lt;=180),180-A56,540-A56)),basis!$A$2:$E$73,3,FALSE)</f>
        <v>7.51</v>
      </c>
      <c r="F56">
        <f t="shared" si="1"/>
        <v>-1</v>
      </c>
      <c r="G56">
        <f t="shared" si="0"/>
        <v>-90</v>
      </c>
      <c r="H56">
        <f t="shared" si="2"/>
        <v>270</v>
      </c>
      <c r="I56">
        <f t="shared" si="3"/>
        <v>270</v>
      </c>
      <c r="J56">
        <f>VLOOKUP(I56,basis!$A$2:$E$73,2,FALSE)</f>
        <v>692.34040000000005</v>
      </c>
      <c r="K56">
        <f>VLOOKUP(I56,basis!$A$2:$E$73,3,FALSE)</f>
        <v>7.51</v>
      </c>
      <c r="L56">
        <f t="shared" si="4"/>
        <v>0</v>
      </c>
      <c r="M56">
        <f t="shared" si="4"/>
        <v>0</v>
      </c>
    </row>
    <row r="57" spans="1:13" x14ac:dyDescent="0.3">
      <c r="A57">
        <v>275</v>
      </c>
      <c r="B57">
        <v>275</v>
      </c>
      <c r="C57">
        <v>90</v>
      </c>
      <c r="D57">
        <f>VLOOKUP(IF(OR(A57&lt;=90,A57&gt;=270),A57,IF(AND(A57&gt;90,A57&lt;=180),180-A57,540-A57)),basis!$A$2:$E$73,2,FALSE)</f>
        <v>701.79259999999999</v>
      </c>
      <c r="E57">
        <f>VLOOKUP(IF(OR(A57&lt;=90,A57&gt;=270),A57,IF(AND(A57&gt;90,A57&lt;=180),180-A57,540-A57)),basis!$A$2:$E$73,3,FALSE)</f>
        <v>6.97</v>
      </c>
      <c r="F57">
        <f t="shared" si="1"/>
        <v>-0.99619469809174555</v>
      </c>
      <c r="G57">
        <f t="shared" si="0"/>
        <v>-85.000000000000014</v>
      </c>
      <c r="H57">
        <f t="shared" si="2"/>
        <v>275</v>
      </c>
      <c r="I57">
        <f t="shared" si="3"/>
        <v>275</v>
      </c>
      <c r="J57">
        <f>VLOOKUP(I57,basis!$A$2:$E$73,2,FALSE)</f>
        <v>701.79259999999999</v>
      </c>
      <c r="K57">
        <f>VLOOKUP(I57,basis!$A$2:$E$73,3,FALSE)</f>
        <v>6.97</v>
      </c>
      <c r="L57">
        <f t="shared" si="4"/>
        <v>0</v>
      </c>
      <c r="M57">
        <f t="shared" si="4"/>
        <v>0</v>
      </c>
    </row>
    <row r="58" spans="1:13" x14ac:dyDescent="0.3">
      <c r="A58">
        <v>280</v>
      </c>
      <c r="B58">
        <v>280</v>
      </c>
      <c r="C58">
        <v>90</v>
      </c>
      <c r="D58">
        <f>VLOOKUP(IF(OR(A58&lt;=90,A58&gt;=270),A58,IF(AND(A58&gt;90,A58&lt;=180),180-A58,540-A58)),basis!$A$2:$E$73,2,FALSE)</f>
        <v>698.23059999999998</v>
      </c>
      <c r="E58">
        <f>VLOOKUP(IF(OR(A58&lt;=90,A58&gt;=270),A58,IF(AND(A58&gt;90,A58&lt;=180),180-A58,540-A58)),basis!$A$2:$E$73,3,FALSE)</f>
        <v>6.79</v>
      </c>
      <c r="F58">
        <f t="shared" si="1"/>
        <v>-0.98480775301220813</v>
      </c>
      <c r="G58">
        <f t="shared" si="0"/>
        <v>-80.000000000000028</v>
      </c>
      <c r="H58">
        <f t="shared" si="2"/>
        <v>280</v>
      </c>
      <c r="I58">
        <f t="shared" si="3"/>
        <v>280</v>
      </c>
      <c r="J58">
        <f>VLOOKUP(I58,basis!$A$2:$E$73,2,FALSE)</f>
        <v>698.23059999999998</v>
      </c>
      <c r="K58">
        <f>VLOOKUP(I58,basis!$A$2:$E$73,3,FALSE)</f>
        <v>6.79</v>
      </c>
      <c r="L58">
        <f t="shared" si="4"/>
        <v>0</v>
      </c>
      <c r="M58">
        <f t="shared" si="4"/>
        <v>0</v>
      </c>
    </row>
    <row r="59" spans="1:13" x14ac:dyDescent="0.3">
      <c r="A59">
        <v>285</v>
      </c>
      <c r="B59">
        <v>285</v>
      </c>
      <c r="C59">
        <v>90</v>
      </c>
      <c r="D59">
        <f>VLOOKUP(IF(OR(A59&lt;=90,A59&gt;=270),A59,IF(AND(A59&gt;90,A59&lt;=180),180-A59,540-A59)),basis!$A$2:$E$73,2,FALSE)</f>
        <v>694.43809999999996</v>
      </c>
      <c r="E59">
        <f>VLOOKUP(IF(OR(A59&lt;=90,A59&gt;=270),A59,IF(AND(A59&gt;90,A59&lt;=180),180-A59,540-A59)),basis!$A$2:$E$73,3,FALSE)</f>
        <v>6.73</v>
      </c>
      <c r="F59">
        <f t="shared" si="1"/>
        <v>-0.96592582628906842</v>
      </c>
      <c r="G59">
        <f t="shared" si="0"/>
        <v>-75.000000000000028</v>
      </c>
      <c r="H59">
        <f t="shared" si="2"/>
        <v>285</v>
      </c>
      <c r="I59">
        <f t="shared" si="3"/>
        <v>285</v>
      </c>
      <c r="J59">
        <f>VLOOKUP(I59,basis!$A$2:$E$73,2,FALSE)</f>
        <v>694.43809999999996</v>
      </c>
      <c r="K59">
        <f>VLOOKUP(I59,basis!$A$2:$E$73,3,FALSE)</f>
        <v>6.73</v>
      </c>
      <c r="L59">
        <f t="shared" si="4"/>
        <v>0</v>
      </c>
      <c r="M59">
        <f t="shared" si="4"/>
        <v>0</v>
      </c>
    </row>
    <row r="60" spans="1:13" x14ac:dyDescent="0.3">
      <c r="A60">
        <v>290</v>
      </c>
      <c r="B60">
        <v>270</v>
      </c>
      <c r="C60">
        <v>85</v>
      </c>
      <c r="D60">
        <f>VLOOKUP(IF(OR(A60&lt;=90,A60&gt;=270),A60,IF(AND(A60&gt;90,A60&lt;=180),180-A60,540-A60)),basis!$A$2:$E$73,2,FALSE)</f>
        <v>692.82650000000001</v>
      </c>
      <c r="E60">
        <f>VLOOKUP(IF(OR(A60&lt;=90,A60&gt;=270),A60,IF(AND(A60&gt;90,A60&lt;=180),180-A60,540-A60)),basis!$A$2:$E$73,3,FALSE)</f>
        <v>7.01</v>
      </c>
      <c r="F60">
        <f t="shared" si="1"/>
        <v>-0.99619469809174555</v>
      </c>
      <c r="G60">
        <f t="shared" si="0"/>
        <v>-85.000000000000014</v>
      </c>
      <c r="H60">
        <f t="shared" si="2"/>
        <v>275</v>
      </c>
      <c r="I60">
        <f t="shared" si="3"/>
        <v>275</v>
      </c>
      <c r="J60">
        <f>VLOOKUP(I60,basis!$A$2:$E$73,2,FALSE)</f>
        <v>701.79259999999999</v>
      </c>
      <c r="K60">
        <f>VLOOKUP(I60,basis!$A$2:$E$73,3,FALSE)</f>
        <v>6.97</v>
      </c>
      <c r="L60">
        <f t="shared" si="4"/>
        <v>8.9660999999999831</v>
      </c>
      <c r="M60">
        <f t="shared" si="4"/>
        <v>-4.0000000000000036E-2</v>
      </c>
    </row>
    <row r="61" spans="1:13" x14ac:dyDescent="0.3">
      <c r="A61">
        <v>295</v>
      </c>
      <c r="B61">
        <v>295</v>
      </c>
      <c r="C61">
        <v>90</v>
      </c>
      <c r="D61">
        <f>VLOOKUP(IF(OR(A61&lt;=90,A61&gt;=270),A61,IF(AND(A61&gt;90,A61&lt;=180),180-A61,540-A61)),basis!$A$2:$E$73,2,FALSE)</f>
        <v>671.39490000000001</v>
      </c>
      <c r="E61">
        <f>VLOOKUP(IF(OR(A61&lt;=90,A61&gt;=270),A61,IF(AND(A61&gt;90,A61&lt;=180),180-A61,540-A61)),basis!$A$2:$E$73,3,FALSE)</f>
        <v>7.67</v>
      </c>
      <c r="F61">
        <f t="shared" si="1"/>
        <v>-0.90630778703665027</v>
      </c>
      <c r="G61">
        <f t="shared" si="0"/>
        <v>-65.000000000000043</v>
      </c>
      <c r="H61">
        <f t="shared" si="2"/>
        <v>295</v>
      </c>
      <c r="I61">
        <f t="shared" si="3"/>
        <v>295</v>
      </c>
      <c r="J61">
        <f>VLOOKUP(I61,basis!$A$2:$E$73,2,FALSE)</f>
        <v>671.39490000000001</v>
      </c>
      <c r="K61">
        <f>VLOOKUP(I61,basis!$A$2:$E$73,3,FALSE)</f>
        <v>7.67</v>
      </c>
      <c r="L61">
        <f t="shared" si="4"/>
        <v>0</v>
      </c>
      <c r="M61">
        <f t="shared" si="4"/>
        <v>0</v>
      </c>
    </row>
    <row r="62" spans="1:13" x14ac:dyDescent="0.3">
      <c r="A62">
        <v>300</v>
      </c>
      <c r="B62">
        <v>300</v>
      </c>
      <c r="C62">
        <v>90</v>
      </c>
      <c r="D62">
        <f>VLOOKUP(IF(OR(A62&lt;=90,A62&gt;=270),A62,IF(AND(A62&gt;90,A62&lt;=180),180-A62,540-A62)),basis!$A$2:$E$73,2,FALSE)</f>
        <v>656.3184</v>
      </c>
      <c r="E62">
        <f>VLOOKUP(IF(OR(A62&lt;=90,A62&gt;=270),A62,IF(AND(A62&gt;90,A62&lt;=180),180-A62,540-A62)),basis!$A$2:$E$73,3,FALSE)</f>
        <v>8.3800000000000008</v>
      </c>
      <c r="F62">
        <f t="shared" si="1"/>
        <v>-0.8660254037844386</v>
      </c>
      <c r="G62">
        <f t="shared" si="0"/>
        <v>-60</v>
      </c>
      <c r="H62">
        <f t="shared" si="2"/>
        <v>300</v>
      </c>
      <c r="I62">
        <f t="shared" si="3"/>
        <v>300</v>
      </c>
      <c r="J62">
        <f>VLOOKUP(I62,basis!$A$2:$E$73,2,FALSE)</f>
        <v>656.3184</v>
      </c>
      <c r="K62">
        <f>VLOOKUP(I62,basis!$A$2:$E$73,3,FALSE)</f>
        <v>8.3800000000000008</v>
      </c>
      <c r="L62">
        <f t="shared" si="4"/>
        <v>0</v>
      </c>
      <c r="M62">
        <f t="shared" si="4"/>
        <v>0</v>
      </c>
    </row>
    <row r="63" spans="1:13" x14ac:dyDescent="0.3">
      <c r="A63">
        <v>305</v>
      </c>
      <c r="B63">
        <v>305</v>
      </c>
      <c r="C63">
        <v>90</v>
      </c>
      <c r="D63">
        <f>VLOOKUP(IF(OR(A63&lt;=90,A63&gt;=270),A63,IF(AND(A63&gt;90,A63&lt;=180),180-A63,540-A63)),basis!$A$2:$E$73,2,FALSE)</f>
        <v>631.89269999999999</v>
      </c>
      <c r="E63">
        <f>VLOOKUP(IF(OR(A63&lt;=90,A63&gt;=270),A63,IF(AND(A63&gt;90,A63&lt;=180),180-A63,540-A63)),basis!$A$2:$E$73,3,FALSE)</f>
        <v>9.67</v>
      </c>
      <c r="F63">
        <f t="shared" si="1"/>
        <v>-0.8191520442889918</v>
      </c>
      <c r="G63">
        <f t="shared" si="0"/>
        <v>-55.000000000000007</v>
      </c>
      <c r="H63">
        <f t="shared" si="2"/>
        <v>305</v>
      </c>
      <c r="I63">
        <f t="shared" si="3"/>
        <v>305</v>
      </c>
      <c r="J63">
        <f>VLOOKUP(I63,basis!$A$2:$E$73,2,FALSE)</f>
        <v>631.89269999999999</v>
      </c>
      <c r="K63">
        <f>VLOOKUP(I63,basis!$A$2:$E$73,3,FALSE)</f>
        <v>9.67</v>
      </c>
      <c r="L63">
        <f t="shared" si="4"/>
        <v>0</v>
      </c>
      <c r="M63">
        <f t="shared" si="4"/>
        <v>0</v>
      </c>
    </row>
    <row r="64" spans="1:13" x14ac:dyDescent="0.3">
      <c r="A64">
        <v>310</v>
      </c>
      <c r="B64">
        <v>310</v>
      </c>
      <c r="C64">
        <v>90</v>
      </c>
      <c r="D64">
        <f>VLOOKUP(IF(OR(A64&lt;=90,A64&gt;=270),A64,IF(AND(A64&gt;90,A64&lt;=180),180-A64,540-A64)),basis!$A$2:$E$73,2,FALSE)</f>
        <v>584.41589999999997</v>
      </c>
      <c r="E64">
        <f>VLOOKUP(IF(OR(A64&lt;=90,A64&gt;=270),A64,IF(AND(A64&gt;90,A64&lt;=180),180-A64,540-A64)),basis!$A$2:$E$73,3,FALSE)</f>
        <v>10.23</v>
      </c>
      <c r="F64">
        <f t="shared" si="1"/>
        <v>-0.76604444311897812</v>
      </c>
      <c r="G64">
        <f t="shared" si="0"/>
        <v>-50</v>
      </c>
      <c r="H64">
        <f t="shared" si="2"/>
        <v>310</v>
      </c>
      <c r="I64">
        <f t="shared" si="3"/>
        <v>310</v>
      </c>
      <c r="J64">
        <f>VLOOKUP(I64,basis!$A$2:$E$73,2,FALSE)</f>
        <v>584.41589999999997</v>
      </c>
      <c r="K64">
        <f>VLOOKUP(I64,basis!$A$2:$E$73,3,FALSE)</f>
        <v>10.23</v>
      </c>
      <c r="L64">
        <f t="shared" si="4"/>
        <v>0</v>
      </c>
      <c r="M64">
        <f t="shared" si="4"/>
        <v>0</v>
      </c>
    </row>
    <row r="65" spans="1:13" x14ac:dyDescent="0.3">
      <c r="A65">
        <v>315</v>
      </c>
      <c r="B65">
        <v>315</v>
      </c>
      <c r="C65">
        <v>90</v>
      </c>
      <c r="D65">
        <f>VLOOKUP(IF(OR(A65&lt;=90,A65&gt;=270),A65,IF(AND(A65&gt;90,A65&lt;=180),180-A65,540-A65)),basis!$A$2:$E$73,2,FALSE)</f>
        <v>479.97500000000002</v>
      </c>
      <c r="E65">
        <f>VLOOKUP(IF(OR(A65&lt;=90,A65&gt;=270),A65,IF(AND(A65&gt;90,A65&lt;=180),180-A65,540-A65)),basis!$A$2:$E$73,3,FALSE)</f>
        <v>9.25</v>
      </c>
      <c r="F65">
        <f t="shared" si="1"/>
        <v>-0.70710678118654768</v>
      </c>
      <c r="G65">
        <f t="shared" si="0"/>
        <v>-45.000000000000007</v>
      </c>
      <c r="H65">
        <f t="shared" si="2"/>
        <v>315</v>
      </c>
      <c r="I65">
        <f t="shared" si="3"/>
        <v>315</v>
      </c>
      <c r="J65">
        <f>VLOOKUP(I65,basis!$A$2:$E$73,2,FALSE)</f>
        <v>479.97500000000002</v>
      </c>
      <c r="K65">
        <f>VLOOKUP(I65,basis!$A$2:$E$73,3,FALSE)</f>
        <v>9.25</v>
      </c>
      <c r="L65">
        <f t="shared" si="4"/>
        <v>0</v>
      </c>
      <c r="M65">
        <f t="shared" si="4"/>
        <v>0</v>
      </c>
    </row>
    <row r="66" spans="1:13" x14ac:dyDescent="0.3">
      <c r="A66">
        <v>320</v>
      </c>
      <c r="B66">
        <v>320</v>
      </c>
      <c r="C66">
        <v>90</v>
      </c>
      <c r="D66">
        <f>VLOOKUP(IF(OR(A66&lt;=90,A66&gt;=270),A66,IF(AND(A66&gt;90,A66&lt;=180),180-A66,540-A66)),basis!$A$2:$E$73,2,FALSE)</f>
        <v>433.96159999999998</v>
      </c>
      <c r="E66">
        <f>VLOOKUP(IF(OR(A66&lt;=90,A66&gt;=270),A66,IF(AND(A66&gt;90,A66&lt;=180),180-A66,540-A66)),basis!$A$2:$E$73,3,FALSE)</f>
        <v>8.7899999999999991</v>
      </c>
      <c r="F66">
        <f t="shared" si="1"/>
        <v>-0.64278760968653958</v>
      </c>
      <c r="G66">
        <f t="shared" ref="G66:G73" si="5">ASIN(F66)/PI()*180</f>
        <v>-40.000000000000021</v>
      </c>
      <c r="H66">
        <f t="shared" si="2"/>
        <v>320</v>
      </c>
      <c r="I66">
        <f t="shared" si="3"/>
        <v>320</v>
      </c>
      <c r="J66">
        <f>VLOOKUP(I66,basis!$A$2:$E$73,2,FALSE)</f>
        <v>433.96159999999998</v>
      </c>
      <c r="K66">
        <f>VLOOKUP(I66,basis!$A$2:$E$73,3,FALSE)</f>
        <v>8.7899999999999991</v>
      </c>
      <c r="L66">
        <f t="shared" si="4"/>
        <v>0</v>
      </c>
      <c r="M66">
        <f t="shared" si="4"/>
        <v>0</v>
      </c>
    </row>
    <row r="67" spans="1:13" x14ac:dyDescent="0.3">
      <c r="A67">
        <v>325</v>
      </c>
      <c r="B67">
        <v>325</v>
      </c>
      <c r="C67">
        <v>90</v>
      </c>
      <c r="D67">
        <f>VLOOKUP(IF(OR(A67&lt;=90,A67&gt;=270),A67,IF(AND(A67&gt;90,A67&lt;=180),180-A67,540-A67)),basis!$A$2:$E$73,2,FALSE)</f>
        <v>383.43869999999998</v>
      </c>
      <c r="E67">
        <f>VLOOKUP(IF(OR(A67&lt;=90,A67&gt;=270),A67,IF(AND(A67&gt;90,A67&lt;=180),180-A67,540-A67)),basis!$A$2:$E$73,3,FALSE)</f>
        <v>7.48</v>
      </c>
      <c r="F67">
        <f t="shared" ref="F67:F73" si="6">COS((C67-90)/180*PI())*SIN(B67/180*PI())</f>
        <v>-0.57357643635104649</v>
      </c>
      <c r="G67">
        <f t="shared" si="5"/>
        <v>-35.000000000000028</v>
      </c>
      <c r="H67">
        <f t="shared" ref="H67:H73" si="7">IF(G67&lt;0,ROUND((G67+360)/5,0)*5,ROUND(G67/5,0)*5)</f>
        <v>325</v>
      </c>
      <c r="I67">
        <f t="shared" ref="I67:I73" si="8">IF(H67=360,0,H67)</f>
        <v>325</v>
      </c>
      <c r="J67">
        <f>VLOOKUP(I67,basis!$A$2:$E$73,2,FALSE)</f>
        <v>383.43869999999998</v>
      </c>
      <c r="K67">
        <f>VLOOKUP(I67,basis!$A$2:$E$73,3,FALSE)</f>
        <v>7.48</v>
      </c>
      <c r="L67">
        <f t="shared" ref="L67:M73" si="9">J67-D67</f>
        <v>0</v>
      </c>
      <c r="M67">
        <f t="shared" si="9"/>
        <v>0</v>
      </c>
    </row>
    <row r="68" spans="1:13" x14ac:dyDescent="0.3">
      <c r="A68">
        <v>330</v>
      </c>
      <c r="B68">
        <v>330</v>
      </c>
      <c r="C68">
        <v>90</v>
      </c>
      <c r="D68">
        <f>VLOOKUP(IF(OR(A68&lt;=90,A68&gt;=270),A68,IF(AND(A68&gt;90,A68&lt;=180),180-A68,540-A68)),basis!$A$2:$E$73,2,FALSE)</f>
        <v>327.85390000000001</v>
      </c>
      <c r="E68">
        <f>VLOOKUP(IF(OR(A68&lt;=90,A68&gt;=270),A68,IF(AND(A68&gt;90,A68&lt;=180),180-A68,540-A68)),basis!$A$2:$E$73,3,FALSE)</f>
        <v>7</v>
      </c>
      <c r="F68">
        <f t="shared" si="6"/>
        <v>-0.50000000000000044</v>
      </c>
      <c r="G68">
        <f t="shared" si="5"/>
        <v>-30.000000000000039</v>
      </c>
      <c r="H68">
        <f t="shared" si="7"/>
        <v>330</v>
      </c>
      <c r="I68">
        <f t="shared" si="8"/>
        <v>330</v>
      </c>
      <c r="J68">
        <f>VLOOKUP(I68,basis!$A$2:$E$73,2,FALSE)</f>
        <v>327.85390000000001</v>
      </c>
      <c r="K68">
        <f>VLOOKUP(I68,basis!$A$2:$E$73,3,FALSE)</f>
        <v>7</v>
      </c>
      <c r="L68">
        <f t="shared" si="9"/>
        <v>0</v>
      </c>
      <c r="M68">
        <f t="shared" si="9"/>
        <v>0</v>
      </c>
    </row>
    <row r="69" spans="1:13" x14ac:dyDescent="0.3">
      <c r="A69">
        <v>335</v>
      </c>
      <c r="B69">
        <v>335</v>
      </c>
      <c r="C69">
        <v>90</v>
      </c>
      <c r="D69">
        <f>VLOOKUP(IF(OR(A69&lt;=90,A69&gt;=270),A69,IF(AND(A69&gt;90,A69&lt;=180),180-A69,540-A69)),basis!$A$2:$E$73,2,FALSE)</f>
        <v>282.71449999999999</v>
      </c>
      <c r="E69">
        <f>VLOOKUP(IF(OR(A69&lt;=90,A69&gt;=270),A69,IF(AND(A69&gt;90,A69&lt;=180),180-A69,540-A69)),basis!$A$2:$E$73,3,FALSE)</f>
        <v>6.29</v>
      </c>
      <c r="F69">
        <f t="shared" si="6"/>
        <v>-0.42261826174069922</v>
      </c>
      <c r="G69">
        <f t="shared" si="5"/>
        <v>-24.999999999999986</v>
      </c>
      <c r="H69">
        <f t="shared" si="7"/>
        <v>335</v>
      </c>
      <c r="I69">
        <f t="shared" si="8"/>
        <v>335</v>
      </c>
      <c r="J69">
        <f>VLOOKUP(I69,basis!$A$2:$E$73,2,FALSE)</f>
        <v>282.71449999999999</v>
      </c>
      <c r="K69">
        <f>VLOOKUP(I69,basis!$A$2:$E$73,3,FALSE)</f>
        <v>6.29</v>
      </c>
      <c r="L69">
        <f t="shared" si="9"/>
        <v>0</v>
      </c>
      <c r="M69">
        <f t="shared" si="9"/>
        <v>0</v>
      </c>
    </row>
    <row r="70" spans="1:13" x14ac:dyDescent="0.3">
      <c r="A70">
        <v>340</v>
      </c>
      <c r="B70">
        <v>340</v>
      </c>
      <c r="C70">
        <v>90</v>
      </c>
      <c r="D70">
        <f>VLOOKUP(IF(OR(A70&lt;=90,A70&gt;=270),A70,IF(AND(A70&gt;90,A70&lt;=180),180-A70,540-A70)),basis!$A$2:$E$73,2,FALSE)</f>
        <v>220.5504</v>
      </c>
      <c r="E70">
        <f>VLOOKUP(IF(OR(A70&lt;=90,A70&gt;=270),A70,IF(AND(A70&gt;90,A70&lt;=180),180-A70,540-A70)),basis!$A$2:$E$73,3,FALSE)</f>
        <v>5.32</v>
      </c>
      <c r="F70">
        <f t="shared" si="6"/>
        <v>-0.34202014332566943</v>
      </c>
      <c r="G70">
        <f t="shared" si="5"/>
        <v>-20.000000000000043</v>
      </c>
      <c r="H70">
        <f t="shared" si="7"/>
        <v>340</v>
      </c>
      <c r="I70">
        <f t="shared" si="8"/>
        <v>340</v>
      </c>
      <c r="J70">
        <f>VLOOKUP(I70,basis!$A$2:$E$73,2,FALSE)</f>
        <v>220.5504</v>
      </c>
      <c r="K70">
        <f>VLOOKUP(I70,basis!$A$2:$E$73,3,FALSE)</f>
        <v>5.32</v>
      </c>
      <c r="L70">
        <f t="shared" si="9"/>
        <v>0</v>
      </c>
      <c r="M70">
        <f t="shared" si="9"/>
        <v>0</v>
      </c>
    </row>
    <row r="71" spans="1:13" x14ac:dyDescent="0.3">
      <c r="A71">
        <v>345</v>
      </c>
      <c r="B71">
        <v>345</v>
      </c>
      <c r="C71">
        <v>90</v>
      </c>
      <c r="D71">
        <f>VLOOKUP(IF(OR(A71&lt;=90,A71&gt;=270),A71,IF(AND(A71&gt;90,A71&lt;=180),180-A71,540-A71)),basis!$A$2:$E$73,2,FALSE)</f>
        <v>156.76859999999999</v>
      </c>
      <c r="E71">
        <f>VLOOKUP(IF(OR(A71&lt;=90,A71&gt;=270),A71,IF(AND(A71&gt;90,A71&lt;=180),180-A71,540-A71)),basis!$A$2:$E$73,3,FALSE)</f>
        <v>4.6900000000000004</v>
      </c>
      <c r="F71">
        <f t="shared" si="6"/>
        <v>-0.25881904510252068</v>
      </c>
      <c r="G71">
        <f t="shared" si="5"/>
        <v>-14.999999999999996</v>
      </c>
      <c r="H71">
        <f t="shared" si="7"/>
        <v>345</v>
      </c>
      <c r="I71">
        <f t="shared" si="8"/>
        <v>345</v>
      </c>
      <c r="J71">
        <f>VLOOKUP(I71,basis!$A$2:$E$73,2,FALSE)</f>
        <v>156.76859999999999</v>
      </c>
      <c r="K71">
        <f>VLOOKUP(I71,basis!$A$2:$E$73,3,FALSE)</f>
        <v>4.6900000000000004</v>
      </c>
      <c r="L71">
        <f t="shared" si="9"/>
        <v>0</v>
      </c>
      <c r="M71">
        <f t="shared" si="9"/>
        <v>0</v>
      </c>
    </row>
    <row r="72" spans="1:13" x14ac:dyDescent="0.3">
      <c r="A72">
        <v>350</v>
      </c>
      <c r="B72">
        <v>350</v>
      </c>
      <c r="C72">
        <v>90</v>
      </c>
      <c r="D72">
        <f>VLOOKUP(IF(OR(A72&lt;=90,A72&gt;=270),A72,IF(AND(A72&gt;90,A72&lt;=180),180-A72,540-A72)),basis!$A$2:$E$73,2,FALSE)</f>
        <v>96.97</v>
      </c>
      <c r="E72">
        <f>VLOOKUP(IF(OR(A72&lt;=90,A72&gt;=270),A72,IF(AND(A72&gt;90,A72&lt;=180),180-A72,540-A72)),basis!$A$2:$E$73,3,FALSE)</f>
        <v>3.28</v>
      </c>
      <c r="F72">
        <f t="shared" si="6"/>
        <v>-0.17364817766693039</v>
      </c>
      <c r="G72">
        <f t="shared" si="5"/>
        <v>-10.000000000000004</v>
      </c>
      <c r="H72">
        <f t="shared" si="7"/>
        <v>350</v>
      </c>
      <c r="I72">
        <f t="shared" si="8"/>
        <v>350</v>
      </c>
      <c r="J72">
        <f>VLOOKUP(I72,basis!$A$2:$E$73,2,FALSE)</f>
        <v>96.97</v>
      </c>
      <c r="K72">
        <f>VLOOKUP(I72,basis!$A$2:$E$73,3,FALSE)</f>
        <v>3.28</v>
      </c>
      <c r="L72">
        <f t="shared" si="9"/>
        <v>0</v>
      </c>
      <c r="M72">
        <f t="shared" si="9"/>
        <v>0</v>
      </c>
    </row>
    <row r="73" spans="1:13" x14ac:dyDescent="0.3">
      <c r="A73">
        <v>355</v>
      </c>
      <c r="B73">
        <v>355</v>
      </c>
      <c r="C73">
        <v>90</v>
      </c>
      <c r="D73">
        <f>VLOOKUP(IF(OR(A73&lt;=90,A73&gt;=270),A73,IF(AND(A73&gt;90,A73&lt;=180),180-A73,540-A73)),basis!$A$2:$E$73,2,FALSE)</f>
        <v>37.235700000000001</v>
      </c>
      <c r="E73">
        <f>VLOOKUP(IF(OR(A73&lt;=90,A73&gt;=270),A73,IF(AND(A73&gt;90,A73&lt;=180),180-A73,540-A73)),basis!$A$2:$E$73,3,FALSE)</f>
        <v>2.42</v>
      </c>
      <c r="F73">
        <f t="shared" si="6"/>
        <v>-8.7155742747658319E-2</v>
      </c>
      <c r="G73">
        <f t="shared" si="5"/>
        <v>-5.000000000000008</v>
      </c>
      <c r="H73">
        <f t="shared" si="7"/>
        <v>355</v>
      </c>
      <c r="I73">
        <f t="shared" si="8"/>
        <v>355</v>
      </c>
      <c r="J73">
        <f>VLOOKUP(I73,basis!$A$2:$E$73,2,FALSE)</f>
        <v>37.235700000000001</v>
      </c>
      <c r="K73">
        <f>VLOOKUP(I73,basis!$A$2:$E$73,3,FALSE)</f>
        <v>2.42</v>
      </c>
      <c r="L73">
        <f t="shared" si="9"/>
        <v>0</v>
      </c>
      <c r="M73">
        <f t="shared" si="9"/>
        <v>0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16B9E-3D35-4AE4-8A7C-C92B1C8A4980}">
  <dimension ref="A1:O35"/>
  <sheetViews>
    <sheetView workbookViewId="0">
      <selection activeCell="K2" sqref="K2"/>
    </sheetView>
  </sheetViews>
  <sheetFormatPr defaultRowHeight="14" x14ac:dyDescent="0.3"/>
  <sheetData>
    <row r="1" spans="1:15" x14ac:dyDescent="0.3">
      <c r="B1" t="s">
        <v>0</v>
      </c>
      <c r="C1" t="s">
        <v>1</v>
      </c>
      <c r="D1" t="s">
        <v>2</v>
      </c>
      <c r="E1" t="s">
        <v>3</v>
      </c>
      <c r="F1" t="s">
        <v>10</v>
      </c>
      <c r="I1" t="s">
        <v>11</v>
      </c>
      <c r="J1" t="s">
        <v>4</v>
      </c>
      <c r="K1" t="s">
        <v>5</v>
      </c>
      <c r="L1" t="s">
        <v>6</v>
      </c>
      <c r="M1" t="s">
        <v>7</v>
      </c>
    </row>
    <row r="2" spans="1:15" x14ac:dyDescent="0.3">
      <c r="A2">
        <v>0</v>
      </c>
      <c r="B2">
        <v>260</v>
      </c>
      <c r="C2">
        <v>30</v>
      </c>
      <c r="D2">
        <f>VLOOKUP(IF(OR(A2&lt;=90,A2&gt;=270),A2,IF(AND(A2&gt;90,A2&lt;=180),180-A2,540-A2)),basis!$A$2:$E$73,2,FALSE)</f>
        <v>-23.438099999999999</v>
      </c>
      <c r="E2">
        <f>VLOOKUP(IF(OR(A2&lt;=90,A2&gt;=270),A2,IF(AND(A2&gt;90,A2&lt;=180),180-A2,540-A2)),basis!$A$2:$E$73,3,FALSE)</f>
        <v>1.37</v>
      </c>
      <c r="F2">
        <f>COS((C2-90)/180*PI())*SIN(B2/180*PI())</f>
        <v>-0.49240387650610412</v>
      </c>
      <c r="G2">
        <f t="shared" ref="G2:G35" si="0">ASIN(F2)/PI()*180</f>
        <v>-29.498704231103662</v>
      </c>
      <c r="H2">
        <f>IF(G2&lt;0,ROUND((G2+360)/5,0)*5,ROUND(G2/5,0)*5)</f>
        <v>330</v>
      </c>
      <c r="I2">
        <f>IF(H2=360,0,H2)</f>
        <v>330</v>
      </c>
      <c r="J2">
        <f>VLOOKUP(I2,basis!$A$2:$E$73,2,FALSE)</f>
        <v>327.85390000000001</v>
      </c>
      <c r="K2">
        <f>VLOOKUP(I2,basis!$A$2:$E$73,3,FALSE)</f>
        <v>7</v>
      </c>
      <c r="L2">
        <f>J2-D2</f>
        <v>351.29200000000003</v>
      </c>
      <c r="M2">
        <f>K2-E2</f>
        <v>5.63</v>
      </c>
      <c r="O2">
        <v>291.66669999999999</v>
      </c>
    </row>
    <row r="3" spans="1:15" x14ac:dyDescent="0.3">
      <c r="A3">
        <v>5</v>
      </c>
      <c r="B3">
        <v>240</v>
      </c>
      <c r="C3">
        <v>30</v>
      </c>
      <c r="D3">
        <f>VLOOKUP(IF(OR(A3&lt;=90,A3&gt;=270),A3,IF(AND(A3&gt;90,A3&lt;=180),180-A3,540-A3)),basis!$A$2:$E$73,2,FALSE)</f>
        <v>-78.079300000000003</v>
      </c>
      <c r="E3">
        <f>VLOOKUP(IF(OR(A3&lt;=90,A3&gt;=270),A3,IF(AND(A3&gt;90,A3&lt;=180),180-A3,540-A3)),basis!$A$2:$E$73,3,FALSE)</f>
        <v>-0.01</v>
      </c>
      <c r="F3">
        <f t="shared" ref="F3:F35" si="1">COS((C3-90)/180*PI())*SIN(B3/180*PI())</f>
        <v>-0.4330127018922193</v>
      </c>
      <c r="G3">
        <f t="shared" si="0"/>
        <v>-25.658906273255276</v>
      </c>
      <c r="H3">
        <f t="shared" ref="H3:H35" si="2">IF(G3&lt;0,ROUND((G3+360)/5,0)*5,ROUND(G3/5,0)*5)</f>
        <v>335</v>
      </c>
      <c r="I3">
        <f t="shared" ref="I3:I35" si="3">IF(H3=360,0,H3)</f>
        <v>335</v>
      </c>
      <c r="J3">
        <f>VLOOKUP(I3,basis!$A$2:$E$73,2,FALSE)</f>
        <v>282.71449999999999</v>
      </c>
      <c r="K3">
        <f>VLOOKUP(I3,basis!$A$2:$E$73,3,FALSE)</f>
        <v>6.29</v>
      </c>
      <c r="L3">
        <f t="shared" ref="L3:M28" si="4">J3-D3</f>
        <v>360.79379999999998</v>
      </c>
      <c r="M3">
        <f t="shared" si="4"/>
        <v>6.3</v>
      </c>
    </row>
    <row r="4" spans="1:15" x14ac:dyDescent="0.3">
      <c r="A4">
        <v>10</v>
      </c>
      <c r="B4">
        <v>225</v>
      </c>
      <c r="C4">
        <v>35</v>
      </c>
      <c r="D4">
        <f>VLOOKUP(IF(OR(A4&lt;=90,A4&gt;=270),A4,IF(AND(A4&gt;90,A4&lt;=180),180-A4,540-A4)),basis!$A$2:$E$73,2,FALSE)</f>
        <v>-132.2132</v>
      </c>
      <c r="E4">
        <f>VLOOKUP(IF(OR(A4&lt;=90,A4&gt;=270),A4,IF(AND(A4&gt;90,A4&lt;=180),180-A4,540-A4)),basis!$A$2:$E$73,3,FALSE)</f>
        <v>-0.8</v>
      </c>
      <c r="F4">
        <f t="shared" si="1"/>
        <v>-0.40557978767263886</v>
      </c>
      <c r="G4">
        <f t="shared" si="0"/>
        <v>-23.927464720758913</v>
      </c>
      <c r="H4">
        <f t="shared" si="2"/>
        <v>335</v>
      </c>
      <c r="I4">
        <f t="shared" si="3"/>
        <v>335</v>
      </c>
      <c r="J4">
        <f>VLOOKUP(I4,basis!$A$2:$E$73,2,FALSE)</f>
        <v>282.71449999999999</v>
      </c>
      <c r="K4">
        <f>VLOOKUP(I4,basis!$A$2:$E$73,3,FALSE)</f>
        <v>6.29</v>
      </c>
      <c r="L4">
        <f t="shared" si="4"/>
        <v>414.92769999999996</v>
      </c>
      <c r="M4">
        <f t="shared" si="4"/>
        <v>7.09</v>
      </c>
    </row>
    <row r="5" spans="1:15" x14ac:dyDescent="0.3">
      <c r="A5">
        <v>15</v>
      </c>
      <c r="B5">
        <v>340</v>
      </c>
      <c r="C5">
        <v>120</v>
      </c>
      <c r="D5">
        <f>VLOOKUP(IF(OR(A5&lt;=90,A5&gt;=270),A5,IF(AND(A5&gt;90,A5&lt;=180),180-A5,540-A5)),basis!$A$2:$E$73,2,FALSE)</f>
        <v>-190.81540000000001</v>
      </c>
      <c r="E5">
        <f>VLOOKUP(IF(OR(A5&lt;=90,A5&gt;=270),A5,IF(AND(A5&gt;90,A5&lt;=180),180-A5,540-A5)),basis!$A$2:$E$73,3,FALSE)</f>
        <v>-1.73</v>
      </c>
      <c r="F5">
        <f t="shared" si="1"/>
        <v>-0.29619813272602447</v>
      </c>
      <c r="G5">
        <f t="shared" si="0"/>
        <v>-17.229396562958932</v>
      </c>
      <c r="H5">
        <f t="shared" si="2"/>
        <v>345</v>
      </c>
      <c r="I5">
        <f t="shared" si="3"/>
        <v>345</v>
      </c>
      <c r="J5">
        <f>VLOOKUP(I5,basis!$A$2:$E$73,2,FALSE)</f>
        <v>156.76859999999999</v>
      </c>
      <c r="K5">
        <f>VLOOKUP(I5,basis!$A$2:$E$73,3,FALSE)</f>
        <v>4.6900000000000004</v>
      </c>
      <c r="L5">
        <f t="shared" si="4"/>
        <v>347.584</v>
      </c>
      <c r="M5">
        <f t="shared" si="4"/>
        <v>6.42</v>
      </c>
    </row>
    <row r="6" spans="1:15" x14ac:dyDescent="0.3">
      <c r="A6">
        <v>20</v>
      </c>
      <c r="B6">
        <v>355</v>
      </c>
      <c r="C6">
        <v>65</v>
      </c>
      <c r="D6">
        <f>VLOOKUP(IF(OR(A6&lt;=90,A6&gt;=270),A6,IF(AND(A6&gt;90,A6&lt;=180),180-A6,540-A6)),basis!$A$2:$E$73,2,FALSE)</f>
        <v>-246.1729</v>
      </c>
      <c r="E6">
        <f>VLOOKUP(IF(OR(A6&lt;=90,A6&gt;=270),A6,IF(AND(A6&gt;90,A6&lt;=180),180-A6,540-A6)),basis!$A$2:$E$73,3,FALSE)</f>
        <v>-2.91</v>
      </c>
      <c r="F6">
        <f t="shared" si="1"/>
        <v>-7.8989928337165768E-2</v>
      </c>
      <c r="G6">
        <f t="shared" si="0"/>
        <v>-4.5305091564371773</v>
      </c>
      <c r="H6">
        <f t="shared" si="2"/>
        <v>355</v>
      </c>
      <c r="I6">
        <f t="shared" si="3"/>
        <v>355</v>
      </c>
      <c r="J6">
        <f>VLOOKUP(I6,basis!$A$2:$E$73,2,FALSE)</f>
        <v>37.235700000000001</v>
      </c>
      <c r="K6">
        <f>VLOOKUP(I6,basis!$A$2:$E$73,3,FALSE)</f>
        <v>2.42</v>
      </c>
      <c r="L6">
        <f t="shared" si="4"/>
        <v>283.40859999999998</v>
      </c>
      <c r="M6">
        <f t="shared" si="4"/>
        <v>5.33</v>
      </c>
    </row>
    <row r="7" spans="1:15" x14ac:dyDescent="0.3">
      <c r="A7">
        <v>25</v>
      </c>
      <c r="B7">
        <v>30</v>
      </c>
      <c r="C7">
        <v>115</v>
      </c>
      <c r="D7">
        <f>VLOOKUP(IF(OR(A7&lt;=90,A7&gt;=270),A7,IF(AND(A7&gt;90,A7&lt;=180),180-A7,540-A7)),basis!$A$2:$E$73,2,FALSE)</f>
        <v>-300.4341</v>
      </c>
      <c r="E7">
        <f>VLOOKUP(IF(OR(A7&lt;=90,A7&gt;=270),A7,IF(AND(A7&gt;90,A7&lt;=180),180-A7,540-A7)),basis!$A$2:$E$73,3,FALSE)</f>
        <v>-3.35</v>
      </c>
      <c r="F7">
        <f t="shared" si="1"/>
        <v>0.45315389351832491</v>
      </c>
      <c r="G7">
        <f t="shared" si="0"/>
        <v>26.946215262627678</v>
      </c>
      <c r="H7">
        <f t="shared" si="2"/>
        <v>25</v>
      </c>
      <c r="I7">
        <f t="shared" si="3"/>
        <v>25</v>
      </c>
      <c r="J7">
        <f>VLOOKUP(I7,basis!$A$2:$E$73,2,FALSE)</f>
        <v>-300.4341</v>
      </c>
      <c r="K7">
        <f>VLOOKUP(I7,basis!$A$2:$E$73,3,FALSE)</f>
        <v>-3.35</v>
      </c>
      <c r="L7">
        <f t="shared" si="4"/>
        <v>0</v>
      </c>
      <c r="M7">
        <f t="shared" si="4"/>
        <v>0</v>
      </c>
    </row>
    <row r="8" spans="1:15" x14ac:dyDescent="0.3">
      <c r="A8">
        <v>30</v>
      </c>
      <c r="B8">
        <v>155</v>
      </c>
      <c r="C8">
        <v>55</v>
      </c>
      <c r="D8">
        <f>VLOOKUP(IF(OR(A8&lt;=90,A8&gt;=270),A8,IF(AND(A8&gt;90,A8&lt;=180),180-A8,540-A8)),basis!$A$2:$E$73,2,FALSE)</f>
        <v>-355.3886</v>
      </c>
      <c r="E8">
        <f>VLOOKUP(IF(OR(A8&lt;=90,A8&gt;=270),A8,IF(AND(A8&gt;90,A8&lt;=180),180-A8,540-A8)),basis!$A$2:$E$73,3,FALSE)</f>
        <v>-4.38</v>
      </c>
      <c r="F8">
        <f t="shared" si="1"/>
        <v>0.3461886130587542</v>
      </c>
      <c r="G8">
        <f t="shared" si="0"/>
        <v>20.254370018410665</v>
      </c>
      <c r="H8">
        <f t="shared" si="2"/>
        <v>20</v>
      </c>
      <c r="I8">
        <f t="shared" si="3"/>
        <v>20</v>
      </c>
      <c r="J8">
        <f>VLOOKUP(I8,basis!$A$2:$E$73,2,FALSE)</f>
        <v>-246.1729</v>
      </c>
      <c r="K8">
        <f>VLOOKUP(I8,basis!$A$2:$E$73,3,FALSE)</f>
        <v>-2.91</v>
      </c>
      <c r="L8">
        <f t="shared" si="4"/>
        <v>109.2157</v>
      </c>
      <c r="M8">
        <f t="shared" si="4"/>
        <v>1.4699999999999998</v>
      </c>
    </row>
    <row r="9" spans="1:15" x14ac:dyDescent="0.3">
      <c r="A9">
        <v>35</v>
      </c>
      <c r="B9">
        <v>25</v>
      </c>
      <c r="C9">
        <v>150</v>
      </c>
      <c r="D9">
        <f>VLOOKUP(IF(OR(A9&lt;=90,A9&gt;=270),A9,IF(AND(A9&gt;90,A9&lt;=180),180-A9,540-A9)),basis!$A$2:$E$73,2,FALSE)</f>
        <v>-402.67660000000001</v>
      </c>
      <c r="E9">
        <f>VLOOKUP(IF(OR(A9&lt;=90,A9&gt;=270),A9,IF(AND(A9&gt;90,A9&lt;=180),180-A9,540-A9)),basis!$A$2:$E$73,3,FALSE)</f>
        <v>-5.21</v>
      </c>
      <c r="F9">
        <f t="shared" si="1"/>
        <v>0.21130913087034978</v>
      </c>
      <c r="G9">
        <f t="shared" si="0"/>
        <v>12.199081690448812</v>
      </c>
      <c r="H9">
        <f t="shared" si="2"/>
        <v>10</v>
      </c>
      <c r="I9">
        <f t="shared" si="3"/>
        <v>10</v>
      </c>
      <c r="J9">
        <f>VLOOKUP(I9,basis!$A$2:$E$73,2,FALSE)</f>
        <v>-132.2132</v>
      </c>
      <c r="K9">
        <f>VLOOKUP(I9,basis!$A$2:$E$73,3,FALSE)</f>
        <v>-0.8</v>
      </c>
      <c r="L9">
        <f t="shared" si="4"/>
        <v>270.46339999999998</v>
      </c>
      <c r="M9">
        <f t="shared" si="4"/>
        <v>4.41</v>
      </c>
    </row>
    <row r="10" spans="1:15" x14ac:dyDescent="0.3">
      <c r="A10">
        <v>40</v>
      </c>
      <c r="B10">
        <v>15</v>
      </c>
      <c r="C10">
        <v>125</v>
      </c>
      <c r="D10">
        <f>VLOOKUP(IF(OR(A10&lt;=90,A10&gt;=270),A10,IF(AND(A10&gt;90,A10&lt;=180),180-A10,540-A10)),basis!$A$2:$E$73,2,FALSE)</f>
        <v>-456.08569999999997</v>
      </c>
      <c r="E10">
        <f>VLOOKUP(IF(OR(A10&lt;=90,A10&gt;=270),A10,IF(AND(A10&gt;90,A10&lt;=180),180-A10,540-A10)),basis!$A$2:$E$73,3,FALSE)</f>
        <v>-5.96</v>
      </c>
      <c r="F10">
        <f t="shared" si="1"/>
        <v>0.21201214989665462</v>
      </c>
      <c r="G10">
        <f t="shared" si="0"/>
        <v>12.240295486395192</v>
      </c>
      <c r="H10">
        <f t="shared" si="2"/>
        <v>10</v>
      </c>
      <c r="I10">
        <f t="shared" si="3"/>
        <v>10</v>
      </c>
      <c r="J10">
        <f>VLOOKUP(I10,basis!$A$2:$E$73,2,FALSE)</f>
        <v>-132.2132</v>
      </c>
      <c r="K10">
        <f>VLOOKUP(I10,basis!$A$2:$E$73,3,FALSE)</f>
        <v>-0.8</v>
      </c>
      <c r="L10">
        <f t="shared" si="4"/>
        <v>323.87249999999995</v>
      </c>
      <c r="M10">
        <f t="shared" si="4"/>
        <v>5.16</v>
      </c>
    </row>
    <row r="11" spans="1:15" x14ac:dyDescent="0.3">
      <c r="A11">
        <v>140</v>
      </c>
      <c r="B11">
        <v>160</v>
      </c>
      <c r="C11">
        <v>160</v>
      </c>
      <c r="D11">
        <f>VLOOKUP(IF(OR(A11&lt;=90,A11&gt;=270),A11,IF(AND(A11&gt;90,A11&lt;=180),180-A11,540-A11)),basis!$A$2:$E$73,2,FALSE)</f>
        <v>-456.08569999999997</v>
      </c>
      <c r="E11">
        <f>VLOOKUP(IF(OR(A11&lt;=90,A11&gt;=270),A11,IF(AND(A11&gt;90,A11&lt;=180),180-A11,540-A11)),basis!$A$2:$E$73,3,FALSE)</f>
        <v>-5.96</v>
      </c>
      <c r="F11">
        <f t="shared" si="1"/>
        <v>0.11697777844051106</v>
      </c>
      <c r="G11">
        <f t="shared" si="0"/>
        <v>6.7177134641804264</v>
      </c>
      <c r="H11">
        <f t="shared" si="2"/>
        <v>5</v>
      </c>
      <c r="I11">
        <f t="shared" si="3"/>
        <v>5</v>
      </c>
      <c r="J11">
        <f>VLOOKUP(I11,basis!$A$2:$E$73,2,FALSE)</f>
        <v>-78.079300000000003</v>
      </c>
      <c r="K11">
        <f>VLOOKUP(I11,basis!$A$2:$E$73,3,FALSE)</f>
        <v>-0.01</v>
      </c>
      <c r="L11">
        <f t="shared" si="4"/>
        <v>378.00639999999999</v>
      </c>
      <c r="M11">
        <f t="shared" si="4"/>
        <v>5.95</v>
      </c>
    </row>
    <row r="12" spans="1:15" x14ac:dyDescent="0.3">
      <c r="A12">
        <v>145</v>
      </c>
      <c r="B12">
        <v>135</v>
      </c>
      <c r="C12">
        <v>15</v>
      </c>
      <c r="D12">
        <f>VLOOKUP(IF(OR(A12&lt;=90,A12&gt;=270),A12,IF(AND(A12&gt;90,A12&lt;=180),180-A12,540-A12)),basis!$A$2:$E$73,2,FALSE)</f>
        <v>-402.67660000000001</v>
      </c>
      <c r="E12">
        <f>VLOOKUP(IF(OR(A12&lt;=90,A12&gt;=270),A12,IF(AND(A12&gt;90,A12&lt;=180),180-A12,540-A12)),basis!$A$2:$E$73,3,FALSE)</f>
        <v>-5.21</v>
      </c>
      <c r="F12">
        <f t="shared" si="1"/>
        <v>0.18301270189221933</v>
      </c>
      <c r="G12">
        <f t="shared" si="0"/>
        <v>10.545290589499556</v>
      </c>
      <c r="H12">
        <f t="shared" si="2"/>
        <v>10</v>
      </c>
      <c r="I12">
        <f t="shared" si="3"/>
        <v>10</v>
      </c>
      <c r="J12">
        <f>VLOOKUP(I12,basis!$A$2:$E$73,2,FALSE)</f>
        <v>-132.2132</v>
      </c>
      <c r="K12">
        <f>VLOOKUP(I12,basis!$A$2:$E$73,3,FALSE)</f>
        <v>-0.8</v>
      </c>
      <c r="L12">
        <f t="shared" si="4"/>
        <v>270.46339999999998</v>
      </c>
      <c r="M12">
        <f t="shared" si="4"/>
        <v>4.41</v>
      </c>
    </row>
    <row r="13" spans="1:15" x14ac:dyDescent="0.3">
      <c r="A13">
        <v>150</v>
      </c>
      <c r="B13">
        <v>150</v>
      </c>
      <c r="C13">
        <v>25</v>
      </c>
      <c r="D13">
        <f>VLOOKUP(IF(OR(A13&lt;=90,A13&gt;=270),A13,IF(AND(A13&gt;90,A13&lt;=180),180-A13,540-A13)),basis!$A$2:$E$73,2,FALSE)</f>
        <v>-355.3886</v>
      </c>
      <c r="E13">
        <f>VLOOKUP(IF(OR(A13&lt;=90,A13&gt;=270),A13,IF(AND(A13&gt;90,A13&lt;=180),180-A13,540-A13)),basis!$A$2:$E$73,3,FALSE)</f>
        <v>-4.38</v>
      </c>
      <c r="F13">
        <f t="shared" si="1"/>
        <v>0.21130913087034969</v>
      </c>
      <c r="G13">
        <f t="shared" si="0"/>
        <v>12.199081690448807</v>
      </c>
      <c r="H13">
        <f t="shared" si="2"/>
        <v>10</v>
      </c>
      <c r="I13">
        <f t="shared" si="3"/>
        <v>10</v>
      </c>
      <c r="J13">
        <f>VLOOKUP(I13,basis!$A$2:$E$73,2,FALSE)</f>
        <v>-132.2132</v>
      </c>
      <c r="K13">
        <f>VLOOKUP(I13,basis!$A$2:$E$73,3,FALSE)</f>
        <v>-0.8</v>
      </c>
      <c r="L13">
        <f t="shared" si="4"/>
        <v>223.1754</v>
      </c>
      <c r="M13">
        <f t="shared" si="4"/>
        <v>3.58</v>
      </c>
    </row>
    <row r="14" spans="1:15" x14ac:dyDescent="0.3">
      <c r="A14">
        <v>155</v>
      </c>
      <c r="B14">
        <v>25</v>
      </c>
      <c r="C14">
        <v>115</v>
      </c>
      <c r="D14">
        <f>VLOOKUP(IF(OR(A14&lt;=90,A14&gt;=270),A14,IF(AND(A14&gt;90,A14&lt;=180),180-A14,540-A14)),basis!$A$2:$E$73,2,FALSE)</f>
        <v>-300.4341</v>
      </c>
      <c r="E14">
        <f>VLOOKUP(IF(OR(A14&lt;=90,A14&gt;=270),A14,IF(AND(A14&gt;90,A14&lt;=180),180-A14,540-A14)),basis!$A$2:$E$73,3,FALSE)</f>
        <v>-3.35</v>
      </c>
      <c r="F14">
        <f t="shared" si="1"/>
        <v>0.38302222155948901</v>
      </c>
      <c r="G14">
        <f t="shared" si="0"/>
        <v>22.521012118111003</v>
      </c>
      <c r="H14">
        <f t="shared" si="2"/>
        <v>25</v>
      </c>
      <c r="I14">
        <f t="shared" si="3"/>
        <v>25</v>
      </c>
      <c r="J14">
        <f>VLOOKUP(I14,basis!$A$2:$E$73,2,FALSE)</f>
        <v>-300.4341</v>
      </c>
      <c r="K14">
        <f>VLOOKUP(I14,basis!$A$2:$E$73,3,FALSE)</f>
        <v>-3.35</v>
      </c>
      <c r="L14">
        <f t="shared" si="4"/>
        <v>0</v>
      </c>
      <c r="M14">
        <f t="shared" si="4"/>
        <v>0</v>
      </c>
    </row>
    <row r="15" spans="1:15" x14ac:dyDescent="0.3">
      <c r="A15">
        <v>160</v>
      </c>
      <c r="B15">
        <v>30</v>
      </c>
      <c r="C15">
        <v>110</v>
      </c>
      <c r="D15">
        <f>VLOOKUP(IF(OR(A15&lt;=90,A15&gt;=270),A15,IF(AND(A15&gt;90,A15&lt;=180),180-A15,540-A15)),basis!$A$2:$E$73,2,FALSE)</f>
        <v>-246.1729</v>
      </c>
      <c r="E15">
        <f>VLOOKUP(IF(OR(A15&lt;=90,A15&gt;=270),A15,IF(AND(A15&gt;90,A15&lt;=180),180-A15,540-A15)),basis!$A$2:$E$73,3,FALSE)</f>
        <v>-2.91</v>
      </c>
      <c r="F15">
        <f t="shared" si="1"/>
        <v>0.46984631039295416</v>
      </c>
      <c r="G15">
        <f t="shared" si="0"/>
        <v>28.024320673604691</v>
      </c>
      <c r="H15">
        <f t="shared" si="2"/>
        <v>30</v>
      </c>
      <c r="I15">
        <f t="shared" si="3"/>
        <v>30</v>
      </c>
      <c r="J15">
        <f>VLOOKUP(I15,basis!$A$2:$E$73,2,FALSE)</f>
        <v>-355.3886</v>
      </c>
      <c r="K15">
        <f>VLOOKUP(I15,basis!$A$2:$E$73,3,FALSE)</f>
        <v>-4.38</v>
      </c>
      <c r="L15">
        <f t="shared" si="4"/>
        <v>-109.2157</v>
      </c>
      <c r="M15">
        <f t="shared" si="4"/>
        <v>-1.4699999999999998</v>
      </c>
    </row>
    <row r="16" spans="1:15" x14ac:dyDescent="0.3">
      <c r="A16">
        <v>165</v>
      </c>
      <c r="B16">
        <v>95</v>
      </c>
      <c r="C16">
        <v>25</v>
      </c>
      <c r="D16">
        <f>VLOOKUP(IF(OR(A16&lt;=90,A16&gt;=270),A16,IF(AND(A16&gt;90,A16&lt;=180),180-A16,540-A16)),basis!$A$2:$E$73,2,FALSE)</f>
        <v>-190.81540000000001</v>
      </c>
      <c r="E16">
        <f>VLOOKUP(IF(OR(A16&lt;=90,A16&gt;=270),A16,IF(AND(A16&gt;90,A16&lt;=180),180-A16,540-A16)),basis!$A$2:$E$73,3,FALSE)</f>
        <v>-1.73</v>
      </c>
      <c r="F16">
        <f t="shared" si="1"/>
        <v>0.42101007166283438</v>
      </c>
      <c r="G16">
        <f t="shared" si="0"/>
        <v>24.898373969403156</v>
      </c>
      <c r="H16">
        <f t="shared" si="2"/>
        <v>25</v>
      </c>
      <c r="I16">
        <f t="shared" si="3"/>
        <v>25</v>
      </c>
      <c r="J16">
        <f>VLOOKUP(I16,basis!$A$2:$E$73,2,FALSE)</f>
        <v>-300.4341</v>
      </c>
      <c r="K16">
        <f>VLOOKUP(I16,basis!$A$2:$E$73,3,FALSE)</f>
        <v>-3.35</v>
      </c>
      <c r="L16">
        <f t="shared" si="4"/>
        <v>-109.61869999999999</v>
      </c>
      <c r="M16">
        <f t="shared" si="4"/>
        <v>-1.62</v>
      </c>
    </row>
    <row r="17" spans="1:13" x14ac:dyDescent="0.3">
      <c r="A17">
        <v>170</v>
      </c>
      <c r="B17">
        <v>50</v>
      </c>
      <c r="C17">
        <v>45</v>
      </c>
      <c r="D17">
        <f>VLOOKUP(IF(OR(A17&lt;=90,A17&gt;=270),A17,IF(AND(A17&gt;90,A17&lt;=180),180-A17,540-A17)),basis!$A$2:$E$73,2,FALSE)</f>
        <v>-132.2132</v>
      </c>
      <c r="E17">
        <f>VLOOKUP(IF(OR(A17&lt;=90,A17&gt;=270),A17,IF(AND(A17&gt;90,A17&lt;=180),180-A17,540-A17)),basis!$A$2:$E$73,3,FALSE)</f>
        <v>-0.8</v>
      </c>
      <c r="F17">
        <f t="shared" si="1"/>
        <v>0.54167522041970184</v>
      </c>
      <c r="G17">
        <f t="shared" si="0"/>
        <v>32.797751331057178</v>
      </c>
      <c r="H17">
        <f t="shared" si="2"/>
        <v>35</v>
      </c>
      <c r="I17">
        <f t="shared" si="3"/>
        <v>35</v>
      </c>
      <c r="J17">
        <f>VLOOKUP(I17,basis!$A$2:$E$73,2,FALSE)</f>
        <v>-402.67660000000001</v>
      </c>
      <c r="K17">
        <f>VLOOKUP(I17,basis!$A$2:$E$73,3,FALSE)</f>
        <v>-5.21</v>
      </c>
      <c r="L17">
        <f t="shared" si="4"/>
        <v>-270.46339999999998</v>
      </c>
      <c r="M17">
        <f t="shared" si="4"/>
        <v>-4.41</v>
      </c>
    </row>
    <row r="18" spans="1:13" x14ac:dyDescent="0.3">
      <c r="A18">
        <v>175</v>
      </c>
      <c r="B18">
        <v>145</v>
      </c>
      <c r="C18">
        <v>75</v>
      </c>
      <c r="D18">
        <f>VLOOKUP(IF(OR(A18&lt;=90,A18&gt;=270),A18,IF(AND(A18&gt;90,A18&lt;=180),180-A18,540-A18)),basis!$A$2:$E$73,2,FALSE)</f>
        <v>-78.079300000000003</v>
      </c>
      <c r="E18">
        <f>VLOOKUP(IF(OR(A18&lt;=90,A18&gt;=270),A18,IF(AND(A18&gt;90,A18&lt;=180),180-A18,540-A18)),basis!$A$2:$E$73,3,FALSE)</f>
        <v>-0.01</v>
      </c>
      <c r="F18">
        <f t="shared" si="1"/>
        <v>0.55403229322232328</v>
      </c>
      <c r="G18">
        <f t="shared" si="0"/>
        <v>33.644087380866615</v>
      </c>
      <c r="H18">
        <f t="shared" si="2"/>
        <v>35</v>
      </c>
      <c r="I18">
        <f t="shared" si="3"/>
        <v>35</v>
      </c>
      <c r="J18">
        <f>VLOOKUP(I18,basis!$A$2:$E$73,2,FALSE)</f>
        <v>-402.67660000000001</v>
      </c>
      <c r="K18">
        <f>VLOOKUP(I18,basis!$A$2:$E$73,3,FALSE)</f>
        <v>-5.21</v>
      </c>
      <c r="L18">
        <f t="shared" si="4"/>
        <v>-324.59730000000002</v>
      </c>
      <c r="M18">
        <f t="shared" si="4"/>
        <v>-5.2</v>
      </c>
    </row>
    <row r="19" spans="1:13" x14ac:dyDescent="0.3">
      <c r="A19">
        <v>180</v>
      </c>
      <c r="B19">
        <v>225</v>
      </c>
      <c r="C19">
        <v>35</v>
      </c>
      <c r="D19">
        <f>VLOOKUP(IF(OR(A19&lt;=90,A19&gt;=270),A19,IF(AND(A19&gt;90,A19&lt;=180),180-A19,540-A19)),basis!$A$2:$E$73,2,FALSE)</f>
        <v>-23.438099999999999</v>
      </c>
      <c r="E19">
        <f>VLOOKUP(IF(OR(A19&lt;=90,A19&gt;=270),A19,IF(AND(A19&gt;90,A19&lt;=180),180-A19,540-A19)),basis!$A$2:$E$73,3,FALSE)</f>
        <v>1.37</v>
      </c>
      <c r="F19">
        <f t="shared" si="1"/>
        <v>-0.40557978767263886</v>
      </c>
      <c r="G19">
        <f t="shared" si="0"/>
        <v>-23.927464720758913</v>
      </c>
      <c r="H19">
        <f t="shared" si="2"/>
        <v>335</v>
      </c>
      <c r="I19">
        <f t="shared" si="3"/>
        <v>335</v>
      </c>
      <c r="J19">
        <f>VLOOKUP(I19,basis!$A$2:$E$73,2,FALSE)</f>
        <v>282.71449999999999</v>
      </c>
      <c r="K19">
        <f>VLOOKUP(I19,basis!$A$2:$E$73,3,FALSE)</f>
        <v>6.29</v>
      </c>
      <c r="L19">
        <f t="shared" si="4"/>
        <v>306.15260000000001</v>
      </c>
      <c r="M19">
        <f t="shared" si="4"/>
        <v>4.92</v>
      </c>
    </row>
    <row r="20" spans="1:13" x14ac:dyDescent="0.3">
      <c r="A20">
        <v>185</v>
      </c>
      <c r="B20">
        <v>225</v>
      </c>
      <c r="C20">
        <v>45</v>
      </c>
      <c r="D20">
        <f>VLOOKUP(IF(OR(A20&lt;=90,A20&gt;=270),A20,IF(AND(A20&gt;90,A20&lt;=180),180-A20,540-A20)),basis!$A$2:$E$73,2,FALSE)</f>
        <v>37.235700000000001</v>
      </c>
      <c r="E20">
        <f>VLOOKUP(IF(OR(A20&lt;=90,A20&gt;=270),A20,IF(AND(A20&gt;90,A20&lt;=180),180-A20,540-A20)),basis!$A$2:$E$73,3,FALSE)</f>
        <v>2.42</v>
      </c>
      <c r="F20">
        <f t="shared" si="1"/>
        <v>-0.5</v>
      </c>
      <c r="G20">
        <f t="shared" si="0"/>
        <v>-30.000000000000004</v>
      </c>
      <c r="H20">
        <f t="shared" si="2"/>
        <v>330</v>
      </c>
      <c r="I20">
        <f t="shared" si="3"/>
        <v>330</v>
      </c>
      <c r="J20">
        <f>VLOOKUP(I20,basis!$A$2:$E$73,2,FALSE)</f>
        <v>327.85390000000001</v>
      </c>
      <c r="K20">
        <f>VLOOKUP(I20,basis!$A$2:$E$73,3,FALSE)</f>
        <v>7</v>
      </c>
      <c r="L20">
        <f t="shared" si="4"/>
        <v>290.6182</v>
      </c>
      <c r="M20">
        <f t="shared" si="4"/>
        <v>4.58</v>
      </c>
    </row>
    <row r="21" spans="1:13" x14ac:dyDescent="0.3">
      <c r="A21">
        <v>190</v>
      </c>
      <c r="B21">
        <v>225</v>
      </c>
      <c r="C21">
        <v>60</v>
      </c>
      <c r="D21">
        <f>VLOOKUP(IF(OR(A21&lt;=90,A21&gt;=270),A21,IF(AND(A21&gt;90,A21&lt;=180),180-A21,540-A21)),basis!$A$2:$E$73,2,FALSE)</f>
        <v>96.97</v>
      </c>
      <c r="E21">
        <f>VLOOKUP(IF(OR(A21&lt;=90,A21&gt;=270),A21,IF(AND(A21&gt;90,A21&lt;=180),180-A21,540-A21)),basis!$A$2:$E$73,3,FALSE)</f>
        <v>3.28</v>
      </c>
      <c r="F21">
        <f t="shared" si="1"/>
        <v>-0.61237243569579447</v>
      </c>
      <c r="G21">
        <f t="shared" si="0"/>
        <v>-37.761243907035045</v>
      </c>
      <c r="H21">
        <f t="shared" si="2"/>
        <v>320</v>
      </c>
      <c r="I21">
        <f t="shared" si="3"/>
        <v>320</v>
      </c>
      <c r="J21">
        <f>VLOOKUP(I21,basis!$A$2:$E$73,2,FALSE)</f>
        <v>433.96159999999998</v>
      </c>
      <c r="K21">
        <f>VLOOKUP(I21,basis!$A$2:$E$73,3,FALSE)</f>
        <v>8.7899999999999991</v>
      </c>
      <c r="L21">
        <f t="shared" si="4"/>
        <v>336.99159999999995</v>
      </c>
      <c r="M21">
        <f t="shared" si="4"/>
        <v>5.51</v>
      </c>
    </row>
    <row r="22" spans="1:13" x14ac:dyDescent="0.3">
      <c r="A22">
        <v>195</v>
      </c>
      <c r="B22">
        <v>230</v>
      </c>
      <c r="C22">
        <v>60</v>
      </c>
      <c r="D22">
        <f>VLOOKUP(IF(OR(A22&lt;=90,A22&gt;=270),A22,IF(AND(A22&gt;90,A22&lt;=180),180-A22,540-A22)),basis!$A$2:$E$73,2,FALSE)</f>
        <v>156.76859999999999</v>
      </c>
      <c r="E22">
        <f>VLOOKUP(IF(OR(A22&lt;=90,A22&gt;=270),A22,IF(AND(A22&gt;90,A22&lt;=180),180-A22,540-A22)),basis!$A$2:$E$73,3,FALSE)</f>
        <v>4.6900000000000004</v>
      </c>
      <c r="F22">
        <f t="shared" si="1"/>
        <v>-0.66341394816893828</v>
      </c>
      <c r="G22">
        <f t="shared" si="0"/>
        <v>-41.560762570159326</v>
      </c>
      <c r="H22">
        <f t="shared" si="2"/>
        <v>320</v>
      </c>
      <c r="I22">
        <f t="shared" si="3"/>
        <v>320</v>
      </c>
      <c r="J22">
        <f>VLOOKUP(I22,basis!$A$2:$E$73,2,FALSE)</f>
        <v>433.96159999999998</v>
      </c>
      <c r="K22">
        <f>VLOOKUP(I22,basis!$A$2:$E$73,3,FALSE)</f>
        <v>8.7899999999999991</v>
      </c>
      <c r="L22">
        <f t="shared" si="4"/>
        <v>277.19299999999998</v>
      </c>
      <c r="M22">
        <f t="shared" si="4"/>
        <v>4.0999999999999988</v>
      </c>
    </row>
    <row r="23" spans="1:13" x14ac:dyDescent="0.3">
      <c r="A23">
        <v>200</v>
      </c>
      <c r="B23">
        <v>270</v>
      </c>
      <c r="C23">
        <v>150</v>
      </c>
      <c r="D23">
        <f>VLOOKUP(IF(OR(A23&lt;=90,A23&gt;=270),A23,IF(AND(A23&gt;90,A23&lt;=180),180-A23,540-A23)),basis!$A$2:$E$73,2,FALSE)</f>
        <v>220.5504</v>
      </c>
      <c r="E23">
        <f>VLOOKUP(IF(OR(A23&lt;=90,A23&gt;=270),A23,IF(AND(A23&gt;90,A23&lt;=180),180-A23,540-A23)),basis!$A$2:$E$73,3,FALSE)</f>
        <v>5.32</v>
      </c>
      <c r="F23">
        <f t="shared" si="1"/>
        <v>-0.50000000000000011</v>
      </c>
      <c r="G23">
        <f t="shared" si="0"/>
        <v>-30.000000000000007</v>
      </c>
      <c r="H23">
        <f t="shared" si="2"/>
        <v>330</v>
      </c>
      <c r="I23">
        <f t="shared" si="3"/>
        <v>330</v>
      </c>
      <c r="J23">
        <f>VLOOKUP(I23,basis!$A$2:$E$73,2,FALSE)</f>
        <v>327.85390000000001</v>
      </c>
      <c r="K23">
        <f>VLOOKUP(I23,basis!$A$2:$E$73,3,FALSE)</f>
        <v>7</v>
      </c>
      <c r="L23">
        <f t="shared" si="4"/>
        <v>107.30350000000001</v>
      </c>
      <c r="M23">
        <f t="shared" si="4"/>
        <v>1.6799999999999997</v>
      </c>
    </row>
    <row r="24" spans="1:13" x14ac:dyDescent="0.3">
      <c r="A24">
        <v>205</v>
      </c>
      <c r="B24">
        <v>270</v>
      </c>
      <c r="C24">
        <v>145</v>
      </c>
      <c r="D24">
        <f>VLOOKUP(IF(OR(A24&lt;=90,A24&gt;=270),A24,IF(AND(A24&gt;90,A24&lt;=180),180-A24,540-A24)),basis!$A$2:$E$73,2,FALSE)</f>
        <v>282.71449999999999</v>
      </c>
      <c r="E24">
        <f>VLOOKUP(IF(OR(A24&lt;=90,A24&gt;=270),A24,IF(AND(A24&gt;90,A24&lt;=180),180-A24,540-A24)),basis!$A$2:$E$73,3,FALSE)</f>
        <v>6.29</v>
      </c>
      <c r="F24">
        <f t="shared" si="1"/>
        <v>-0.57357643635104616</v>
      </c>
      <c r="G24">
        <f t="shared" si="0"/>
        <v>-35.000000000000007</v>
      </c>
      <c r="H24">
        <f t="shared" si="2"/>
        <v>325</v>
      </c>
      <c r="I24">
        <f t="shared" si="3"/>
        <v>325</v>
      </c>
      <c r="J24">
        <f>VLOOKUP(I24,basis!$A$2:$E$73,2,FALSE)</f>
        <v>383.43869999999998</v>
      </c>
      <c r="K24">
        <f>VLOOKUP(I24,basis!$A$2:$E$73,3,FALSE)</f>
        <v>7.48</v>
      </c>
      <c r="L24">
        <f t="shared" si="4"/>
        <v>100.7242</v>
      </c>
      <c r="M24">
        <f t="shared" si="4"/>
        <v>1.1900000000000004</v>
      </c>
    </row>
    <row r="25" spans="1:13" x14ac:dyDescent="0.3">
      <c r="A25">
        <v>210</v>
      </c>
      <c r="B25">
        <v>275</v>
      </c>
      <c r="C25">
        <v>140</v>
      </c>
      <c r="D25">
        <f>VLOOKUP(IF(OR(A25&lt;=90,A25&gt;=270),A25,IF(AND(A25&gt;90,A25&lt;=180),180-A25,540-A25)),basis!$A$2:$E$73,2,FALSE)</f>
        <v>327.85390000000001</v>
      </c>
      <c r="E25">
        <f>VLOOKUP(IF(OR(A25&lt;=90,A25&gt;=270),A25,IF(AND(A25&gt;90,A25&lt;=180),180-A25,540-A25)),basis!$A$2:$E$73,3,FALSE)</f>
        <v>7</v>
      </c>
      <c r="F25">
        <f t="shared" si="1"/>
        <v>-0.64034160876879687</v>
      </c>
      <c r="G25">
        <f t="shared" si="0"/>
        <v>-39.817297123091905</v>
      </c>
      <c r="H25">
        <f t="shared" si="2"/>
        <v>320</v>
      </c>
      <c r="I25">
        <f t="shared" si="3"/>
        <v>320</v>
      </c>
      <c r="J25">
        <f>VLOOKUP(I25,basis!$A$2:$E$73,2,FALSE)</f>
        <v>433.96159999999998</v>
      </c>
      <c r="K25">
        <f>VLOOKUP(I25,basis!$A$2:$E$73,3,FALSE)</f>
        <v>8.7899999999999991</v>
      </c>
      <c r="L25">
        <f t="shared" si="4"/>
        <v>106.10769999999997</v>
      </c>
      <c r="M25">
        <f t="shared" si="4"/>
        <v>1.7899999999999991</v>
      </c>
    </row>
    <row r="26" spans="1:13" x14ac:dyDescent="0.3">
      <c r="A26">
        <v>215</v>
      </c>
      <c r="B26">
        <v>245</v>
      </c>
      <c r="C26">
        <v>70</v>
      </c>
      <c r="D26">
        <f>VLOOKUP(IF(OR(A26&lt;=90,A26&gt;=270),A26,IF(AND(A26&gt;90,A26&lt;=180),180-A26,540-A26)),basis!$A$2:$E$73,2,FALSE)</f>
        <v>383.43869999999998</v>
      </c>
      <c r="E26">
        <f>VLOOKUP(IF(OR(A26&lt;=90,A26&gt;=270),A26,IF(AND(A26&gt;90,A26&lt;=180),180-A26,540-A26)),basis!$A$2:$E$73,3,FALSE)</f>
        <v>7.48</v>
      </c>
      <c r="F26">
        <f t="shared" si="1"/>
        <v>-0.85165073963914661</v>
      </c>
      <c r="G26">
        <f t="shared" si="0"/>
        <v>-58.391669417744012</v>
      </c>
      <c r="H26">
        <f t="shared" si="2"/>
        <v>300</v>
      </c>
      <c r="I26">
        <f t="shared" si="3"/>
        <v>300</v>
      </c>
      <c r="J26">
        <f>VLOOKUP(I26,basis!$A$2:$E$73,2,FALSE)</f>
        <v>656.3184</v>
      </c>
      <c r="K26">
        <f>VLOOKUP(I26,basis!$A$2:$E$73,3,FALSE)</f>
        <v>8.3800000000000008</v>
      </c>
      <c r="L26">
        <f t="shared" si="4"/>
        <v>272.87970000000001</v>
      </c>
      <c r="M26">
        <f t="shared" si="4"/>
        <v>0.90000000000000036</v>
      </c>
    </row>
    <row r="27" spans="1:13" x14ac:dyDescent="0.3">
      <c r="A27">
        <v>220</v>
      </c>
      <c r="B27">
        <v>250</v>
      </c>
      <c r="C27">
        <v>70</v>
      </c>
      <c r="D27">
        <f>VLOOKUP(IF(OR(A27&lt;=90,A27&gt;=270),A27,IF(AND(A27&gt;90,A27&lt;=180),180-A27,540-A27)),basis!$A$2:$E$73,2,FALSE)</f>
        <v>433.96159999999998</v>
      </c>
      <c r="E27">
        <f>VLOOKUP(IF(OR(A27&lt;=90,A27&gt;=270),A27,IF(AND(A27&gt;90,A27&lt;=180),180-A27,540-A27)),basis!$A$2:$E$73,3,FALSE)</f>
        <v>8.7899999999999991</v>
      </c>
      <c r="F27">
        <f t="shared" si="1"/>
        <v>-0.88302222155948884</v>
      </c>
      <c r="G27">
        <f t="shared" si="0"/>
        <v>-62.009109282217153</v>
      </c>
      <c r="H27">
        <f t="shared" si="2"/>
        <v>300</v>
      </c>
      <c r="I27">
        <f t="shared" si="3"/>
        <v>300</v>
      </c>
      <c r="J27">
        <f>VLOOKUP(I27,basis!$A$2:$E$73,2,FALSE)</f>
        <v>656.3184</v>
      </c>
      <c r="K27">
        <f>VLOOKUP(I27,basis!$A$2:$E$73,3,FALSE)</f>
        <v>8.3800000000000008</v>
      </c>
      <c r="L27">
        <f t="shared" si="4"/>
        <v>222.35680000000002</v>
      </c>
      <c r="M27">
        <f t="shared" si="4"/>
        <v>-0.40999999999999837</v>
      </c>
    </row>
    <row r="28" spans="1:13" x14ac:dyDescent="0.3">
      <c r="A28">
        <v>320</v>
      </c>
      <c r="B28">
        <v>265</v>
      </c>
      <c r="C28">
        <v>100</v>
      </c>
      <c r="D28">
        <f>VLOOKUP(IF(OR(A28&lt;=90,A28&gt;=270),A28,IF(AND(A28&gt;90,A28&lt;=180),180-A28,540-A28)),basis!$A$2:$E$73,2,FALSE)</f>
        <v>433.96159999999998</v>
      </c>
      <c r="E28">
        <f>VLOOKUP(IF(OR(A28&lt;=90,A28&gt;=270),A28,IF(AND(A28&gt;90,A28&lt;=180),180-A28,540-A28)),basis!$A$2:$E$73,3,FALSE)</f>
        <v>8.7899999999999991</v>
      </c>
      <c r="F28">
        <f t="shared" si="1"/>
        <v>-0.98106026219040687</v>
      </c>
      <c r="G28">
        <f t="shared" si="0"/>
        <v>-78.831047187645126</v>
      </c>
      <c r="H28">
        <f t="shared" si="2"/>
        <v>280</v>
      </c>
      <c r="I28">
        <f t="shared" si="3"/>
        <v>280</v>
      </c>
      <c r="J28">
        <f>VLOOKUP(I28,basis!$A$2:$E$73,2,FALSE)</f>
        <v>698.23059999999998</v>
      </c>
      <c r="K28">
        <f>VLOOKUP(I28,basis!$A$2:$E$73,3,FALSE)</f>
        <v>6.79</v>
      </c>
      <c r="L28">
        <f t="shared" si="4"/>
        <v>264.26900000000001</v>
      </c>
      <c r="M28">
        <f t="shared" si="4"/>
        <v>-1.9999999999999991</v>
      </c>
    </row>
    <row r="29" spans="1:13" x14ac:dyDescent="0.3">
      <c r="A29">
        <v>325</v>
      </c>
      <c r="B29">
        <v>285</v>
      </c>
      <c r="C29">
        <v>105</v>
      </c>
      <c r="D29">
        <f>VLOOKUP(IF(OR(A29&lt;=90,A29&gt;=270),A29,IF(AND(A29&gt;90,A29&lt;=180),180-A29,540-A29)),basis!$A$2:$E$73,2,FALSE)</f>
        <v>383.43869999999998</v>
      </c>
      <c r="E29">
        <f>VLOOKUP(IF(OR(A29&lt;=90,A29&gt;=270),A29,IF(AND(A29&gt;90,A29&lt;=180),180-A29,540-A29)),basis!$A$2:$E$73,3,FALSE)</f>
        <v>7.48</v>
      </c>
      <c r="F29">
        <f t="shared" si="1"/>
        <v>-0.93301270189221952</v>
      </c>
      <c r="G29">
        <f t="shared" si="0"/>
        <v>-68.909418821000941</v>
      </c>
      <c r="H29">
        <f t="shared" si="2"/>
        <v>290</v>
      </c>
      <c r="I29">
        <f t="shared" si="3"/>
        <v>290</v>
      </c>
      <c r="J29">
        <f>VLOOKUP(I29,basis!$A$2:$E$73,2,FALSE)</f>
        <v>692.82650000000001</v>
      </c>
      <c r="K29">
        <f>VLOOKUP(I29,basis!$A$2:$E$73,3,FALSE)</f>
        <v>7.01</v>
      </c>
      <c r="L29">
        <f t="shared" ref="L29:M35" si="5">J29-D29</f>
        <v>309.38780000000003</v>
      </c>
      <c r="M29">
        <f t="shared" si="5"/>
        <v>-0.47000000000000064</v>
      </c>
    </row>
    <row r="30" spans="1:13" x14ac:dyDescent="0.3">
      <c r="A30">
        <v>330</v>
      </c>
      <c r="B30">
        <v>250</v>
      </c>
      <c r="C30">
        <v>75</v>
      </c>
      <c r="D30">
        <f>VLOOKUP(IF(OR(A30&lt;=90,A30&gt;=270),A30,IF(AND(A30&gt;90,A30&lt;=180),180-A30,540-A30)),basis!$A$2:$E$73,2,FALSE)</f>
        <v>327.85390000000001</v>
      </c>
      <c r="E30">
        <f>VLOOKUP(IF(OR(A30&lt;=90,A30&gt;=270),A30,IF(AND(A30&gt;90,A30&lt;=180),180-A30,540-A30)),basis!$A$2:$E$73,3,FALSE)</f>
        <v>7</v>
      </c>
      <c r="F30">
        <f t="shared" si="1"/>
        <v>-0.90767337119036851</v>
      </c>
      <c r="G30">
        <f t="shared" si="0"/>
        <v>-65.185783095407714</v>
      </c>
      <c r="H30">
        <f t="shared" si="2"/>
        <v>295</v>
      </c>
      <c r="I30">
        <f t="shared" si="3"/>
        <v>295</v>
      </c>
      <c r="J30">
        <f>VLOOKUP(I30,basis!$A$2:$E$73,2,FALSE)</f>
        <v>671.39490000000001</v>
      </c>
      <c r="K30">
        <f>VLOOKUP(I30,basis!$A$2:$E$73,3,FALSE)</f>
        <v>7.67</v>
      </c>
      <c r="L30">
        <f t="shared" si="5"/>
        <v>343.541</v>
      </c>
      <c r="M30">
        <f t="shared" si="5"/>
        <v>0.66999999999999993</v>
      </c>
    </row>
    <row r="31" spans="1:13" x14ac:dyDescent="0.3">
      <c r="A31">
        <v>335</v>
      </c>
      <c r="B31">
        <v>250</v>
      </c>
      <c r="C31">
        <v>70</v>
      </c>
      <c r="D31">
        <f>VLOOKUP(IF(OR(A31&lt;=90,A31&gt;=270),A31,IF(AND(A31&gt;90,A31&lt;=180),180-A31,540-A31)),basis!$A$2:$E$73,2,FALSE)</f>
        <v>282.71449999999999</v>
      </c>
      <c r="E31">
        <f>VLOOKUP(IF(OR(A31&lt;=90,A31&gt;=270),A31,IF(AND(A31&gt;90,A31&lt;=180),180-A31,540-A31)),basis!$A$2:$E$73,3,FALSE)</f>
        <v>6.29</v>
      </c>
      <c r="F31">
        <f t="shared" si="1"/>
        <v>-0.88302222155948884</v>
      </c>
      <c r="G31">
        <f t="shared" si="0"/>
        <v>-62.009109282217153</v>
      </c>
      <c r="H31">
        <f t="shared" si="2"/>
        <v>300</v>
      </c>
      <c r="I31">
        <f t="shared" si="3"/>
        <v>300</v>
      </c>
      <c r="J31">
        <f>VLOOKUP(I31,basis!$A$2:$E$73,2,FALSE)</f>
        <v>656.3184</v>
      </c>
      <c r="K31">
        <f>VLOOKUP(I31,basis!$A$2:$E$73,3,FALSE)</f>
        <v>8.3800000000000008</v>
      </c>
      <c r="L31">
        <f t="shared" si="5"/>
        <v>373.60390000000001</v>
      </c>
      <c r="M31">
        <f t="shared" si="5"/>
        <v>2.0900000000000007</v>
      </c>
    </row>
    <row r="32" spans="1:13" x14ac:dyDescent="0.3">
      <c r="A32">
        <v>340</v>
      </c>
      <c r="B32">
        <v>260</v>
      </c>
      <c r="C32">
        <v>50</v>
      </c>
      <c r="D32">
        <f>VLOOKUP(IF(OR(A32&lt;=90,A32&gt;=270),A32,IF(AND(A32&gt;90,A32&lt;=180),180-A32,540-A32)),basis!$A$2:$E$73,2,FALSE)</f>
        <v>220.5504</v>
      </c>
      <c r="E32">
        <f>VLOOKUP(IF(OR(A32&lt;=90,A32&gt;=270),A32,IF(AND(A32&gt;90,A32&lt;=180),180-A32,540-A32)),basis!$A$2:$E$73,3,FALSE)</f>
        <v>5.32</v>
      </c>
      <c r="F32">
        <f t="shared" si="1"/>
        <v>-0.75440650673548892</v>
      </c>
      <c r="G32">
        <f t="shared" si="0"/>
        <v>-48.973538629984496</v>
      </c>
      <c r="H32">
        <f t="shared" si="2"/>
        <v>310</v>
      </c>
      <c r="I32">
        <f t="shared" si="3"/>
        <v>310</v>
      </c>
      <c r="J32">
        <f>VLOOKUP(I32,basis!$A$2:$E$73,2,FALSE)</f>
        <v>584.41589999999997</v>
      </c>
      <c r="K32">
        <f>VLOOKUP(I32,basis!$A$2:$E$73,3,FALSE)</f>
        <v>10.23</v>
      </c>
      <c r="L32">
        <f t="shared" si="5"/>
        <v>363.8655</v>
      </c>
      <c r="M32">
        <f t="shared" si="5"/>
        <v>4.91</v>
      </c>
    </row>
    <row r="33" spans="1:13" x14ac:dyDescent="0.3">
      <c r="A33">
        <v>345</v>
      </c>
      <c r="B33">
        <v>275</v>
      </c>
      <c r="C33">
        <v>145</v>
      </c>
      <c r="D33">
        <f>VLOOKUP(IF(OR(A33&lt;=90,A33&gt;=270),A33,IF(AND(A33&gt;90,A33&lt;=180),180-A33,540-A33)),basis!$A$2:$E$73,2,FALSE)</f>
        <v>156.76859999999999</v>
      </c>
      <c r="E33">
        <f>VLOOKUP(IF(OR(A33&lt;=90,A33&gt;=270),A33,IF(AND(A33&gt;90,A33&lt;=180),180-A33,540-A33)),basis!$A$2:$E$73,3,FALSE)</f>
        <v>4.6900000000000004</v>
      </c>
      <c r="F33">
        <f t="shared" si="1"/>
        <v>-0.57139380484326974</v>
      </c>
      <c r="G33">
        <f t="shared" si="0"/>
        <v>-34.847477302081295</v>
      </c>
      <c r="H33">
        <f t="shared" si="2"/>
        <v>325</v>
      </c>
      <c r="I33">
        <f t="shared" si="3"/>
        <v>325</v>
      </c>
      <c r="J33">
        <f>VLOOKUP(I33,basis!$A$2:$E$73,2,FALSE)</f>
        <v>383.43869999999998</v>
      </c>
      <c r="K33">
        <f>VLOOKUP(I33,basis!$A$2:$E$73,3,FALSE)</f>
        <v>7.48</v>
      </c>
      <c r="L33">
        <f t="shared" si="5"/>
        <v>226.67009999999999</v>
      </c>
      <c r="M33">
        <f t="shared" si="5"/>
        <v>2.79</v>
      </c>
    </row>
    <row r="34" spans="1:13" x14ac:dyDescent="0.3">
      <c r="A34">
        <v>350</v>
      </c>
      <c r="B34">
        <v>235</v>
      </c>
      <c r="C34">
        <v>60</v>
      </c>
      <c r="D34">
        <f>VLOOKUP(IF(OR(A34&lt;=90,A34&gt;=270),A34,IF(AND(A34&gt;90,A34&lt;=180),180-A34,540-A34)),basis!$A$2:$E$73,2,FALSE)</f>
        <v>96.97</v>
      </c>
      <c r="E34">
        <f>VLOOKUP(IF(OR(A34&lt;=90,A34&gt;=270),A34,IF(AND(A34&gt;90,A34&lt;=180),180-A34,540-A34)),basis!$A$2:$E$73,3,FALSE)</f>
        <v>3.28</v>
      </c>
      <c r="F34">
        <f t="shared" si="1"/>
        <v>-0.7094064799162223</v>
      </c>
      <c r="G34">
        <f t="shared" si="0"/>
        <v>-45.186645401674454</v>
      </c>
      <c r="H34">
        <f t="shared" si="2"/>
        <v>315</v>
      </c>
      <c r="I34">
        <f t="shared" si="3"/>
        <v>315</v>
      </c>
      <c r="J34">
        <f>VLOOKUP(I34,basis!$A$2:$E$73,2,FALSE)</f>
        <v>479.97500000000002</v>
      </c>
      <c r="K34">
        <f>VLOOKUP(I34,basis!$A$2:$E$73,3,FALSE)</f>
        <v>9.25</v>
      </c>
      <c r="L34">
        <f t="shared" si="5"/>
        <v>383.005</v>
      </c>
      <c r="M34">
        <f t="shared" si="5"/>
        <v>5.9700000000000006</v>
      </c>
    </row>
    <row r="35" spans="1:13" x14ac:dyDescent="0.3">
      <c r="A35">
        <v>355</v>
      </c>
      <c r="B35">
        <v>255</v>
      </c>
      <c r="C35">
        <v>35</v>
      </c>
      <c r="D35">
        <f>VLOOKUP(IF(OR(A35&lt;=90,A35&gt;=270),A35,IF(AND(A35&gt;90,A35&lt;=180),180-A35,540-A35)),basis!$A$2:$E$73,2,FALSE)</f>
        <v>37.235700000000001</v>
      </c>
      <c r="E35">
        <f>VLOOKUP(IF(OR(A35&lt;=90,A35&gt;=270),A35,IF(AND(A35&gt;90,A35&lt;=180),180-A35,540-A35)),basis!$A$2:$E$73,3,FALSE)</f>
        <v>2.42</v>
      </c>
      <c r="F35">
        <f t="shared" si="1"/>
        <v>-0.5540322932223235</v>
      </c>
      <c r="G35">
        <f t="shared" si="0"/>
        <v>-33.64408738086663</v>
      </c>
      <c r="H35">
        <f t="shared" si="2"/>
        <v>325</v>
      </c>
      <c r="I35">
        <f t="shared" si="3"/>
        <v>325</v>
      </c>
      <c r="J35">
        <f>VLOOKUP(I35,basis!$A$2:$E$73,2,FALSE)</f>
        <v>383.43869999999998</v>
      </c>
      <c r="K35">
        <f>VLOOKUP(I35,basis!$A$2:$E$73,3,FALSE)</f>
        <v>7.48</v>
      </c>
      <c r="L35">
        <f t="shared" si="5"/>
        <v>346.20299999999997</v>
      </c>
      <c r="M35">
        <f t="shared" si="5"/>
        <v>5.0600000000000005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E51D4-EFFC-45DE-B99F-C8A1BF632AEA}">
  <dimension ref="A1:O35"/>
  <sheetViews>
    <sheetView workbookViewId="0">
      <selection activeCell="Q15" sqref="Q15"/>
    </sheetView>
  </sheetViews>
  <sheetFormatPr defaultRowHeight="14" x14ac:dyDescent="0.3"/>
  <sheetData>
    <row r="1" spans="1:15" x14ac:dyDescent="0.3">
      <c r="B1" t="s">
        <v>0</v>
      </c>
      <c r="C1" t="s">
        <v>1</v>
      </c>
      <c r="D1" t="s">
        <v>2</v>
      </c>
      <c r="E1" t="s">
        <v>3</v>
      </c>
      <c r="F1" t="s">
        <v>10</v>
      </c>
      <c r="I1" t="s">
        <v>11</v>
      </c>
      <c r="J1" t="s">
        <v>4</v>
      </c>
      <c r="K1" t="s">
        <v>5</v>
      </c>
      <c r="L1" t="s">
        <v>6</v>
      </c>
      <c r="M1" t="s">
        <v>7</v>
      </c>
    </row>
    <row r="2" spans="1:15" x14ac:dyDescent="0.3">
      <c r="A2">
        <v>0</v>
      </c>
      <c r="B2">
        <v>45</v>
      </c>
      <c r="C2">
        <v>140</v>
      </c>
      <c r="D2">
        <f>VLOOKUP(IF(OR(A2&lt;=90,A2&gt;=270),A2,IF(AND(A2&gt;90,A2&lt;=180),180-A2,540-A2)),basis!$A$2:$E$73,2,FALSE)</f>
        <v>-23.438099999999999</v>
      </c>
      <c r="E2">
        <f>VLOOKUP(IF(OR(A2&lt;=90,A2&gt;=270),A2,IF(AND(A2&gt;90,A2&lt;=180),180-A2,540-A2)),basis!$A$2:$E$73,3,FALSE)</f>
        <v>1.37</v>
      </c>
      <c r="F2">
        <f>COS((C2-90)/180*PI())*SIN(B2/180*PI())</f>
        <v>0.45451947767204365</v>
      </c>
      <c r="G2">
        <f t="shared" ref="G2:G35" si="0">ASIN(F2)/PI()*180</f>
        <v>27.034020839824858</v>
      </c>
      <c r="H2">
        <f>IF(G2&lt;0,ROUND((G2+360)/5,0)*5,ROUND(G2/5,0)*5)</f>
        <v>25</v>
      </c>
      <c r="I2">
        <f>IF(H2=360,0,H2)</f>
        <v>25</v>
      </c>
      <c r="J2">
        <f>VLOOKUP(I2,basis!$A$2:$E$73,2,FALSE)</f>
        <v>-300.4341</v>
      </c>
      <c r="K2">
        <f>VLOOKUP(I2,basis!$A$2:$E$73,3,FALSE)</f>
        <v>-3.35</v>
      </c>
      <c r="L2">
        <f>J2-D2</f>
        <v>-276.99599999999998</v>
      </c>
      <c r="M2">
        <f>K2-E2</f>
        <v>-4.7200000000000006</v>
      </c>
      <c r="O2">
        <v>-291.66669999999999</v>
      </c>
    </row>
    <row r="3" spans="1:15" x14ac:dyDescent="0.3">
      <c r="A3">
        <v>5</v>
      </c>
      <c r="B3">
        <v>50</v>
      </c>
      <c r="C3">
        <v>140</v>
      </c>
      <c r="D3">
        <f>VLOOKUP(IF(OR(A3&lt;=90,A3&gt;=270),A3,IF(AND(A3&gt;90,A3&lt;=180),180-A3,540-A3)),basis!$A$2:$E$73,2,FALSE)</f>
        <v>-78.079300000000003</v>
      </c>
      <c r="E3">
        <f>VLOOKUP(IF(OR(A3&lt;=90,A3&gt;=270),A3,IF(AND(A3&gt;90,A3&lt;=180),180-A3,540-A3)),basis!$A$2:$E$73,3,FALSE)</f>
        <v>-0.01</v>
      </c>
      <c r="F3">
        <f t="shared" ref="F3:F35" si="1">COS((C3-90)/180*PI())*SIN(B3/180*PI())</f>
        <v>0.49240387650610407</v>
      </c>
      <c r="G3">
        <f t="shared" si="0"/>
        <v>29.498704231103659</v>
      </c>
      <c r="H3">
        <f t="shared" ref="H3:H35" si="2">IF(G3&lt;0,ROUND((G3+360)/5,0)*5,ROUND(G3/5,0)*5)</f>
        <v>30</v>
      </c>
      <c r="I3">
        <f t="shared" ref="I3:I35" si="3">IF(H3=360,0,H3)</f>
        <v>30</v>
      </c>
      <c r="J3">
        <f>VLOOKUP(I3,basis!$A$2:$E$73,2,FALSE)</f>
        <v>-355.3886</v>
      </c>
      <c r="K3">
        <f>VLOOKUP(I3,basis!$A$2:$E$73,3,FALSE)</f>
        <v>-4.38</v>
      </c>
      <c r="L3">
        <f t="shared" ref="L3:M28" si="4">J3-D3</f>
        <v>-277.30930000000001</v>
      </c>
      <c r="M3">
        <f t="shared" si="4"/>
        <v>-4.37</v>
      </c>
    </row>
    <row r="4" spans="1:15" x14ac:dyDescent="0.3">
      <c r="A4">
        <v>10</v>
      </c>
      <c r="B4">
        <v>90</v>
      </c>
      <c r="C4">
        <v>155</v>
      </c>
      <c r="D4">
        <f>VLOOKUP(IF(OR(A4&lt;=90,A4&gt;=270),A4,IF(AND(A4&gt;90,A4&lt;=180),180-A4,540-A4)),basis!$A$2:$E$73,2,FALSE)</f>
        <v>-132.2132</v>
      </c>
      <c r="E4">
        <f>VLOOKUP(IF(OR(A4&lt;=90,A4&gt;=270),A4,IF(AND(A4&gt;90,A4&lt;=180),180-A4,540-A4)),basis!$A$2:$E$73,3,FALSE)</f>
        <v>-0.8</v>
      </c>
      <c r="F4">
        <f t="shared" si="1"/>
        <v>0.42261826174069944</v>
      </c>
      <c r="G4">
        <f t="shared" si="0"/>
        <v>25</v>
      </c>
      <c r="H4">
        <f t="shared" si="2"/>
        <v>25</v>
      </c>
      <c r="I4">
        <f t="shared" si="3"/>
        <v>25</v>
      </c>
      <c r="J4">
        <f>VLOOKUP(I4,basis!$A$2:$E$73,2,FALSE)</f>
        <v>-300.4341</v>
      </c>
      <c r="K4">
        <f>VLOOKUP(I4,basis!$A$2:$E$73,3,FALSE)</f>
        <v>-3.35</v>
      </c>
      <c r="L4">
        <f t="shared" si="4"/>
        <v>-168.2209</v>
      </c>
      <c r="M4">
        <f t="shared" si="4"/>
        <v>-2.5499999999999998</v>
      </c>
    </row>
    <row r="5" spans="1:15" x14ac:dyDescent="0.3">
      <c r="A5">
        <v>15</v>
      </c>
      <c r="B5">
        <v>90</v>
      </c>
      <c r="C5">
        <v>150</v>
      </c>
      <c r="D5">
        <f>VLOOKUP(IF(OR(A5&lt;=90,A5&gt;=270),A5,IF(AND(A5&gt;90,A5&lt;=180),180-A5,540-A5)),basis!$A$2:$E$73,2,FALSE)</f>
        <v>-190.81540000000001</v>
      </c>
      <c r="E5">
        <f>VLOOKUP(IF(OR(A5&lt;=90,A5&gt;=270),A5,IF(AND(A5&gt;90,A5&lt;=180),180-A5,540-A5)),basis!$A$2:$E$73,3,FALSE)</f>
        <v>-1.73</v>
      </c>
      <c r="F5">
        <f t="shared" si="1"/>
        <v>0.50000000000000011</v>
      </c>
      <c r="G5">
        <f t="shared" si="0"/>
        <v>30.000000000000007</v>
      </c>
      <c r="H5">
        <f t="shared" si="2"/>
        <v>30</v>
      </c>
      <c r="I5">
        <f t="shared" si="3"/>
        <v>30</v>
      </c>
      <c r="J5">
        <f>VLOOKUP(I5,basis!$A$2:$E$73,2,FALSE)</f>
        <v>-355.3886</v>
      </c>
      <c r="K5">
        <f>VLOOKUP(I5,basis!$A$2:$E$73,3,FALSE)</f>
        <v>-4.38</v>
      </c>
      <c r="L5">
        <f t="shared" si="4"/>
        <v>-164.57319999999999</v>
      </c>
      <c r="M5">
        <f t="shared" si="4"/>
        <v>-2.65</v>
      </c>
    </row>
    <row r="6" spans="1:15" x14ac:dyDescent="0.3">
      <c r="A6">
        <v>20</v>
      </c>
      <c r="B6">
        <v>130</v>
      </c>
      <c r="C6">
        <v>60</v>
      </c>
      <c r="D6">
        <f>VLOOKUP(IF(OR(A6&lt;=90,A6&gt;=270),A6,IF(AND(A6&gt;90,A6&lt;=180),180-A6,540-A6)),basis!$A$2:$E$73,2,FALSE)</f>
        <v>-246.1729</v>
      </c>
      <c r="E6">
        <f>VLOOKUP(IF(OR(A6&lt;=90,A6&gt;=270),A6,IF(AND(A6&gt;90,A6&lt;=180),180-A6,540-A6)),basis!$A$2:$E$73,3,FALSE)</f>
        <v>-2.91</v>
      </c>
      <c r="F6">
        <f t="shared" si="1"/>
        <v>0.66341394816893839</v>
      </c>
      <c r="G6">
        <f t="shared" si="0"/>
        <v>41.560762570159341</v>
      </c>
      <c r="H6">
        <f t="shared" si="2"/>
        <v>40</v>
      </c>
      <c r="I6">
        <f t="shared" si="3"/>
        <v>40</v>
      </c>
      <c r="J6">
        <f>VLOOKUP(I6,basis!$A$2:$E$73,2,FALSE)</f>
        <v>-456.08569999999997</v>
      </c>
      <c r="K6">
        <f>VLOOKUP(I6,basis!$A$2:$E$73,3,FALSE)</f>
        <v>-5.96</v>
      </c>
      <c r="L6">
        <f t="shared" si="4"/>
        <v>-209.91279999999998</v>
      </c>
      <c r="M6">
        <f t="shared" si="4"/>
        <v>-3.05</v>
      </c>
    </row>
    <row r="7" spans="1:15" x14ac:dyDescent="0.3">
      <c r="A7">
        <v>25</v>
      </c>
      <c r="B7">
        <v>120</v>
      </c>
      <c r="C7">
        <v>65</v>
      </c>
      <c r="D7">
        <f>VLOOKUP(IF(OR(A7&lt;=90,A7&gt;=270),A7,IF(AND(A7&gt;90,A7&lt;=180),180-A7,540-A7)),basis!$A$2:$E$73,2,FALSE)</f>
        <v>-300.4341</v>
      </c>
      <c r="E7">
        <f>VLOOKUP(IF(OR(A7&lt;=90,A7&gt;=270),A7,IF(AND(A7&gt;90,A7&lt;=180),180-A7,540-A7)),basis!$A$2:$E$73,3,FALSE)</f>
        <v>-3.35</v>
      </c>
      <c r="F7">
        <f t="shared" si="1"/>
        <v>0.7848855672213958</v>
      </c>
      <c r="G7">
        <f t="shared" si="0"/>
        <v>51.710095868251493</v>
      </c>
      <c r="H7">
        <f t="shared" si="2"/>
        <v>50</v>
      </c>
      <c r="I7">
        <f t="shared" si="3"/>
        <v>50</v>
      </c>
      <c r="J7">
        <f>VLOOKUP(I7,basis!$A$2:$E$73,2,FALSE)</f>
        <v>-544.32270000000005</v>
      </c>
      <c r="K7">
        <f>VLOOKUP(I7,basis!$A$2:$E$73,3,FALSE)</f>
        <v>-8.16</v>
      </c>
      <c r="L7">
        <f t="shared" si="4"/>
        <v>-243.88860000000005</v>
      </c>
      <c r="M7">
        <f t="shared" si="4"/>
        <v>-4.8100000000000005</v>
      </c>
    </row>
    <row r="8" spans="1:15" x14ac:dyDescent="0.3">
      <c r="A8">
        <v>30</v>
      </c>
      <c r="B8">
        <v>120</v>
      </c>
      <c r="C8">
        <v>70</v>
      </c>
      <c r="D8">
        <f>VLOOKUP(IF(OR(A8&lt;=90,A8&gt;=270),A8,IF(AND(A8&gt;90,A8&lt;=180),180-A8,540-A8)),basis!$A$2:$E$73,2,FALSE)</f>
        <v>-355.3886</v>
      </c>
      <c r="E8">
        <f>VLOOKUP(IF(OR(A8&lt;=90,A8&gt;=270),A8,IF(AND(A8&gt;90,A8&lt;=180),180-A8,540-A8)),basis!$A$2:$E$73,3,FALSE)</f>
        <v>-4.38</v>
      </c>
      <c r="F8">
        <f t="shared" si="1"/>
        <v>0.8137976813493738</v>
      </c>
      <c r="G8">
        <f t="shared" si="0"/>
        <v>54.468652237195826</v>
      </c>
      <c r="H8">
        <f t="shared" si="2"/>
        <v>55</v>
      </c>
      <c r="I8">
        <f t="shared" si="3"/>
        <v>55</v>
      </c>
      <c r="J8">
        <f>VLOOKUP(I8,basis!$A$2:$E$73,2,FALSE)</f>
        <v>-581.61530000000005</v>
      </c>
      <c r="K8">
        <f>VLOOKUP(I8,basis!$A$2:$E$73,3,FALSE)</f>
        <v>-8.51</v>
      </c>
      <c r="L8">
        <f t="shared" si="4"/>
        <v>-226.22670000000005</v>
      </c>
      <c r="M8">
        <f t="shared" si="4"/>
        <v>-4.13</v>
      </c>
    </row>
    <row r="9" spans="1:15" x14ac:dyDescent="0.3">
      <c r="A9">
        <v>35</v>
      </c>
      <c r="B9">
        <v>70</v>
      </c>
      <c r="C9">
        <v>95</v>
      </c>
      <c r="D9">
        <f>VLOOKUP(IF(OR(A9&lt;=90,A9&gt;=270),A9,IF(AND(A9&gt;90,A9&lt;=180),180-A9,540-A9)),basis!$A$2:$E$73,2,FALSE)</f>
        <v>-402.67660000000001</v>
      </c>
      <c r="E9">
        <f>VLOOKUP(IF(OR(A9&lt;=90,A9&gt;=270),A9,IF(AND(A9&gt;90,A9&lt;=180),180-A9,540-A9)),basis!$A$2:$E$73,3,FALSE)</f>
        <v>-5.21</v>
      </c>
      <c r="F9">
        <f t="shared" si="1"/>
        <v>0.93611680666285912</v>
      </c>
      <c r="G9">
        <f t="shared" si="0"/>
        <v>69.409328324473208</v>
      </c>
      <c r="H9">
        <f t="shared" si="2"/>
        <v>70</v>
      </c>
      <c r="I9">
        <f t="shared" si="3"/>
        <v>70</v>
      </c>
      <c r="J9">
        <f>VLOOKUP(I9,basis!$A$2:$E$73,2,FALSE)</f>
        <v>-663.09720000000004</v>
      </c>
      <c r="K9">
        <f>VLOOKUP(I9,basis!$A$2:$E$73,3,FALSE)</f>
        <v>-7.44</v>
      </c>
      <c r="L9">
        <f t="shared" si="4"/>
        <v>-260.42060000000004</v>
      </c>
      <c r="M9">
        <f t="shared" si="4"/>
        <v>-2.2300000000000004</v>
      </c>
    </row>
    <row r="10" spans="1:15" x14ac:dyDescent="0.3">
      <c r="A10">
        <v>40</v>
      </c>
      <c r="B10">
        <v>80</v>
      </c>
      <c r="C10">
        <v>100</v>
      </c>
      <c r="D10">
        <f>VLOOKUP(IF(OR(A10&lt;=90,A10&gt;=270),A10,IF(AND(A10&gt;90,A10&lt;=180),180-A10,540-A10)),basis!$A$2:$E$73,2,FALSE)</f>
        <v>-456.08569999999997</v>
      </c>
      <c r="E10">
        <f>VLOOKUP(IF(OR(A10&lt;=90,A10&gt;=270),A10,IF(AND(A10&gt;90,A10&lt;=180),180-A10,540-A10)),basis!$A$2:$E$73,3,FALSE)</f>
        <v>-5.96</v>
      </c>
      <c r="F10">
        <f t="shared" si="1"/>
        <v>0.9698463103929541</v>
      </c>
      <c r="G10">
        <f t="shared" si="0"/>
        <v>75.893955739433608</v>
      </c>
      <c r="H10">
        <f t="shared" si="2"/>
        <v>75</v>
      </c>
      <c r="I10">
        <f t="shared" si="3"/>
        <v>75</v>
      </c>
      <c r="J10">
        <f>VLOOKUP(I10,basis!$A$2:$E$73,2,FALSE)</f>
        <v>-687.84929999999997</v>
      </c>
      <c r="K10">
        <f>VLOOKUP(I10,basis!$A$2:$E$73,3,FALSE)</f>
        <v>-6.45</v>
      </c>
      <c r="L10">
        <f t="shared" si="4"/>
        <v>-231.7636</v>
      </c>
      <c r="M10">
        <f t="shared" si="4"/>
        <v>-0.49000000000000021</v>
      </c>
    </row>
    <row r="11" spans="1:15" x14ac:dyDescent="0.3">
      <c r="A11">
        <v>140</v>
      </c>
      <c r="B11">
        <v>95</v>
      </c>
      <c r="C11">
        <v>100</v>
      </c>
      <c r="D11">
        <f>VLOOKUP(IF(OR(A11&lt;=90,A11&gt;=270),A11,IF(AND(A11&gt;90,A11&lt;=180),180-A11,540-A11)),basis!$A$2:$E$73,2,FALSE)</f>
        <v>-456.08569999999997</v>
      </c>
      <c r="E11">
        <f>VLOOKUP(IF(OR(A11&lt;=90,A11&gt;=270),A11,IF(AND(A11&gt;90,A11&lt;=180),180-A11,540-A11)),basis!$A$2:$E$73,3,FALSE)</f>
        <v>-5.96</v>
      </c>
      <c r="F11">
        <f t="shared" si="1"/>
        <v>0.98106026219040687</v>
      </c>
      <c r="G11">
        <f t="shared" si="0"/>
        <v>78.831047187645083</v>
      </c>
      <c r="H11">
        <f t="shared" si="2"/>
        <v>80</v>
      </c>
      <c r="I11">
        <f t="shared" si="3"/>
        <v>80</v>
      </c>
      <c r="J11">
        <f>VLOOKUP(I11,basis!$A$2:$E$73,2,FALSE)</f>
        <v>-704.90120000000002</v>
      </c>
      <c r="K11">
        <f>VLOOKUP(I11,basis!$A$2:$E$73,3,FALSE)</f>
        <v>-5.7</v>
      </c>
      <c r="L11">
        <f t="shared" si="4"/>
        <v>-248.81550000000004</v>
      </c>
      <c r="M11">
        <f t="shared" si="4"/>
        <v>0.25999999999999979</v>
      </c>
    </row>
    <row r="12" spans="1:15" x14ac:dyDescent="0.3">
      <c r="A12">
        <v>145</v>
      </c>
      <c r="B12">
        <v>105</v>
      </c>
      <c r="C12">
        <v>110</v>
      </c>
      <c r="D12">
        <f>VLOOKUP(IF(OR(A12&lt;=90,A12&gt;=270),A12,IF(AND(A12&gt;90,A12&lt;=180),180-A12,540-A12)),basis!$A$2:$E$73,2,FALSE)</f>
        <v>-402.67660000000001</v>
      </c>
      <c r="E12">
        <f>VLOOKUP(IF(OR(A12&lt;=90,A12&gt;=270),A12,IF(AND(A12&gt;90,A12&lt;=180),180-A12,540-A12)),basis!$A$2:$E$73,3,FALSE)</f>
        <v>-5.21</v>
      </c>
      <c r="F12">
        <f t="shared" si="1"/>
        <v>0.90767337119036873</v>
      </c>
      <c r="G12">
        <f t="shared" si="0"/>
        <v>65.185783095407729</v>
      </c>
      <c r="H12">
        <f t="shared" si="2"/>
        <v>65</v>
      </c>
      <c r="I12">
        <f t="shared" si="3"/>
        <v>65</v>
      </c>
      <c r="J12">
        <f>VLOOKUP(I12,basis!$A$2:$E$73,2,FALSE)</f>
        <v>-632.27840000000003</v>
      </c>
      <c r="K12">
        <f>VLOOKUP(I12,basis!$A$2:$E$73,3,FALSE)</f>
        <v>-8.82</v>
      </c>
      <c r="L12">
        <f t="shared" si="4"/>
        <v>-229.60180000000003</v>
      </c>
      <c r="M12">
        <f t="shared" si="4"/>
        <v>-3.6100000000000003</v>
      </c>
    </row>
    <row r="13" spans="1:15" x14ac:dyDescent="0.3">
      <c r="A13">
        <v>150</v>
      </c>
      <c r="B13">
        <v>75</v>
      </c>
      <c r="C13">
        <v>100</v>
      </c>
      <c r="D13">
        <f>VLOOKUP(IF(OR(A13&lt;=90,A13&gt;=270),A13,IF(AND(A13&gt;90,A13&lt;=180),180-A13,540-A13)),basis!$A$2:$E$73,2,FALSE)</f>
        <v>-355.3886</v>
      </c>
      <c r="E13">
        <f>VLOOKUP(IF(OR(A13&lt;=90,A13&gt;=270),A13,IF(AND(A13&gt;90,A13&lt;=180),180-A13,540-A13)),basis!$A$2:$E$73,3,FALSE)</f>
        <v>-4.38</v>
      </c>
      <c r="F13">
        <f t="shared" si="1"/>
        <v>0.95125124256419769</v>
      </c>
      <c r="G13">
        <f t="shared" si="0"/>
        <v>72.03613987016864</v>
      </c>
      <c r="H13">
        <f t="shared" si="2"/>
        <v>70</v>
      </c>
      <c r="I13">
        <f t="shared" si="3"/>
        <v>70</v>
      </c>
      <c r="J13">
        <f>VLOOKUP(I13,basis!$A$2:$E$73,2,FALSE)</f>
        <v>-663.09720000000004</v>
      </c>
      <c r="K13">
        <f>VLOOKUP(I13,basis!$A$2:$E$73,3,FALSE)</f>
        <v>-7.44</v>
      </c>
      <c r="L13">
        <f t="shared" si="4"/>
        <v>-307.70860000000005</v>
      </c>
      <c r="M13">
        <f t="shared" si="4"/>
        <v>-3.0600000000000005</v>
      </c>
    </row>
    <row r="14" spans="1:15" x14ac:dyDescent="0.3">
      <c r="A14">
        <v>155</v>
      </c>
      <c r="B14">
        <v>120</v>
      </c>
      <c r="C14">
        <v>70</v>
      </c>
      <c r="D14">
        <f>VLOOKUP(IF(OR(A14&lt;=90,A14&gt;=270),A14,IF(AND(A14&gt;90,A14&lt;=180),180-A14,540-A14)),basis!$A$2:$E$73,2,FALSE)</f>
        <v>-300.4341</v>
      </c>
      <c r="E14">
        <f>VLOOKUP(IF(OR(A14&lt;=90,A14&gt;=270),A14,IF(AND(A14&gt;90,A14&lt;=180),180-A14,540-A14)),basis!$A$2:$E$73,3,FALSE)</f>
        <v>-3.35</v>
      </c>
      <c r="F14">
        <f t="shared" si="1"/>
        <v>0.8137976813493738</v>
      </c>
      <c r="G14">
        <f t="shared" si="0"/>
        <v>54.468652237195826</v>
      </c>
      <c r="H14">
        <f t="shared" si="2"/>
        <v>55</v>
      </c>
      <c r="I14">
        <f t="shared" si="3"/>
        <v>55</v>
      </c>
      <c r="J14">
        <f>VLOOKUP(I14,basis!$A$2:$E$73,2,FALSE)</f>
        <v>-581.61530000000005</v>
      </c>
      <c r="K14">
        <f>VLOOKUP(I14,basis!$A$2:$E$73,3,FALSE)</f>
        <v>-8.51</v>
      </c>
      <c r="L14">
        <f t="shared" si="4"/>
        <v>-281.18120000000005</v>
      </c>
      <c r="M14">
        <f t="shared" si="4"/>
        <v>-5.16</v>
      </c>
    </row>
    <row r="15" spans="1:15" x14ac:dyDescent="0.3">
      <c r="A15">
        <v>160</v>
      </c>
      <c r="B15">
        <v>120</v>
      </c>
      <c r="C15">
        <v>60</v>
      </c>
      <c r="D15">
        <f>VLOOKUP(IF(OR(A15&lt;=90,A15&gt;=270),A15,IF(AND(A15&gt;90,A15&lt;=180),180-A15,540-A15)),basis!$A$2:$E$73,2,FALSE)</f>
        <v>-246.1729</v>
      </c>
      <c r="E15">
        <f>VLOOKUP(IF(OR(A15&lt;=90,A15&gt;=270),A15,IF(AND(A15&gt;90,A15&lt;=180),180-A15,540-A15)),basis!$A$2:$E$73,3,FALSE)</f>
        <v>-2.91</v>
      </c>
      <c r="F15">
        <f t="shared" si="1"/>
        <v>0.75000000000000011</v>
      </c>
      <c r="G15">
        <f t="shared" si="0"/>
        <v>48.590377890729158</v>
      </c>
      <c r="H15">
        <f t="shared" si="2"/>
        <v>50</v>
      </c>
      <c r="I15">
        <f t="shared" si="3"/>
        <v>50</v>
      </c>
      <c r="J15">
        <f>VLOOKUP(I15,basis!$A$2:$E$73,2,FALSE)</f>
        <v>-544.32270000000005</v>
      </c>
      <c r="K15">
        <f>VLOOKUP(I15,basis!$A$2:$E$73,3,FALSE)</f>
        <v>-8.16</v>
      </c>
      <c r="L15">
        <f t="shared" si="4"/>
        <v>-298.14980000000003</v>
      </c>
      <c r="M15">
        <f t="shared" si="4"/>
        <v>-5.25</v>
      </c>
    </row>
    <row r="16" spans="1:15" x14ac:dyDescent="0.3">
      <c r="A16">
        <v>165</v>
      </c>
      <c r="B16">
        <v>130</v>
      </c>
      <c r="C16">
        <v>65</v>
      </c>
      <c r="D16">
        <f>VLOOKUP(IF(OR(A16&lt;=90,A16&gt;=270),A16,IF(AND(A16&gt;90,A16&lt;=180),180-A16,540-A16)),basis!$A$2:$E$73,2,FALSE)</f>
        <v>-190.81540000000001</v>
      </c>
      <c r="E16">
        <f>VLOOKUP(IF(OR(A16&lt;=90,A16&gt;=270),A16,IF(AND(A16&gt;90,A16&lt;=180),180-A16,540-A16)),basis!$A$2:$E$73,3,FALSE)</f>
        <v>-1.73</v>
      </c>
      <c r="F16">
        <f t="shared" si="1"/>
        <v>0.69427204401488385</v>
      </c>
      <c r="G16">
        <f t="shared" si="0"/>
        <v>43.969236876806079</v>
      </c>
      <c r="H16">
        <f t="shared" si="2"/>
        <v>45</v>
      </c>
      <c r="I16">
        <f t="shared" si="3"/>
        <v>45</v>
      </c>
      <c r="J16">
        <f>VLOOKUP(I16,basis!$A$2:$E$73,2,FALSE)</f>
        <v>-501.0951</v>
      </c>
      <c r="K16">
        <f>VLOOKUP(I16,basis!$A$2:$E$73,3,FALSE)</f>
        <v>-7.19</v>
      </c>
      <c r="L16">
        <f t="shared" si="4"/>
        <v>-310.27969999999999</v>
      </c>
      <c r="M16">
        <f t="shared" si="4"/>
        <v>-5.4600000000000009</v>
      </c>
    </row>
    <row r="17" spans="1:13" x14ac:dyDescent="0.3">
      <c r="A17">
        <v>170</v>
      </c>
      <c r="B17">
        <v>100</v>
      </c>
      <c r="C17">
        <v>150</v>
      </c>
      <c r="D17">
        <f>VLOOKUP(IF(OR(A17&lt;=90,A17&gt;=270),A17,IF(AND(A17&gt;90,A17&lt;=180),180-A17,540-A17)),basis!$A$2:$E$73,2,FALSE)</f>
        <v>-132.2132</v>
      </c>
      <c r="E17">
        <f>VLOOKUP(IF(OR(A17&lt;=90,A17&gt;=270),A17,IF(AND(A17&gt;90,A17&lt;=180),180-A17,540-A17)),basis!$A$2:$E$73,3,FALSE)</f>
        <v>-0.8</v>
      </c>
      <c r="F17">
        <f t="shared" si="1"/>
        <v>0.49240387650610412</v>
      </c>
      <c r="G17">
        <f t="shared" si="0"/>
        <v>29.498704231103662</v>
      </c>
      <c r="H17">
        <f t="shared" si="2"/>
        <v>30</v>
      </c>
      <c r="I17">
        <f t="shared" si="3"/>
        <v>30</v>
      </c>
      <c r="J17">
        <f>VLOOKUP(I17,basis!$A$2:$E$73,2,FALSE)</f>
        <v>-355.3886</v>
      </c>
      <c r="K17">
        <f>VLOOKUP(I17,basis!$A$2:$E$73,3,FALSE)</f>
        <v>-4.38</v>
      </c>
      <c r="L17">
        <f t="shared" si="4"/>
        <v>-223.1754</v>
      </c>
      <c r="M17">
        <f t="shared" si="4"/>
        <v>-3.58</v>
      </c>
    </row>
    <row r="18" spans="1:13" x14ac:dyDescent="0.3">
      <c r="A18">
        <v>175</v>
      </c>
      <c r="B18">
        <v>100</v>
      </c>
      <c r="C18">
        <v>155</v>
      </c>
      <c r="D18">
        <f>VLOOKUP(IF(OR(A18&lt;=90,A18&gt;=270),A18,IF(AND(A18&gt;90,A18&lt;=180),180-A18,540-A18)),basis!$A$2:$E$73,2,FALSE)</f>
        <v>-78.079300000000003</v>
      </c>
      <c r="E18">
        <f>VLOOKUP(IF(OR(A18&lt;=90,A18&gt;=270),A18,IF(AND(A18&gt;90,A18&lt;=180),180-A18,540-A18)),basis!$A$2:$E$73,3,FALSE)</f>
        <v>-0.01</v>
      </c>
      <c r="F18">
        <f t="shared" si="1"/>
        <v>0.41619774072678339</v>
      </c>
      <c r="G18">
        <f t="shared" si="0"/>
        <v>24.594766592722944</v>
      </c>
      <c r="H18">
        <f t="shared" si="2"/>
        <v>25</v>
      </c>
      <c r="I18">
        <f t="shared" si="3"/>
        <v>25</v>
      </c>
      <c r="J18">
        <f>VLOOKUP(I18,basis!$A$2:$E$73,2,FALSE)</f>
        <v>-300.4341</v>
      </c>
      <c r="K18">
        <f>VLOOKUP(I18,basis!$A$2:$E$73,3,FALSE)</f>
        <v>-3.35</v>
      </c>
      <c r="L18">
        <f t="shared" si="4"/>
        <v>-222.35480000000001</v>
      </c>
      <c r="M18">
        <f t="shared" si="4"/>
        <v>-3.3400000000000003</v>
      </c>
    </row>
    <row r="19" spans="1:13" x14ac:dyDescent="0.3">
      <c r="A19">
        <v>180</v>
      </c>
      <c r="B19">
        <v>130</v>
      </c>
      <c r="C19">
        <v>40</v>
      </c>
      <c r="D19">
        <f>VLOOKUP(IF(OR(A19&lt;=90,A19&gt;=270),A19,IF(AND(A19&gt;90,A19&lt;=180),180-A19,540-A19)),basis!$A$2:$E$73,2,FALSE)</f>
        <v>-23.438099999999999</v>
      </c>
      <c r="E19">
        <f>VLOOKUP(IF(OR(A19&lt;=90,A19&gt;=270),A19,IF(AND(A19&gt;90,A19&lt;=180),180-A19,540-A19)),basis!$A$2:$E$73,3,FALSE)</f>
        <v>1.37</v>
      </c>
      <c r="F19">
        <f t="shared" si="1"/>
        <v>0.49240387650610407</v>
      </c>
      <c r="G19">
        <f t="shared" si="0"/>
        <v>29.498704231103659</v>
      </c>
      <c r="H19">
        <f t="shared" si="2"/>
        <v>30</v>
      </c>
      <c r="I19">
        <f t="shared" si="3"/>
        <v>30</v>
      </c>
      <c r="J19">
        <f>VLOOKUP(I19,basis!$A$2:$E$73,2,FALSE)</f>
        <v>-355.3886</v>
      </c>
      <c r="K19">
        <f>VLOOKUP(I19,basis!$A$2:$E$73,3,FALSE)</f>
        <v>-4.38</v>
      </c>
      <c r="L19">
        <f t="shared" si="4"/>
        <v>-331.95049999999998</v>
      </c>
      <c r="M19">
        <f t="shared" si="4"/>
        <v>-5.75</v>
      </c>
    </row>
    <row r="20" spans="1:13" x14ac:dyDescent="0.3">
      <c r="A20">
        <v>185</v>
      </c>
      <c r="B20">
        <v>135</v>
      </c>
      <c r="C20">
        <v>40</v>
      </c>
      <c r="D20">
        <f>VLOOKUP(IF(OR(A20&lt;=90,A20&gt;=270),A20,IF(AND(A20&gt;90,A20&lt;=180),180-A20,540-A20)),basis!$A$2:$E$73,2,FALSE)</f>
        <v>37.235700000000001</v>
      </c>
      <c r="E20">
        <f>VLOOKUP(IF(OR(A20&lt;=90,A20&gt;=270),A20,IF(AND(A20&gt;90,A20&lt;=180),180-A20,540-A20)),basis!$A$2:$E$73,3,FALSE)</f>
        <v>2.42</v>
      </c>
      <c r="F20">
        <f t="shared" si="1"/>
        <v>0.45451947767204376</v>
      </c>
      <c r="G20">
        <f t="shared" si="0"/>
        <v>27.034020839824869</v>
      </c>
      <c r="H20">
        <f t="shared" si="2"/>
        <v>25</v>
      </c>
      <c r="I20">
        <f t="shared" si="3"/>
        <v>25</v>
      </c>
      <c r="J20">
        <f>VLOOKUP(I20,basis!$A$2:$E$73,2,FALSE)</f>
        <v>-300.4341</v>
      </c>
      <c r="K20">
        <f>VLOOKUP(I20,basis!$A$2:$E$73,3,FALSE)</f>
        <v>-3.35</v>
      </c>
      <c r="L20">
        <f t="shared" si="4"/>
        <v>-337.66980000000001</v>
      </c>
      <c r="M20">
        <f t="shared" si="4"/>
        <v>-5.77</v>
      </c>
    </row>
    <row r="21" spans="1:13" x14ac:dyDescent="0.3">
      <c r="A21">
        <v>190</v>
      </c>
      <c r="B21">
        <v>85</v>
      </c>
      <c r="C21">
        <v>170</v>
      </c>
      <c r="D21">
        <f>VLOOKUP(IF(OR(A21&lt;=90,A21&gt;=270),A21,IF(AND(A21&gt;90,A21&lt;=180),180-A21,540-A21)),basis!$A$2:$E$73,2,FALSE)</f>
        <v>96.97</v>
      </c>
      <c r="E21">
        <f>VLOOKUP(IF(OR(A21&lt;=90,A21&gt;=270),A21,IF(AND(A21&gt;90,A21&lt;=180),180-A21,540-A21)),basis!$A$2:$E$73,3,FALSE)</f>
        <v>3.28</v>
      </c>
      <c r="F21">
        <f t="shared" si="1"/>
        <v>0.17298739392508952</v>
      </c>
      <c r="G21">
        <f t="shared" si="0"/>
        <v>9.9615580980903751</v>
      </c>
      <c r="H21">
        <f t="shared" si="2"/>
        <v>10</v>
      </c>
      <c r="I21">
        <f t="shared" si="3"/>
        <v>10</v>
      </c>
      <c r="J21">
        <f>VLOOKUP(I21,basis!$A$2:$E$73,2,FALSE)</f>
        <v>-132.2132</v>
      </c>
      <c r="K21">
        <f>VLOOKUP(I21,basis!$A$2:$E$73,3,FALSE)</f>
        <v>-0.8</v>
      </c>
      <c r="L21">
        <f t="shared" si="4"/>
        <v>-229.1832</v>
      </c>
      <c r="M21">
        <f t="shared" si="4"/>
        <v>-4.08</v>
      </c>
    </row>
    <row r="22" spans="1:13" x14ac:dyDescent="0.3">
      <c r="A22">
        <v>195</v>
      </c>
      <c r="B22">
        <v>95</v>
      </c>
      <c r="C22">
        <v>175</v>
      </c>
      <c r="D22">
        <f>VLOOKUP(IF(OR(A22&lt;=90,A22&gt;=270),A22,IF(AND(A22&gt;90,A22&lt;=180),180-A22,540-A22)),basis!$A$2:$E$73,2,FALSE)</f>
        <v>156.76859999999999</v>
      </c>
      <c r="E22">
        <f>VLOOKUP(IF(OR(A22&lt;=90,A22&gt;=270),A22,IF(AND(A22&gt;90,A22&lt;=180),180-A22,540-A22)),basis!$A$2:$E$73,3,FALSE)</f>
        <v>4.6900000000000004</v>
      </c>
      <c r="F22">
        <f t="shared" si="1"/>
        <v>8.682408883346536E-2</v>
      </c>
      <c r="G22">
        <f t="shared" si="0"/>
        <v>4.9809253219288836</v>
      </c>
      <c r="H22">
        <f t="shared" si="2"/>
        <v>5</v>
      </c>
      <c r="I22">
        <f t="shared" si="3"/>
        <v>5</v>
      </c>
      <c r="J22">
        <f>VLOOKUP(I22,basis!$A$2:$E$73,2,FALSE)</f>
        <v>-78.079300000000003</v>
      </c>
      <c r="K22">
        <f>VLOOKUP(I22,basis!$A$2:$E$73,3,FALSE)</f>
        <v>-0.01</v>
      </c>
      <c r="L22">
        <f t="shared" si="4"/>
        <v>-234.84789999999998</v>
      </c>
      <c r="M22">
        <f t="shared" si="4"/>
        <v>-4.7</v>
      </c>
    </row>
    <row r="23" spans="1:13" x14ac:dyDescent="0.3">
      <c r="A23">
        <v>200</v>
      </c>
      <c r="B23">
        <v>145</v>
      </c>
      <c r="C23">
        <v>30</v>
      </c>
      <c r="D23">
        <f>VLOOKUP(IF(OR(A23&lt;=90,A23&gt;=270),A23,IF(AND(A23&gt;90,A23&lt;=180),180-A23,540-A23)),basis!$A$2:$E$73,2,FALSE)</f>
        <v>220.5504</v>
      </c>
      <c r="E23">
        <f>VLOOKUP(IF(OR(A23&lt;=90,A23&gt;=270),A23,IF(AND(A23&gt;90,A23&lt;=180),180-A23,540-A23)),basis!$A$2:$E$73,3,FALSE)</f>
        <v>5.32</v>
      </c>
      <c r="F23">
        <f t="shared" si="1"/>
        <v>0.28678821817552302</v>
      </c>
      <c r="G23">
        <f t="shared" si="0"/>
        <v>16.665768674058118</v>
      </c>
      <c r="H23">
        <f t="shared" si="2"/>
        <v>15</v>
      </c>
      <c r="I23">
        <f t="shared" si="3"/>
        <v>15</v>
      </c>
      <c r="J23">
        <f>VLOOKUP(I23,basis!$A$2:$E$73,2,FALSE)</f>
        <v>-190.81540000000001</v>
      </c>
      <c r="K23">
        <f>VLOOKUP(I23,basis!$A$2:$E$73,3,FALSE)</f>
        <v>-1.73</v>
      </c>
      <c r="L23">
        <f t="shared" si="4"/>
        <v>-411.36580000000004</v>
      </c>
      <c r="M23">
        <f t="shared" si="4"/>
        <v>-7.0500000000000007</v>
      </c>
    </row>
    <row r="24" spans="1:13" x14ac:dyDescent="0.3">
      <c r="A24">
        <v>205</v>
      </c>
      <c r="B24">
        <v>40</v>
      </c>
      <c r="C24">
        <v>25</v>
      </c>
      <c r="D24">
        <f>VLOOKUP(IF(OR(A24&lt;=90,A24&gt;=270),A24,IF(AND(A24&gt;90,A24&lt;=180),180-A24,540-A24)),basis!$A$2:$E$73,2,FALSE)</f>
        <v>282.71449999999999</v>
      </c>
      <c r="E24">
        <f>VLOOKUP(IF(OR(A24&lt;=90,A24&gt;=270),A24,IF(AND(A24&gt;90,A24&lt;=180),180-A24,540-A24)),basis!$A$2:$E$73,3,FALSE)</f>
        <v>6.29</v>
      </c>
      <c r="F24">
        <f t="shared" si="1"/>
        <v>0.27165378227418441</v>
      </c>
      <c r="G24">
        <f t="shared" si="0"/>
        <v>15.762700256994851</v>
      </c>
      <c r="H24">
        <f t="shared" si="2"/>
        <v>15</v>
      </c>
      <c r="I24">
        <f t="shared" si="3"/>
        <v>15</v>
      </c>
      <c r="J24">
        <f>VLOOKUP(I24,basis!$A$2:$E$73,2,FALSE)</f>
        <v>-190.81540000000001</v>
      </c>
      <c r="K24">
        <f>VLOOKUP(I24,basis!$A$2:$E$73,3,FALSE)</f>
        <v>-1.73</v>
      </c>
      <c r="L24">
        <f t="shared" si="4"/>
        <v>-473.5299</v>
      </c>
      <c r="M24">
        <f t="shared" si="4"/>
        <v>-8.02</v>
      </c>
    </row>
    <row r="25" spans="1:13" x14ac:dyDescent="0.3">
      <c r="A25">
        <v>210</v>
      </c>
      <c r="B25">
        <v>5</v>
      </c>
      <c r="C25">
        <v>140</v>
      </c>
      <c r="D25">
        <f>VLOOKUP(IF(OR(A25&lt;=90,A25&gt;=270),A25,IF(AND(A25&gt;90,A25&lt;=180),180-A25,540-A25)),basis!$A$2:$E$73,2,FALSE)</f>
        <v>327.85390000000001</v>
      </c>
      <c r="E25">
        <f>VLOOKUP(IF(OR(A25&lt;=90,A25&gt;=270),A25,IF(AND(A25&gt;90,A25&lt;=180),180-A25,540-A25)),basis!$A$2:$E$73,3,FALSE)</f>
        <v>7</v>
      </c>
      <c r="F25">
        <f t="shared" si="1"/>
        <v>5.6022631551222134E-2</v>
      </c>
      <c r="G25">
        <f t="shared" si="0"/>
        <v>3.2115417642271793</v>
      </c>
      <c r="H25">
        <f t="shared" si="2"/>
        <v>5</v>
      </c>
      <c r="I25">
        <f t="shared" si="3"/>
        <v>5</v>
      </c>
      <c r="J25">
        <f>VLOOKUP(I25,basis!$A$2:$E$73,2,FALSE)</f>
        <v>-78.079300000000003</v>
      </c>
      <c r="K25">
        <f>VLOOKUP(I25,basis!$A$2:$E$73,3,FALSE)</f>
        <v>-0.01</v>
      </c>
      <c r="L25">
        <f t="shared" si="4"/>
        <v>-405.9332</v>
      </c>
      <c r="M25">
        <f t="shared" si="4"/>
        <v>-7.01</v>
      </c>
    </row>
    <row r="26" spans="1:13" x14ac:dyDescent="0.3">
      <c r="A26">
        <v>215</v>
      </c>
      <c r="B26">
        <v>255</v>
      </c>
      <c r="C26">
        <v>25</v>
      </c>
      <c r="D26">
        <f>VLOOKUP(IF(OR(A26&lt;=90,A26&gt;=270),A26,IF(AND(A26&gt;90,A26&lt;=180),180-A26,540-A26)),basis!$A$2:$E$73,2,FALSE)</f>
        <v>383.43869999999998</v>
      </c>
      <c r="E26">
        <f>VLOOKUP(IF(OR(A26&lt;=90,A26&gt;=270),A26,IF(AND(A26&gt;90,A26&lt;=180),180-A26,540-A26)),basis!$A$2:$E$73,3,FALSE)</f>
        <v>7.48</v>
      </c>
      <c r="F26">
        <f t="shared" si="1"/>
        <v>-0.40821789367673483</v>
      </c>
      <c r="G26">
        <f t="shared" si="0"/>
        <v>-24.092934730763091</v>
      </c>
      <c r="H26">
        <f t="shared" si="2"/>
        <v>335</v>
      </c>
      <c r="I26">
        <f t="shared" si="3"/>
        <v>335</v>
      </c>
      <c r="J26">
        <f>VLOOKUP(I26,basis!$A$2:$E$73,2,FALSE)</f>
        <v>282.71449999999999</v>
      </c>
      <c r="K26">
        <f>VLOOKUP(I26,basis!$A$2:$E$73,3,FALSE)</f>
        <v>6.29</v>
      </c>
      <c r="L26">
        <f t="shared" si="4"/>
        <v>-100.7242</v>
      </c>
      <c r="M26">
        <f t="shared" si="4"/>
        <v>-1.1900000000000004</v>
      </c>
    </row>
    <row r="27" spans="1:13" x14ac:dyDescent="0.3">
      <c r="A27">
        <v>220</v>
      </c>
      <c r="B27">
        <v>250</v>
      </c>
      <c r="C27">
        <v>25</v>
      </c>
      <c r="D27">
        <f>VLOOKUP(IF(OR(A27&lt;=90,A27&gt;=270),A27,IF(AND(A27&gt;90,A27&lt;=180),180-A27,540-A27)),basis!$A$2:$E$73,2,FALSE)</f>
        <v>433.96159999999998</v>
      </c>
      <c r="E27">
        <f>VLOOKUP(IF(OR(A27&lt;=90,A27&gt;=270),A27,IF(AND(A27&gt;90,A27&lt;=180),180-A27,540-A27)),basis!$A$2:$E$73,3,FALSE)</f>
        <v>8.7899999999999991</v>
      </c>
      <c r="F27">
        <f t="shared" si="1"/>
        <v>-0.3971312619671028</v>
      </c>
      <c r="G27">
        <f t="shared" si="0"/>
        <v>-23.398961869855903</v>
      </c>
      <c r="H27">
        <f t="shared" si="2"/>
        <v>335</v>
      </c>
      <c r="I27">
        <f t="shared" si="3"/>
        <v>335</v>
      </c>
      <c r="J27">
        <f>VLOOKUP(I27,basis!$A$2:$E$73,2,FALSE)</f>
        <v>282.71449999999999</v>
      </c>
      <c r="K27">
        <f>VLOOKUP(I27,basis!$A$2:$E$73,3,FALSE)</f>
        <v>6.29</v>
      </c>
      <c r="L27">
        <f t="shared" si="4"/>
        <v>-151.24709999999999</v>
      </c>
      <c r="M27">
        <f t="shared" si="4"/>
        <v>-2.4999999999999991</v>
      </c>
    </row>
    <row r="28" spans="1:13" x14ac:dyDescent="0.3">
      <c r="A28">
        <v>320</v>
      </c>
      <c r="B28">
        <v>220</v>
      </c>
      <c r="C28">
        <v>160</v>
      </c>
      <c r="D28">
        <f>VLOOKUP(IF(OR(A28&lt;=90,A28&gt;=270),A28,IF(AND(A28&gt;90,A28&lt;=180),180-A28,540-A28)),basis!$A$2:$E$73,2,FALSE)</f>
        <v>433.96159999999998</v>
      </c>
      <c r="E28">
        <f>VLOOKUP(IF(OR(A28&lt;=90,A28&gt;=270),A28,IF(AND(A28&gt;90,A28&lt;=180),180-A28,540-A28)),basis!$A$2:$E$73,3,FALSE)</f>
        <v>8.7899999999999991</v>
      </c>
      <c r="F28">
        <f t="shared" si="1"/>
        <v>-0.21984631039295421</v>
      </c>
      <c r="G28">
        <f t="shared" si="0"/>
        <v>-12.700006228022634</v>
      </c>
      <c r="H28">
        <f t="shared" si="2"/>
        <v>345</v>
      </c>
      <c r="I28">
        <f t="shared" si="3"/>
        <v>345</v>
      </c>
      <c r="J28">
        <f>VLOOKUP(I28,basis!$A$2:$E$73,2,FALSE)</f>
        <v>156.76859999999999</v>
      </c>
      <c r="K28">
        <f>VLOOKUP(I28,basis!$A$2:$E$73,3,FALSE)</f>
        <v>4.6900000000000004</v>
      </c>
      <c r="L28">
        <f t="shared" si="4"/>
        <v>-277.19299999999998</v>
      </c>
      <c r="M28">
        <f t="shared" si="4"/>
        <v>-4.0999999999999988</v>
      </c>
    </row>
    <row r="29" spans="1:13" x14ac:dyDescent="0.3">
      <c r="A29">
        <v>325</v>
      </c>
      <c r="B29">
        <v>330</v>
      </c>
      <c r="C29">
        <v>150</v>
      </c>
      <c r="D29">
        <f>VLOOKUP(IF(OR(A29&lt;=90,A29&gt;=270),A29,IF(AND(A29&gt;90,A29&lt;=180),180-A29,540-A29)),basis!$A$2:$E$73,2,FALSE)</f>
        <v>383.43869999999998</v>
      </c>
      <c r="E29">
        <f>VLOOKUP(IF(OR(A29&lt;=90,A29&gt;=270),A29,IF(AND(A29&gt;90,A29&lt;=180),180-A29,540-A29)),basis!$A$2:$E$73,3,FALSE)</f>
        <v>7.48</v>
      </c>
      <c r="F29">
        <f t="shared" si="1"/>
        <v>-0.25000000000000028</v>
      </c>
      <c r="G29">
        <f t="shared" si="0"/>
        <v>-14.477512185929941</v>
      </c>
      <c r="H29">
        <f t="shared" si="2"/>
        <v>345</v>
      </c>
      <c r="I29">
        <f t="shared" si="3"/>
        <v>345</v>
      </c>
      <c r="J29">
        <f>VLOOKUP(I29,basis!$A$2:$E$73,2,FALSE)</f>
        <v>156.76859999999999</v>
      </c>
      <c r="K29">
        <f>VLOOKUP(I29,basis!$A$2:$E$73,3,FALSE)</f>
        <v>4.6900000000000004</v>
      </c>
      <c r="L29">
        <f t="shared" ref="L29:M35" si="5">J29-D29</f>
        <v>-226.67009999999999</v>
      </c>
      <c r="M29">
        <f t="shared" si="5"/>
        <v>-2.79</v>
      </c>
    </row>
    <row r="30" spans="1:13" x14ac:dyDescent="0.3">
      <c r="A30">
        <v>330</v>
      </c>
      <c r="B30">
        <v>225</v>
      </c>
      <c r="C30">
        <v>125</v>
      </c>
      <c r="D30">
        <f>VLOOKUP(IF(OR(A30&lt;=90,A30&gt;=270),A30,IF(AND(A30&gt;90,A30&lt;=180),180-A30,540-A30)),basis!$A$2:$E$73,2,FALSE)</f>
        <v>327.85390000000001</v>
      </c>
      <c r="E30">
        <f>VLOOKUP(IF(OR(A30&lt;=90,A30&gt;=270),A30,IF(AND(A30&gt;90,A30&lt;=180),180-A30,540-A30)),basis!$A$2:$E$73,3,FALSE)</f>
        <v>7</v>
      </c>
      <c r="F30">
        <f t="shared" si="1"/>
        <v>-0.57922796533956911</v>
      </c>
      <c r="G30">
        <f t="shared" si="0"/>
        <v>-35.396260137327928</v>
      </c>
      <c r="H30">
        <f t="shared" si="2"/>
        <v>325</v>
      </c>
      <c r="I30">
        <f t="shared" si="3"/>
        <v>325</v>
      </c>
      <c r="J30">
        <f>VLOOKUP(I30,basis!$A$2:$E$73,2,FALSE)</f>
        <v>383.43869999999998</v>
      </c>
      <c r="K30">
        <f>VLOOKUP(I30,basis!$A$2:$E$73,3,FALSE)</f>
        <v>7.48</v>
      </c>
      <c r="L30">
        <f t="shared" si="5"/>
        <v>55.584799999999973</v>
      </c>
      <c r="M30">
        <f t="shared" si="5"/>
        <v>0.48000000000000043</v>
      </c>
    </row>
    <row r="31" spans="1:13" x14ac:dyDescent="0.3">
      <c r="A31">
        <v>335</v>
      </c>
      <c r="B31">
        <v>255</v>
      </c>
      <c r="C31">
        <v>25</v>
      </c>
      <c r="D31">
        <f>VLOOKUP(IF(OR(A31&lt;=90,A31&gt;=270),A31,IF(AND(A31&gt;90,A31&lt;=180),180-A31,540-A31)),basis!$A$2:$E$73,2,FALSE)</f>
        <v>282.71449999999999</v>
      </c>
      <c r="E31">
        <f>VLOOKUP(IF(OR(A31&lt;=90,A31&gt;=270),A31,IF(AND(A31&gt;90,A31&lt;=180),180-A31,540-A31)),basis!$A$2:$E$73,3,FALSE)</f>
        <v>6.29</v>
      </c>
      <c r="F31">
        <f t="shared" si="1"/>
        <v>-0.40821789367673483</v>
      </c>
      <c r="G31">
        <f t="shared" si="0"/>
        <v>-24.092934730763091</v>
      </c>
      <c r="H31">
        <f t="shared" si="2"/>
        <v>335</v>
      </c>
      <c r="I31">
        <f t="shared" si="3"/>
        <v>335</v>
      </c>
      <c r="J31">
        <f>VLOOKUP(I31,basis!$A$2:$E$73,2,FALSE)</f>
        <v>282.71449999999999</v>
      </c>
      <c r="K31">
        <f>VLOOKUP(I31,basis!$A$2:$E$73,3,FALSE)</f>
        <v>6.29</v>
      </c>
      <c r="L31">
        <f t="shared" si="5"/>
        <v>0</v>
      </c>
      <c r="M31">
        <f t="shared" si="5"/>
        <v>0</v>
      </c>
    </row>
    <row r="32" spans="1:13" x14ac:dyDescent="0.3">
      <c r="A32">
        <v>340</v>
      </c>
      <c r="B32">
        <v>5</v>
      </c>
      <c r="C32">
        <v>140</v>
      </c>
      <c r="D32">
        <f>VLOOKUP(IF(OR(A32&lt;=90,A32&gt;=270),A32,IF(AND(A32&gt;90,A32&lt;=180),180-A32,540-A32)),basis!$A$2:$E$73,2,FALSE)</f>
        <v>220.5504</v>
      </c>
      <c r="E32">
        <f>VLOOKUP(IF(OR(A32&lt;=90,A32&gt;=270),A32,IF(AND(A32&gt;90,A32&lt;=180),180-A32,540-A32)),basis!$A$2:$E$73,3,FALSE)</f>
        <v>5.32</v>
      </c>
      <c r="F32">
        <f t="shared" si="1"/>
        <v>5.6022631551222134E-2</v>
      </c>
      <c r="G32">
        <f t="shared" si="0"/>
        <v>3.2115417642271793</v>
      </c>
      <c r="H32">
        <f t="shared" si="2"/>
        <v>5</v>
      </c>
      <c r="I32">
        <f t="shared" si="3"/>
        <v>5</v>
      </c>
      <c r="J32">
        <f>VLOOKUP(I32,basis!$A$2:$E$73,2,FALSE)</f>
        <v>-78.079300000000003</v>
      </c>
      <c r="K32">
        <f>VLOOKUP(I32,basis!$A$2:$E$73,3,FALSE)</f>
        <v>-0.01</v>
      </c>
      <c r="L32">
        <f t="shared" si="5"/>
        <v>-298.62970000000001</v>
      </c>
      <c r="M32">
        <f t="shared" si="5"/>
        <v>-5.33</v>
      </c>
    </row>
    <row r="33" spans="1:13" x14ac:dyDescent="0.3">
      <c r="A33">
        <v>345</v>
      </c>
      <c r="B33">
        <v>240</v>
      </c>
      <c r="C33">
        <v>175</v>
      </c>
      <c r="D33">
        <f>VLOOKUP(IF(OR(A33&lt;=90,A33&gt;=270),A33,IF(AND(A33&gt;90,A33&lt;=180),180-A33,540-A33)),basis!$A$2:$E$73,2,FALSE)</f>
        <v>156.76859999999999</v>
      </c>
      <c r="E33">
        <f>VLOOKUP(IF(OR(A33&lt;=90,A33&gt;=270),A33,IF(AND(A33&gt;90,A33&lt;=180),180-A33,540-A33)),basis!$A$2:$E$73,3,FALSE)</f>
        <v>4.6900000000000004</v>
      </c>
      <c r="F33">
        <f t="shared" si="1"/>
        <v>-7.547908730517347E-2</v>
      </c>
      <c r="G33">
        <f t="shared" si="0"/>
        <v>-4.3287500131551973</v>
      </c>
      <c r="H33">
        <f t="shared" si="2"/>
        <v>355</v>
      </c>
      <c r="I33">
        <f t="shared" si="3"/>
        <v>355</v>
      </c>
      <c r="J33">
        <f>VLOOKUP(I33,basis!$A$2:$E$73,2,FALSE)</f>
        <v>37.235700000000001</v>
      </c>
      <c r="K33">
        <f>VLOOKUP(I33,basis!$A$2:$E$73,3,FALSE)</f>
        <v>2.42</v>
      </c>
      <c r="L33">
        <f t="shared" si="5"/>
        <v>-119.53289999999998</v>
      </c>
      <c r="M33">
        <f t="shared" si="5"/>
        <v>-2.2700000000000005</v>
      </c>
    </row>
    <row r="34" spans="1:13" x14ac:dyDescent="0.3">
      <c r="A34">
        <v>350</v>
      </c>
      <c r="B34">
        <v>160</v>
      </c>
      <c r="C34">
        <v>45</v>
      </c>
      <c r="D34">
        <f>VLOOKUP(IF(OR(A34&lt;=90,A34&gt;=270),A34,IF(AND(A34&gt;90,A34&lt;=180),180-A34,540-A34)),basis!$A$2:$E$73,2,FALSE)</f>
        <v>96.97</v>
      </c>
      <c r="E34">
        <f>VLOOKUP(IF(OR(A34&lt;=90,A34&gt;=270),A34,IF(AND(A34&gt;90,A34&lt;=180),180-A34,540-A34)),basis!$A$2:$E$73,3,FALSE)</f>
        <v>3.28</v>
      </c>
      <c r="F34">
        <f t="shared" si="1"/>
        <v>0.24184476264797539</v>
      </c>
      <c r="G34">
        <f t="shared" si="0"/>
        <v>13.995445358891423</v>
      </c>
      <c r="H34">
        <f t="shared" si="2"/>
        <v>15</v>
      </c>
      <c r="I34">
        <f t="shared" si="3"/>
        <v>15</v>
      </c>
      <c r="J34">
        <f>VLOOKUP(I34,basis!$A$2:$E$73,2,FALSE)</f>
        <v>-190.81540000000001</v>
      </c>
      <c r="K34">
        <f>VLOOKUP(I34,basis!$A$2:$E$73,3,FALSE)</f>
        <v>-1.73</v>
      </c>
      <c r="L34">
        <f t="shared" si="5"/>
        <v>-287.78539999999998</v>
      </c>
      <c r="M34">
        <f t="shared" si="5"/>
        <v>-5.01</v>
      </c>
    </row>
    <row r="35" spans="1:13" x14ac:dyDescent="0.3">
      <c r="A35">
        <v>355</v>
      </c>
      <c r="B35">
        <v>95</v>
      </c>
      <c r="C35">
        <v>175</v>
      </c>
      <c r="D35">
        <f>VLOOKUP(IF(OR(A35&lt;=90,A35&gt;=270),A35,IF(AND(A35&gt;90,A35&lt;=180),180-A35,540-A35)),basis!$A$2:$E$73,2,FALSE)</f>
        <v>37.235700000000001</v>
      </c>
      <c r="E35">
        <f>VLOOKUP(IF(OR(A35&lt;=90,A35&gt;=270),A35,IF(AND(A35&gt;90,A35&lt;=180),180-A35,540-A35)),basis!$A$2:$E$73,3,FALSE)</f>
        <v>2.42</v>
      </c>
      <c r="F35">
        <f t="shared" si="1"/>
        <v>8.682408883346536E-2</v>
      </c>
      <c r="G35">
        <f t="shared" si="0"/>
        <v>4.9809253219288836</v>
      </c>
      <c r="H35">
        <f t="shared" si="2"/>
        <v>5</v>
      </c>
      <c r="I35">
        <f t="shared" si="3"/>
        <v>5</v>
      </c>
      <c r="J35">
        <f>VLOOKUP(I35,basis!$A$2:$E$73,2,FALSE)</f>
        <v>-78.079300000000003</v>
      </c>
      <c r="K35">
        <f>VLOOKUP(I35,basis!$A$2:$E$73,3,FALSE)</f>
        <v>-0.01</v>
      </c>
      <c r="L35">
        <f t="shared" si="5"/>
        <v>-115.315</v>
      </c>
      <c r="M35">
        <f t="shared" si="5"/>
        <v>-2.4299999999999997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2E905-93E6-4B96-83D6-554CF98B5306}">
  <dimension ref="A1:O19"/>
  <sheetViews>
    <sheetView workbookViewId="0">
      <selection activeCell="L2" sqref="L2:L19"/>
    </sheetView>
  </sheetViews>
  <sheetFormatPr defaultRowHeight="14" x14ac:dyDescent="0.3"/>
  <sheetData>
    <row r="1" spans="1:15" x14ac:dyDescent="0.3">
      <c r="B1" t="s">
        <v>0</v>
      </c>
      <c r="C1" t="s">
        <v>1</v>
      </c>
      <c r="D1" t="s">
        <v>2</v>
      </c>
      <c r="E1" t="s">
        <v>3</v>
      </c>
      <c r="F1" t="s">
        <v>10</v>
      </c>
      <c r="I1" t="s">
        <v>11</v>
      </c>
      <c r="J1" t="s">
        <v>4</v>
      </c>
      <c r="K1" t="s">
        <v>5</v>
      </c>
      <c r="L1" t="s">
        <v>6</v>
      </c>
      <c r="M1" t="s">
        <v>7</v>
      </c>
    </row>
    <row r="2" spans="1:15" x14ac:dyDescent="0.3">
      <c r="A2">
        <v>0</v>
      </c>
      <c r="B2">
        <v>275</v>
      </c>
      <c r="C2">
        <v>60</v>
      </c>
      <c r="D2">
        <f>VLOOKUP(IF(OR(A2&lt;=90,A2&gt;=270),A2,IF(AND(A2&gt;90,A2&lt;=180),180-A2,540-A2)),basis!$A$2:$E$73,2,FALSE)</f>
        <v>-23.438099999999999</v>
      </c>
      <c r="E2">
        <f>VLOOKUP(IF(OR(A2&lt;=90,A2&gt;=270),A2,IF(AND(A2&gt;90,A2&lt;=180),180-A2,540-A2)),basis!$A$2:$E$73,3,FALSE)</f>
        <v>1.37</v>
      </c>
      <c r="F2">
        <f>COS((C2-90)/180*PI())*SIN(B2/180*PI())</f>
        <v>-0.86272991566282098</v>
      </c>
      <c r="G2">
        <f t="shared" ref="G2:G19" si="0">ASIN(F2)/PI()*180</f>
        <v>-59.62449347470686</v>
      </c>
      <c r="H2">
        <f>IF(G2&lt;0,ROUND((G2+360)/5,0)*5,ROUND(G2/5,0)*5)</f>
        <v>300</v>
      </c>
      <c r="I2">
        <f>IF(H2=360,0,H2)</f>
        <v>300</v>
      </c>
      <c r="J2">
        <f>VLOOKUP(I2,basis!$A$2:$E$73,2,FALSE)</f>
        <v>656.3184</v>
      </c>
      <c r="K2">
        <f>VLOOKUP(I2,basis!$A$2:$E$73,3,FALSE)</f>
        <v>8.3800000000000008</v>
      </c>
      <c r="L2">
        <f>J2-D2</f>
        <v>679.75649999999996</v>
      </c>
      <c r="M2">
        <f>K2-E2</f>
        <v>7.0100000000000007</v>
      </c>
      <c r="O2">
        <v>604.16669999999999</v>
      </c>
    </row>
    <row r="3" spans="1:15" x14ac:dyDescent="0.3">
      <c r="A3">
        <v>5</v>
      </c>
      <c r="B3">
        <v>90</v>
      </c>
      <c r="C3">
        <v>170</v>
      </c>
      <c r="D3">
        <f>VLOOKUP(IF(OR(A3&lt;=90,A3&gt;=270),A3,IF(AND(A3&gt;90,A3&lt;=180),180-A3,540-A3)),basis!$A$2:$E$73,2,FALSE)</f>
        <v>-78.079300000000003</v>
      </c>
      <c r="E3">
        <f>VLOOKUP(IF(OR(A3&lt;=90,A3&gt;=270),A3,IF(AND(A3&gt;90,A3&lt;=180),180-A3,540-A3)),basis!$A$2:$E$73,3,FALSE)</f>
        <v>-0.01</v>
      </c>
      <c r="F3">
        <f t="shared" ref="F3:F19" si="1">COS((C3-90)/180*PI())*SIN(B3/180*PI())</f>
        <v>0.17364817766693041</v>
      </c>
      <c r="G3">
        <f t="shared" si="0"/>
        <v>10.000000000000004</v>
      </c>
      <c r="H3">
        <f t="shared" ref="H3:H19" si="2">IF(G3&lt;0,ROUND((G3+360)/5,0)*5,ROUND(G3/5,0)*5)</f>
        <v>10</v>
      </c>
      <c r="I3">
        <f t="shared" ref="I3:I19" si="3">IF(H3=360,0,H3)</f>
        <v>10</v>
      </c>
      <c r="J3">
        <f>VLOOKUP(I3,basis!$A$2:$E$73,2,FALSE)</f>
        <v>-132.2132</v>
      </c>
      <c r="K3">
        <f>VLOOKUP(I3,basis!$A$2:$E$73,3,FALSE)</f>
        <v>-0.8</v>
      </c>
      <c r="L3">
        <f t="shared" ref="L3:M18" si="4">J3-D3</f>
        <v>-54.133899999999997</v>
      </c>
      <c r="M3">
        <f t="shared" si="4"/>
        <v>-0.79</v>
      </c>
    </row>
    <row r="4" spans="1:15" x14ac:dyDescent="0.3">
      <c r="A4">
        <v>10</v>
      </c>
      <c r="B4">
        <v>5</v>
      </c>
      <c r="C4">
        <v>85</v>
      </c>
      <c r="D4">
        <f>VLOOKUP(IF(OR(A4&lt;=90,A4&gt;=270),A4,IF(AND(A4&gt;90,A4&lt;=180),180-A4,540-A4)),basis!$A$2:$E$73,2,FALSE)</f>
        <v>-132.2132</v>
      </c>
      <c r="E4">
        <f>VLOOKUP(IF(OR(A4&lt;=90,A4&gt;=270),A4,IF(AND(A4&gt;90,A4&lt;=180),180-A4,540-A4)),basis!$A$2:$E$73,3,FALSE)</f>
        <v>-0.8</v>
      </c>
      <c r="F4">
        <f t="shared" si="1"/>
        <v>8.6824088833465166E-2</v>
      </c>
      <c r="G4">
        <f t="shared" si="0"/>
        <v>4.9809253219288721</v>
      </c>
      <c r="H4">
        <f t="shared" si="2"/>
        <v>5</v>
      </c>
      <c r="I4">
        <f t="shared" si="3"/>
        <v>5</v>
      </c>
      <c r="J4">
        <f>VLOOKUP(I4,basis!$A$2:$E$73,2,FALSE)</f>
        <v>-78.079300000000003</v>
      </c>
      <c r="K4">
        <f>VLOOKUP(I4,basis!$A$2:$E$73,3,FALSE)</f>
        <v>-0.01</v>
      </c>
      <c r="L4">
        <f t="shared" si="4"/>
        <v>54.133899999999997</v>
      </c>
      <c r="M4">
        <f t="shared" si="4"/>
        <v>0.79</v>
      </c>
    </row>
    <row r="5" spans="1:15" x14ac:dyDescent="0.3">
      <c r="A5">
        <v>15</v>
      </c>
      <c r="B5">
        <v>0</v>
      </c>
      <c r="C5">
        <v>90</v>
      </c>
      <c r="D5">
        <f>VLOOKUP(IF(OR(A5&lt;=90,A5&gt;=270),A5,IF(AND(A5&gt;90,A5&lt;=180),180-A5,540-A5)),basis!$A$2:$E$73,2,FALSE)</f>
        <v>-190.81540000000001</v>
      </c>
      <c r="E5">
        <f>VLOOKUP(IF(OR(A5&lt;=90,A5&gt;=270),A5,IF(AND(A5&gt;90,A5&lt;=180),180-A5,540-A5)),basis!$A$2:$E$73,3,FALSE)</f>
        <v>-1.73</v>
      </c>
      <c r="F5">
        <f t="shared" si="1"/>
        <v>0</v>
      </c>
      <c r="G5">
        <f t="shared" si="0"/>
        <v>0</v>
      </c>
      <c r="H5">
        <f t="shared" si="2"/>
        <v>0</v>
      </c>
      <c r="I5">
        <f t="shared" si="3"/>
        <v>0</v>
      </c>
      <c r="J5">
        <f>VLOOKUP(I5,basis!$A$2:$E$73,2,FALSE)</f>
        <v>-23.438099999999999</v>
      </c>
      <c r="K5">
        <f>VLOOKUP(I5,basis!$A$2:$E$73,3,FALSE)</f>
        <v>1.37</v>
      </c>
      <c r="L5">
        <f t="shared" si="4"/>
        <v>167.37730000000002</v>
      </c>
      <c r="M5">
        <f t="shared" si="4"/>
        <v>3.1</v>
      </c>
    </row>
    <row r="6" spans="1:15" x14ac:dyDescent="0.3">
      <c r="A6">
        <v>20</v>
      </c>
      <c r="B6">
        <v>150</v>
      </c>
      <c r="C6">
        <v>130</v>
      </c>
      <c r="D6">
        <f>VLOOKUP(IF(OR(A6&lt;=90,A6&gt;=270),A6,IF(AND(A6&gt;90,A6&lt;=180),180-A6,540-A6)),basis!$A$2:$E$73,2,FALSE)</f>
        <v>-246.1729</v>
      </c>
      <c r="E6">
        <f>VLOOKUP(IF(OR(A6&lt;=90,A6&gt;=270),A6,IF(AND(A6&gt;90,A6&lt;=180),180-A6,540-A6)),basis!$A$2:$E$73,3,FALSE)</f>
        <v>-2.91</v>
      </c>
      <c r="F6">
        <f t="shared" si="1"/>
        <v>0.38302222155948895</v>
      </c>
      <c r="G6">
        <f t="shared" si="0"/>
        <v>22.521012118110992</v>
      </c>
      <c r="H6">
        <f t="shared" si="2"/>
        <v>25</v>
      </c>
      <c r="I6">
        <f t="shared" si="3"/>
        <v>25</v>
      </c>
      <c r="J6">
        <f>VLOOKUP(I6,basis!$A$2:$E$73,2,FALSE)</f>
        <v>-300.4341</v>
      </c>
      <c r="K6">
        <f>VLOOKUP(I6,basis!$A$2:$E$73,3,FALSE)</f>
        <v>-3.35</v>
      </c>
      <c r="L6">
        <f t="shared" si="4"/>
        <v>-54.261200000000002</v>
      </c>
      <c r="M6">
        <f t="shared" si="4"/>
        <v>-0.43999999999999995</v>
      </c>
    </row>
    <row r="7" spans="1:15" x14ac:dyDescent="0.3">
      <c r="A7">
        <v>160</v>
      </c>
      <c r="B7">
        <v>90</v>
      </c>
      <c r="C7">
        <v>55</v>
      </c>
      <c r="D7">
        <f>VLOOKUP(IF(OR(A7&lt;=90,A7&gt;=270),A7,IF(AND(A7&gt;90,A7&lt;=180),180-A7,540-A7)),basis!$A$2:$E$73,2,FALSE)</f>
        <v>-246.1729</v>
      </c>
      <c r="E7">
        <f>VLOOKUP(IF(OR(A7&lt;=90,A7&gt;=270),A7,IF(AND(A7&gt;90,A7&lt;=180),180-A7,540-A7)),basis!$A$2:$E$73,3,FALSE)</f>
        <v>-2.91</v>
      </c>
      <c r="F7">
        <f t="shared" si="1"/>
        <v>0.8191520442889918</v>
      </c>
      <c r="G7">
        <f t="shared" si="0"/>
        <v>55.000000000000007</v>
      </c>
      <c r="H7">
        <f t="shared" si="2"/>
        <v>55</v>
      </c>
      <c r="I7">
        <f t="shared" si="3"/>
        <v>55</v>
      </c>
      <c r="J7">
        <f>VLOOKUP(I7,basis!$A$2:$E$73,2,FALSE)</f>
        <v>-581.61530000000005</v>
      </c>
      <c r="K7">
        <f>VLOOKUP(I7,basis!$A$2:$E$73,3,FALSE)</f>
        <v>-8.51</v>
      </c>
      <c r="L7">
        <f t="shared" si="4"/>
        <v>-335.44240000000002</v>
      </c>
      <c r="M7">
        <f t="shared" si="4"/>
        <v>-5.6</v>
      </c>
    </row>
    <row r="8" spans="1:15" x14ac:dyDescent="0.3">
      <c r="A8">
        <v>165</v>
      </c>
      <c r="B8">
        <v>95</v>
      </c>
      <c r="C8">
        <v>125</v>
      </c>
      <c r="D8">
        <f>VLOOKUP(IF(OR(A8&lt;=90,A8&gt;=270),A8,IF(AND(A8&gt;90,A8&lt;=180),180-A8,540-A8)),basis!$A$2:$E$73,2,FALSE)</f>
        <v>-190.81540000000001</v>
      </c>
      <c r="E8">
        <f>VLOOKUP(IF(OR(A8&lt;=90,A8&gt;=270),A8,IF(AND(A8&gt;90,A8&lt;=180),180-A8,540-A8)),basis!$A$2:$E$73,3,FALSE)</f>
        <v>-1.73</v>
      </c>
      <c r="F8">
        <f t="shared" si="1"/>
        <v>0.81603492345170836</v>
      </c>
      <c r="G8">
        <f t="shared" si="0"/>
        <v>54.689821668094581</v>
      </c>
      <c r="H8">
        <f t="shared" si="2"/>
        <v>55</v>
      </c>
      <c r="I8">
        <f t="shared" si="3"/>
        <v>55</v>
      </c>
      <c r="J8">
        <f>VLOOKUP(I8,basis!$A$2:$E$73,2,FALSE)</f>
        <v>-581.61530000000005</v>
      </c>
      <c r="K8">
        <f>VLOOKUP(I8,basis!$A$2:$E$73,3,FALSE)</f>
        <v>-8.51</v>
      </c>
      <c r="L8">
        <f t="shared" si="4"/>
        <v>-390.79990000000004</v>
      </c>
      <c r="M8">
        <f t="shared" si="4"/>
        <v>-6.7799999999999994</v>
      </c>
    </row>
    <row r="9" spans="1:15" x14ac:dyDescent="0.3">
      <c r="A9">
        <v>170</v>
      </c>
      <c r="B9">
        <v>95</v>
      </c>
      <c r="C9">
        <v>115</v>
      </c>
      <c r="D9">
        <f>VLOOKUP(IF(OR(A9&lt;=90,A9&gt;=270),A9,IF(AND(A9&gt;90,A9&lt;=180),180-A9,540-A9)),basis!$A$2:$E$73,2,FALSE)</f>
        <v>-132.2132</v>
      </c>
      <c r="E9">
        <f>VLOOKUP(IF(OR(A9&lt;=90,A9&gt;=270),A9,IF(AND(A9&gt;90,A9&lt;=180),180-A9,540-A9)),basis!$A$2:$E$73,3,FALSE)</f>
        <v>-0.8</v>
      </c>
      <c r="F9">
        <f t="shared" si="1"/>
        <v>0.90285901228517351</v>
      </c>
      <c r="G9">
        <f t="shared" si="0"/>
        <v>64.536454167593618</v>
      </c>
      <c r="H9">
        <f t="shared" si="2"/>
        <v>65</v>
      </c>
      <c r="I9">
        <f t="shared" si="3"/>
        <v>65</v>
      </c>
      <c r="J9">
        <f>VLOOKUP(I9,basis!$A$2:$E$73,2,FALSE)</f>
        <v>-632.27840000000003</v>
      </c>
      <c r="K9">
        <f>VLOOKUP(I9,basis!$A$2:$E$73,3,FALSE)</f>
        <v>-8.82</v>
      </c>
      <c r="L9">
        <f t="shared" si="4"/>
        <v>-500.0652</v>
      </c>
      <c r="M9">
        <f t="shared" si="4"/>
        <v>-8.02</v>
      </c>
    </row>
    <row r="10" spans="1:15" x14ac:dyDescent="0.3">
      <c r="A10">
        <v>175</v>
      </c>
      <c r="B10">
        <v>0</v>
      </c>
      <c r="C10">
        <v>85</v>
      </c>
      <c r="D10">
        <f>VLOOKUP(IF(OR(A10&lt;=90,A10&gt;=270),A10,IF(AND(A10&gt;90,A10&lt;=180),180-A10,540-A10)),basis!$A$2:$E$73,2,FALSE)</f>
        <v>-78.079300000000003</v>
      </c>
      <c r="E10">
        <f>VLOOKUP(IF(OR(A10&lt;=90,A10&gt;=270),A10,IF(AND(A10&gt;90,A10&lt;=180),180-A10,540-A10)),basis!$A$2:$E$73,3,FALSE)</f>
        <v>-0.01</v>
      </c>
      <c r="F10">
        <f t="shared" si="1"/>
        <v>0</v>
      </c>
      <c r="G10">
        <f t="shared" si="0"/>
        <v>0</v>
      </c>
      <c r="H10">
        <f t="shared" si="2"/>
        <v>0</v>
      </c>
      <c r="I10">
        <f t="shared" si="3"/>
        <v>0</v>
      </c>
      <c r="J10">
        <f>VLOOKUP(I10,basis!$A$2:$E$73,2,FALSE)</f>
        <v>-23.438099999999999</v>
      </c>
      <c r="K10">
        <f>VLOOKUP(I10,basis!$A$2:$E$73,3,FALSE)</f>
        <v>1.37</v>
      </c>
      <c r="L10">
        <f t="shared" si="4"/>
        <v>54.641200000000005</v>
      </c>
      <c r="M10">
        <f t="shared" si="4"/>
        <v>1.3800000000000001</v>
      </c>
    </row>
    <row r="11" spans="1:15" x14ac:dyDescent="0.3">
      <c r="A11">
        <v>180</v>
      </c>
      <c r="B11">
        <v>90</v>
      </c>
      <c r="C11">
        <v>170</v>
      </c>
      <c r="D11">
        <f>VLOOKUP(IF(OR(A11&lt;=90,A11&gt;=270),A11,IF(AND(A11&gt;90,A11&lt;=180),180-A11,540-A11)),basis!$A$2:$E$73,2,FALSE)</f>
        <v>-23.438099999999999</v>
      </c>
      <c r="E11">
        <f>VLOOKUP(IF(OR(A11&lt;=90,A11&gt;=270),A11,IF(AND(A11&gt;90,A11&lt;=180),180-A11,540-A11)),basis!$A$2:$E$73,3,FALSE)</f>
        <v>1.37</v>
      </c>
      <c r="F11">
        <f t="shared" si="1"/>
        <v>0.17364817766693041</v>
      </c>
      <c r="G11">
        <f t="shared" si="0"/>
        <v>10.000000000000004</v>
      </c>
      <c r="H11">
        <f t="shared" si="2"/>
        <v>10</v>
      </c>
      <c r="I11">
        <f t="shared" si="3"/>
        <v>10</v>
      </c>
      <c r="J11">
        <f>VLOOKUP(I11,basis!$A$2:$E$73,2,FALSE)</f>
        <v>-132.2132</v>
      </c>
      <c r="K11">
        <f>VLOOKUP(I11,basis!$A$2:$E$73,3,FALSE)</f>
        <v>-0.8</v>
      </c>
      <c r="L11">
        <f t="shared" si="4"/>
        <v>-108.77510000000001</v>
      </c>
      <c r="M11">
        <f t="shared" si="4"/>
        <v>-2.17</v>
      </c>
    </row>
    <row r="12" spans="1:15" x14ac:dyDescent="0.3">
      <c r="A12">
        <v>185</v>
      </c>
      <c r="B12">
        <v>265</v>
      </c>
      <c r="C12">
        <v>60</v>
      </c>
      <c r="D12">
        <f>VLOOKUP(IF(OR(A12&lt;=90,A12&gt;=270),A12,IF(AND(A12&gt;90,A12&lt;=180),180-A12,540-A12)),basis!$A$2:$E$73,2,FALSE)</f>
        <v>37.235700000000001</v>
      </c>
      <c r="E12">
        <f>VLOOKUP(IF(OR(A12&lt;=90,A12&gt;=270),A12,IF(AND(A12&gt;90,A12&lt;=180),180-A12,540-A12)),basis!$A$2:$E$73,3,FALSE)</f>
        <v>2.42</v>
      </c>
      <c r="F12">
        <f t="shared" si="1"/>
        <v>-0.86272991566282098</v>
      </c>
      <c r="G12">
        <f t="shared" si="0"/>
        <v>-59.62449347470686</v>
      </c>
      <c r="H12">
        <f t="shared" si="2"/>
        <v>300</v>
      </c>
      <c r="I12">
        <f t="shared" si="3"/>
        <v>300</v>
      </c>
      <c r="J12">
        <f>VLOOKUP(I12,basis!$A$2:$E$73,2,FALSE)</f>
        <v>656.3184</v>
      </c>
      <c r="K12">
        <f>VLOOKUP(I12,basis!$A$2:$E$73,3,FALSE)</f>
        <v>8.3800000000000008</v>
      </c>
      <c r="L12">
        <f t="shared" si="4"/>
        <v>619.08270000000005</v>
      </c>
      <c r="M12">
        <f t="shared" si="4"/>
        <v>5.9600000000000009</v>
      </c>
    </row>
    <row r="13" spans="1:15" x14ac:dyDescent="0.3">
      <c r="A13">
        <v>190</v>
      </c>
      <c r="B13">
        <v>270</v>
      </c>
      <c r="C13">
        <v>65</v>
      </c>
      <c r="D13">
        <f>VLOOKUP(IF(OR(A13&lt;=90,A13&gt;=270),A13,IF(AND(A13&gt;90,A13&lt;=180),180-A13,540-A13)),basis!$A$2:$E$73,2,FALSE)</f>
        <v>96.97</v>
      </c>
      <c r="E13">
        <f>VLOOKUP(IF(OR(A13&lt;=90,A13&gt;=270),A13,IF(AND(A13&gt;90,A13&lt;=180),180-A13,540-A13)),basis!$A$2:$E$73,3,FALSE)</f>
        <v>3.28</v>
      </c>
      <c r="F13">
        <f t="shared" si="1"/>
        <v>-0.90630778703664994</v>
      </c>
      <c r="G13">
        <f t="shared" si="0"/>
        <v>-65.000000000000014</v>
      </c>
      <c r="H13">
        <f t="shared" si="2"/>
        <v>295</v>
      </c>
      <c r="I13">
        <f t="shared" si="3"/>
        <v>295</v>
      </c>
      <c r="J13">
        <f>VLOOKUP(I13,basis!$A$2:$E$73,2,FALSE)</f>
        <v>671.39490000000001</v>
      </c>
      <c r="K13">
        <f>VLOOKUP(I13,basis!$A$2:$E$73,3,FALSE)</f>
        <v>7.67</v>
      </c>
      <c r="L13">
        <f t="shared" si="4"/>
        <v>574.42489999999998</v>
      </c>
      <c r="M13">
        <f t="shared" si="4"/>
        <v>4.3900000000000006</v>
      </c>
    </row>
    <row r="14" spans="1:15" x14ac:dyDescent="0.3">
      <c r="A14">
        <v>195</v>
      </c>
      <c r="B14">
        <v>270</v>
      </c>
      <c r="C14">
        <v>75</v>
      </c>
      <c r="D14">
        <f>VLOOKUP(IF(OR(A14&lt;=90,A14&gt;=270),A14,IF(AND(A14&gt;90,A14&lt;=180),180-A14,540-A14)),basis!$A$2:$E$73,2,FALSE)</f>
        <v>156.76859999999999</v>
      </c>
      <c r="E14">
        <f>VLOOKUP(IF(OR(A14&lt;=90,A14&gt;=270),A14,IF(AND(A14&gt;90,A14&lt;=180),180-A14,540-A14)),basis!$A$2:$E$73,3,FALSE)</f>
        <v>4.6900000000000004</v>
      </c>
      <c r="F14">
        <f t="shared" si="1"/>
        <v>-0.96592582628906831</v>
      </c>
      <c r="G14">
        <f t="shared" si="0"/>
        <v>-75</v>
      </c>
      <c r="H14">
        <f t="shared" si="2"/>
        <v>285</v>
      </c>
      <c r="I14">
        <f t="shared" si="3"/>
        <v>285</v>
      </c>
      <c r="J14">
        <f>VLOOKUP(I14,basis!$A$2:$E$73,2,FALSE)</f>
        <v>694.43809999999996</v>
      </c>
      <c r="K14">
        <f>VLOOKUP(I14,basis!$A$2:$E$73,3,FALSE)</f>
        <v>6.73</v>
      </c>
      <c r="L14">
        <f t="shared" si="4"/>
        <v>537.66949999999997</v>
      </c>
      <c r="M14">
        <f t="shared" si="4"/>
        <v>2.04</v>
      </c>
    </row>
    <row r="15" spans="1:15" x14ac:dyDescent="0.3">
      <c r="A15">
        <v>200</v>
      </c>
      <c r="B15">
        <v>280</v>
      </c>
      <c r="C15">
        <v>85</v>
      </c>
      <c r="D15">
        <f>VLOOKUP(IF(OR(A15&lt;=90,A15&gt;=270),A15,IF(AND(A15&gt;90,A15&lt;=180),180-A15,540-A15)),basis!$A$2:$E$73,2,FALSE)</f>
        <v>220.5504</v>
      </c>
      <c r="E15">
        <f>VLOOKUP(IF(OR(A15&lt;=90,A15&gt;=270),A15,IF(AND(A15&gt;90,A15&lt;=180),180-A15,540-A15)),basis!$A$2:$E$73,3,FALSE)</f>
        <v>5.32</v>
      </c>
      <c r="F15">
        <f t="shared" si="1"/>
        <v>-0.98106026219040698</v>
      </c>
      <c r="G15">
        <f t="shared" si="0"/>
        <v>-78.831047187645126</v>
      </c>
      <c r="H15">
        <f t="shared" si="2"/>
        <v>280</v>
      </c>
      <c r="I15">
        <f t="shared" si="3"/>
        <v>280</v>
      </c>
      <c r="J15">
        <f>VLOOKUP(I15,basis!$A$2:$E$73,2,FALSE)</f>
        <v>698.23059999999998</v>
      </c>
      <c r="K15">
        <f>VLOOKUP(I15,basis!$A$2:$E$73,3,FALSE)</f>
        <v>6.79</v>
      </c>
      <c r="L15">
        <f t="shared" si="4"/>
        <v>477.68020000000001</v>
      </c>
      <c r="M15">
        <f t="shared" si="4"/>
        <v>1.4699999999999998</v>
      </c>
    </row>
    <row r="16" spans="1:15" x14ac:dyDescent="0.3">
      <c r="A16">
        <v>340</v>
      </c>
      <c r="B16">
        <v>360</v>
      </c>
      <c r="C16">
        <v>5</v>
      </c>
      <c r="D16">
        <f>VLOOKUP(IF(OR(A16&lt;=90,A16&gt;=270),A16,IF(AND(A16&gt;90,A16&lt;=180),180-A16,540-A16)),basis!$A$2:$E$73,2,FALSE)</f>
        <v>220.5504</v>
      </c>
      <c r="E16">
        <f>VLOOKUP(IF(OR(A16&lt;=90,A16&gt;=270),A16,IF(AND(A16&gt;90,A16&lt;=180),180-A16,540-A16)),basis!$A$2:$E$73,3,FALSE)</f>
        <v>5.32</v>
      </c>
      <c r="F16">
        <f t="shared" si="1"/>
        <v>-2.135574471274136E-17</v>
      </c>
      <c r="G16">
        <f t="shared" si="0"/>
        <v>-1.2235940403989026E-15</v>
      </c>
      <c r="H16">
        <f t="shared" si="2"/>
        <v>360</v>
      </c>
      <c r="I16">
        <f t="shared" si="3"/>
        <v>0</v>
      </c>
      <c r="J16">
        <f>VLOOKUP(I16,basis!$A$2:$E$73,2,FALSE)</f>
        <v>-23.438099999999999</v>
      </c>
      <c r="K16">
        <f>VLOOKUP(I16,basis!$A$2:$E$73,3,FALSE)</f>
        <v>1.37</v>
      </c>
      <c r="L16">
        <f t="shared" si="4"/>
        <v>-243.98849999999999</v>
      </c>
      <c r="M16">
        <f t="shared" si="4"/>
        <v>-3.95</v>
      </c>
    </row>
    <row r="17" spans="1:13" x14ac:dyDescent="0.3">
      <c r="A17">
        <v>345</v>
      </c>
      <c r="B17">
        <v>290</v>
      </c>
      <c r="C17">
        <v>85</v>
      </c>
      <c r="D17">
        <f>VLOOKUP(IF(OR(A17&lt;=90,A17&gt;=270),A17,IF(AND(A17&gt;90,A17&lt;=180),180-A17,540-A17)),basis!$A$2:$E$73,2,FALSE)</f>
        <v>156.76859999999999</v>
      </c>
      <c r="E17">
        <f>VLOOKUP(IF(OR(A17&lt;=90,A17&gt;=270),A17,IF(AND(A17&gt;90,A17&lt;=180),180-A17,540-A17)),basis!$A$2:$E$73,3,FALSE)</f>
        <v>4.6900000000000004</v>
      </c>
      <c r="F17">
        <f t="shared" si="1"/>
        <v>-0.93611680666285912</v>
      </c>
      <c r="G17">
        <f t="shared" si="0"/>
        <v>-69.409328324473208</v>
      </c>
      <c r="H17">
        <f t="shared" si="2"/>
        <v>290</v>
      </c>
      <c r="I17">
        <f t="shared" si="3"/>
        <v>290</v>
      </c>
      <c r="J17">
        <f>VLOOKUP(I17,basis!$A$2:$E$73,2,FALSE)</f>
        <v>692.82650000000001</v>
      </c>
      <c r="K17">
        <f>VLOOKUP(I17,basis!$A$2:$E$73,3,FALSE)</f>
        <v>7.01</v>
      </c>
      <c r="L17">
        <f t="shared" si="4"/>
        <v>536.05790000000002</v>
      </c>
      <c r="M17">
        <f t="shared" si="4"/>
        <v>2.3199999999999994</v>
      </c>
    </row>
    <row r="18" spans="1:13" x14ac:dyDescent="0.3">
      <c r="A18">
        <v>350</v>
      </c>
      <c r="B18">
        <v>280</v>
      </c>
      <c r="C18">
        <v>85</v>
      </c>
      <c r="D18">
        <f>VLOOKUP(IF(OR(A18&lt;=90,A18&gt;=270),A18,IF(AND(A18&gt;90,A18&lt;=180),180-A18,540-A18)),basis!$A$2:$E$73,2,FALSE)</f>
        <v>96.97</v>
      </c>
      <c r="E18">
        <f>VLOOKUP(IF(OR(A18&lt;=90,A18&gt;=270),A18,IF(AND(A18&gt;90,A18&lt;=180),180-A18,540-A18)),basis!$A$2:$E$73,3,FALSE)</f>
        <v>3.28</v>
      </c>
      <c r="F18">
        <f t="shared" si="1"/>
        <v>-0.98106026219040698</v>
      </c>
      <c r="G18">
        <f t="shared" si="0"/>
        <v>-78.831047187645126</v>
      </c>
      <c r="H18">
        <f t="shared" si="2"/>
        <v>280</v>
      </c>
      <c r="I18">
        <f t="shared" si="3"/>
        <v>280</v>
      </c>
      <c r="J18">
        <f>VLOOKUP(I18,basis!$A$2:$E$73,2,FALSE)</f>
        <v>698.23059999999998</v>
      </c>
      <c r="K18">
        <f>VLOOKUP(I18,basis!$A$2:$E$73,3,FALSE)</f>
        <v>6.79</v>
      </c>
      <c r="L18">
        <f t="shared" si="4"/>
        <v>601.26059999999995</v>
      </c>
      <c r="M18">
        <f t="shared" si="4"/>
        <v>3.5100000000000002</v>
      </c>
    </row>
    <row r="19" spans="1:13" x14ac:dyDescent="0.3">
      <c r="A19">
        <v>355</v>
      </c>
      <c r="B19">
        <v>285</v>
      </c>
      <c r="C19">
        <v>70</v>
      </c>
      <c r="D19">
        <f>VLOOKUP(IF(OR(A19&lt;=90,A19&gt;=270),A19,IF(AND(A19&gt;90,A19&lt;=180),180-A19,540-A19)),basis!$A$2:$E$73,2,FALSE)</f>
        <v>37.235700000000001</v>
      </c>
      <c r="E19">
        <f>VLOOKUP(IF(OR(A19&lt;=90,A19&gt;=270),A19,IF(AND(A19&gt;90,A19&lt;=180),180-A19,540-A19)),basis!$A$2:$E$73,3,FALSE)</f>
        <v>2.42</v>
      </c>
      <c r="F19">
        <f t="shared" si="1"/>
        <v>-0.90767337119036884</v>
      </c>
      <c r="G19">
        <f t="shared" si="0"/>
        <v>-65.185783095407743</v>
      </c>
      <c r="H19">
        <f t="shared" si="2"/>
        <v>295</v>
      </c>
      <c r="I19">
        <f t="shared" si="3"/>
        <v>295</v>
      </c>
      <c r="J19">
        <f>VLOOKUP(I19,basis!$A$2:$E$73,2,FALSE)</f>
        <v>671.39490000000001</v>
      </c>
      <c r="K19">
        <f>VLOOKUP(I19,basis!$A$2:$E$73,3,FALSE)</f>
        <v>7.67</v>
      </c>
      <c r="L19">
        <f t="shared" ref="L19:M19" si="5">J19-D19</f>
        <v>634.15920000000006</v>
      </c>
      <c r="M19">
        <f t="shared" si="5"/>
        <v>5.25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7C21B-AA57-4066-A89A-792DF0072AB0}">
  <dimension ref="A1:O19"/>
  <sheetViews>
    <sheetView workbookViewId="0">
      <selection activeCell="H22" sqref="H22"/>
    </sheetView>
  </sheetViews>
  <sheetFormatPr defaultRowHeight="14" x14ac:dyDescent="0.3"/>
  <sheetData>
    <row r="1" spans="1:15" x14ac:dyDescent="0.3">
      <c r="B1" t="s">
        <v>0</v>
      </c>
      <c r="C1" t="s">
        <v>1</v>
      </c>
      <c r="D1" t="s">
        <v>2</v>
      </c>
      <c r="E1" t="s">
        <v>3</v>
      </c>
      <c r="F1" t="s">
        <v>10</v>
      </c>
      <c r="I1" t="s">
        <v>11</v>
      </c>
      <c r="J1" t="s">
        <v>4</v>
      </c>
      <c r="K1" t="s">
        <v>5</v>
      </c>
      <c r="L1" t="s">
        <v>6</v>
      </c>
      <c r="M1" t="s">
        <v>7</v>
      </c>
    </row>
    <row r="2" spans="1:15" x14ac:dyDescent="0.3">
      <c r="A2">
        <v>0</v>
      </c>
      <c r="B2">
        <v>105</v>
      </c>
      <c r="C2">
        <v>65</v>
      </c>
      <c r="D2">
        <f>VLOOKUP(IF(OR(A2&lt;=90,A2&gt;=270),A2,IF(AND(A2&gt;90,A2&lt;=180),180-A2,540-A2)),basis!$A$2:$E$73,2,FALSE)</f>
        <v>-23.438099999999999</v>
      </c>
      <c r="E2">
        <f>VLOOKUP(IF(OR(A2&lt;=90,A2&gt;=270),A2,IF(AND(A2&gt;90,A2&lt;=180),180-A2,540-A2)),basis!$A$2:$E$73,3,FALSE)</f>
        <v>1.37</v>
      </c>
      <c r="F2">
        <f>COS((C2-90)/180*PI())*SIN(B2/180*PI())</f>
        <v>0.87542609806559302</v>
      </c>
      <c r="G2">
        <f t="shared" ref="G2:G19" si="0">ASIN(F2)/PI()*180</f>
        <v>61.095444366945557</v>
      </c>
      <c r="H2">
        <f>IF(G2&lt;0,ROUND((G2+360)/5,0)*5,ROUND(G2/5,0)*5)</f>
        <v>60</v>
      </c>
      <c r="I2">
        <f>IF(H2=360,0,H2)</f>
        <v>60</v>
      </c>
      <c r="J2">
        <f>VLOOKUP(I2,basis!$A$2:$E$73,2,FALSE)</f>
        <v>-599.61649999999997</v>
      </c>
      <c r="K2">
        <f>VLOOKUP(I2,basis!$A$2:$E$73,3,FALSE)</f>
        <v>-9.07</v>
      </c>
      <c r="L2">
        <f>J2-D2</f>
        <v>-576.17840000000001</v>
      </c>
      <c r="M2">
        <f>K2-E2</f>
        <v>-10.440000000000001</v>
      </c>
      <c r="O2">
        <v>-604.16669999999999</v>
      </c>
    </row>
    <row r="3" spans="1:15" x14ac:dyDescent="0.3">
      <c r="A3">
        <v>5</v>
      </c>
      <c r="B3">
        <v>100</v>
      </c>
      <c r="C3">
        <v>75</v>
      </c>
      <c r="D3">
        <f>VLOOKUP(IF(OR(A3&lt;=90,A3&gt;=270),A3,IF(AND(A3&gt;90,A3&lt;=180),180-A3,540-A3)),basis!$A$2:$E$73,2,FALSE)</f>
        <v>-78.079300000000003</v>
      </c>
      <c r="E3">
        <f>VLOOKUP(IF(OR(A3&lt;=90,A3&gt;=270),A3,IF(AND(A3&gt;90,A3&lt;=180),180-A3,540-A3)),basis!$A$2:$E$73,3,FALSE)</f>
        <v>-0.01</v>
      </c>
      <c r="F3">
        <f t="shared" ref="F3:F19" si="1">COS((C3-90)/180*PI())*SIN(B3/180*PI())</f>
        <v>0.95125124256419769</v>
      </c>
      <c r="G3">
        <f t="shared" si="0"/>
        <v>72.03613987016864</v>
      </c>
      <c r="H3">
        <f t="shared" ref="H3:H19" si="2">IF(G3&lt;0,ROUND((G3+360)/5,0)*5,ROUND(G3/5,0)*5)</f>
        <v>70</v>
      </c>
      <c r="I3">
        <f t="shared" ref="I3:I19" si="3">IF(H3=360,0,H3)</f>
        <v>70</v>
      </c>
      <c r="J3">
        <f>VLOOKUP(I3,basis!$A$2:$E$73,2,FALSE)</f>
        <v>-663.09720000000004</v>
      </c>
      <c r="K3">
        <f>VLOOKUP(I3,basis!$A$2:$E$73,3,FALSE)</f>
        <v>-7.44</v>
      </c>
      <c r="L3">
        <f t="shared" ref="L3:M18" si="4">J3-D3</f>
        <v>-585.01790000000005</v>
      </c>
      <c r="M3">
        <f t="shared" si="4"/>
        <v>-7.4300000000000006</v>
      </c>
    </row>
    <row r="4" spans="1:15" x14ac:dyDescent="0.3">
      <c r="A4">
        <v>10</v>
      </c>
      <c r="B4">
        <v>90</v>
      </c>
      <c r="C4">
        <v>85</v>
      </c>
      <c r="D4">
        <f>VLOOKUP(IF(OR(A4&lt;=90,A4&gt;=270),A4,IF(AND(A4&gt;90,A4&lt;=180),180-A4,540-A4)),basis!$A$2:$E$73,2,FALSE)</f>
        <v>-132.2132</v>
      </c>
      <c r="E4">
        <f>VLOOKUP(IF(OR(A4&lt;=90,A4&gt;=270),A4,IF(AND(A4&gt;90,A4&lt;=180),180-A4,540-A4)),basis!$A$2:$E$73,3,FALSE)</f>
        <v>-0.8</v>
      </c>
      <c r="F4">
        <f t="shared" si="1"/>
        <v>0.99619469809174555</v>
      </c>
      <c r="G4">
        <f t="shared" si="0"/>
        <v>85.000000000000014</v>
      </c>
      <c r="H4">
        <f t="shared" si="2"/>
        <v>85</v>
      </c>
      <c r="I4">
        <f t="shared" si="3"/>
        <v>85</v>
      </c>
      <c r="J4">
        <f>VLOOKUP(I4,basis!$A$2:$E$73,2,FALSE)</f>
        <v>-883.88662857142867</v>
      </c>
      <c r="K4">
        <f>VLOOKUP(I4,basis!$A$2:$E$73,3,FALSE)</f>
        <v>-5.09</v>
      </c>
      <c r="L4">
        <f t="shared" si="4"/>
        <v>-751.67342857142864</v>
      </c>
      <c r="M4">
        <f t="shared" si="4"/>
        <v>-4.29</v>
      </c>
    </row>
    <row r="5" spans="1:15" x14ac:dyDescent="0.3">
      <c r="A5">
        <v>15</v>
      </c>
      <c r="B5">
        <v>0</v>
      </c>
      <c r="C5">
        <v>105</v>
      </c>
      <c r="D5">
        <f>VLOOKUP(IF(OR(A5&lt;=90,A5&gt;=270),A5,IF(AND(A5&gt;90,A5&lt;=180),180-A5,540-A5)),basis!$A$2:$E$73,2,FALSE)</f>
        <v>-190.81540000000001</v>
      </c>
      <c r="E5">
        <f>VLOOKUP(IF(OR(A5&lt;=90,A5&gt;=270),A5,IF(AND(A5&gt;90,A5&lt;=180),180-A5,540-A5)),basis!$A$2:$E$73,3,FALSE)</f>
        <v>-1.73</v>
      </c>
      <c r="F5">
        <f t="shared" si="1"/>
        <v>0</v>
      </c>
      <c r="G5">
        <f t="shared" si="0"/>
        <v>0</v>
      </c>
      <c r="H5">
        <f t="shared" si="2"/>
        <v>0</v>
      </c>
      <c r="I5">
        <f t="shared" si="3"/>
        <v>0</v>
      </c>
      <c r="J5">
        <f>VLOOKUP(I5,basis!$A$2:$E$73,2,FALSE)</f>
        <v>-23.438099999999999</v>
      </c>
      <c r="K5">
        <f>VLOOKUP(I5,basis!$A$2:$E$73,3,FALSE)</f>
        <v>1.37</v>
      </c>
      <c r="L5">
        <f t="shared" si="4"/>
        <v>167.37730000000002</v>
      </c>
      <c r="M5">
        <f t="shared" si="4"/>
        <v>3.1</v>
      </c>
    </row>
    <row r="6" spans="1:15" x14ac:dyDescent="0.3">
      <c r="A6">
        <v>20</v>
      </c>
      <c r="B6">
        <v>0</v>
      </c>
      <c r="C6">
        <v>100</v>
      </c>
      <c r="D6">
        <f>VLOOKUP(IF(OR(A6&lt;=90,A6&gt;=270),A6,IF(AND(A6&gt;90,A6&lt;=180),180-A6,540-A6)),basis!$A$2:$E$73,2,FALSE)</f>
        <v>-246.1729</v>
      </c>
      <c r="E6">
        <f>VLOOKUP(IF(OR(A6&lt;=90,A6&gt;=270),A6,IF(AND(A6&gt;90,A6&lt;=180),180-A6,540-A6)),basis!$A$2:$E$73,3,FALSE)</f>
        <v>-2.91</v>
      </c>
      <c r="F6">
        <f t="shared" si="1"/>
        <v>0</v>
      </c>
      <c r="G6">
        <f t="shared" si="0"/>
        <v>0</v>
      </c>
      <c r="H6">
        <f t="shared" si="2"/>
        <v>0</v>
      </c>
      <c r="I6">
        <f t="shared" si="3"/>
        <v>0</v>
      </c>
      <c r="J6">
        <f>VLOOKUP(I6,basis!$A$2:$E$73,2,FALSE)</f>
        <v>-23.438099999999999</v>
      </c>
      <c r="K6">
        <f>VLOOKUP(I6,basis!$A$2:$E$73,3,FALSE)</f>
        <v>1.37</v>
      </c>
      <c r="L6">
        <f t="shared" si="4"/>
        <v>222.73480000000001</v>
      </c>
      <c r="M6">
        <f t="shared" si="4"/>
        <v>4.28</v>
      </c>
    </row>
    <row r="7" spans="1:15" x14ac:dyDescent="0.3">
      <c r="A7">
        <v>160</v>
      </c>
      <c r="B7">
        <v>280</v>
      </c>
      <c r="C7">
        <v>80</v>
      </c>
      <c r="D7">
        <f>VLOOKUP(IF(OR(A7&lt;=90,A7&gt;=270),A7,IF(AND(A7&gt;90,A7&lt;=180),180-A7,540-A7)),basis!$A$2:$E$73,2,FALSE)</f>
        <v>-246.1729</v>
      </c>
      <c r="E7">
        <f>VLOOKUP(IF(OR(A7&lt;=90,A7&gt;=270),A7,IF(AND(A7&gt;90,A7&lt;=180),180-A7,540-A7)),basis!$A$2:$E$73,3,FALSE)</f>
        <v>-2.91</v>
      </c>
      <c r="F7">
        <f t="shared" si="1"/>
        <v>-0.96984631039295421</v>
      </c>
      <c r="G7">
        <f t="shared" si="0"/>
        <v>-75.893955739433636</v>
      </c>
      <c r="H7">
        <f t="shared" si="2"/>
        <v>285</v>
      </c>
      <c r="I7">
        <f t="shared" si="3"/>
        <v>285</v>
      </c>
      <c r="J7">
        <f>VLOOKUP(I7,basis!$A$2:$E$73,2,FALSE)</f>
        <v>694.43809999999996</v>
      </c>
      <c r="K7">
        <f>VLOOKUP(I7,basis!$A$2:$E$73,3,FALSE)</f>
        <v>6.73</v>
      </c>
      <c r="L7">
        <f t="shared" si="4"/>
        <v>940.61099999999999</v>
      </c>
      <c r="M7">
        <f t="shared" si="4"/>
        <v>9.64</v>
      </c>
    </row>
    <row r="8" spans="1:15" x14ac:dyDescent="0.3">
      <c r="A8">
        <v>165</v>
      </c>
      <c r="B8">
        <v>265</v>
      </c>
      <c r="C8">
        <v>80</v>
      </c>
      <c r="D8">
        <f>VLOOKUP(IF(OR(A8&lt;=90,A8&gt;=270),A8,IF(AND(A8&gt;90,A8&lt;=180),180-A8,540-A8)),basis!$A$2:$E$73,2,FALSE)</f>
        <v>-190.81540000000001</v>
      </c>
      <c r="E8">
        <f>VLOOKUP(IF(OR(A8&lt;=90,A8&gt;=270),A8,IF(AND(A8&gt;90,A8&lt;=180),180-A8,540-A8)),basis!$A$2:$E$73,3,FALSE)</f>
        <v>-1.73</v>
      </c>
      <c r="F8">
        <f t="shared" si="1"/>
        <v>-0.98106026219040687</v>
      </c>
      <c r="G8">
        <f t="shared" si="0"/>
        <v>-78.831047187645126</v>
      </c>
      <c r="H8">
        <f t="shared" si="2"/>
        <v>280</v>
      </c>
      <c r="I8">
        <f t="shared" si="3"/>
        <v>280</v>
      </c>
      <c r="J8">
        <f>VLOOKUP(I8,basis!$A$2:$E$73,2,FALSE)</f>
        <v>698.23059999999998</v>
      </c>
      <c r="K8">
        <f>VLOOKUP(I8,basis!$A$2:$E$73,3,FALSE)</f>
        <v>6.79</v>
      </c>
      <c r="L8">
        <f t="shared" si="4"/>
        <v>889.04600000000005</v>
      </c>
      <c r="M8">
        <f t="shared" si="4"/>
        <v>8.52</v>
      </c>
    </row>
    <row r="9" spans="1:15" x14ac:dyDescent="0.3">
      <c r="A9">
        <v>170</v>
      </c>
      <c r="B9">
        <v>195</v>
      </c>
      <c r="C9">
        <v>5</v>
      </c>
      <c r="D9">
        <f>VLOOKUP(IF(OR(A9&lt;=90,A9&gt;=270),A9,IF(AND(A9&gt;90,A9&lt;=180),180-A9,540-A9)),basis!$A$2:$E$73,2,FALSE)</f>
        <v>-132.2132</v>
      </c>
      <c r="E9">
        <f>VLOOKUP(IF(OR(A9&lt;=90,A9&gt;=270),A9,IF(AND(A9&gt;90,A9&lt;=180),180-A9,540-A9)),basis!$A$2:$E$73,3,FALSE)</f>
        <v>-0.8</v>
      </c>
      <c r="F9">
        <f t="shared" si="1"/>
        <v>-2.2557566113149852E-2</v>
      </c>
      <c r="G9">
        <f t="shared" si="0"/>
        <v>-1.2925629689520446</v>
      </c>
      <c r="H9">
        <f t="shared" si="2"/>
        <v>360</v>
      </c>
      <c r="I9">
        <f t="shared" si="3"/>
        <v>0</v>
      </c>
      <c r="J9">
        <f>VLOOKUP(I9,basis!$A$2:$E$73,2,FALSE)</f>
        <v>-23.438099999999999</v>
      </c>
      <c r="K9">
        <f>VLOOKUP(I9,basis!$A$2:$E$73,3,FALSE)</f>
        <v>1.37</v>
      </c>
      <c r="L9">
        <f t="shared" si="4"/>
        <v>108.77510000000001</v>
      </c>
      <c r="M9">
        <f t="shared" si="4"/>
        <v>2.17</v>
      </c>
    </row>
    <row r="10" spans="1:15" x14ac:dyDescent="0.3">
      <c r="A10">
        <v>175</v>
      </c>
      <c r="B10">
        <v>90</v>
      </c>
      <c r="C10">
        <v>85</v>
      </c>
      <c r="D10">
        <f>VLOOKUP(IF(OR(A10&lt;=90,A10&gt;=270),A10,IF(AND(A10&gt;90,A10&lt;=180),180-A10,540-A10)),basis!$A$2:$E$73,2,FALSE)</f>
        <v>-78.079300000000003</v>
      </c>
      <c r="E10">
        <f>VLOOKUP(IF(OR(A10&lt;=90,A10&gt;=270),A10,IF(AND(A10&gt;90,A10&lt;=180),180-A10,540-A10)),basis!$A$2:$E$73,3,FALSE)</f>
        <v>-0.01</v>
      </c>
      <c r="F10">
        <f t="shared" si="1"/>
        <v>0.99619469809174555</v>
      </c>
      <c r="G10">
        <f t="shared" si="0"/>
        <v>85.000000000000014</v>
      </c>
      <c r="H10">
        <f t="shared" si="2"/>
        <v>85</v>
      </c>
      <c r="I10">
        <f t="shared" si="3"/>
        <v>85</v>
      </c>
      <c r="J10">
        <f>VLOOKUP(I10,basis!$A$2:$E$73,2,FALSE)</f>
        <v>-883.88662857142867</v>
      </c>
      <c r="K10">
        <f>VLOOKUP(I10,basis!$A$2:$E$73,3,FALSE)</f>
        <v>-5.09</v>
      </c>
      <c r="L10">
        <f t="shared" si="4"/>
        <v>-805.80732857142868</v>
      </c>
      <c r="M10">
        <f t="shared" si="4"/>
        <v>-5.08</v>
      </c>
    </row>
    <row r="11" spans="1:15" x14ac:dyDescent="0.3">
      <c r="A11">
        <v>180</v>
      </c>
      <c r="B11">
        <v>90</v>
      </c>
      <c r="C11">
        <v>85</v>
      </c>
      <c r="D11">
        <f>VLOOKUP(IF(OR(A11&lt;=90,A11&gt;=270),A11,IF(AND(A11&gt;90,A11&lt;=180),180-A11,540-A11)),basis!$A$2:$E$73,2,FALSE)</f>
        <v>-23.438099999999999</v>
      </c>
      <c r="E11">
        <f>VLOOKUP(IF(OR(A11&lt;=90,A11&gt;=270),A11,IF(AND(A11&gt;90,A11&lt;=180),180-A11,540-A11)),basis!$A$2:$E$73,3,FALSE)</f>
        <v>1.37</v>
      </c>
      <c r="F11">
        <f t="shared" si="1"/>
        <v>0.99619469809174555</v>
      </c>
      <c r="G11">
        <f t="shared" si="0"/>
        <v>85.000000000000014</v>
      </c>
      <c r="H11">
        <f t="shared" si="2"/>
        <v>85</v>
      </c>
      <c r="I11">
        <f t="shared" si="3"/>
        <v>85</v>
      </c>
      <c r="J11">
        <f>VLOOKUP(I11,basis!$A$2:$E$73,2,FALSE)</f>
        <v>-883.88662857142867</v>
      </c>
      <c r="K11">
        <f>VLOOKUP(I11,basis!$A$2:$E$73,3,FALSE)</f>
        <v>-5.09</v>
      </c>
      <c r="L11">
        <f t="shared" si="4"/>
        <v>-860.44852857142871</v>
      </c>
      <c r="M11">
        <f t="shared" si="4"/>
        <v>-6.46</v>
      </c>
    </row>
    <row r="12" spans="1:15" x14ac:dyDescent="0.3">
      <c r="A12">
        <v>185</v>
      </c>
      <c r="B12">
        <v>100</v>
      </c>
      <c r="C12">
        <v>70</v>
      </c>
      <c r="D12">
        <f>VLOOKUP(IF(OR(A12&lt;=90,A12&gt;=270),A12,IF(AND(A12&gt;90,A12&lt;=180),180-A12,540-A12)),basis!$A$2:$E$73,2,FALSE)</f>
        <v>37.235700000000001</v>
      </c>
      <c r="E12">
        <f>VLOOKUP(IF(OR(A12&lt;=90,A12&gt;=270),A12,IF(AND(A12&gt;90,A12&lt;=180),180-A12,540-A12)),basis!$A$2:$E$73,3,FALSE)</f>
        <v>2.42</v>
      </c>
      <c r="F12">
        <f t="shared" si="1"/>
        <v>0.92541657839832336</v>
      </c>
      <c r="G12">
        <f t="shared" si="0"/>
        <v>67.731255504703128</v>
      </c>
      <c r="H12">
        <f t="shared" si="2"/>
        <v>70</v>
      </c>
      <c r="I12">
        <f t="shared" si="3"/>
        <v>70</v>
      </c>
      <c r="J12">
        <f>VLOOKUP(I12,basis!$A$2:$E$73,2,FALSE)</f>
        <v>-663.09720000000004</v>
      </c>
      <c r="K12">
        <f>VLOOKUP(I12,basis!$A$2:$E$73,3,FALSE)</f>
        <v>-7.44</v>
      </c>
      <c r="L12">
        <f t="shared" si="4"/>
        <v>-700.3329</v>
      </c>
      <c r="M12">
        <f t="shared" si="4"/>
        <v>-9.86</v>
      </c>
    </row>
    <row r="13" spans="1:15" x14ac:dyDescent="0.3">
      <c r="A13">
        <v>190</v>
      </c>
      <c r="B13">
        <v>100</v>
      </c>
      <c r="C13">
        <v>60</v>
      </c>
      <c r="D13">
        <f>VLOOKUP(IF(OR(A13&lt;=90,A13&gt;=270),A13,IF(AND(A13&gt;90,A13&lt;=180),180-A13,540-A13)),basis!$A$2:$E$73,2,FALSE)</f>
        <v>96.97</v>
      </c>
      <c r="E13">
        <f>VLOOKUP(IF(OR(A13&lt;=90,A13&gt;=270),A13,IF(AND(A13&gt;90,A13&lt;=180),180-A13,540-A13)),basis!$A$2:$E$73,3,FALSE)</f>
        <v>3.28</v>
      </c>
      <c r="F13">
        <f t="shared" si="1"/>
        <v>0.85286853195244328</v>
      </c>
      <c r="G13">
        <f t="shared" si="0"/>
        <v>58.525051110814516</v>
      </c>
      <c r="H13">
        <f t="shared" si="2"/>
        <v>60</v>
      </c>
      <c r="I13">
        <f t="shared" si="3"/>
        <v>60</v>
      </c>
      <c r="J13">
        <f>VLOOKUP(I13,basis!$A$2:$E$73,2,FALSE)</f>
        <v>-599.61649999999997</v>
      </c>
      <c r="K13">
        <f>VLOOKUP(I13,basis!$A$2:$E$73,3,FALSE)</f>
        <v>-9.07</v>
      </c>
      <c r="L13">
        <f t="shared" si="4"/>
        <v>-696.5865</v>
      </c>
      <c r="M13">
        <f t="shared" si="4"/>
        <v>-12.35</v>
      </c>
    </row>
    <row r="14" spans="1:15" x14ac:dyDescent="0.3">
      <c r="A14">
        <v>195</v>
      </c>
      <c r="B14">
        <v>120</v>
      </c>
      <c r="C14">
        <v>65</v>
      </c>
      <c r="D14">
        <f>VLOOKUP(IF(OR(A14&lt;=90,A14&gt;=270),A14,IF(AND(A14&gt;90,A14&lt;=180),180-A14,540-A14)),basis!$A$2:$E$73,2,FALSE)</f>
        <v>156.76859999999999</v>
      </c>
      <c r="E14">
        <f>VLOOKUP(IF(OR(A14&lt;=90,A14&gt;=270),A14,IF(AND(A14&gt;90,A14&lt;=180),180-A14,540-A14)),basis!$A$2:$E$73,3,FALSE)</f>
        <v>4.6900000000000004</v>
      </c>
      <c r="F14">
        <f t="shared" si="1"/>
        <v>0.7848855672213958</v>
      </c>
      <c r="G14">
        <f t="shared" si="0"/>
        <v>51.710095868251493</v>
      </c>
      <c r="H14">
        <f t="shared" si="2"/>
        <v>50</v>
      </c>
      <c r="I14">
        <f t="shared" si="3"/>
        <v>50</v>
      </c>
      <c r="J14">
        <f>VLOOKUP(I14,basis!$A$2:$E$73,2,FALSE)</f>
        <v>-544.32270000000005</v>
      </c>
      <c r="K14">
        <f>VLOOKUP(I14,basis!$A$2:$E$73,3,FALSE)</f>
        <v>-8.16</v>
      </c>
      <c r="L14">
        <f t="shared" si="4"/>
        <v>-701.09130000000005</v>
      </c>
      <c r="M14">
        <f t="shared" si="4"/>
        <v>-12.850000000000001</v>
      </c>
    </row>
    <row r="15" spans="1:15" x14ac:dyDescent="0.3">
      <c r="A15">
        <v>200</v>
      </c>
      <c r="B15">
        <v>100</v>
      </c>
      <c r="C15">
        <v>50</v>
      </c>
      <c r="D15">
        <f>VLOOKUP(IF(OR(A15&lt;=90,A15&gt;=270),A15,IF(AND(A15&gt;90,A15&lt;=180),180-A15,540-A15)),basis!$A$2:$E$73,2,FALSE)</f>
        <v>220.5504</v>
      </c>
      <c r="E15">
        <f>VLOOKUP(IF(OR(A15&lt;=90,A15&gt;=270),A15,IF(AND(A15&gt;90,A15&lt;=180),180-A15,540-A15)),basis!$A$2:$E$73,3,FALSE)</f>
        <v>5.32</v>
      </c>
      <c r="F15">
        <f t="shared" si="1"/>
        <v>0.75440650673548892</v>
      </c>
      <c r="G15">
        <f t="shared" si="0"/>
        <v>48.973538629984482</v>
      </c>
      <c r="H15">
        <f t="shared" si="2"/>
        <v>50</v>
      </c>
      <c r="I15">
        <f t="shared" si="3"/>
        <v>50</v>
      </c>
      <c r="J15">
        <f>VLOOKUP(I15,basis!$A$2:$E$73,2,FALSE)</f>
        <v>-544.32270000000005</v>
      </c>
      <c r="K15">
        <f>VLOOKUP(I15,basis!$A$2:$E$73,3,FALSE)</f>
        <v>-8.16</v>
      </c>
      <c r="L15">
        <f t="shared" si="4"/>
        <v>-764.87310000000002</v>
      </c>
      <c r="M15">
        <f t="shared" si="4"/>
        <v>-13.48</v>
      </c>
    </row>
    <row r="16" spans="1:15" x14ac:dyDescent="0.3">
      <c r="A16">
        <v>340</v>
      </c>
      <c r="B16">
        <v>220</v>
      </c>
      <c r="C16">
        <v>60</v>
      </c>
      <c r="D16">
        <f>VLOOKUP(IF(OR(A16&lt;=90,A16&gt;=270),A16,IF(AND(A16&gt;90,A16&lt;=180),180-A16,540-A16)),basis!$A$2:$E$73,2,FALSE)</f>
        <v>220.5504</v>
      </c>
      <c r="E16">
        <f>VLOOKUP(IF(OR(A16&lt;=90,A16&gt;=270),A16,IF(AND(A16&gt;90,A16&lt;=180),180-A16,540-A16)),basis!$A$2:$E$73,3,FALSE)</f>
        <v>5.32</v>
      </c>
      <c r="F16">
        <f t="shared" si="1"/>
        <v>-0.55667039922641937</v>
      </c>
      <c r="G16">
        <f t="shared" si="0"/>
        <v>-33.825844970569719</v>
      </c>
      <c r="H16">
        <f t="shared" si="2"/>
        <v>325</v>
      </c>
      <c r="I16">
        <f t="shared" si="3"/>
        <v>325</v>
      </c>
      <c r="J16">
        <f>VLOOKUP(I16,basis!$A$2:$E$73,2,FALSE)</f>
        <v>383.43869999999998</v>
      </c>
      <c r="K16">
        <f>VLOOKUP(I16,basis!$A$2:$E$73,3,FALSE)</f>
        <v>7.48</v>
      </c>
      <c r="L16">
        <f t="shared" si="4"/>
        <v>162.88829999999999</v>
      </c>
      <c r="M16">
        <f t="shared" si="4"/>
        <v>2.16</v>
      </c>
    </row>
    <row r="17" spans="1:13" x14ac:dyDescent="0.3">
      <c r="A17">
        <v>345</v>
      </c>
      <c r="B17">
        <v>355</v>
      </c>
      <c r="C17">
        <v>15</v>
      </c>
      <c r="D17">
        <f>VLOOKUP(IF(OR(A17&lt;=90,A17&gt;=270),A17,IF(AND(A17&gt;90,A17&lt;=180),180-A17,540-A17)),basis!$A$2:$E$73,2,FALSE)</f>
        <v>156.76859999999999</v>
      </c>
      <c r="E17">
        <f>VLOOKUP(IF(OR(A17&lt;=90,A17&gt;=270),A17,IF(AND(A17&gt;90,A17&lt;=180),180-A17,540-A17)),basis!$A$2:$E$73,3,FALSE)</f>
        <v>4.6900000000000004</v>
      </c>
      <c r="F17">
        <f t="shared" si="1"/>
        <v>-2.2557566113149873E-2</v>
      </c>
      <c r="G17">
        <f t="shared" si="0"/>
        <v>-1.2925629689520457</v>
      </c>
      <c r="H17">
        <f t="shared" si="2"/>
        <v>360</v>
      </c>
      <c r="I17">
        <f t="shared" si="3"/>
        <v>0</v>
      </c>
      <c r="J17">
        <f>VLOOKUP(I17,basis!$A$2:$E$73,2,FALSE)</f>
        <v>-23.438099999999999</v>
      </c>
      <c r="K17">
        <f>VLOOKUP(I17,basis!$A$2:$E$73,3,FALSE)</f>
        <v>1.37</v>
      </c>
      <c r="L17">
        <f t="shared" si="4"/>
        <v>-180.20669999999998</v>
      </c>
      <c r="M17">
        <f t="shared" si="4"/>
        <v>-3.3200000000000003</v>
      </c>
    </row>
    <row r="18" spans="1:13" x14ac:dyDescent="0.3">
      <c r="A18">
        <v>350</v>
      </c>
      <c r="B18">
        <v>195</v>
      </c>
      <c r="C18">
        <v>150</v>
      </c>
      <c r="D18">
        <f>VLOOKUP(IF(OR(A18&lt;=90,A18&gt;=270),A18,IF(AND(A18&gt;90,A18&lt;=180),180-A18,540-A18)),basis!$A$2:$E$73,2,FALSE)</f>
        <v>96.97</v>
      </c>
      <c r="E18">
        <f>VLOOKUP(IF(OR(A18&lt;=90,A18&gt;=270),A18,IF(AND(A18&gt;90,A18&lt;=180),180-A18,540-A18)),basis!$A$2:$E$73,3,FALSE)</f>
        <v>3.28</v>
      </c>
      <c r="F18">
        <f t="shared" si="1"/>
        <v>-0.1294095225512602</v>
      </c>
      <c r="G18">
        <f t="shared" si="0"/>
        <v>-7.4354722261318438</v>
      </c>
      <c r="H18">
        <f t="shared" si="2"/>
        <v>355</v>
      </c>
      <c r="I18">
        <f t="shared" si="3"/>
        <v>355</v>
      </c>
      <c r="J18">
        <f>VLOOKUP(I18,basis!$A$2:$E$73,2,FALSE)</f>
        <v>37.235700000000001</v>
      </c>
      <c r="K18">
        <f>VLOOKUP(I18,basis!$A$2:$E$73,3,FALSE)</f>
        <v>2.42</v>
      </c>
      <c r="L18">
        <f t="shared" si="4"/>
        <v>-59.734299999999998</v>
      </c>
      <c r="M18">
        <f t="shared" si="4"/>
        <v>-0.85999999999999988</v>
      </c>
    </row>
    <row r="19" spans="1:13" x14ac:dyDescent="0.3">
      <c r="A19">
        <v>355</v>
      </c>
      <c r="B19">
        <v>110</v>
      </c>
      <c r="C19">
        <v>60</v>
      </c>
      <c r="D19">
        <f>VLOOKUP(IF(OR(A19&lt;=90,A19&gt;=270),A19,IF(AND(A19&gt;90,A19&lt;=180),180-A19,540-A19)),basis!$A$2:$E$73,2,FALSE)</f>
        <v>37.235700000000001</v>
      </c>
      <c r="E19">
        <f>VLOOKUP(IF(OR(A19&lt;=90,A19&gt;=270),A19,IF(AND(A19&gt;90,A19&lt;=180),180-A19,540-A19)),basis!$A$2:$E$73,3,FALSE)</f>
        <v>2.42</v>
      </c>
      <c r="F19">
        <f t="shared" si="1"/>
        <v>0.8137976813493738</v>
      </c>
      <c r="G19">
        <f t="shared" si="0"/>
        <v>54.468652237195826</v>
      </c>
      <c r="H19">
        <f t="shared" si="2"/>
        <v>55</v>
      </c>
      <c r="I19">
        <f t="shared" si="3"/>
        <v>55</v>
      </c>
      <c r="J19">
        <f>VLOOKUP(I19,basis!$A$2:$E$73,2,FALSE)</f>
        <v>-581.61530000000005</v>
      </c>
      <c r="K19">
        <f>VLOOKUP(I19,basis!$A$2:$E$73,3,FALSE)</f>
        <v>-8.51</v>
      </c>
      <c r="L19">
        <f t="shared" ref="L19:M19" si="5">J19-D19</f>
        <v>-618.851</v>
      </c>
      <c r="M19">
        <f t="shared" si="5"/>
        <v>-10.93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D180D-72C6-4AA9-AF6D-87B30EDFC1F4}">
  <dimension ref="A1:O35"/>
  <sheetViews>
    <sheetView workbookViewId="0">
      <selection activeCell="N13" sqref="N13"/>
    </sheetView>
  </sheetViews>
  <sheetFormatPr defaultRowHeight="14" x14ac:dyDescent="0.3"/>
  <sheetData>
    <row r="1" spans="1:15" x14ac:dyDescent="0.3">
      <c r="B1" t="s">
        <v>0</v>
      </c>
      <c r="C1" t="s">
        <v>1</v>
      </c>
      <c r="D1" t="s">
        <v>2</v>
      </c>
      <c r="E1" t="s">
        <v>3</v>
      </c>
      <c r="F1" t="s">
        <v>10</v>
      </c>
      <c r="I1" t="s">
        <v>11</v>
      </c>
      <c r="J1" t="s">
        <v>4</v>
      </c>
      <c r="K1" t="s">
        <v>5</v>
      </c>
      <c r="L1" t="s">
        <v>6</v>
      </c>
      <c r="M1" t="s">
        <v>7</v>
      </c>
    </row>
    <row r="2" spans="1:15" x14ac:dyDescent="0.3">
      <c r="A2">
        <v>0</v>
      </c>
      <c r="B2">
        <v>235</v>
      </c>
      <c r="C2">
        <v>155</v>
      </c>
      <c r="D2">
        <f>VLOOKUP(IF(OR(A2&lt;=90,A2&gt;=270),A2,IF(AND(A2&gt;90,A2&lt;=180),180-A2,540-A2)),basis!$A$2:$E$73,2,FALSE)</f>
        <v>-23.438099999999999</v>
      </c>
      <c r="E2">
        <f>VLOOKUP(IF(OR(A2&lt;=90,A2&gt;=270),A2,IF(AND(A2&gt;90,A2&lt;=180),180-A2,540-A2)),basis!$A$2:$E$73,3,FALSE)</f>
        <v>1.37</v>
      </c>
      <c r="F2">
        <f>COS((C2-90)/180*PI())*SIN(B2/180*PI())</f>
        <v>-0.34618861305875404</v>
      </c>
      <c r="G2">
        <f t="shared" ref="G2:G35" si="0">ASIN(F2)/PI()*180</f>
        <v>-20.254370018410658</v>
      </c>
      <c r="H2">
        <f>IF(G2&lt;0,ROUND((G2+360)/5,0)*5,ROUND(G2/5,0)*5)</f>
        <v>340</v>
      </c>
      <c r="I2">
        <f>IF(H2=360,0,H2)</f>
        <v>340</v>
      </c>
      <c r="J2">
        <f>VLOOKUP(I2,basis!$A$2:$E$73,2,FALSE)</f>
        <v>220.5504</v>
      </c>
      <c r="K2">
        <f>VLOOKUP(I2,basis!$A$2:$E$73,3,FALSE)</f>
        <v>5.32</v>
      </c>
      <c r="L2">
        <f>J2-D2</f>
        <v>243.98849999999999</v>
      </c>
      <c r="M2">
        <f>K2-E2</f>
        <v>3.95</v>
      </c>
      <c r="O2">
        <v>10</v>
      </c>
    </row>
    <row r="3" spans="1:15" x14ac:dyDescent="0.3">
      <c r="A3">
        <v>5</v>
      </c>
      <c r="B3">
        <v>235</v>
      </c>
      <c r="C3">
        <v>150</v>
      </c>
      <c r="D3">
        <f>VLOOKUP(IF(OR(A3&lt;=90,A3&gt;=270),A3,IF(AND(A3&gt;90,A3&lt;=180),180-A3,540-A3)),basis!$A$2:$E$73,2,FALSE)</f>
        <v>-78.079300000000003</v>
      </c>
      <c r="E3">
        <f>VLOOKUP(IF(OR(A3&lt;=90,A3&gt;=270),A3,IF(AND(A3&gt;90,A3&lt;=180),180-A3,540-A3)),basis!$A$2:$E$73,3,FALSE)</f>
        <v>-0.01</v>
      </c>
      <c r="F3">
        <f t="shared" ref="F3:F35" si="1">COS((C3-90)/180*PI())*SIN(B3/180*PI())</f>
        <v>-0.4095760221444959</v>
      </c>
      <c r="G3">
        <f t="shared" si="0"/>
        <v>-24.178203959791162</v>
      </c>
      <c r="H3">
        <f t="shared" ref="H3:H35" si="2">IF(G3&lt;0,ROUND((G3+360)/5,0)*5,ROUND(G3/5,0)*5)</f>
        <v>335</v>
      </c>
      <c r="I3">
        <f t="shared" ref="I3:I35" si="3">IF(H3=360,0,H3)</f>
        <v>335</v>
      </c>
      <c r="J3">
        <f>VLOOKUP(I3,basis!$A$2:$E$73,2,FALSE)</f>
        <v>282.71449999999999</v>
      </c>
      <c r="K3">
        <f>VLOOKUP(I3,basis!$A$2:$E$73,3,FALSE)</f>
        <v>6.29</v>
      </c>
      <c r="L3">
        <f t="shared" ref="L3:M28" si="4">J3-D3</f>
        <v>360.79379999999998</v>
      </c>
      <c r="M3">
        <f t="shared" si="4"/>
        <v>6.3</v>
      </c>
    </row>
    <row r="4" spans="1:15" x14ac:dyDescent="0.3">
      <c r="A4">
        <v>10</v>
      </c>
      <c r="B4">
        <v>240</v>
      </c>
      <c r="C4">
        <v>150</v>
      </c>
      <c r="D4">
        <f>VLOOKUP(IF(OR(A4&lt;=90,A4&gt;=270),A4,IF(AND(A4&gt;90,A4&lt;=180),180-A4,540-A4)),basis!$A$2:$E$73,2,FALSE)</f>
        <v>-132.2132</v>
      </c>
      <c r="E4">
        <f>VLOOKUP(IF(OR(A4&lt;=90,A4&gt;=270),A4,IF(AND(A4&gt;90,A4&lt;=180),180-A4,540-A4)),basis!$A$2:$E$73,3,FALSE)</f>
        <v>-0.8</v>
      </c>
      <c r="F4">
        <f t="shared" si="1"/>
        <v>-0.4330127018922193</v>
      </c>
      <c r="G4">
        <f t="shared" si="0"/>
        <v>-25.658906273255276</v>
      </c>
      <c r="H4">
        <f t="shared" si="2"/>
        <v>335</v>
      </c>
      <c r="I4">
        <f t="shared" si="3"/>
        <v>335</v>
      </c>
      <c r="J4">
        <f>VLOOKUP(I4,basis!$A$2:$E$73,2,FALSE)</f>
        <v>282.71449999999999</v>
      </c>
      <c r="K4">
        <f>VLOOKUP(I4,basis!$A$2:$E$73,3,FALSE)</f>
        <v>6.29</v>
      </c>
      <c r="L4">
        <f t="shared" si="4"/>
        <v>414.92769999999996</v>
      </c>
      <c r="M4">
        <f t="shared" si="4"/>
        <v>7.09</v>
      </c>
    </row>
    <row r="5" spans="1:15" x14ac:dyDescent="0.3">
      <c r="A5">
        <v>15</v>
      </c>
      <c r="B5">
        <v>240</v>
      </c>
      <c r="C5">
        <v>140</v>
      </c>
      <c r="D5">
        <f>VLOOKUP(IF(OR(A5&lt;=90,A5&gt;=270),A5,IF(AND(A5&gt;90,A5&lt;=180),180-A5,540-A5)),basis!$A$2:$E$73,2,FALSE)</f>
        <v>-190.81540000000001</v>
      </c>
      <c r="E5">
        <f>VLOOKUP(IF(OR(A5&lt;=90,A5&gt;=270),A5,IF(AND(A5&gt;90,A5&lt;=180),180-A5,540-A5)),basis!$A$2:$E$73,3,FALSE)</f>
        <v>-1.73</v>
      </c>
      <c r="F5">
        <f t="shared" si="1"/>
        <v>-0.55667039922641925</v>
      </c>
      <c r="G5">
        <f t="shared" si="0"/>
        <v>-33.825844970569712</v>
      </c>
      <c r="H5">
        <f t="shared" si="2"/>
        <v>325</v>
      </c>
      <c r="I5">
        <f t="shared" si="3"/>
        <v>325</v>
      </c>
      <c r="J5">
        <f>VLOOKUP(I5,basis!$A$2:$E$73,2,FALSE)</f>
        <v>383.43869999999998</v>
      </c>
      <c r="K5">
        <f>VLOOKUP(I5,basis!$A$2:$E$73,3,FALSE)</f>
        <v>7.48</v>
      </c>
      <c r="L5">
        <f t="shared" si="4"/>
        <v>574.25409999999999</v>
      </c>
      <c r="M5">
        <f t="shared" si="4"/>
        <v>9.2100000000000009</v>
      </c>
    </row>
    <row r="6" spans="1:15" x14ac:dyDescent="0.3">
      <c r="A6">
        <v>20</v>
      </c>
      <c r="B6">
        <v>240</v>
      </c>
      <c r="C6">
        <v>130</v>
      </c>
      <c r="D6">
        <f>VLOOKUP(IF(OR(A6&lt;=90,A6&gt;=270),A6,IF(AND(A6&gt;90,A6&lt;=180),180-A6,540-A6)),basis!$A$2:$E$73,2,FALSE)</f>
        <v>-246.1729</v>
      </c>
      <c r="E6">
        <f>VLOOKUP(IF(OR(A6&lt;=90,A6&gt;=270),A6,IF(AND(A6&gt;90,A6&lt;=180),180-A6,540-A6)),basis!$A$2:$E$73,3,FALSE)</f>
        <v>-2.91</v>
      </c>
      <c r="F6">
        <f t="shared" si="1"/>
        <v>-0.66341394816893817</v>
      </c>
      <c r="G6">
        <f t="shared" si="0"/>
        <v>-41.560762570159319</v>
      </c>
      <c r="H6">
        <f t="shared" si="2"/>
        <v>320</v>
      </c>
      <c r="I6">
        <f t="shared" si="3"/>
        <v>320</v>
      </c>
      <c r="J6">
        <f>VLOOKUP(I6,basis!$A$2:$E$73,2,FALSE)</f>
        <v>433.96159999999998</v>
      </c>
      <c r="K6">
        <f>VLOOKUP(I6,basis!$A$2:$E$73,3,FALSE)</f>
        <v>8.7899999999999991</v>
      </c>
      <c r="L6">
        <f t="shared" si="4"/>
        <v>680.1345</v>
      </c>
      <c r="M6">
        <f t="shared" si="4"/>
        <v>11.7</v>
      </c>
    </row>
    <row r="7" spans="1:15" x14ac:dyDescent="0.3">
      <c r="A7">
        <v>25</v>
      </c>
      <c r="B7">
        <v>240</v>
      </c>
      <c r="C7">
        <v>115</v>
      </c>
      <c r="D7">
        <f>VLOOKUP(IF(OR(A7&lt;=90,A7&gt;=270),A7,IF(AND(A7&gt;90,A7&lt;=180),180-A7,540-A7)),basis!$A$2:$E$73,2,FALSE)</f>
        <v>-300.4341</v>
      </c>
      <c r="E7">
        <f>VLOOKUP(IF(OR(A7&lt;=90,A7&gt;=270),A7,IF(AND(A7&gt;90,A7&lt;=180),180-A7,540-A7)),basis!$A$2:$E$73,3,FALSE)</f>
        <v>-3.35</v>
      </c>
      <c r="F7">
        <f t="shared" si="1"/>
        <v>-0.78488556722139557</v>
      </c>
      <c r="G7">
        <f t="shared" si="0"/>
        <v>-51.710095868251479</v>
      </c>
      <c r="H7">
        <f t="shared" si="2"/>
        <v>310</v>
      </c>
      <c r="I7">
        <f t="shared" si="3"/>
        <v>310</v>
      </c>
      <c r="J7">
        <f>VLOOKUP(I7,basis!$A$2:$E$73,2,FALSE)</f>
        <v>584.41589999999997</v>
      </c>
      <c r="K7">
        <f>VLOOKUP(I7,basis!$A$2:$E$73,3,FALSE)</f>
        <v>10.23</v>
      </c>
      <c r="L7">
        <f t="shared" si="4"/>
        <v>884.84999999999991</v>
      </c>
      <c r="M7">
        <f t="shared" si="4"/>
        <v>13.58</v>
      </c>
    </row>
    <row r="8" spans="1:15" x14ac:dyDescent="0.3">
      <c r="A8">
        <v>30</v>
      </c>
      <c r="B8">
        <v>245</v>
      </c>
      <c r="C8">
        <v>100</v>
      </c>
      <c r="D8">
        <f>VLOOKUP(IF(OR(A8&lt;=90,A8&gt;=270),A8,IF(AND(A8&gt;90,A8&lt;=180),180-A8,540-A8)),basis!$A$2:$E$73,2,FALSE)</f>
        <v>-355.3886</v>
      </c>
      <c r="E8">
        <f>VLOOKUP(IF(OR(A8&lt;=90,A8&gt;=270),A8,IF(AND(A8&gt;90,A8&lt;=180),180-A8,540-A8)),basis!$A$2:$E$73,3,FALSE)</f>
        <v>-4.38</v>
      </c>
      <c r="F8">
        <f t="shared" si="1"/>
        <v>-0.89253893528903006</v>
      </c>
      <c r="G8">
        <f t="shared" si="0"/>
        <v>-63.194042881452738</v>
      </c>
      <c r="H8">
        <f t="shared" si="2"/>
        <v>295</v>
      </c>
      <c r="I8">
        <f t="shared" si="3"/>
        <v>295</v>
      </c>
      <c r="J8">
        <f>VLOOKUP(I8,basis!$A$2:$E$73,2,FALSE)</f>
        <v>671.39490000000001</v>
      </c>
      <c r="K8">
        <f>VLOOKUP(I8,basis!$A$2:$E$73,3,FALSE)</f>
        <v>7.67</v>
      </c>
      <c r="L8">
        <f t="shared" si="4"/>
        <v>1026.7835</v>
      </c>
      <c r="M8">
        <f t="shared" si="4"/>
        <v>12.05</v>
      </c>
    </row>
    <row r="9" spans="1:15" x14ac:dyDescent="0.3">
      <c r="A9">
        <v>35</v>
      </c>
      <c r="B9">
        <v>230</v>
      </c>
      <c r="C9">
        <v>150</v>
      </c>
      <c r="D9">
        <f>VLOOKUP(IF(OR(A9&lt;=90,A9&gt;=270),A9,IF(AND(A9&gt;90,A9&lt;=180),180-A9,540-A9)),basis!$A$2:$E$73,2,FALSE)</f>
        <v>-402.67660000000001</v>
      </c>
      <c r="E9">
        <f>VLOOKUP(IF(OR(A9&lt;=90,A9&gt;=270),A9,IF(AND(A9&gt;90,A9&lt;=180),180-A9,540-A9)),basis!$A$2:$E$73,3,FALSE)</f>
        <v>-5.21</v>
      </c>
      <c r="F9">
        <f t="shared" si="1"/>
        <v>-0.38302222155948906</v>
      </c>
      <c r="G9">
        <f t="shared" si="0"/>
        <v>-22.521012118111003</v>
      </c>
      <c r="H9">
        <f t="shared" si="2"/>
        <v>335</v>
      </c>
      <c r="I9">
        <f t="shared" si="3"/>
        <v>335</v>
      </c>
      <c r="J9">
        <f>VLOOKUP(I9,basis!$A$2:$E$73,2,FALSE)</f>
        <v>282.71449999999999</v>
      </c>
      <c r="K9">
        <f>VLOOKUP(I9,basis!$A$2:$E$73,3,FALSE)</f>
        <v>6.29</v>
      </c>
      <c r="L9">
        <f t="shared" si="4"/>
        <v>685.39110000000005</v>
      </c>
      <c r="M9">
        <f t="shared" si="4"/>
        <v>11.5</v>
      </c>
    </row>
    <row r="10" spans="1:15" x14ac:dyDescent="0.3">
      <c r="A10">
        <v>40</v>
      </c>
      <c r="B10">
        <v>225</v>
      </c>
      <c r="C10">
        <v>145</v>
      </c>
      <c r="D10">
        <f>VLOOKUP(IF(OR(A10&lt;=90,A10&gt;=270),A10,IF(AND(A10&gt;90,A10&lt;=180),180-A10,540-A10)),basis!$A$2:$E$73,2,FALSE)</f>
        <v>-456.08569999999997</v>
      </c>
      <c r="E10">
        <f>VLOOKUP(IF(OR(A10&lt;=90,A10&gt;=270),A10,IF(AND(A10&gt;90,A10&lt;=180),180-A10,540-A10)),basis!$A$2:$E$73,3,FALSE)</f>
        <v>-5.96</v>
      </c>
      <c r="F10">
        <f t="shared" si="1"/>
        <v>-0.40557978767263886</v>
      </c>
      <c r="G10">
        <f t="shared" si="0"/>
        <v>-23.927464720758913</v>
      </c>
      <c r="H10">
        <f t="shared" si="2"/>
        <v>335</v>
      </c>
      <c r="I10">
        <f t="shared" si="3"/>
        <v>335</v>
      </c>
      <c r="J10">
        <f>VLOOKUP(I10,basis!$A$2:$E$73,2,FALSE)</f>
        <v>282.71449999999999</v>
      </c>
      <c r="K10">
        <f>VLOOKUP(I10,basis!$A$2:$E$73,3,FALSE)</f>
        <v>6.29</v>
      </c>
      <c r="L10">
        <f t="shared" si="4"/>
        <v>738.8001999999999</v>
      </c>
      <c r="M10">
        <f t="shared" si="4"/>
        <v>12.25</v>
      </c>
    </row>
    <row r="11" spans="1:15" x14ac:dyDescent="0.3">
      <c r="A11">
        <v>140</v>
      </c>
      <c r="B11">
        <v>310</v>
      </c>
      <c r="C11">
        <v>155</v>
      </c>
      <c r="D11">
        <f>VLOOKUP(IF(OR(A11&lt;=90,A11&gt;=270),A11,IF(AND(A11&gt;90,A11&lt;=180),180-A11,540-A11)),basis!$A$2:$E$73,2,FALSE)</f>
        <v>-456.08569999999997</v>
      </c>
      <c r="E11">
        <f>VLOOKUP(IF(OR(A11&lt;=90,A11&gt;=270),A11,IF(AND(A11&gt;90,A11&lt;=180),180-A11,540-A11)),basis!$A$2:$E$73,3,FALSE)</f>
        <v>-5.96</v>
      </c>
      <c r="F11">
        <f t="shared" si="1"/>
        <v>-0.32374437096706465</v>
      </c>
      <c r="G11">
        <f t="shared" si="0"/>
        <v>-18.889520432245387</v>
      </c>
      <c r="H11">
        <f t="shared" si="2"/>
        <v>340</v>
      </c>
      <c r="I11">
        <f t="shared" si="3"/>
        <v>340</v>
      </c>
      <c r="J11">
        <f>VLOOKUP(I11,basis!$A$2:$E$73,2,FALSE)</f>
        <v>220.5504</v>
      </c>
      <c r="K11">
        <f>VLOOKUP(I11,basis!$A$2:$E$73,3,FALSE)</f>
        <v>5.32</v>
      </c>
      <c r="L11">
        <f t="shared" si="4"/>
        <v>676.63609999999994</v>
      </c>
      <c r="M11">
        <f t="shared" si="4"/>
        <v>11.280000000000001</v>
      </c>
    </row>
    <row r="12" spans="1:15" x14ac:dyDescent="0.3">
      <c r="A12">
        <v>145</v>
      </c>
      <c r="B12">
        <v>225</v>
      </c>
      <c r="C12">
        <v>145</v>
      </c>
      <c r="D12">
        <f>VLOOKUP(IF(OR(A12&lt;=90,A12&gt;=270),A12,IF(AND(A12&gt;90,A12&lt;=180),180-A12,540-A12)),basis!$A$2:$E$73,2,FALSE)</f>
        <v>-402.67660000000001</v>
      </c>
      <c r="E12">
        <f>VLOOKUP(IF(OR(A12&lt;=90,A12&gt;=270),A12,IF(AND(A12&gt;90,A12&lt;=180),180-A12,540-A12)),basis!$A$2:$E$73,3,FALSE)</f>
        <v>-5.21</v>
      </c>
      <c r="F12">
        <f t="shared" si="1"/>
        <v>-0.40557978767263886</v>
      </c>
      <c r="G12">
        <f t="shared" si="0"/>
        <v>-23.927464720758913</v>
      </c>
      <c r="H12">
        <f t="shared" si="2"/>
        <v>335</v>
      </c>
      <c r="I12">
        <f t="shared" si="3"/>
        <v>335</v>
      </c>
      <c r="J12">
        <f>VLOOKUP(I12,basis!$A$2:$E$73,2,FALSE)</f>
        <v>282.71449999999999</v>
      </c>
      <c r="K12">
        <f>VLOOKUP(I12,basis!$A$2:$E$73,3,FALSE)</f>
        <v>6.29</v>
      </c>
      <c r="L12">
        <f t="shared" si="4"/>
        <v>685.39110000000005</v>
      </c>
      <c r="M12">
        <f t="shared" si="4"/>
        <v>11.5</v>
      </c>
    </row>
    <row r="13" spans="1:15" x14ac:dyDescent="0.3">
      <c r="A13">
        <v>150</v>
      </c>
      <c r="B13">
        <v>310</v>
      </c>
      <c r="C13">
        <v>160</v>
      </c>
      <c r="D13">
        <f>VLOOKUP(IF(OR(A13&lt;=90,A13&gt;=270),A13,IF(AND(A13&gt;90,A13&lt;=180),180-A13,540-A13)),basis!$A$2:$E$73,2,FALSE)</f>
        <v>-355.3886</v>
      </c>
      <c r="E13">
        <f>VLOOKUP(IF(OR(A13&lt;=90,A13&gt;=270),A13,IF(AND(A13&gt;90,A13&lt;=180),180-A13,540-A13)),basis!$A$2:$E$73,3,FALSE)</f>
        <v>-4.38</v>
      </c>
      <c r="F13">
        <f t="shared" si="1"/>
        <v>-0.26200263022938508</v>
      </c>
      <c r="G13">
        <f t="shared" si="0"/>
        <v>-15.188924379936514</v>
      </c>
      <c r="H13">
        <f t="shared" si="2"/>
        <v>345</v>
      </c>
      <c r="I13">
        <f t="shared" si="3"/>
        <v>345</v>
      </c>
      <c r="J13">
        <f>VLOOKUP(I13,basis!$A$2:$E$73,2,FALSE)</f>
        <v>156.76859999999999</v>
      </c>
      <c r="K13">
        <f>VLOOKUP(I13,basis!$A$2:$E$73,3,FALSE)</f>
        <v>4.6900000000000004</v>
      </c>
      <c r="L13">
        <f t="shared" si="4"/>
        <v>512.15719999999999</v>
      </c>
      <c r="M13">
        <f t="shared" si="4"/>
        <v>9.07</v>
      </c>
    </row>
    <row r="14" spans="1:15" x14ac:dyDescent="0.3">
      <c r="A14">
        <v>155</v>
      </c>
      <c r="B14">
        <v>230</v>
      </c>
      <c r="C14">
        <v>155</v>
      </c>
      <c r="D14">
        <f>VLOOKUP(IF(OR(A14&lt;=90,A14&gt;=270),A14,IF(AND(A14&gt;90,A14&lt;=180),180-A14,540-A14)),basis!$A$2:$E$73,2,FALSE)</f>
        <v>-300.4341</v>
      </c>
      <c r="E14">
        <f>VLOOKUP(IF(OR(A14&lt;=90,A14&gt;=270),A14,IF(AND(A14&gt;90,A14&lt;=180),180-A14,540-A14)),basis!$A$2:$E$73,3,FALSE)</f>
        <v>-3.35</v>
      </c>
      <c r="F14">
        <f t="shared" si="1"/>
        <v>-0.32374437096706454</v>
      </c>
      <c r="G14">
        <f t="shared" si="0"/>
        <v>-18.88952043224538</v>
      </c>
      <c r="H14">
        <f t="shared" si="2"/>
        <v>340</v>
      </c>
      <c r="I14">
        <f t="shared" si="3"/>
        <v>340</v>
      </c>
      <c r="J14">
        <f>VLOOKUP(I14,basis!$A$2:$E$73,2,FALSE)</f>
        <v>220.5504</v>
      </c>
      <c r="K14">
        <f>VLOOKUP(I14,basis!$A$2:$E$73,3,FALSE)</f>
        <v>5.32</v>
      </c>
      <c r="L14">
        <f t="shared" si="4"/>
        <v>520.98450000000003</v>
      </c>
      <c r="M14">
        <f t="shared" si="4"/>
        <v>8.67</v>
      </c>
    </row>
    <row r="15" spans="1:15" x14ac:dyDescent="0.3">
      <c r="A15">
        <v>160</v>
      </c>
      <c r="B15">
        <v>240</v>
      </c>
      <c r="C15">
        <v>105</v>
      </c>
      <c r="D15">
        <f>VLOOKUP(IF(OR(A15&lt;=90,A15&gt;=270),A15,IF(AND(A15&gt;90,A15&lt;=180),180-A15,540-A15)),basis!$A$2:$E$73,2,FALSE)</f>
        <v>-246.1729</v>
      </c>
      <c r="E15">
        <f>VLOOKUP(IF(OR(A15&lt;=90,A15&gt;=270),A15,IF(AND(A15&gt;90,A15&lt;=180),180-A15,540-A15)),basis!$A$2:$E$73,3,FALSE)</f>
        <v>-2.91</v>
      </c>
      <c r="F15">
        <f t="shared" si="1"/>
        <v>-0.83651630373780761</v>
      </c>
      <c r="G15">
        <f t="shared" si="0"/>
        <v>-56.774057796712391</v>
      </c>
      <c r="H15">
        <f t="shared" si="2"/>
        <v>305</v>
      </c>
      <c r="I15">
        <f t="shared" si="3"/>
        <v>305</v>
      </c>
      <c r="J15">
        <f>VLOOKUP(I15,basis!$A$2:$E$73,2,FALSE)</f>
        <v>631.89269999999999</v>
      </c>
      <c r="K15">
        <f>VLOOKUP(I15,basis!$A$2:$E$73,3,FALSE)</f>
        <v>9.67</v>
      </c>
      <c r="L15">
        <f t="shared" si="4"/>
        <v>878.06560000000002</v>
      </c>
      <c r="M15">
        <f t="shared" si="4"/>
        <v>12.58</v>
      </c>
    </row>
    <row r="16" spans="1:15" x14ac:dyDescent="0.3">
      <c r="A16">
        <v>165</v>
      </c>
      <c r="B16">
        <v>240</v>
      </c>
      <c r="C16">
        <v>125</v>
      </c>
      <c r="D16">
        <f>VLOOKUP(IF(OR(A16&lt;=90,A16&gt;=270),A16,IF(AND(A16&gt;90,A16&lt;=180),180-A16,540-A16)),basis!$A$2:$E$73,2,FALSE)</f>
        <v>-190.81540000000001</v>
      </c>
      <c r="E16">
        <f>VLOOKUP(IF(OR(A16&lt;=90,A16&gt;=270),A16,IF(AND(A16&gt;90,A16&lt;=180),180-A16,540-A16)),basis!$A$2:$E$73,3,FALSE)</f>
        <v>-1.73</v>
      </c>
      <c r="F16">
        <f t="shared" si="1"/>
        <v>-0.7094064799162223</v>
      </c>
      <c r="G16">
        <f t="shared" si="0"/>
        <v>-45.186645401674454</v>
      </c>
      <c r="H16">
        <f t="shared" si="2"/>
        <v>315</v>
      </c>
      <c r="I16">
        <f t="shared" si="3"/>
        <v>315</v>
      </c>
      <c r="J16">
        <f>VLOOKUP(I16,basis!$A$2:$E$73,2,FALSE)</f>
        <v>479.97500000000002</v>
      </c>
      <c r="K16">
        <f>VLOOKUP(I16,basis!$A$2:$E$73,3,FALSE)</f>
        <v>9.25</v>
      </c>
      <c r="L16">
        <f t="shared" si="4"/>
        <v>670.79040000000009</v>
      </c>
      <c r="M16">
        <f t="shared" si="4"/>
        <v>10.98</v>
      </c>
    </row>
    <row r="17" spans="1:13" x14ac:dyDescent="0.3">
      <c r="A17">
        <v>170</v>
      </c>
      <c r="B17">
        <v>240</v>
      </c>
      <c r="C17">
        <v>140</v>
      </c>
      <c r="D17">
        <f>VLOOKUP(IF(OR(A17&lt;=90,A17&gt;=270),A17,IF(AND(A17&gt;90,A17&lt;=180),180-A17,540-A17)),basis!$A$2:$E$73,2,FALSE)</f>
        <v>-132.2132</v>
      </c>
      <c r="E17">
        <f>VLOOKUP(IF(OR(A17&lt;=90,A17&gt;=270),A17,IF(AND(A17&gt;90,A17&lt;=180),180-A17,540-A17)),basis!$A$2:$E$73,3,FALSE)</f>
        <v>-0.8</v>
      </c>
      <c r="F17">
        <f t="shared" si="1"/>
        <v>-0.55667039922641925</v>
      </c>
      <c r="G17">
        <f t="shared" si="0"/>
        <v>-33.825844970569712</v>
      </c>
      <c r="H17">
        <f t="shared" si="2"/>
        <v>325</v>
      </c>
      <c r="I17">
        <f t="shared" si="3"/>
        <v>325</v>
      </c>
      <c r="J17">
        <f>VLOOKUP(I17,basis!$A$2:$E$73,2,FALSE)</f>
        <v>383.43869999999998</v>
      </c>
      <c r="K17">
        <f>VLOOKUP(I17,basis!$A$2:$E$73,3,FALSE)</f>
        <v>7.48</v>
      </c>
      <c r="L17">
        <f t="shared" si="4"/>
        <v>515.65189999999996</v>
      </c>
      <c r="M17">
        <f t="shared" si="4"/>
        <v>8.2800000000000011</v>
      </c>
    </row>
    <row r="18" spans="1:13" x14ac:dyDescent="0.3">
      <c r="A18">
        <v>175</v>
      </c>
      <c r="B18">
        <v>235</v>
      </c>
      <c r="C18">
        <v>135</v>
      </c>
      <c r="D18">
        <f>VLOOKUP(IF(OR(A18&lt;=90,A18&gt;=270),A18,IF(AND(A18&gt;90,A18&lt;=180),180-A18,540-A18)),basis!$A$2:$E$73,2,FALSE)</f>
        <v>-78.079300000000003</v>
      </c>
      <c r="E18">
        <f>VLOOKUP(IF(OR(A18&lt;=90,A18&gt;=270),A18,IF(AND(A18&gt;90,A18&lt;=180),180-A18,540-A18)),basis!$A$2:$E$73,3,FALSE)</f>
        <v>-0.01</v>
      </c>
      <c r="F18">
        <f t="shared" si="1"/>
        <v>-0.57922796533956911</v>
      </c>
      <c r="G18">
        <f t="shared" si="0"/>
        <v>-35.396260137327928</v>
      </c>
      <c r="H18">
        <f t="shared" si="2"/>
        <v>325</v>
      </c>
      <c r="I18">
        <f t="shared" si="3"/>
        <v>325</v>
      </c>
      <c r="J18">
        <f>VLOOKUP(I18,basis!$A$2:$E$73,2,FALSE)</f>
        <v>383.43869999999998</v>
      </c>
      <c r="K18">
        <f>VLOOKUP(I18,basis!$A$2:$E$73,3,FALSE)</f>
        <v>7.48</v>
      </c>
      <c r="L18">
        <f t="shared" si="4"/>
        <v>461.51799999999997</v>
      </c>
      <c r="M18">
        <f t="shared" si="4"/>
        <v>7.49</v>
      </c>
    </row>
    <row r="19" spans="1:13" x14ac:dyDescent="0.3">
      <c r="A19">
        <v>180</v>
      </c>
      <c r="B19">
        <v>235</v>
      </c>
      <c r="C19">
        <v>140</v>
      </c>
      <c r="D19">
        <f>VLOOKUP(IF(OR(A19&lt;=90,A19&gt;=270),A19,IF(AND(A19&gt;90,A19&lt;=180),180-A19,540-A19)),basis!$A$2:$E$73,2,FALSE)</f>
        <v>-23.438099999999999</v>
      </c>
      <c r="E19">
        <f>VLOOKUP(IF(OR(A19&lt;=90,A19&gt;=270),A19,IF(AND(A19&gt;90,A19&lt;=180),180-A19,540-A19)),basis!$A$2:$E$73,3,FALSE)</f>
        <v>1.37</v>
      </c>
      <c r="F19">
        <f t="shared" si="1"/>
        <v>-0.52654078451836317</v>
      </c>
      <c r="G19">
        <f t="shared" si="0"/>
        <v>-31.772026139170915</v>
      </c>
      <c r="H19">
        <f t="shared" si="2"/>
        <v>330</v>
      </c>
      <c r="I19">
        <f t="shared" si="3"/>
        <v>330</v>
      </c>
      <c r="J19">
        <f>VLOOKUP(I19,basis!$A$2:$E$73,2,FALSE)</f>
        <v>327.85390000000001</v>
      </c>
      <c r="K19">
        <f>VLOOKUP(I19,basis!$A$2:$E$73,3,FALSE)</f>
        <v>7</v>
      </c>
      <c r="L19">
        <f t="shared" si="4"/>
        <v>351.29200000000003</v>
      </c>
      <c r="M19">
        <f t="shared" si="4"/>
        <v>5.63</v>
      </c>
    </row>
    <row r="20" spans="1:13" x14ac:dyDescent="0.3">
      <c r="A20">
        <v>185</v>
      </c>
      <c r="B20">
        <v>235</v>
      </c>
      <c r="C20">
        <v>140</v>
      </c>
      <c r="D20">
        <f>VLOOKUP(IF(OR(A20&lt;=90,A20&gt;=270),A20,IF(AND(A20&gt;90,A20&lt;=180),180-A20,540-A20)),basis!$A$2:$E$73,2,FALSE)</f>
        <v>37.235700000000001</v>
      </c>
      <c r="E20">
        <f>VLOOKUP(IF(OR(A20&lt;=90,A20&gt;=270),A20,IF(AND(A20&gt;90,A20&lt;=180),180-A20,540-A20)),basis!$A$2:$E$73,3,FALSE)</f>
        <v>2.42</v>
      </c>
      <c r="F20">
        <f t="shared" si="1"/>
        <v>-0.52654078451836317</v>
      </c>
      <c r="G20">
        <f t="shared" si="0"/>
        <v>-31.772026139170915</v>
      </c>
      <c r="H20">
        <f t="shared" si="2"/>
        <v>330</v>
      </c>
      <c r="I20">
        <f t="shared" si="3"/>
        <v>330</v>
      </c>
      <c r="J20">
        <f>VLOOKUP(I20,basis!$A$2:$E$73,2,FALSE)</f>
        <v>327.85390000000001</v>
      </c>
      <c r="K20">
        <f>VLOOKUP(I20,basis!$A$2:$E$73,3,FALSE)</f>
        <v>7</v>
      </c>
      <c r="L20">
        <f t="shared" si="4"/>
        <v>290.6182</v>
      </c>
      <c r="M20">
        <f t="shared" si="4"/>
        <v>4.58</v>
      </c>
    </row>
    <row r="21" spans="1:13" x14ac:dyDescent="0.3">
      <c r="A21">
        <v>190</v>
      </c>
      <c r="B21">
        <v>235</v>
      </c>
      <c r="C21">
        <v>160</v>
      </c>
      <c r="D21">
        <f>VLOOKUP(IF(OR(A21&lt;=90,A21&gt;=270),A21,IF(AND(A21&gt;90,A21&lt;=180),180-A21,540-A21)),basis!$A$2:$E$73,2,FALSE)</f>
        <v>96.97</v>
      </c>
      <c r="E21">
        <f>VLOOKUP(IF(OR(A21&lt;=90,A21&gt;=270),A21,IF(AND(A21&gt;90,A21&lt;=180),180-A21,540-A21)),basis!$A$2:$E$73,3,FALSE)</f>
        <v>3.28</v>
      </c>
      <c r="F21">
        <f t="shared" si="1"/>
        <v>-0.28016649959323553</v>
      </c>
      <c r="G21">
        <f t="shared" si="0"/>
        <v>-16.270142172197822</v>
      </c>
      <c r="H21">
        <f t="shared" si="2"/>
        <v>345</v>
      </c>
      <c r="I21">
        <f t="shared" si="3"/>
        <v>345</v>
      </c>
      <c r="J21">
        <f>VLOOKUP(I21,basis!$A$2:$E$73,2,FALSE)</f>
        <v>156.76859999999999</v>
      </c>
      <c r="K21">
        <f>VLOOKUP(I21,basis!$A$2:$E$73,3,FALSE)</f>
        <v>4.6900000000000004</v>
      </c>
      <c r="L21">
        <f t="shared" si="4"/>
        <v>59.798599999999993</v>
      </c>
      <c r="M21">
        <f t="shared" si="4"/>
        <v>1.4100000000000006</v>
      </c>
    </row>
    <row r="22" spans="1:13" x14ac:dyDescent="0.3">
      <c r="A22">
        <v>195</v>
      </c>
      <c r="B22">
        <v>230</v>
      </c>
      <c r="C22">
        <v>160</v>
      </c>
      <c r="D22">
        <f>VLOOKUP(IF(OR(A22&lt;=90,A22&gt;=270),A22,IF(AND(A22&gt;90,A22&lt;=180),180-A22,540-A22)),basis!$A$2:$E$73,2,FALSE)</f>
        <v>156.76859999999999</v>
      </c>
      <c r="E22">
        <f>VLOOKUP(IF(OR(A22&lt;=90,A22&gt;=270),A22,IF(AND(A22&gt;90,A22&lt;=180),180-A22,540-A22)),basis!$A$2:$E$73,3,FALSE)</f>
        <v>4.6900000000000004</v>
      </c>
      <c r="F22">
        <f t="shared" si="1"/>
        <v>-0.26200263022938497</v>
      </c>
      <c r="G22">
        <f t="shared" si="0"/>
        <v>-15.188924379936509</v>
      </c>
      <c r="H22">
        <f t="shared" si="2"/>
        <v>345</v>
      </c>
      <c r="I22">
        <f t="shared" si="3"/>
        <v>345</v>
      </c>
      <c r="J22">
        <f>VLOOKUP(I22,basis!$A$2:$E$73,2,FALSE)</f>
        <v>156.76859999999999</v>
      </c>
      <c r="K22">
        <f>VLOOKUP(I22,basis!$A$2:$E$73,3,FALSE)</f>
        <v>4.6900000000000004</v>
      </c>
      <c r="L22">
        <f t="shared" si="4"/>
        <v>0</v>
      </c>
      <c r="M22">
        <f t="shared" si="4"/>
        <v>0</v>
      </c>
    </row>
    <row r="23" spans="1:13" x14ac:dyDescent="0.3">
      <c r="A23">
        <v>200</v>
      </c>
      <c r="B23">
        <v>230</v>
      </c>
      <c r="C23">
        <v>160</v>
      </c>
      <c r="D23">
        <f>VLOOKUP(IF(OR(A23&lt;=90,A23&gt;=270),A23,IF(AND(A23&gt;90,A23&lt;=180),180-A23,540-A23)),basis!$A$2:$E$73,2,FALSE)</f>
        <v>220.5504</v>
      </c>
      <c r="E23">
        <f>VLOOKUP(IF(OR(A23&lt;=90,A23&gt;=270),A23,IF(AND(A23&gt;90,A23&lt;=180),180-A23,540-A23)),basis!$A$2:$E$73,3,FALSE)</f>
        <v>5.32</v>
      </c>
      <c r="F23">
        <f t="shared" si="1"/>
        <v>-0.26200263022938497</v>
      </c>
      <c r="G23">
        <f t="shared" si="0"/>
        <v>-15.188924379936509</v>
      </c>
      <c r="H23">
        <f t="shared" si="2"/>
        <v>345</v>
      </c>
      <c r="I23">
        <f t="shared" si="3"/>
        <v>345</v>
      </c>
      <c r="J23">
        <f>VLOOKUP(I23,basis!$A$2:$E$73,2,FALSE)</f>
        <v>156.76859999999999</v>
      </c>
      <c r="K23">
        <f>VLOOKUP(I23,basis!$A$2:$E$73,3,FALSE)</f>
        <v>4.6900000000000004</v>
      </c>
      <c r="L23">
        <f t="shared" si="4"/>
        <v>-63.781800000000004</v>
      </c>
      <c r="M23">
        <f t="shared" si="4"/>
        <v>-0.62999999999999989</v>
      </c>
    </row>
    <row r="24" spans="1:13" x14ac:dyDescent="0.3">
      <c r="A24">
        <v>205</v>
      </c>
      <c r="B24">
        <v>310</v>
      </c>
      <c r="C24">
        <v>160</v>
      </c>
      <c r="D24">
        <f>VLOOKUP(IF(OR(A24&lt;=90,A24&gt;=270),A24,IF(AND(A24&gt;90,A24&lt;=180),180-A24,540-A24)),basis!$A$2:$E$73,2,FALSE)</f>
        <v>282.71449999999999</v>
      </c>
      <c r="E24">
        <f>VLOOKUP(IF(OR(A24&lt;=90,A24&gt;=270),A24,IF(AND(A24&gt;90,A24&lt;=180),180-A24,540-A24)),basis!$A$2:$E$73,3,FALSE)</f>
        <v>6.29</v>
      </c>
      <c r="F24">
        <f t="shared" si="1"/>
        <v>-0.26200263022938508</v>
      </c>
      <c r="G24">
        <f t="shared" si="0"/>
        <v>-15.188924379936514</v>
      </c>
      <c r="H24">
        <f t="shared" si="2"/>
        <v>345</v>
      </c>
      <c r="I24">
        <f t="shared" si="3"/>
        <v>345</v>
      </c>
      <c r="J24">
        <f>VLOOKUP(I24,basis!$A$2:$E$73,2,FALSE)</f>
        <v>156.76859999999999</v>
      </c>
      <c r="K24">
        <f>VLOOKUP(I24,basis!$A$2:$E$73,3,FALSE)</f>
        <v>4.6900000000000004</v>
      </c>
      <c r="L24">
        <f t="shared" si="4"/>
        <v>-125.94589999999999</v>
      </c>
      <c r="M24">
        <f t="shared" si="4"/>
        <v>-1.5999999999999996</v>
      </c>
    </row>
    <row r="25" spans="1:13" x14ac:dyDescent="0.3">
      <c r="A25">
        <v>210</v>
      </c>
      <c r="B25">
        <v>225</v>
      </c>
      <c r="C25">
        <v>145</v>
      </c>
      <c r="D25">
        <f>VLOOKUP(IF(OR(A25&lt;=90,A25&gt;=270),A25,IF(AND(A25&gt;90,A25&lt;=180),180-A25,540-A25)),basis!$A$2:$E$73,2,FALSE)</f>
        <v>327.85390000000001</v>
      </c>
      <c r="E25">
        <f>VLOOKUP(IF(OR(A25&lt;=90,A25&gt;=270),A25,IF(AND(A25&gt;90,A25&lt;=180),180-A25,540-A25)),basis!$A$2:$E$73,3,FALSE)</f>
        <v>7</v>
      </c>
      <c r="F25">
        <f t="shared" si="1"/>
        <v>-0.40557978767263886</v>
      </c>
      <c r="G25">
        <f t="shared" si="0"/>
        <v>-23.927464720758913</v>
      </c>
      <c r="H25">
        <f t="shared" si="2"/>
        <v>335</v>
      </c>
      <c r="I25">
        <f t="shared" si="3"/>
        <v>335</v>
      </c>
      <c r="J25">
        <f>VLOOKUP(I25,basis!$A$2:$E$73,2,FALSE)</f>
        <v>282.71449999999999</v>
      </c>
      <c r="K25">
        <f>VLOOKUP(I25,basis!$A$2:$E$73,3,FALSE)</f>
        <v>6.29</v>
      </c>
      <c r="L25">
        <f t="shared" si="4"/>
        <v>-45.139400000000023</v>
      </c>
      <c r="M25">
        <f t="shared" si="4"/>
        <v>-0.71</v>
      </c>
    </row>
    <row r="26" spans="1:13" x14ac:dyDescent="0.3">
      <c r="A26">
        <v>215</v>
      </c>
      <c r="B26">
        <v>230</v>
      </c>
      <c r="C26">
        <v>145</v>
      </c>
      <c r="D26">
        <f>VLOOKUP(IF(OR(A26&lt;=90,A26&gt;=270),A26,IF(AND(A26&gt;90,A26&lt;=180),180-A26,540-A26)),basis!$A$2:$E$73,2,FALSE)</f>
        <v>383.43869999999998</v>
      </c>
      <c r="E26">
        <f>VLOOKUP(IF(OR(A26&lt;=90,A26&gt;=270),A26,IF(AND(A26&gt;90,A26&lt;=180),180-A26,540-A26)),basis!$A$2:$E$73,3,FALSE)</f>
        <v>7.48</v>
      </c>
      <c r="F26">
        <f t="shared" si="1"/>
        <v>-0.43938504177070503</v>
      </c>
      <c r="G26">
        <f t="shared" si="0"/>
        <v>-26.064650968207165</v>
      </c>
      <c r="H26">
        <f t="shared" si="2"/>
        <v>335</v>
      </c>
      <c r="I26">
        <f t="shared" si="3"/>
        <v>335</v>
      </c>
      <c r="J26">
        <f>VLOOKUP(I26,basis!$A$2:$E$73,2,FALSE)</f>
        <v>282.71449999999999</v>
      </c>
      <c r="K26">
        <f>VLOOKUP(I26,basis!$A$2:$E$73,3,FALSE)</f>
        <v>6.29</v>
      </c>
      <c r="L26">
        <f t="shared" si="4"/>
        <v>-100.7242</v>
      </c>
      <c r="M26">
        <f t="shared" si="4"/>
        <v>-1.1900000000000004</v>
      </c>
    </row>
    <row r="27" spans="1:13" x14ac:dyDescent="0.3">
      <c r="A27">
        <v>220</v>
      </c>
      <c r="B27">
        <v>235</v>
      </c>
      <c r="C27">
        <v>145</v>
      </c>
      <c r="D27">
        <f>VLOOKUP(IF(OR(A27&lt;=90,A27&gt;=270),A27,IF(AND(A27&gt;90,A27&lt;=180),180-A27,540-A27)),basis!$A$2:$E$73,2,FALSE)</f>
        <v>433.96159999999998</v>
      </c>
      <c r="E27">
        <f>VLOOKUP(IF(OR(A27&lt;=90,A27&gt;=270),A27,IF(AND(A27&gt;90,A27&lt;=180),180-A27,540-A27)),basis!$A$2:$E$73,3,FALSE)</f>
        <v>8.7899999999999991</v>
      </c>
      <c r="F27">
        <f t="shared" si="1"/>
        <v>-0.4698463103929541</v>
      </c>
      <c r="G27">
        <f t="shared" si="0"/>
        <v>-28.024320673604688</v>
      </c>
      <c r="H27">
        <f t="shared" si="2"/>
        <v>330</v>
      </c>
      <c r="I27">
        <f t="shared" si="3"/>
        <v>330</v>
      </c>
      <c r="J27">
        <f>VLOOKUP(I27,basis!$A$2:$E$73,2,FALSE)</f>
        <v>327.85390000000001</v>
      </c>
      <c r="K27">
        <f>VLOOKUP(I27,basis!$A$2:$E$73,3,FALSE)</f>
        <v>7</v>
      </c>
      <c r="L27">
        <f t="shared" si="4"/>
        <v>-106.10769999999997</v>
      </c>
      <c r="M27">
        <f t="shared" si="4"/>
        <v>-1.7899999999999991</v>
      </c>
    </row>
    <row r="28" spans="1:13" x14ac:dyDescent="0.3">
      <c r="A28">
        <v>320</v>
      </c>
      <c r="B28">
        <v>295</v>
      </c>
      <c r="C28">
        <v>145</v>
      </c>
      <c r="D28">
        <f>VLOOKUP(IF(OR(A28&lt;=90,A28&gt;=270),A28,IF(AND(A28&gt;90,A28&lt;=180),180-A28,540-A28)),basis!$A$2:$E$73,2,FALSE)</f>
        <v>433.96159999999998</v>
      </c>
      <c r="E28">
        <f>VLOOKUP(IF(OR(A28&lt;=90,A28&gt;=270),A28,IF(AND(A28&gt;90,A28&lt;=180),180-A28,540-A28)),basis!$A$2:$E$73,3,FALSE)</f>
        <v>8.7899999999999991</v>
      </c>
      <c r="F28">
        <f t="shared" si="1"/>
        <v>-0.51983679072568478</v>
      </c>
      <c r="G28">
        <f t="shared" si="0"/>
        <v>-31.321304379597752</v>
      </c>
      <c r="H28">
        <f t="shared" si="2"/>
        <v>330</v>
      </c>
      <c r="I28">
        <f t="shared" si="3"/>
        <v>330</v>
      </c>
      <c r="J28">
        <f>VLOOKUP(I28,basis!$A$2:$E$73,2,FALSE)</f>
        <v>327.85390000000001</v>
      </c>
      <c r="K28">
        <f>VLOOKUP(I28,basis!$A$2:$E$73,3,FALSE)</f>
        <v>7</v>
      </c>
      <c r="L28">
        <f t="shared" si="4"/>
        <v>-106.10769999999997</v>
      </c>
      <c r="M28">
        <f t="shared" si="4"/>
        <v>-1.7899999999999991</v>
      </c>
    </row>
    <row r="29" spans="1:13" x14ac:dyDescent="0.3">
      <c r="A29">
        <v>325</v>
      </c>
      <c r="B29">
        <v>300</v>
      </c>
      <c r="C29">
        <v>145</v>
      </c>
      <c r="D29">
        <f>VLOOKUP(IF(OR(A29&lt;=90,A29&gt;=270),A29,IF(AND(A29&gt;90,A29&lt;=180),180-A29,540-A29)),basis!$A$2:$E$73,2,FALSE)</f>
        <v>383.43869999999998</v>
      </c>
      <c r="E29">
        <f>VLOOKUP(IF(OR(A29&lt;=90,A29&gt;=270),A29,IF(AND(A29&gt;90,A29&lt;=180),180-A29,540-A29)),basis!$A$2:$E$73,3,FALSE)</f>
        <v>7.48</v>
      </c>
      <c r="F29">
        <f t="shared" si="1"/>
        <v>-0.49673176489215409</v>
      </c>
      <c r="G29">
        <f t="shared" si="0"/>
        <v>-29.784009840891965</v>
      </c>
      <c r="H29">
        <f t="shared" si="2"/>
        <v>330</v>
      </c>
      <c r="I29">
        <f t="shared" si="3"/>
        <v>330</v>
      </c>
      <c r="J29">
        <f>VLOOKUP(I29,basis!$A$2:$E$73,2,FALSE)</f>
        <v>327.85390000000001</v>
      </c>
      <c r="K29">
        <f>VLOOKUP(I29,basis!$A$2:$E$73,3,FALSE)</f>
        <v>7</v>
      </c>
      <c r="L29">
        <f t="shared" ref="L29:M35" si="5">J29-D29</f>
        <v>-55.584799999999973</v>
      </c>
      <c r="M29">
        <f t="shared" si="5"/>
        <v>-0.48000000000000043</v>
      </c>
    </row>
    <row r="30" spans="1:13" x14ac:dyDescent="0.3">
      <c r="A30">
        <v>330</v>
      </c>
      <c r="B30">
        <v>255</v>
      </c>
      <c r="C30">
        <v>160</v>
      </c>
      <c r="D30">
        <f>VLOOKUP(IF(OR(A30&lt;=90,A30&gt;=270),A30,IF(AND(A30&gt;90,A30&lt;=180),180-A30,540-A30)),basis!$A$2:$E$73,2,FALSE)</f>
        <v>327.85390000000001</v>
      </c>
      <c r="E30">
        <f>VLOOKUP(IF(OR(A30&lt;=90,A30&gt;=270),A30,IF(AND(A30&gt;90,A30&lt;=180),180-A30,540-A30)),basis!$A$2:$E$73,3,FALSE)</f>
        <v>7</v>
      </c>
      <c r="F30">
        <f t="shared" si="1"/>
        <v>-0.3303660895493522</v>
      </c>
      <c r="G30">
        <f t="shared" si="0"/>
        <v>-19.290997135970912</v>
      </c>
      <c r="H30">
        <f t="shared" si="2"/>
        <v>340</v>
      </c>
      <c r="I30">
        <f t="shared" si="3"/>
        <v>340</v>
      </c>
      <c r="J30">
        <f>VLOOKUP(I30,basis!$A$2:$E$73,2,FALSE)</f>
        <v>220.5504</v>
      </c>
      <c r="K30">
        <f>VLOOKUP(I30,basis!$A$2:$E$73,3,FALSE)</f>
        <v>5.32</v>
      </c>
      <c r="L30">
        <f t="shared" si="5"/>
        <v>-107.30350000000001</v>
      </c>
      <c r="M30">
        <f t="shared" si="5"/>
        <v>-1.6799999999999997</v>
      </c>
    </row>
    <row r="31" spans="1:13" x14ac:dyDescent="0.3">
      <c r="A31">
        <v>335</v>
      </c>
      <c r="B31">
        <v>300</v>
      </c>
      <c r="C31">
        <v>160</v>
      </c>
      <c r="D31">
        <f>VLOOKUP(IF(OR(A31&lt;=90,A31&gt;=270),A31,IF(AND(A31&gt;90,A31&lt;=180),180-A31,540-A31)),basis!$A$2:$E$73,2,FALSE)</f>
        <v>282.71449999999999</v>
      </c>
      <c r="E31">
        <f>VLOOKUP(IF(OR(A31&lt;=90,A31&gt;=270),A31,IF(AND(A31&gt;90,A31&lt;=180),180-A31,540-A31)),basis!$A$2:$E$73,3,FALSE)</f>
        <v>6.29</v>
      </c>
      <c r="F31">
        <f t="shared" si="1"/>
        <v>-0.29619813272602391</v>
      </c>
      <c r="G31">
        <f t="shared" si="0"/>
        <v>-17.2293965629589</v>
      </c>
      <c r="H31">
        <f t="shared" si="2"/>
        <v>345</v>
      </c>
      <c r="I31">
        <f t="shared" si="3"/>
        <v>345</v>
      </c>
      <c r="J31">
        <f>VLOOKUP(I31,basis!$A$2:$E$73,2,FALSE)</f>
        <v>156.76859999999999</v>
      </c>
      <c r="K31">
        <f>VLOOKUP(I31,basis!$A$2:$E$73,3,FALSE)</f>
        <v>4.6900000000000004</v>
      </c>
      <c r="L31">
        <f t="shared" si="5"/>
        <v>-125.94589999999999</v>
      </c>
      <c r="M31">
        <f t="shared" si="5"/>
        <v>-1.5999999999999996</v>
      </c>
    </row>
    <row r="32" spans="1:13" x14ac:dyDescent="0.3">
      <c r="A32">
        <v>340</v>
      </c>
      <c r="B32">
        <v>315</v>
      </c>
      <c r="C32">
        <v>155</v>
      </c>
      <c r="D32">
        <f>VLOOKUP(IF(OR(A32&lt;=90,A32&gt;=270),A32,IF(AND(A32&gt;90,A32&lt;=180),180-A32,540-A32)),basis!$A$2:$E$73,2,FALSE)</f>
        <v>220.5504</v>
      </c>
      <c r="E32">
        <f>VLOOKUP(IF(OR(A32&lt;=90,A32&gt;=270),A32,IF(AND(A32&gt;90,A32&lt;=180),180-A32,540-A32)),basis!$A$2:$E$73,3,FALSE)</f>
        <v>5.32</v>
      </c>
      <c r="F32">
        <f t="shared" si="1"/>
        <v>-0.29883623873011989</v>
      </c>
      <c r="G32">
        <f t="shared" si="0"/>
        <v>-17.387718334859464</v>
      </c>
      <c r="H32">
        <f t="shared" si="2"/>
        <v>345</v>
      </c>
      <c r="I32">
        <f t="shared" si="3"/>
        <v>345</v>
      </c>
      <c r="J32">
        <f>VLOOKUP(I32,basis!$A$2:$E$73,2,FALSE)</f>
        <v>156.76859999999999</v>
      </c>
      <c r="K32">
        <f>VLOOKUP(I32,basis!$A$2:$E$73,3,FALSE)</f>
        <v>4.6900000000000004</v>
      </c>
      <c r="L32">
        <f t="shared" si="5"/>
        <v>-63.781800000000004</v>
      </c>
      <c r="M32">
        <f t="shared" si="5"/>
        <v>-0.62999999999999989</v>
      </c>
    </row>
    <row r="33" spans="1:13" x14ac:dyDescent="0.3">
      <c r="A33">
        <v>345</v>
      </c>
      <c r="B33">
        <v>310</v>
      </c>
      <c r="C33">
        <v>160</v>
      </c>
      <c r="D33">
        <f>VLOOKUP(IF(OR(A33&lt;=90,A33&gt;=270),A33,IF(AND(A33&gt;90,A33&lt;=180),180-A33,540-A33)),basis!$A$2:$E$73,2,FALSE)</f>
        <v>156.76859999999999</v>
      </c>
      <c r="E33">
        <f>VLOOKUP(IF(OR(A33&lt;=90,A33&gt;=270),A33,IF(AND(A33&gt;90,A33&lt;=180),180-A33,540-A33)),basis!$A$2:$E$73,3,FALSE)</f>
        <v>4.6900000000000004</v>
      </c>
      <c r="F33">
        <f t="shared" si="1"/>
        <v>-0.26200263022938508</v>
      </c>
      <c r="G33">
        <f t="shared" si="0"/>
        <v>-15.188924379936514</v>
      </c>
      <c r="H33">
        <f t="shared" si="2"/>
        <v>345</v>
      </c>
      <c r="I33">
        <f t="shared" si="3"/>
        <v>345</v>
      </c>
      <c r="J33">
        <f>VLOOKUP(I33,basis!$A$2:$E$73,2,FALSE)</f>
        <v>156.76859999999999</v>
      </c>
      <c r="K33">
        <f>VLOOKUP(I33,basis!$A$2:$E$73,3,FALSE)</f>
        <v>4.6900000000000004</v>
      </c>
      <c r="L33">
        <f t="shared" si="5"/>
        <v>0</v>
      </c>
      <c r="M33">
        <f t="shared" si="5"/>
        <v>0</v>
      </c>
    </row>
    <row r="34" spans="1:13" x14ac:dyDescent="0.3">
      <c r="A34">
        <v>350</v>
      </c>
      <c r="B34">
        <v>230</v>
      </c>
      <c r="C34">
        <v>160</v>
      </c>
      <c r="D34">
        <f>VLOOKUP(IF(OR(A34&lt;=90,A34&gt;=270),A34,IF(AND(A34&gt;90,A34&lt;=180),180-A34,540-A34)),basis!$A$2:$E$73,2,FALSE)</f>
        <v>96.97</v>
      </c>
      <c r="E34">
        <f>VLOOKUP(IF(OR(A34&lt;=90,A34&gt;=270),A34,IF(AND(A34&gt;90,A34&lt;=180),180-A34,540-A34)),basis!$A$2:$E$73,3,FALSE)</f>
        <v>3.28</v>
      </c>
      <c r="F34">
        <f t="shared" si="1"/>
        <v>-0.26200263022938497</v>
      </c>
      <c r="G34">
        <f t="shared" si="0"/>
        <v>-15.188924379936509</v>
      </c>
      <c r="H34">
        <f t="shared" si="2"/>
        <v>345</v>
      </c>
      <c r="I34">
        <f t="shared" si="3"/>
        <v>345</v>
      </c>
      <c r="J34">
        <f>VLOOKUP(I34,basis!$A$2:$E$73,2,FALSE)</f>
        <v>156.76859999999999</v>
      </c>
      <c r="K34">
        <f>VLOOKUP(I34,basis!$A$2:$E$73,3,FALSE)</f>
        <v>4.6900000000000004</v>
      </c>
      <c r="L34">
        <f t="shared" si="5"/>
        <v>59.798599999999993</v>
      </c>
      <c r="M34">
        <f t="shared" si="5"/>
        <v>1.4100000000000006</v>
      </c>
    </row>
    <row r="35" spans="1:13" x14ac:dyDescent="0.3">
      <c r="A35">
        <v>355</v>
      </c>
      <c r="B35">
        <v>230</v>
      </c>
      <c r="C35">
        <v>160</v>
      </c>
      <c r="D35">
        <f>VLOOKUP(IF(OR(A35&lt;=90,A35&gt;=270),A35,IF(AND(A35&gt;90,A35&lt;=180),180-A35,540-A35)),basis!$A$2:$E$73,2,FALSE)</f>
        <v>37.235700000000001</v>
      </c>
      <c r="E35">
        <f>VLOOKUP(IF(OR(A35&lt;=90,A35&gt;=270),A35,IF(AND(A35&gt;90,A35&lt;=180),180-A35,540-A35)),basis!$A$2:$E$73,3,FALSE)</f>
        <v>2.42</v>
      </c>
      <c r="F35">
        <f t="shared" si="1"/>
        <v>-0.26200263022938497</v>
      </c>
      <c r="G35">
        <f t="shared" si="0"/>
        <v>-15.188924379936509</v>
      </c>
      <c r="H35">
        <f t="shared" si="2"/>
        <v>345</v>
      </c>
      <c r="I35">
        <f t="shared" si="3"/>
        <v>345</v>
      </c>
      <c r="J35">
        <f>VLOOKUP(I35,basis!$A$2:$E$73,2,FALSE)</f>
        <v>156.76859999999999</v>
      </c>
      <c r="K35">
        <f>VLOOKUP(I35,basis!$A$2:$E$73,3,FALSE)</f>
        <v>4.6900000000000004</v>
      </c>
      <c r="L35">
        <f t="shared" si="5"/>
        <v>119.53289999999998</v>
      </c>
      <c r="M35">
        <f t="shared" si="5"/>
        <v>2.2700000000000005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1C607-1373-4C70-B6D0-72B2912C3FB8}">
  <dimension ref="A1:O35"/>
  <sheetViews>
    <sheetView workbookViewId="0">
      <selection activeCell="B2" sqref="B2:C35"/>
    </sheetView>
  </sheetViews>
  <sheetFormatPr defaultRowHeight="14" x14ac:dyDescent="0.3"/>
  <sheetData>
    <row r="1" spans="1:15" x14ac:dyDescent="0.3">
      <c r="B1" t="s">
        <v>0</v>
      </c>
      <c r="C1" t="s">
        <v>1</v>
      </c>
      <c r="D1" t="s">
        <v>2</v>
      </c>
      <c r="E1" t="s">
        <v>3</v>
      </c>
      <c r="F1" t="s">
        <v>10</v>
      </c>
      <c r="I1" t="s">
        <v>11</v>
      </c>
      <c r="J1" t="s">
        <v>4</v>
      </c>
      <c r="K1" t="s">
        <v>5</v>
      </c>
      <c r="L1" t="s">
        <v>6</v>
      </c>
      <c r="M1" t="s">
        <v>7</v>
      </c>
    </row>
    <row r="2" spans="1:15" x14ac:dyDescent="0.3">
      <c r="A2">
        <v>0</v>
      </c>
      <c r="B2">
        <v>40</v>
      </c>
      <c r="C2">
        <v>135</v>
      </c>
      <c r="D2">
        <f>VLOOKUP(IF(OR(A2&lt;=90,A2&gt;=270),A2,IF(AND(A2&gt;90,A2&lt;=180),180-A2,540-A2)),basis!$A$2:$E$73,2,FALSE)</f>
        <v>-23.438099999999999</v>
      </c>
      <c r="E2">
        <f>VLOOKUP(IF(OR(A2&lt;=90,A2&gt;=270),A2,IF(AND(A2&gt;90,A2&lt;=180),180-A2,540-A2)),basis!$A$2:$E$73,3,FALSE)</f>
        <v>1.37</v>
      </c>
      <c r="F2">
        <f>COS((C2-90)/180*PI())*SIN(B2/180*PI())</f>
        <v>0.45451947767204365</v>
      </c>
      <c r="G2">
        <f t="shared" ref="G2:G35" si="0">ASIN(F2)/PI()*180</f>
        <v>27.034020839824858</v>
      </c>
      <c r="H2">
        <f>IF(G2&lt;0,ROUND((G2+360)/5,0)*5,ROUND(G2/5,0)*5)</f>
        <v>25</v>
      </c>
      <c r="I2">
        <f>IF(H2=360,0,H2)</f>
        <v>25</v>
      </c>
      <c r="J2">
        <f>VLOOKUP(I2,basis!$A$2:$E$73,2,FALSE)</f>
        <v>-300.4341</v>
      </c>
      <c r="K2">
        <f>VLOOKUP(I2,basis!$A$2:$E$73,3,FALSE)</f>
        <v>-3.35</v>
      </c>
      <c r="L2">
        <f>J2-D2</f>
        <v>-276.99599999999998</v>
      </c>
      <c r="M2">
        <f>K2-E2</f>
        <v>-4.7200000000000006</v>
      </c>
      <c r="O2">
        <v>-10</v>
      </c>
    </row>
    <row r="3" spans="1:15" x14ac:dyDescent="0.3">
      <c r="A3">
        <v>5</v>
      </c>
      <c r="B3">
        <v>155</v>
      </c>
      <c r="C3">
        <v>160</v>
      </c>
      <c r="D3">
        <f>VLOOKUP(IF(OR(A3&lt;=90,A3&gt;=270),A3,IF(AND(A3&gt;90,A3&lt;=180),180-A3,540-A3)),basis!$A$2:$E$73,2,FALSE)</f>
        <v>-78.079300000000003</v>
      </c>
      <c r="E3">
        <f>VLOOKUP(IF(OR(A3&lt;=90,A3&gt;=270),A3,IF(AND(A3&gt;90,A3&lt;=180),180-A3,540-A3)),basis!$A$2:$E$73,3,FALSE)</f>
        <v>-0.01</v>
      </c>
      <c r="F3">
        <f t="shared" ref="F3:F35" si="1">COS((C3-90)/180*PI())*SIN(B3/180*PI())</f>
        <v>0.14454395845259907</v>
      </c>
      <c r="G3">
        <f t="shared" si="0"/>
        <v>8.3108717313168885</v>
      </c>
      <c r="H3">
        <f t="shared" ref="H3:H35" si="2">IF(G3&lt;0,ROUND((G3+360)/5,0)*5,ROUND(G3/5,0)*5)</f>
        <v>10</v>
      </c>
      <c r="I3">
        <f t="shared" ref="I3:I35" si="3">IF(H3=360,0,H3)</f>
        <v>10</v>
      </c>
      <c r="J3">
        <f>VLOOKUP(I3,basis!$A$2:$E$73,2,FALSE)</f>
        <v>-132.2132</v>
      </c>
      <c r="K3">
        <f>VLOOKUP(I3,basis!$A$2:$E$73,3,FALSE)</f>
        <v>-0.8</v>
      </c>
      <c r="L3">
        <f t="shared" ref="L3:M28" si="4">J3-D3</f>
        <v>-54.133899999999997</v>
      </c>
      <c r="M3">
        <f t="shared" si="4"/>
        <v>-0.79</v>
      </c>
    </row>
    <row r="4" spans="1:15" x14ac:dyDescent="0.3">
      <c r="A4">
        <v>10</v>
      </c>
      <c r="B4">
        <v>150</v>
      </c>
      <c r="C4">
        <v>160</v>
      </c>
      <c r="D4">
        <f>VLOOKUP(IF(OR(A4&lt;=90,A4&gt;=270),A4,IF(AND(A4&gt;90,A4&lt;=180),180-A4,540-A4)),basis!$A$2:$E$73,2,FALSE)</f>
        <v>-132.2132</v>
      </c>
      <c r="E4">
        <f>VLOOKUP(IF(OR(A4&lt;=90,A4&gt;=270),A4,IF(AND(A4&gt;90,A4&lt;=180),180-A4,540-A4)),basis!$A$2:$E$73,3,FALSE)</f>
        <v>-0.8</v>
      </c>
      <c r="F4">
        <f t="shared" si="1"/>
        <v>0.17101007166283438</v>
      </c>
      <c r="G4">
        <f t="shared" si="0"/>
        <v>9.8465519398340788</v>
      </c>
      <c r="H4">
        <f t="shared" si="2"/>
        <v>10</v>
      </c>
      <c r="I4">
        <f t="shared" si="3"/>
        <v>10</v>
      </c>
      <c r="J4">
        <f>VLOOKUP(I4,basis!$A$2:$E$73,2,FALSE)</f>
        <v>-132.2132</v>
      </c>
      <c r="K4">
        <f>VLOOKUP(I4,basis!$A$2:$E$73,3,FALSE)</f>
        <v>-0.8</v>
      </c>
      <c r="L4">
        <f t="shared" si="4"/>
        <v>0</v>
      </c>
      <c r="M4">
        <f t="shared" si="4"/>
        <v>0</v>
      </c>
    </row>
    <row r="5" spans="1:15" x14ac:dyDescent="0.3">
      <c r="A5">
        <v>15</v>
      </c>
      <c r="B5">
        <v>35</v>
      </c>
      <c r="C5">
        <v>160</v>
      </c>
      <c r="D5">
        <f>VLOOKUP(IF(OR(A5&lt;=90,A5&gt;=270),A5,IF(AND(A5&gt;90,A5&lt;=180),180-A5,540-A5)),basis!$A$2:$E$73,2,FALSE)</f>
        <v>-190.81540000000001</v>
      </c>
      <c r="E5">
        <f>VLOOKUP(IF(OR(A5&lt;=90,A5&gt;=270),A5,IF(AND(A5&gt;90,A5&lt;=180),180-A5,540-A5)),basis!$A$2:$E$73,3,FALSE)</f>
        <v>-1.73</v>
      </c>
      <c r="F5">
        <f t="shared" si="1"/>
        <v>0.19617469496901113</v>
      </c>
      <c r="G5">
        <f t="shared" si="0"/>
        <v>11.31335417228339</v>
      </c>
      <c r="H5">
        <f t="shared" si="2"/>
        <v>10</v>
      </c>
      <c r="I5">
        <f t="shared" si="3"/>
        <v>10</v>
      </c>
      <c r="J5">
        <f>VLOOKUP(I5,basis!$A$2:$E$73,2,FALSE)</f>
        <v>-132.2132</v>
      </c>
      <c r="K5">
        <f>VLOOKUP(I5,basis!$A$2:$E$73,3,FALSE)</f>
        <v>-0.8</v>
      </c>
      <c r="L5">
        <f t="shared" si="4"/>
        <v>58.602200000000011</v>
      </c>
      <c r="M5">
        <f t="shared" si="4"/>
        <v>0.92999999999999994</v>
      </c>
    </row>
    <row r="6" spans="1:15" x14ac:dyDescent="0.3">
      <c r="A6">
        <v>20</v>
      </c>
      <c r="B6">
        <v>45</v>
      </c>
      <c r="C6">
        <v>160</v>
      </c>
      <c r="D6">
        <f>VLOOKUP(IF(OR(A6&lt;=90,A6&gt;=270),A6,IF(AND(A6&gt;90,A6&lt;=180),180-A6,540-A6)),basis!$A$2:$E$73,2,FALSE)</f>
        <v>-246.1729</v>
      </c>
      <c r="E6">
        <f>VLOOKUP(IF(OR(A6&lt;=90,A6&gt;=270),A6,IF(AND(A6&gt;90,A6&lt;=180),180-A6,540-A6)),basis!$A$2:$E$73,3,FALSE)</f>
        <v>-2.91</v>
      </c>
      <c r="F6">
        <f t="shared" si="1"/>
        <v>0.2418447626479753</v>
      </c>
      <c r="G6">
        <f t="shared" si="0"/>
        <v>13.99544535889142</v>
      </c>
      <c r="H6">
        <f t="shared" si="2"/>
        <v>15</v>
      </c>
      <c r="I6">
        <f t="shared" si="3"/>
        <v>15</v>
      </c>
      <c r="J6">
        <f>VLOOKUP(I6,basis!$A$2:$E$73,2,FALSE)</f>
        <v>-190.81540000000001</v>
      </c>
      <c r="K6">
        <f>VLOOKUP(I6,basis!$A$2:$E$73,3,FALSE)</f>
        <v>-1.73</v>
      </c>
      <c r="L6">
        <f t="shared" si="4"/>
        <v>55.357499999999987</v>
      </c>
      <c r="M6">
        <f t="shared" si="4"/>
        <v>1.1800000000000002</v>
      </c>
    </row>
    <row r="7" spans="1:15" x14ac:dyDescent="0.3">
      <c r="A7">
        <v>25</v>
      </c>
      <c r="B7">
        <v>55</v>
      </c>
      <c r="C7">
        <v>160</v>
      </c>
      <c r="D7">
        <f>VLOOKUP(IF(OR(A7&lt;=90,A7&gt;=270),A7,IF(AND(A7&gt;90,A7&lt;=180),180-A7,540-A7)),basis!$A$2:$E$73,2,FALSE)</f>
        <v>-300.4341</v>
      </c>
      <c r="E7">
        <f>VLOOKUP(IF(OR(A7&lt;=90,A7&gt;=270),A7,IF(AND(A7&gt;90,A7&lt;=180),180-A7,540-A7)),basis!$A$2:$E$73,3,FALSE)</f>
        <v>-3.35</v>
      </c>
      <c r="F7">
        <f t="shared" si="1"/>
        <v>0.28016649959323559</v>
      </c>
      <c r="G7">
        <f t="shared" si="0"/>
        <v>16.270142172197822</v>
      </c>
      <c r="H7">
        <f t="shared" si="2"/>
        <v>15</v>
      </c>
      <c r="I7">
        <f t="shared" si="3"/>
        <v>15</v>
      </c>
      <c r="J7">
        <f>VLOOKUP(I7,basis!$A$2:$E$73,2,FALSE)</f>
        <v>-190.81540000000001</v>
      </c>
      <c r="K7">
        <f>VLOOKUP(I7,basis!$A$2:$E$73,3,FALSE)</f>
        <v>-1.73</v>
      </c>
      <c r="L7">
        <f t="shared" si="4"/>
        <v>109.61869999999999</v>
      </c>
      <c r="M7">
        <f t="shared" si="4"/>
        <v>1.62</v>
      </c>
    </row>
    <row r="8" spans="1:15" x14ac:dyDescent="0.3">
      <c r="A8">
        <v>30</v>
      </c>
      <c r="B8">
        <v>65</v>
      </c>
      <c r="C8">
        <v>150</v>
      </c>
      <c r="D8">
        <f>VLOOKUP(IF(OR(A8&lt;=90,A8&gt;=270),A8,IF(AND(A8&gt;90,A8&lt;=180),180-A8,540-A8)),basis!$A$2:$E$73,2,FALSE)</f>
        <v>-355.3886</v>
      </c>
      <c r="E8">
        <f>VLOOKUP(IF(OR(A8&lt;=90,A8&gt;=270),A8,IF(AND(A8&gt;90,A8&lt;=180),180-A8,540-A8)),basis!$A$2:$E$73,3,FALSE)</f>
        <v>-4.38</v>
      </c>
      <c r="F8">
        <f t="shared" si="1"/>
        <v>0.45315389351832508</v>
      </c>
      <c r="G8">
        <f t="shared" si="0"/>
        <v>26.946215262627693</v>
      </c>
      <c r="H8">
        <f t="shared" si="2"/>
        <v>25</v>
      </c>
      <c r="I8">
        <f t="shared" si="3"/>
        <v>25</v>
      </c>
      <c r="J8">
        <f>VLOOKUP(I8,basis!$A$2:$E$73,2,FALSE)</f>
        <v>-300.4341</v>
      </c>
      <c r="K8">
        <f>VLOOKUP(I8,basis!$A$2:$E$73,3,FALSE)</f>
        <v>-3.35</v>
      </c>
      <c r="L8">
        <f t="shared" si="4"/>
        <v>54.954499999999996</v>
      </c>
      <c r="M8">
        <f t="shared" si="4"/>
        <v>1.0299999999999998</v>
      </c>
    </row>
    <row r="9" spans="1:15" x14ac:dyDescent="0.3">
      <c r="A9">
        <v>35</v>
      </c>
      <c r="B9">
        <v>55</v>
      </c>
      <c r="C9">
        <v>145</v>
      </c>
      <c r="D9">
        <f>VLOOKUP(IF(OR(A9&lt;=90,A9&gt;=270),A9,IF(AND(A9&gt;90,A9&lt;=180),180-A9,540-A9)),basis!$A$2:$E$73,2,FALSE)</f>
        <v>-402.67660000000001</v>
      </c>
      <c r="E9">
        <f>VLOOKUP(IF(OR(A9&lt;=90,A9&gt;=270),A9,IF(AND(A9&gt;90,A9&lt;=180),180-A9,540-A9)),basis!$A$2:$E$73,3,FALSE)</f>
        <v>-5.21</v>
      </c>
      <c r="F9">
        <f t="shared" si="1"/>
        <v>0.46984631039295427</v>
      </c>
      <c r="G9">
        <f t="shared" si="0"/>
        <v>28.024320673604699</v>
      </c>
      <c r="H9">
        <f t="shared" si="2"/>
        <v>30</v>
      </c>
      <c r="I9">
        <f t="shared" si="3"/>
        <v>30</v>
      </c>
      <c r="J9">
        <f>VLOOKUP(I9,basis!$A$2:$E$73,2,FALSE)</f>
        <v>-355.3886</v>
      </c>
      <c r="K9">
        <f>VLOOKUP(I9,basis!$A$2:$E$73,3,FALSE)</f>
        <v>-4.38</v>
      </c>
      <c r="L9">
        <f t="shared" si="4"/>
        <v>47.288000000000011</v>
      </c>
      <c r="M9">
        <f t="shared" si="4"/>
        <v>0.83000000000000007</v>
      </c>
    </row>
    <row r="10" spans="1:15" x14ac:dyDescent="0.3">
      <c r="A10">
        <v>40</v>
      </c>
      <c r="B10">
        <v>135</v>
      </c>
      <c r="C10">
        <v>150</v>
      </c>
      <c r="D10">
        <f>VLOOKUP(IF(OR(A10&lt;=90,A10&gt;=270),A10,IF(AND(A10&gt;90,A10&lt;=180),180-A10,540-A10)),basis!$A$2:$E$73,2,FALSE)</f>
        <v>-456.08569999999997</v>
      </c>
      <c r="E10">
        <f>VLOOKUP(IF(OR(A10&lt;=90,A10&gt;=270),A10,IF(AND(A10&gt;90,A10&lt;=180),180-A10,540-A10)),basis!$A$2:$E$73,3,FALSE)</f>
        <v>-5.96</v>
      </c>
      <c r="F10">
        <f t="shared" si="1"/>
        <v>0.35355339059327384</v>
      </c>
      <c r="G10">
        <f t="shared" si="0"/>
        <v>20.704811054635435</v>
      </c>
      <c r="H10">
        <f t="shared" si="2"/>
        <v>20</v>
      </c>
      <c r="I10">
        <f t="shared" si="3"/>
        <v>20</v>
      </c>
      <c r="J10">
        <f>VLOOKUP(I10,basis!$A$2:$E$73,2,FALSE)</f>
        <v>-246.1729</v>
      </c>
      <c r="K10">
        <f>VLOOKUP(I10,basis!$A$2:$E$73,3,FALSE)</f>
        <v>-2.91</v>
      </c>
      <c r="L10">
        <f t="shared" si="4"/>
        <v>209.91279999999998</v>
      </c>
      <c r="M10">
        <f t="shared" si="4"/>
        <v>3.05</v>
      </c>
    </row>
    <row r="11" spans="1:15" x14ac:dyDescent="0.3">
      <c r="A11">
        <v>140</v>
      </c>
      <c r="B11">
        <v>130</v>
      </c>
      <c r="C11">
        <v>130</v>
      </c>
      <c r="D11">
        <f>VLOOKUP(IF(OR(A11&lt;=90,A11&gt;=270),A11,IF(AND(A11&gt;90,A11&lt;=180),180-A11,540-A11)),basis!$A$2:$E$73,2,FALSE)</f>
        <v>-456.08569999999997</v>
      </c>
      <c r="E11">
        <f>VLOOKUP(IF(OR(A11&lt;=90,A11&gt;=270),A11,IF(AND(A11&gt;90,A11&lt;=180),180-A11,540-A11)),basis!$A$2:$E$73,3,FALSE)</f>
        <v>-5.96</v>
      </c>
      <c r="F11">
        <f t="shared" si="1"/>
        <v>0.58682408883346515</v>
      </c>
      <c r="G11">
        <f t="shared" si="0"/>
        <v>35.931958320350283</v>
      </c>
      <c r="H11">
        <f t="shared" si="2"/>
        <v>35</v>
      </c>
      <c r="I11">
        <f t="shared" si="3"/>
        <v>35</v>
      </c>
      <c r="J11">
        <f>VLOOKUP(I11,basis!$A$2:$E$73,2,FALSE)</f>
        <v>-402.67660000000001</v>
      </c>
      <c r="K11">
        <f>VLOOKUP(I11,basis!$A$2:$E$73,3,FALSE)</f>
        <v>-5.21</v>
      </c>
      <c r="L11">
        <f t="shared" si="4"/>
        <v>53.409099999999967</v>
      </c>
      <c r="M11">
        <f t="shared" si="4"/>
        <v>0.75</v>
      </c>
    </row>
    <row r="12" spans="1:15" x14ac:dyDescent="0.3">
      <c r="A12">
        <v>145</v>
      </c>
      <c r="B12">
        <v>135</v>
      </c>
      <c r="C12">
        <v>130</v>
      </c>
      <c r="D12">
        <f>VLOOKUP(IF(OR(A12&lt;=90,A12&gt;=270),A12,IF(AND(A12&gt;90,A12&lt;=180),180-A12,540-A12)),basis!$A$2:$E$73,2,FALSE)</f>
        <v>-402.67660000000001</v>
      </c>
      <c r="E12">
        <f>VLOOKUP(IF(OR(A12&lt;=90,A12&gt;=270),A12,IF(AND(A12&gt;90,A12&lt;=180),180-A12,540-A12)),basis!$A$2:$E$73,3,FALSE)</f>
        <v>-5.21</v>
      </c>
      <c r="F12">
        <f t="shared" si="1"/>
        <v>0.54167522041970184</v>
      </c>
      <c r="G12">
        <f t="shared" si="0"/>
        <v>32.797751331057178</v>
      </c>
      <c r="H12">
        <f t="shared" si="2"/>
        <v>35</v>
      </c>
      <c r="I12">
        <f t="shared" si="3"/>
        <v>35</v>
      </c>
      <c r="J12">
        <f>VLOOKUP(I12,basis!$A$2:$E$73,2,FALSE)</f>
        <v>-402.67660000000001</v>
      </c>
      <c r="K12">
        <f>VLOOKUP(I12,basis!$A$2:$E$73,3,FALSE)</f>
        <v>-5.21</v>
      </c>
      <c r="L12">
        <f t="shared" si="4"/>
        <v>0</v>
      </c>
      <c r="M12">
        <f t="shared" si="4"/>
        <v>0</v>
      </c>
    </row>
    <row r="13" spans="1:15" x14ac:dyDescent="0.3">
      <c r="A13">
        <v>150</v>
      </c>
      <c r="B13">
        <v>120</v>
      </c>
      <c r="C13">
        <v>160</v>
      </c>
      <c r="D13">
        <f>VLOOKUP(IF(OR(A13&lt;=90,A13&gt;=270),A13,IF(AND(A13&gt;90,A13&lt;=180),180-A13,540-A13)),basis!$A$2:$E$73,2,FALSE)</f>
        <v>-355.3886</v>
      </c>
      <c r="E13">
        <f>VLOOKUP(IF(OR(A13&lt;=90,A13&gt;=270),A13,IF(AND(A13&gt;90,A13&lt;=180),180-A13,540-A13)),basis!$A$2:$E$73,3,FALSE)</f>
        <v>-4.38</v>
      </c>
      <c r="F13">
        <f t="shared" si="1"/>
        <v>0.29619813272602397</v>
      </c>
      <c r="G13">
        <f t="shared" si="0"/>
        <v>17.229396562958904</v>
      </c>
      <c r="H13">
        <f t="shared" si="2"/>
        <v>15</v>
      </c>
      <c r="I13">
        <f t="shared" si="3"/>
        <v>15</v>
      </c>
      <c r="J13">
        <f>VLOOKUP(I13,basis!$A$2:$E$73,2,FALSE)</f>
        <v>-190.81540000000001</v>
      </c>
      <c r="K13">
        <f>VLOOKUP(I13,basis!$A$2:$E$73,3,FALSE)</f>
        <v>-1.73</v>
      </c>
      <c r="L13">
        <f t="shared" si="4"/>
        <v>164.57319999999999</v>
      </c>
      <c r="M13">
        <f t="shared" si="4"/>
        <v>2.65</v>
      </c>
    </row>
    <row r="14" spans="1:15" x14ac:dyDescent="0.3">
      <c r="A14">
        <v>155</v>
      </c>
      <c r="B14">
        <v>70</v>
      </c>
      <c r="C14">
        <v>155</v>
      </c>
      <c r="D14">
        <f>VLOOKUP(IF(OR(A14&lt;=90,A14&gt;=270),A14,IF(AND(A14&gt;90,A14&lt;=180),180-A14,540-A14)),basis!$A$2:$E$73,2,FALSE)</f>
        <v>-300.4341</v>
      </c>
      <c r="E14">
        <f>VLOOKUP(IF(OR(A14&lt;=90,A14&gt;=270),A14,IF(AND(A14&gt;90,A14&lt;=180),180-A14,540-A14)),basis!$A$2:$E$73,3,FALSE)</f>
        <v>-3.35</v>
      </c>
      <c r="F14">
        <f t="shared" si="1"/>
        <v>0.3971312619671028</v>
      </c>
      <c r="G14">
        <f t="shared" si="0"/>
        <v>23.398961869855903</v>
      </c>
      <c r="H14">
        <f t="shared" si="2"/>
        <v>25</v>
      </c>
      <c r="I14">
        <f t="shared" si="3"/>
        <v>25</v>
      </c>
      <c r="J14">
        <f>VLOOKUP(I14,basis!$A$2:$E$73,2,FALSE)</f>
        <v>-300.4341</v>
      </c>
      <c r="K14">
        <f>VLOOKUP(I14,basis!$A$2:$E$73,3,FALSE)</f>
        <v>-3.35</v>
      </c>
      <c r="L14">
        <f t="shared" si="4"/>
        <v>0</v>
      </c>
      <c r="M14">
        <f t="shared" si="4"/>
        <v>0</v>
      </c>
    </row>
    <row r="15" spans="1:15" x14ac:dyDescent="0.3">
      <c r="A15">
        <v>160</v>
      </c>
      <c r="B15">
        <v>60</v>
      </c>
      <c r="C15">
        <v>160</v>
      </c>
      <c r="D15">
        <f>VLOOKUP(IF(OR(A15&lt;=90,A15&gt;=270),A15,IF(AND(A15&gt;90,A15&lt;=180),180-A15,540-A15)),basis!$A$2:$E$73,2,FALSE)</f>
        <v>-246.1729</v>
      </c>
      <c r="E15">
        <f>VLOOKUP(IF(OR(A15&lt;=90,A15&gt;=270),A15,IF(AND(A15&gt;90,A15&lt;=180),180-A15,540-A15)),basis!$A$2:$E$73,3,FALSE)</f>
        <v>-2.91</v>
      </c>
      <c r="F15">
        <f t="shared" si="1"/>
        <v>0.29619813272602391</v>
      </c>
      <c r="G15">
        <f t="shared" si="0"/>
        <v>17.2293965629589</v>
      </c>
      <c r="H15">
        <f t="shared" si="2"/>
        <v>15</v>
      </c>
      <c r="I15">
        <f t="shared" si="3"/>
        <v>15</v>
      </c>
      <c r="J15">
        <f>VLOOKUP(I15,basis!$A$2:$E$73,2,FALSE)</f>
        <v>-190.81540000000001</v>
      </c>
      <c r="K15">
        <f>VLOOKUP(I15,basis!$A$2:$E$73,3,FALSE)</f>
        <v>-1.73</v>
      </c>
      <c r="L15">
        <f t="shared" si="4"/>
        <v>55.357499999999987</v>
      </c>
      <c r="M15">
        <f t="shared" si="4"/>
        <v>1.1800000000000002</v>
      </c>
    </row>
    <row r="16" spans="1:15" x14ac:dyDescent="0.3">
      <c r="A16">
        <v>165</v>
      </c>
      <c r="B16">
        <v>45</v>
      </c>
      <c r="C16">
        <v>160</v>
      </c>
      <c r="D16">
        <f>VLOOKUP(IF(OR(A16&lt;=90,A16&gt;=270),A16,IF(AND(A16&gt;90,A16&lt;=180),180-A16,540-A16)),basis!$A$2:$E$73,2,FALSE)</f>
        <v>-190.81540000000001</v>
      </c>
      <c r="E16">
        <f>VLOOKUP(IF(OR(A16&lt;=90,A16&gt;=270),A16,IF(AND(A16&gt;90,A16&lt;=180),180-A16,540-A16)),basis!$A$2:$E$73,3,FALSE)</f>
        <v>-1.73</v>
      </c>
      <c r="F16">
        <f t="shared" si="1"/>
        <v>0.2418447626479753</v>
      </c>
      <c r="G16">
        <f t="shared" si="0"/>
        <v>13.99544535889142</v>
      </c>
      <c r="H16">
        <f t="shared" si="2"/>
        <v>15</v>
      </c>
      <c r="I16">
        <f t="shared" si="3"/>
        <v>15</v>
      </c>
      <c r="J16">
        <f>VLOOKUP(I16,basis!$A$2:$E$73,2,FALSE)</f>
        <v>-190.81540000000001</v>
      </c>
      <c r="K16">
        <f>VLOOKUP(I16,basis!$A$2:$E$73,3,FALSE)</f>
        <v>-1.73</v>
      </c>
      <c r="L16">
        <f t="shared" si="4"/>
        <v>0</v>
      </c>
      <c r="M16">
        <f t="shared" si="4"/>
        <v>0</v>
      </c>
    </row>
    <row r="17" spans="1:13" x14ac:dyDescent="0.3">
      <c r="A17">
        <v>170</v>
      </c>
      <c r="B17">
        <v>40</v>
      </c>
      <c r="C17">
        <v>160</v>
      </c>
      <c r="D17">
        <f>VLOOKUP(IF(OR(A17&lt;=90,A17&gt;=270),A17,IF(AND(A17&gt;90,A17&lt;=180),180-A17,540-A17)),basis!$A$2:$E$73,2,FALSE)</f>
        <v>-132.2132</v>
      </c>
      <c r="E17">
        <f>VLOOKUP(IF(OR(A17&lt;=90,A17&gt;=270),A17,IF(AND(A17&gt;90,A17&lt;=180),180-A17,540-A17)),basis!$A$2:$E$73,3,FALSE)</f>
        <v>-0.8</v>
      </c>
      <c r="F17">
        <f t="shared" si="1"/>
        <v>0.21984631039295421</v>
      </c>
      <c r="G17">
        <f t="shared" si="0"/>
        <v>12.700006228022634</v>
      </c>
      <c r="H17">
        <f t="shared" si="2"/>
        <v>15</v>
      </c>
      <c r="I17">
        <f t="shared" si="3"/>
        <v>15</v>
      </c>
      <c r="J17">
        <f>VLOOKUP(I17,basis!$A$2:$E$73,2,FALSE)</f>
        <v>-190.81540000000001</v>
      </c>
      <c r="K17">
        <f>VLOOKUP(I17,basis!$A$2:$E$73,3,FALSE)</f>
        <v>-1.73</v>
      </c>
      <c r="L17">
        <f t="shared" si="4"/>
        <v>-58.602200000000011</v>
      </c>
      <c r="M17">
        <f t="shared" si="4"/>
        <v>-0.92999999999999994</v>
      </c>
    </row>
    <row r="18" spans="1:13" x14ac:dyDescent="0.3">
      <c r="A18">
        <v>175</v>
      </c>
      <c r="B18">
        <v>150</v>
      </c>
      <c r="C18">
        <v>160</v>
      </c>
      <c r="D18">
        <f>VLOOKUP(IF(OR(A18&lt;=90,A18&gt;=270),A18,IF(AND(A18&gt;90,A18&lt;=180),180-A18,540-A18)),basis!$A$2:$E$73,2,FALSE)</f>
        <v>-78.079300000000003</v>
      </c>
      <c r="E18">
        <f>VLOOKUP(IF(OR(A18&lt;=90,A18&gt;=270),A18,IF(AND(A18&gt;90,A18&lt;=180),180-A18,540-A18)),basis!$A$2:$E$73,3,FALSE)</f>
        <v>-0.01</v>
      </c>
      <c r="F18">
        <f t="shared" si="1"/>
        <v>0.17101007166283438</v>
      </c>
      <c r="G18">
        <f t="shared" si="0"/>
        <v>9.8465519398340788</v>
      </c>
      <c r="H18">
        <f t="shared" si="2"/>
        <v>10</v>
      </c>
      <c r="I18">
        <f t="shared" si="3"/>
        <v>10</v>
      </c>
      <c r="J18">
        <f>VLOOKUP(I18,basis!$A$2:$E$73,2,FALSE)</f>
        <v>-132.2132</v>
      </c>
      <c r="K18">
        <f>VLOOKUP(I18,basis!$A$2:$E$73,3,FALSE)</f>
        <v>-0.8</v>
      </c>
      <c r="L18">
        <f t="shared" si="4"/>
        <v>-54.133899999999997</v>
      </c>
      <c r="M18">
        <f t="shared" si="4"/>
        <v>-0.79</v>
      </c>
    </row>
    <row r="19" spans="1:13" x14ac:dyDescent="0.3">
      <c r="A19">
        <v>180</v>
      </c>
      <c r="B19">
        <v>155</v>
      </c>
      <c r="C19">
        <v>160</v>
      </c>
      <c r="D19">
        <f>VLOOKUP(IF(OR(A19&lt;=90,A19&gt;=270),A19,IF(AND(A19&gt;90,A19&lt;=180),180-A19,540-A19)),basis!$A$2:$E$73,2,FALSE)</f>
        <v>-23.438099999999999</v>
      </c>
      <c r="E19">
        <f>VLOOKUP(IF(OR(A19&lt;=90,A19&gt;=270),A19,IF(AND(A19&gt;90,A19&lt;=180),180-A19,540-A19)),basis!$A$2:$E$73,3,FALSE)</f>
        <v>1.37</v>
      </c>
      <c r="F19">
        <f t="shared" si="1"/>
        <v>0.14454395845259907</v>
      </c>
      <c r="G19">
        <f t="shared" si="0"/>
        <v>8.3108717313168885</v>
      </c>
      <c r="H19">
        <f t="shared" si="2"/>
        <v>10</v>
      </c>
      <c r="I19">
        <f t="shared" si="3"/>
        <v>10</v>
      </c>
      <c r="J19">
        <f>VLOOKUP(I19,basis!$A$2:$E$73,2,FALSE)</f>
        <v>-132.2132</v>
      </c>
      <c r="K19">
        <f>VLOOKUP(I19,basis!$A$2:$E$73,3,FALSE)</f>
        <v>-0.8</v>
      </c>
      <c r="L19">
        <f t="shared" si="4"/>
        <v>-108.77510000000001</v>
      </c>
      <c r="M19">
        <f t="shared" si="4"/>
        <v>-2.17</v>
      </c>
    </row>
    <row r="20" spans="1:13" x14ac:dyDescent="0.3">
      <c r="A20">
        <v>185</v>
      </c>
      <c r="B20">
        <v>145</v>
      </c>
      <c r="C20">
        <v>160</v>
      </c>
      <c r="D20">
        <f>VLOOKUP(IF(OR(A20&lt;=90,A20&gt;=270),A20,IF(AND(A20&gt;90,A20&lt;=180),180-A20,540-A20)),basis!$A$2:$E$73,2,FALSE)</f>
        <v>37.235700000000001</v>
      </c>
      <c r="E20">
        <f>VLOOKUP(IF(OR(A20&lt;=90,A20&gt;=270),A20,IF(AND(A20&gt;90,A20&lt;=180),180-A20,540-A20)),basis!$A$2:$E$73,3,FALSE)</f>
        <v>2.42</v>
      </c>
      <c r="F20">
        <f t="shared" si="1"/>
        <v>0.1961746949690111</v>
      </c>
      <c r="G20">
        <f t="shared" si="0"/>
        <v>11.313354172283386</v>
      </c>
      <c r="H20">
        <f t="shared" si="2"/>
        <v>10</v>
      </c>
      <c r="I20">
        <f t="shared" si="3"/>
        <v>10</v>
      </c>
      <c r="J20">
        <f>VLOOKUP(I20,basis!$A$2:$E$73,2,FALSE)</f>
        <v>-132.2132</v>
      </c>
      <c r="K20">
        <f>VLOOKUP(I20,basis!$A$2:$E$73,3,FALSE)</f>
        <v>-0.8</v>
      </c>
      <c r="L20">
        <f t="shared" si="4"/>
        <v>-169.44890000000001</v>
      </c>
      <c r="M20">
        <f t="shared" si="4"/>
        <v>-3.2199999999999998</v>
      </c>
    </row>
    <row r="21" spans="1:13" x14ac:dyDescent="0.3">
      <c r="A21">
        <v>190</v>
      </c>
      <c r="B21">
        <v>140</v>
      </c>
      <c r="C21">
        <v>160</v>
      </c>
      <c r="D21">
        <f>VLOOKUP(IF(OR(A21&lt;=90,A21&gt;=270),A21,IF(AND(A21&gt;90,A21&lt;=180),180-A21,540-A21)),basis!$A$2:$E$73,2,FALSE)</f>
        <v>96.97</v>
      </c>
      <c r="E21">
        <f>VLOOKUP(IF(OR(A21&lt;=90,A21&gt;=270),A21,IF(AND(A21&gt;90,A21&lt;=180),180-A21,540-A21)),basis!$A$2:$E$73,3,FALSE)</f>
        <v>3.28</v>
      </c>
      <c r="F21">
        <f t="shared" si="1"/>
        <v>0.2198463103929543</v>
      </c>
      <c r="G21">
        <f t="shared" si="0"/>
        <v>12.700006228022639</v>
      </c>
      <c r="H21">
        <f t="shared" si="2"/>
        <v>15</v>
      </c>
      <c r="I21">
        <f t="shared" si="3"/>
        <v>15</v>
      </c>
      <c r="J21">
        <f>VLOOKUP(I21,basis!$A$2:$E$73,2,FALSE)</f>
        <v>-190.81540000000001</v>
      </c>
      <c r="K21">
        <f>VLOOKUP(I21,basis!$A$2:$E$73,3,FALSE)</f>
        <v>-1.73</v>
      </c>
      <c r="L21">
        <f t="shared" si="4"/>
        <v>-287.78539999999998</v>
      </c>
      <c r="M21">
        <f t="shared" si="4"/>
        <v>-5.01</v>
      </c>
    </row>
    <row r="22" spans="1:13" x14ac:dyDescent="0.3">
      <c r="A22">
        <v>195</v>
      </c>
      <c r="B22">
        <v>130</v>
      </c>
      <c r="C22">
        <v>160</v>
      </c>
      <c r="D22">
        <f>VLOOKUP(IF(OR(A22&lt;=90,A22&gt;=270),A22,IF(AND(A22&gt;90,A22&lt;=180),180-A22,540-A22)),basis!$A$2:$E$73,2,FALSE)</f>
        <v>156.76859999999999</v>
      </c>
      <c r="E22">
        <f>VLOOKUP(IF(OR(A22&lt;=90,A22&gt;=270),A22,IF(AND(A22&gt;90,A22&lt;=180),180-A22,540-A22)),basis!$A$2:$E$73,3,FALSE)</f>
        <v>4.6900000000000004</v>
      </c>
      <c r="F22">
        <f t="shared" si="1"/>
        <v>0.26200263022938503</v>
      </c>
      <c r="G22">
        <f t="shared" si="0"/>
        <v>15.188924379936513</v>
      </c>
      <c r="H22">
        <f t="shared" si="2"/>
        <v>15</v>
      </c>
      <c r="I22">
        <f t="shared" si="3"/>
        <v>15</v>
      </c>
      <c r="J22">
        <f>VLOOKUP(I22,basis!$A$2:$E$73,2,FALSE)</f>
        <v>-190.81540000000001</v>
      </c>
      <c r="K22">
        <f>VLOOKUP(I22,basis!$A$2:$E$73,3,FALSE)</f>
        <v>-1.73</v>
      </c>
      <c r="L22">
        <f t="shared" si="4"/>
        <v>-347.584</v>
      </c>
      <c r="M22">
        <f t="shared" si="4"/>
        <v>-6.42</v>
      </c>
    </row>
    <row r="23" spans="1:13" x14ac:dyDescent="0.3">
      <c r="A23">
        <v>200</v>
      </c>
      <c r="B23">
        <v>140</v>
      </c>
      <c r="C23">
        <v>145</v>
      </c>
      <c r="D23">
        <f>VLOOKUP(IF(OR(A23&lt;=90,A23&gt;=270),A23,IF(AND(A23&gt;90,A23&lt;=180),180-A23,540-A23)),basis!$A$2:$E$73,2,FALSE)</f>
        <v>220.5504</v>
      </c>
      <c r="E23">
        <f>VLOOKUP(IF(OR(A23&lt;=90,A23&gt;=270),A23,IF(AND(A23&gt;90,A23&lt;=180),180-A23,540-A23)),basis!$A$2:$E$73,3,FALSE)</f>
        <v>5.32</v>
      </c>
      <c r="F23">
        <f t="shared" si="1"/>
        <v>0.36868782649461251</v>
      </c>
      <c r="G23">
        <f t="shared" si="0"/>
        <v>21.634714886786419</v>
      </c>
      <c r="H23">
        <f t="shared" si="2"/>
        <v>20</v>
      </c>
      <c r="I23">
        <f t="shared" si="3"/>
        <v>20</v>
      </c>
      <c r="J23">
        <f>VLOOKUP(I23,basis!$A$2:$E$73,2,FALSE)</f>
        <v>-246.1729</v>
      </c>
      <c r="K23">
        <f>VLOOKUP(I23,basis!$A$2:$E$73,3,FALSE)</f>
        <v>-2.91</v>
      </c>
      <c r="L23">
        <f t="shared" si="4"/>
        <v>-466.72329999999999</v>
      </c>
      <c r="M23">
        <f t="shared" si="4"/>
        <v>-8.23</v>
      </c>
    </row>
    <row r="24" spans="1:13" x14ac:dyDescent="0.3">
      <c r="A24">
        <v>205</v>
      </c>
      <c r="B24">
        <v>135</v>
      </c>
      <c r="C24">
        <v>145</v>
      </c>
      <c r="D24">
        <f>VLOOKUP(IF(OR(A24&lt;=90,A24&gt;=270),A24,IF(AND(A24&gt;90,A24&lt;=180),180-A24,540-A24)),basis!$A$2:$E$73,2,FALSE)</f>
        <v>282.71449999999999</v>
      </c>
      <c r="E24">
        <f>VLOOKUP(IF(OR(A24&lt;=90,A24&gt;=270),A24,IF(AND(A24&gt;90,A24&lt;=180),180-A24,540-A24)),basis!$A$2:$E$73,3,FALSE)</f>
        <v>6.29</v>
      </c>
      <c r="F24">
        <f t="shared" si="1"/>
        <v>0.40557978767263891</v>
      </c>
      <c r="G24">
        <f t="shared" si="0"/>
        <v>23.92746472075892</v>
      </c>
      <c r="H24">
        <f t="shared" si="2"/>
        <v>25</v>
      </c>
      <c r="I24">
        <f t="shared" si="3"/>
        <v>25</v>
      </c>
      <c r="J24">
        <f>VLOOKUP(I24,basis!$A$2:$E$73,2,FALSE)</f>
        <v>-300.4341</v>
      </c>
      <c r="K24">
        <f>VLOOKUP(I24,basis!$A$2:$E$73,3,FALSE)</f>
        <v>-3.35</v>
      </c>
      <c r="L24">
        <f t="shared" si="4"/>
        <v>-583.14859999999999</v>
      </c>
      <c r="M24">
        <f t="shared" si="4"/>
        <v>-9.64</v>
      </c>
    </row>
    <row r="25" spans="1:13" x14ac:dyDescent="0.3">
      <c r="A25">
        <v>210</v>
      </c>
      <c r="B25">
        <v>135</v>
      </c>
      <c r="C25">
        <v>130</v>
      </c>
      <c r="D25">
        <f>VLOOKUP(IF(OR(A25&lt;=90,A25&gt;=270),A25,IF(AND(A25&gt;90,A25&lt;=180),180-A25,540-A25)),basis!$A$2:$E$73,2,FALSE)</f>
        <v>327.85390000000001</v>
      </c>
      <c r="E25">
        <f>VLOOKUP(IF(OR(A25&lt;=90,A25&gt;=270),A25,IF(AND(A25&gt;90,A25&lt;=180),180-A25,540-A25)),basis!$A$2:$E$73,3,FALSE)</f>
        <v>7</v>
      </c>
      <c r="F25">
        <f t="shared" si="1"/>
        <v>0.54167522041970184</v>
      </c>
      <c r="G25">
        <f t="shared" si="0"/>
        <v>32.797751331057178</v>
      </c>
      <c r="H25">
        <f t="shared" si="2"/>
        <v>35</v>
      </c>
      <c r="I25">
        <f t="shared" si="3"/>
        <v>35</v>
      </c>
      <c r="J25">
        <f>VLOOKUP(I25,basis!$A$2:$E$73,2,FALSE)</f>
        <v>-402.67660000000001</v>
      </c>
      <c r="K25">
        <f>VLOOKUP(I25,basis!$A$2:$E$73,3,FALSE)</f>
        <v>-5.21</v>
      </c>
      <c r="L25">
        <f t="shared" si="4"/>
        <v>-730.53050000000007</v>
      </c>
      <c r="M25">
        <f t="shared" si="4"/>
        <v>-12.21</v>
      </c>
    </row>
    <row r="26" spans="1:13" x14ac:dyDescent="0.3">
      <c r="A26">
        <v>215</v>
      </c>
      <c r="B26">
        <v>140</v>
      </c>
      <c r="C26">
        <v>105</v>
      </c>
      <c r="D26">
        <f>VLOOKUP(IF(OR(A26&lt;=90,A26&gt;=270),A26,IF(AND(A26&gt;90,A26&lt;=180),180-A26,540-A26)),basis!$A$2:$E$73,2,FALSE)</f>
        <v>383.43869999999998</v>
      </c>
      <c r="E26">
        <f>VLOOKUP(IF(OR(A26&lt;=90,A26&gt;=270),A26,IF(AND(A26&gt;90,A26&lt;=180),180-A26,540-A26)),basis!$A$2:$E$73,3,FALSE)</f>
        <v>7.48</v>
      </c>
      <c r="F26">
        <f t="shared" si="1"/>
        <v>0.62088515301484581</v>
      </c>
      <c r="G26">
        <f t="shared" si="0"/>
        <v>38.380801886135032</v>
      </c>
      <c r="H26">
        <f t="shared" si="2"/>
        <v>40</v>
      </c>
      <c r="I26">
        <f t="shared" si="3"/>
        <v>40</v>
      </c>
      <c r="J26">
        <f>VLOOKUP(I26,basis!$A$2:$E$73,2,FALSE)</f>
        <v>-456.08569999999997</v>
      </c>
      <c r="K26">
        <f>VLOOKUP(I26,basis!$A$2:$E$73,3,FALSE)</f>
        <v>-5.96</v>
      </c>
      <c r="L26">
        <f t="shared" si="4"/>
        <v>-839.52440000000001</v>
      </c>
      <c r="M26">
        <f t="shared" si="4"/>
        <v>-13.440000000000001</v>
      </c>
    </row>
    <row r="27" spans="1:13" x14ac:dyDescent="0.3">
      <c r="A27">
        <v>220</v>
      </c>
      <c r="B27">
        <v>130</v>
      </c>
      <c r="C27">
        <v>115</v>
      </c>
      <c r="D27">
        <f>VLOOKUP(IF(OR(A27&lt;=90,A27&gt;=270),A27,IF(AND(A27&gt;90,A27&lt;=180),180-A27,540-A27)),basis!$A$2:$E$73,2,FALSE)</f>
        <v>433.96159999999998</v>
      </c>
      <c r="E27">
        <f>VLOOKUP(IF(OR(A27&lt;=90,A27&gt;=270),A27,IF(AND(A27&gt;90,A27&lt;=180),180-A27,540-A27)),basis!$A$2:$E$73,3,FALSE)</f>
        <v>8.7899999999999991</v>
      </c>
      <c r="F27">
        <f t="shared" si="1"/>
        <v>0.69427204401488385</v>
      </c>
      <c r="G27">
        <f t="shared" si="0"/>
        <v>43.969236876806079</v>
      </c>
      <c r="H27">
        <f t="shared" si="2"/>
        <v>45</v>
      </c>
      <c r="I27">
        <f t="shared" si="3"/>
        <v>45</v>
      </c>
      <c r="J27">
        <f>VLOOKUP(I27,basis!$A$2:$E$73,2,FALSE)</f>
        <v>-501.0951</v>
      </c>
      <c r="K27">
        <f>VLOOKUP(I27,basis!$A$2:$E$73,3,FALSE)</f>
        <v>-7.19</v>
      </c>
      <c r="L27">
        <f t="shared" si="4"/>
        <v>-935.05669999999998</v>
      </c>
      <c r="M27">
        <f t="shared" si="4"/>
        <v>-15.98</v>
      </c>
    </row>
    <row r="28" spans="1:13" x14ac:dyDescent="0.3">
      <c r="A28">
        <v>320</v>
      </c>
      <c r="B28">
        <v>155</v>
      </c>
      <c r="C28">
        <v>150</v>
      </c>
      <c r="D28">
        <f>VLOOKUP(IF(OR(A28&lt;=90,A28&gt;=270),A28,IF(AND(A28&gt;90,A28&lt;=180),180-A28,540-A28)),basis!$A$2:$E$73,2,FALSE)</f>
        <v>433.96159999999998</v>
      </c>
      <c r="E28">
        <f>VLOOKUP(IF(OR(A28&lt;=90,A28&gt;=270),A28,IF(AND(A28&gt;90,A28&lt;=180),180-A28,540-A28)),basis!$A$2:$E$73,3,FALSE)</f>
        <v>8.7899999999999991</v>
      </c>
      <c r="F28">
        <f t="shared" si="1"/>
        <v>0.2113091308703498</v>
      </c>
      <c r="G28">
        <f t="shared" si="0"/>
        <v>12.199081690448814</v>
      </c>
      <c r="H28">
        <f t="shared" si="2"/>
        <v>10</v>
      </c>
      <c r="I28">
        <f t="shared" si="3"/>
        <v>10</v>
      </c>
      <c r="J28">
        <f>VLOOKUP(I28,basis!$A$2:$E$73,2,FALSE)</f>
        <v>-132.2132</v>
      </c>
      <c r="K28">
        <f>VLOOKUP(I28,basis!$A$2:$E$73,3,FALSE)</f>
        <v>-0.8</v>
      </c>
      <c r="L28">
        <f t="shared" si="4"/>
        <v>-566.1748</v>
      </c>
      <c r="M28">
        <f t="shared" si="4"/>
        <v>-9.59</v>
      </c>
    </row>
    <row r="29" spans="1:13" x14ac:dyDescent="0.3">
      <c r="A29">
        <v>325</v>
      </c>
      <c r="B29">
        <v>150</v>
      </c>
      <c r="C29">
        <v>155</v>
      </c>
      <c r="D29">
        <f>VLOOKUP(IF(OR(A29&lt;=90,A29&gt;=270),A29,IF(AND(A29&gt;90,A29&lt;=180),180-A29,540-A29)),basis!$A$2:$E$73,2,FALSE)</f>
        <v>383.43869999999998</v>
      </c>
      <c r="E29">
        <f>VLOOKUP(IF(OR(A29&lt;=90,A29&gt;=270),A29,IF(AND(A29&gt;90,A29&lt;=180),180-A29,540-A29)),basis!$A$2:$E$73,3,FALSE)</f>
        <v>7.48</v>
      </c>
      <c r="F29">
        <f t="shared" si="1"/>
        <v>0.21130913087034969</v>
      </c>
      <c r="G29">
        <f t="shared" si="0"/>
        <v>12.199081690448807</v>
      </c>
      <c r="H29">
        <f t="shared" si="2"/>
        <v>10</v>
      </c>
      <c r="I29">
        <f t="shared" si="3"/>
        <v>10</v>
      </c>
      <c r="J29">
        <f>VLOOKUP(I29,basis!$A$2:$E$73,2,FALSE)</f>
        <v>-132.2132</v>
      </c>
      <c r="K29">
        <f>VLOOKUP(I29,basis!$A$2:$E$73,3,FALSE)</f>
        <v>-0.8</v>
      </c>
      <c r="L29">
        <f t="shared" ref="L29:M35" si="5">J29-D29</f>
        <v>-515.65189999999996</v>
      </c>
      <c r="M29">
        <f t="shared" si="5"/>
        <v>-8.2800000000000011</v>
      </c>
    </row>
    <row r="30" spans="1:13" x14ac:dyDescent="0.3">
      <c r="A30">
        <v>330</v>
      </c>
      <c r="B30">
        <v>125</v>
      </c>
      <c r="C30">
        <v>115</v>
      </c>
      <c r="D30">
        <f>VLOOKUP(IF(OR(A30&lt;=90,A30&gt;=270),A30,IF(AND(A30&gt;90,A30&lt;=180),180-A30,540-A30)),basis!$A$2:$E$73,2,FALSE)</f>
        <v>327.85390000000001</v>
      </c>
      <c r="E30">
        <f>VLOOKUP(IF(OR(A30&lt;=90,A30&gt;=270),A30,IF(AND(A30&gt;90,A30&lt;=180),180-A30,540-A30)),basis!$A$2:$E$73,3,FALSE)</f>
        <v>7</v>
      </c>
      <c r="F30">
        <f t="shared" si="1"/>
        <v>0.74240387650610418</v>
      </c>
      <c r="G30">
        <f t="shared" si="0"/>
        <v>47.936593567293059</v>
      </c>
      <c r="H30">
        <f t="shared" si="2"/>
        <v>50</v>
      </c>
      <c r="I30">
        <f t="shared" si="3"/>
        <v>50</v>
      </c>
      <c r="J30">
        <f>VLOOKUP(I30,basis!$A$2:$E$73,2,FALSE)</f>
        <v>-544.32270000000005</v>
      </c>
      <c r="K30">
        <f>VLOOKUP(I30,basis!$A$2:$E$73,3,FALSE)</f>
        <v>-8.16</v>
      </c>
      <c r="L30">
        <f t="shared" si="5"/>
        <v>-872.17660000000001</v>
      </c>
      <c r="M30">
        <f t="shared" si="5"/>
        <v>-15.16</v>
      </c>
    </row>
    <row r="31" spans="1:13" x14ac:dyDescent="0.3">
      <c r="A31">
        <v>335</v>
      </c>
      <c r="B31">
        <v>130</v>
      </c>
      <c r="C31">
        <v>125</v>
      </c>
      <c r="D31">
        <f>VLOOKUP(IF(OR(A31&lt;=90,A31&gt;=270),A31,IF(AND(A31&gt;90,A31&lt;=180),180-A31,540-A31)),basis!$A$2:$E$73,2,FALSE)</f>
        <v>282.71449999999999</v>
      </c>
      <c r="E31">
        <f>VLOOKUP(IF(OR(A31&lt;=90,A31&gt;=270),A31,IF(AND(A31&gt;90,A31&lt;=180),180-A31,540-A31)),basis!$A$2:$E$73,3,FALSE)</f>
        <v>6.29</v>
      </c>
      <c r="F31">
        <f t="shared" si="1"/>
        <v>0.62750687159713314</v>
      </c>
      <c r="G31">
        <f t="shared" si="0"/>
        <v>38.866422629448934</v>
      </c>
      <c r="H31">
        <f t="shared" si="2"/>
        <v>40</v>
      </c>
      <c r="I31">
        <f t="shared" si="3"/>
        <v>40</v>
      </c>
      <c r="J31">
        <f>VLOOKUP(I31,basis!$A$2:$E$73,2,FALSE)</f>
        <v>-456.08569999999997</v>
      </c>
      <c r="K31">
        <f>VLOOKUP(I31,basis!$A$2:$E$73,3,FALSE)</f>
        <v>-5.96</v>
      </c>
      <c r="L31">
        <f t="shared" si="5"/>
        <v>-738.8001999999999</v>
      </c>
      <c r="M31">
        <f t="shared" si="5"/>
        <v>-12.25</v>
      </c>
    </row>
    <row r="32" spans="1:13" x14ac:dyDescent="0.3">
      <c r="A32">
        <v>340</v>
      </c>
      <c r="B32">
        <v>130</v>
      </c>
      <c r="C32">
        <v>140</v>
      </c>
      <c r="D32">
        <f>VLOOKUP(IF(OR(A32&lt;=90,A32&gt;=270),A32,IF(AND(A32&gt;90,A32&lt;=180),180-A32,540-A32)),basis!$A$2:$E$73,2,FALSE)</f>
        <v>220.5504</v>
      </c>
      <c r="E32">
        <f>VLOOKUP(IF(OR(A32&lt;=90,A32&gt;=270),A32,IF(AND(A32&gt;90,A32&lt;=180),180-A32,540-A32)),basis!$A$2:$E$73,3,FALSE)</f>
        <v>5.32</v>
      </c>
      <c r="F32">
        <f t="shared" si="1"/>
        <v>0.49240387650610407</v>
      </c>
      <c r="G32">
        <f t="shared" si="0"/>
        <v>29.498704231103659</v>
      </c>
      <c r="H32">
        <f t="shared" si="2"/>
        <v>30</v>
      </c>
      <c r="I32">
        <f t="shared" si="3"/>
        <v>30</v>
      </c>
      <c r="J32">
        <f>VLOOKUP(I32,basis!$A$2:$E$73,2,FALSE)</f>
        <v>-355.3886</v>
      </c>
      <c r="K32">
        <f>VLOOKUP(I32,basis!$A$2:$E$73,3,FALSE)</f>
        <v>-4.38</v>
      </c>
      <c r="L32">
        <f t="shared" si="5"/>
        <v>-575.93899999999996</v>
      </c>
      <c r="M32">
        <f t="shared" si="5"/>
        <v>-9.6999999999999993</v>
      </c>
    </row>
    <row r="33" spans="1:13" x14ac:dyDescent="0.3">
      <c r="A33">
        <v>345</v>
      </c>
      <c r="B33">
        <v>135</v>
      </c>
      <c r="C33">
        <v>145</v>
      </c>
      <c r="D33">
        <f>VLOOKUP(IF(OR(A33&lt;=90,A33&gt;=270),A33,IF(AND(A33&gt;90,A33&lt;=180),180-A33,540-A33)),basis!$A$2:$E$73,2,FALSE)</f>
        <v>156.76859999999999</v>
      </c>
      <c r="E33">
        <f>VLOOKUP(IF(OR(A33&lt;=90,A33&gt;=270),A33,IF(AND(A33&gt;90,A33&lt;=180),180-A33,540-A33)),basis!$A$2:$E$73,3,FALSE)</f>
        <v>4.6900000000000004</v>
      </c>
      <c r="F33">
        <f t="shared" si="1"/>
        <v>0.40557978767263891</v>
      </c>
      <c r="G33">
        <f t="shared" si="0"/>
        <v>23.92746472075892</v>
      </c>
      <c r="H33">
        <f t="shared" si="2"/>
        <v>25</v>
      </c>
      <c r="I33">
        <f t="shared" si="3"/>
        <v>25</v>
      </c>
      <c r="J33">
        <f>VLOOKUP(I33,basis!$A$2:$E$73,2,FALSE)</f>
        <v>-300.4341</v>
      </c>
      <c r="K33">
        <f>VLOOKUP(I33,basis!$A$2:$E$73,3,FALSE)</f>
        <v>-3.35</v>
      </c>
      <c r="L33">
        <f t="shared" si="5"/>
        <v>-457.20269999999999</v>
      </c>
      <c r="M33">
        <f t="shared" si="5"/>
        <v>-8.0400000000000009</v>
      </c>
    </row>
    <row r="34" spans="1:13" x14ac:dyDescent="0.3">
      <c r="A34">
        <v>350</v>
      </c>
      <c r="B34">
        <v>140</v>
      </c>
      <c r="C34">
        <v>145</v>
      </c>
      <c r="D34">
        <f>VLOOKUP(IF(OR(A34&lt;=90,A34&gt;=270),A34,IF(AND(A34&gt;90,A34&lt;=180),180-A34,540-A34)),basis!$A$2:$E$73,2,FALSE)</f>
        <v>96.97</v>
      </c>
      <c r="E34">
        <f>VLOOKUP(IF(OR(A34&lt;=90,A34&gt;=270),A34,IF(AND(A34&gt;90,A34&lt;=180),180-A34,540-A34)),basis!$A$2:$E$73,3,FALSE)</f>
        <v>3.28</v>
      </c>
      <c r="F34">
        <f t="shared" si="1"/>
        <v>0.36868782649461251</v>
      </c>
      <c r="G34">
        <f t="shared" si="0"/>
        <v>21.634714886786419</v>
      </c>
      <c r="H34">
        <f t="shared" si="2"/>
        <v>20</v>
      </c>
      <c r="I34">
        <f t="shared" si="3"/>
        <v>20</v>
      </c>
      <c r="J34">
        <f>VLOOKUP(I34,basis!$A$2:$E$73,2,FALSE)</f>
        <v>-246.1729</v>
      </c>
      <c r="K34">
        <f>VLOOKUP(I34,basis!$A$2:$E$73,3,FALSE)</f>
        <v>-2.91</v>
      </c>
      <c r="L34">
        <f t="shared" si="5"/>
        <v>-343.1429</v>
      </c>
      <c r="M34">
        <f t="shared" si="5"/>
        <v>-6.1899999999999995</v>
      </c>
    </row>
    <row r="35" spans="1:13" x14ac:dyDescent="0.3">
      <c r="A35">
        <v>355</v>
      </c>
      <c r="B35">
        <v>130</v>
      </c>
      <c r="C35">
        <v>160</v>
      </c>
      <c r="D35">
        <f>VLOOKUP(IF(OR(A35&lt;=90,A35&gt;=270),A35,IF(AND(A35&gt;90,A35&lt;=180),180-A35,540-A35)),basis!$A$2:$E$73,2,FALSE)</f>
        <v>37.235700000000001</v>
      </c>
      <c r="E35">
        <f>VLOOKUP(IF(OR(A35&lt;=90,A35&gt;=270),A35,IF(AND(A35&gt;90,A35&lt;=180),180-A35,540-A35)),basis!$A$2:$E$73,3,FALSE)</f>
        <v>2.42</v>
      </c>
      <c r="F35">
        <f t="shared" si="1"/>
        <v>0.26200263022938503</v>
      </c>
      <c r="G35">
        <f t="shared" si="0"/>
        <v>15.188924379936513</v>
      </c>
      <c r="H35">
        <f t="shared" si="2"/>
        <v>15</v>
      </c>
      <c r="I35">
        <f t="shared" si="3"/>
        <v>15</v>
      </c>
      <c r="J35">
        <f>VLOOKUP(I35,basis!$A$2:$E$73,2,FALSE)</f>
        <v>-190.81540000000001</v>
      </c>
      <c r="K35">
        <f>VLOOKUP(I35,basis!$A$2:$E$73,3,FALSE)</f>
        <v>-1.73</v>
      </c>
      <c r="L35">
        <f t="shared" si="5"/>
        <v>-228.05110000000002</v>
      </c>
      <c r="M35">
        <f t="shared" si="5"/>
        <v>-4.1500000000000004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396BE-A02C-4B03-976A-34FB17E7F819}">
  <dimension ref="A1:O19"/>
  <sheetViews>
    <sheetView workbookViewId="0">
      <selection activeCell="N16" sqref="N16"/>
    </sheetView>
  </sheetViews>
  <sheetFormatPr defaultRowHeight="14" x14ac:dyDescent="0.3"/>
  <sheetData>
    <row r="1" spans="1:15" x14ac:dyDescent="0.3">
      <c r="B1" t="s">
        <v>0</v>
      </c>
      <c r="C1" t="s">
        <v>1</v>
      </c>
      <c r="D1" t="s">
        <v>2</v>
      </c>
      <c r="E1" t="s">
        <v>3</v>
      </c>
      <c r="F1" t="s">
        <v>10</v>
      </c>
      <c r="I1" t="s">
        <v>11</v>
      </c>
      <c r="J1" t="s">
        <v>4</v>
      </c>
      <c r="K1" t="s">
        <v>5</v>
      </c>
      <c r="L1" t="s">
        <v>6</v>
      </c>
      <c r="M1" t="s">
        <v>7</v>
      </c>
    </row>
    <row r="2" spans="1:15" x14ac:dyDescent="0.3">
      <c r="A2">
        <v>0</v>
      </c>
      <c r="B2">
        <v>235</v>
      </c>
      <c r="C2">
        <v>155</v>
      </c>
      <c r="D2">
        <f>VLOOKUP(IF(OR(A2&lt;=90,A2&gt;=270),A2,IF(AND(A2&gt;90,A2&lt;=180),180-A2,540-A2)),basis!$A$2:$E$73,2,FALSE)</f>
        <v>-23.438099999999999</v>
      </c>
      <c r="E2">
        <f>VLOOKUP(IF(OR(A2&lt;=90,A2&gt;=270),A2,IF(AND(A2&gt;90,A2&lt;=180),180-A2,540-A2)),basis!$A$2:$E$73,3,FALSE)</f>
        <v>1.37</v>
      </c>
      <c r="F2">
        <f>COS((C2-90)/180*PI())*SIN(B2/180*PI())</f>
        <v>-0.34618861305875404</v>
      </c>
      <c r="G2">
        <f t="shared" ref="G2:G19" si="0">ASIN(F2)/PI()*180</f>
        <v>-20.254370018410658</v>
      </c>
      <c r="H2">
        <f>IF(G2&lt;0,ROUND((G2+360)/5,0)*5,ROUND(G2/5,0)*5)</f>
        <v>340</v>
      </c>
      <c r="I2">
        <f>IF(H2=360,0,H2)</f>
        <v>340</v>
      </c>
      <c r="J2">
        <f>VLOOKUP(I2,basis!$A$2:$E$73,2,FALSE)</f>
        <v>220.5504</v>
      </c>
      <c r="K2">
        <f>VLOOKUP(I2,basis!$A$2:$E$73,3,FALSE)</f>
        <v>5.32</v>
      </c>
      <c r="L2">
        <f>J2-D2</f>
        <v>243.98849999999999</v>
      </c>
      <c r="M2">
        <f>K2-E2</f>
        <v>3.95</v>
      </c>
      <c r="O2">
        <v>20</v>
      </c>
    </row>
    <row r="3" spans="1:15" x14ac:dyDescent="0.3">
      <c r="A3">
        <v>5</v>
      </c>
      <c r="B3">
        <v>240</v>
      </c>
      <c r="C3">
        <v>155</v>
      </c>
      <c r="D3">
        <f>VLOOKUP(IF(OR(A3&lt;=90,A3&gt;=270),A3,IF(AND(A3&gt;90,A3&lt;=180),180-A3,540-A3)),basis!$A$2:$E$73,2,FALSE)</f>
        <v>-78.079300000000003</v>
      </c>
      <c r="E3">
        <f>VLOOKUP(IF(OR(A3&lt;=90,A3&gt;=270),A3,IF(AND(A3&gt;90,A3&lt;=180),180-A3,540-A3)),basis!$A$2:$E$73,3,FALSE)</f>
        <v>-0.01</v>
      </c>
      <c r="F3">
        <f t="shared" ref="F3:F19" si="1">COS((C3-90)/180*PI())*SIN(B3/180*PI())</f>
        <v>-0.36599815077066672</v>
      </c>
      <c r="G3">
        <f t="shared" si="0"/>
        <v>-21.469023519778911</v>
      </c>
      <c r="H3">
        <f t="shared" ref="H3:H19" si="2">IF(G3&lt;0,ROUND((G3+360)/5,0)*5,ROUND(G3/5,0)*5)</f>
        <v>340</v>
      </c>
      <c r="I3">
        <f t="shared" ref="I3:I19" si="3">IF(H3=360,0,H3)</f>
        <v>340</v>
      </c>
      <c r="J3">
        <f>VLOOKUP(I3,basis!$A$2:$E$73,2,FALSE)</f>
        <v>220.5504</v>
      </c>
      <c r="K3">
        <f>VLOOKUP(I3,basis!$A$2:$E$73,3,FALSE)</f>
        <v>5.32</v>
      </c>
      <c r="L3">
        <f t="shared" ref="L3:M18" si="4">J3-D3</f>
        <v>298.62970000000001</v>
      </c>
      <c r="M3">
        <f t="shared" si="4"/>
        <v>5.33</v>
      </c>
    </row>
    <row r="4" spans="1:15" x14ac:dyDescent="0.3">
      <c r="A4">
        <v>10</v>
      </c>
      <c r="B4">
        <v>235</v>
      </c>
      <c r="C4">
        <v>140</v>
      </c>
      <c r="D4">
        <f>VLOOKUP(IF(OR(A4&lt;=90,A4&gt;=270),A4,IF(AND(A4&gt;90,A4&lt;=180),180-A4,540-A4)),basis!$A$2:$E$73,2,FALSE)</f>
        <v>-132.2132</v>
      </c>
      <c r="E4">
        <f>VLOOKUP(IF(OR(A4&lt;=90,A4&gt;=270),A4,IF(AND(A4&gt;90,A4&lt;=180),180-A4,540-A4)),basis!$A$2:$E$73,3,FALSE)</f>
        <v>-0.8</v>
      </c>
      <c r="F4">
        <f t="shared" si="1"/>
        <v>-0.52654078451836317</v>
      </c>
      <c r="G4">
        <f t="shared" si="0"/>
        <v>-31.772026139170915</v>
      </c>
      <c r="H4">
        <f t="shared" si="2"/>
        <v>330</v>
      </c>
      <c r="I4">
        <f t="shared" si="3"/>
        <v>330</v>
      </c>
      <c r="J4">
        <f>VLOOKUP(I4,basis!$A$2:$E$73,2,FALSE)</f>
        <v>327.85390000000001</v>
      </c>
      <c r="K4">
        <f>VLOOKUP(I4,basis!$A$2:$E$73,3,FALSE)</f>
        <v>7</v>
      </c>
      <c r="L4">
        <f t="shared" si="4"/>
        <v>460.06709999999998</v>
      </c>
      <c r="M4">
        <f t="shared" si="4"/>
        <v>7.8</v>
      </c>
    </row>
    <row r="5" spans="1:15" x14ac:dyDescent="0.3">
      <c r="A5">
        <v>15</v>
      </c>
      <c r="B5">
        <v>240</v>
      </c>
      <c r="C5">
        <v>140</v>
      </c>
      <c r="D5">
        <f>VLOOKUP(IF(OR(A5&lt;=90,A5&gt;=270),A5,IF(AND(A5&gt;90,A5&lt;=180),180-A5,540-A5)),basis!$A$2:$E$73,2,FALSE)</f>
        <v>-190.81540000000001</v>
      </c>
      <c r="E5">
        <f>VLOOKUP(IF(OR(A5&lt;=90,A5&gt;=270),A5,IF(AND(A5&gt;90,A5&lt;=180),180-A5,540-A5)),basis!$A$2:$E$73,3,FALSE)</f>
        <v>-1.73</v>
      </c>
      <c r="F5">
        <f t="shared" si="1"/>
        <v>-0.55667039922641925</v>
      </c>
      <c r="G5">
        <f t="shared" si="0"/>
        <v>-33.825844970569712</v>
      </c>
      <c r="H5">
        <f t="shared" si="2"/>
        <v>325</v>
      </c>
      <c r="I5">
        <f t="shared" si="3"/>
        <v>325</v>
      </c>
      <c r="J5">
        <f>VLOOKUP(I5,basis!$A$2:$E$73,2,FALSE)</f>
        <v>383.43869999999998</v>
      </c>
      <c r="K5">
        <f>VLOOKUP(I5,basis!$A$2:$E$73,3,FALSE)</f>
        <v>7.48</v>
      </c>
      <c r="L5">
        <f t="shared" si="4"/>
        <v>574.25409999999999</v>
      </c>
      <c r="M5">
        <f t="shared" si="4"/>
        <v>9.2100000000000009</v>
      </c>
    </row>
    <row r="6" spans="1:15" x14ac:dyDescent="0.3">
      <c r="A6">
        <v>20</v>
      </c>
      <c r="B6">
        <v>240</v>
      </c>
      <c r="C6">
        <v>130</v>
      </c>
      <c r="D6">
        <f>VLOOKUP(IF(OR(A6&lt;=90,A6&gt;=270),A6,IF(AND(A6&gt;90,A6&lt;=180),180-A6,540-A6)),basis!$A$2:$E$73,2,FALSE)</f>
        <v>-246.1729</v>
      </c>
      <c r="E6">
        <f>VLOOKUP(IF(OR(A6&lt;=90,A6&gt;=270),A6,IF(AND(A6&gt;90,A6&lt;=180),180-A6,540-A6)),basis!$A$2:$E$73,3,FALSE)</f>
        <v>-2.91</v>
      </c>
      <c r="F6">
        <f t="shared" si="1"/>
        <v>-0.66341394816893817</v>
      </c>
      <c r="G6">
        <f t="shared" si="0"/>
        <v>-41.560762570159319</v>
      </c>
      <c r="H6">
        <f t="shared" si="2"/>
        <v>320</v>
      </c>
      <c r="I6">
        <f t="shared" si="3"/>
        <v>320</v>
      </c>
      <c r="J6">
        <f>VLOOKUP(I6,basis!$A$2:$E$73,2,FALSE)</f>
        <v>433.96159999999998</v>
      </c>
      <c r="K6">
        <f>VLOOKUP(I6,basis!$A$2:$E$73,3,FALSE)</f>
        <v>8.7899999999999991</v>
      </c>
      <c r="L6">
        <f t="shared" si="4"/>
        <v>680.1345</v>
      </c>
      <c r="M6">
        <f t="shared" si="4"/>
        <v>11.7</v>
      </c>
    </row>
    <row r="7" spans="1:15" x14ac:dyDescent="0.3">
      <c r="A7">
        <v>160</v>
      </c>
      <c r="B7">
        <v>240</v>
      </c>
      <c r="C7">
        <v>105</v>
      </c>
      <c r="D7">
        <f>VLOOKUP(IF(OR(A7&lt;=90,A7&gt;=270),A7,IF(AND(A7&gt;90,A7&lt;=180),180-A7,540-A7)),basis!$A$2:$E$73,2,FALSE)</f>
        <v>-246.1729</v>
      </c>
      <c r="E7">
        <f>VLOOKUP(IF(OR(A7&lt;=90,A7&gt;=270),A7,IF(AND(A7&gt;90,A7&lt;=180),180-A7,540-A7)),basis!$A$2:$E$73,3,FALSE)</f>
        <v>-2.91</v>
      </c>
      <c r="F7">
        <f t="shared" si="1"/>
        <v>-0.83651630373780761</v>
      </c>
      <c r="G7">
        <f t="shared" si="0"/>
        <v>-56.774057796712391</v>
      </c>
      <c r="H7">
        <f t="shared" si="2"/>
        <v>305</v>
      </c>
      <c r="I7">
        <f t="shared" si="3"/>
        <v>305</v>
      </c>
      <c r="J7">
        <f>VLOOKUP(I7,basis!$A$2:$E$73,2,FALSE)</f>
        <v>631.89269999999999</v>
      </c>
      <c r="K7">
        <f>VLOOKUP(I7,basis!$A$2:$E$73,3,FALSE)</f>
        <v>9.67</v>
      </c>
      <c r="L7">
        <f t="shared" si="4"/>
        <v>878.06560000000002</v>
      </c>
      <c r="M7">
        <f t="shared" si="4"/>
        <v>12.58</v>
      </c>
    </row>
    <row r="8" spans="1:15" x14ac:dyDescent="0.3">
      <c r="A8">
        <v>165</v>
      </c>
      <c r="B8">
        <v>240</v>
      </c>
      <c r="C8">
        <v>125</v>
      </c>
      <c r="D8">
        <f>VLOOKUP(IF(OR(A8&lt;=90,A8&gt;=270),A8,IF(AND(A8&gt;90,A8&lt;=180),180-A8,540-A8)),basis!$A$2:$E$73,2,FALSE)</f>
        <v>-190.81540000000001</v>
      </c>
      <c r="E8">
        <f>VLOOKUP(IF(OR(A8&lt;=90,A8&gt;=270),A8,IF(AND(A8&gt;90,A8&lt;=180),180-A8,540-A8)),basis!$A$2:$E$73,3,FALSE)</f>
        <v>-1.73</v>
      </c>
      <c r="F8">
        <f t="shared" si="1"/>
        <v>-0.7094064799162223</v>
      </c>
      <c r="G8">
        <f t="shared" si="0"/>
        <v>-45.186645401674454</v>
      </c>
      <c r="H8">
        <f t="shared" si="2"/>
        <v>315</v>
      </c>
      <c r="I8">
        <f t="shared" si="3"/>
        <v>315</v>
      </c>
      <c r="J8">
        <f>VLOOKUP(I8,basis!$A$2:$E$73,2,FALSE)</f>
        <v>479.97500000000002</v>
      </c>
      <c r="K8">
        <f>VLOOKUP(I8,basis!$A$2:$E$73,3,FALSE)</f>
        <v>9.25</v>
      </c>
      <c r="L8">
        <f t="shared" si="4"/>
        <v>670.79040000000009</v>
      </c>
      <c r="M8">
        <f t="shared" si="4"/>
        <v>10.98</v>
      </c>
    </row>
    <row r="9" spans="1:15" x14ac:dyDescent="0.3">
      <c r="A9">
        <v>170</v>
      </c>
      <c r="B9">
        <v>240</v>
      </c>
      <c r="C9">
        <v>140</v>
      </c>
      <c r="D9">
        <f>VLOOKUP(IF(OR(A9&lt;=90,A9&gt;=270),A9,IF(AND(A9&gt;90,A9&lt;=180),180-A9,540-A9)),basis!$A$2:$E$73,2,FALSE)</f>
        <v>-132.2132</v>
      </c>
      <c r="E9">
        <f>VLOOKUP(IF(OR(A9&lt;=90,A9&gt;=270),A9,IF(AND(A9&gt;90,A9&lt;=180),180-A9,540-A9)),basis!$A$2:$E$73,3,FALSE)</f>
        <v>-0.8</v>
      </c>
      <c r="F9">
        <f t="shared" si="1"/>
        <v>-0.55667039922641925</v>
      </c>
      <c r="G9">
        <f t="shared" si="0"/>
        <v>-33.825844970569712</v>
      </c>
      <c r="H9">
        <f t="shared" si="2"/>
        <v>325</v>
      </c>
      <c r="I9">
        <f t="shared" si="3"/>
        <v>325</v>
      </c>
      <c r="J9">
        <f>VLOOKUP(I9,basis!$A$2:$E$73,2,FALSE)</f>
        <v>383.43869999999998</v>
      </c>
      <c r="K9">
        <f>VLOOKUP(I9,basis!$A$2:$E$73,3,FALSE)</f>
        <v>7.48</v>
      </c>
      <c r="L9">
        <f t="shared" si="4"/>
        <v>515.65189999999996</v>
      </c>
      <c r="M9">
        <f t="shared" si="4"/>
        <v>8.2800000000000011</v>
      </c>
    </row>
    <row r="10" spans="1:15" x14ac:dyDescent="0.3">
      <c r="A10">
        <v>175</v>
      </c>
      <c r="B10">
        <v>235</v>
      </c>
      <c r="C10">
        <v>135</v>
      </c>
      <c r="D10">
        <f>VLOOKUP(IF(OR(A10&lt;=90,A10&gt;=270),A10,IF(AND(A10&gt;90,A10&lt;=180),180-A10,540-A10)),basis!$A$2:$E$73,2,FALSE)</f>
        <v>-78.079300000000003</v>
      </c>
      <c r="E10">
        <f>VLOOKUP(IF(OR(A10&lt;=90,A10&gt;=270),A10,IF(AND(A10&gt;90,A10&lt;=180),180-A10,540-A10)),basis!$A$2:$E$73,3,FALSE)</f>
        <v>-0.01</v>
      </c>
      <c r="F10">
        <f t="shared" si="1"/>
        <v>-0.57922796533956911</v>
      </c>
      <c r="G10">
        <f t="shared" si="0"/>
        <v>-35.396260137327928</v>
      </c>
      <c r="H10">
        <f t="shared" si="2"/>
        <v>325</v>
      </c>
      <c r="I10">
        <f t="shared" si="3"/>
        <v>325</v>
      </c>
      <c r="J10">
        <f>VLOOKUP(I10,basis!$A$2:$E$73,2,FALSE)</f>
        <v>383.43869999999998</v>
      </c>
      <c r="K10">
        <f>VLOOKUP(I10,basis!$A$2:$E$73,3,FALSE)</f>
        <v>7.48</v>
      </c>
      <c r="L10">
        <f t="shared" si="4"/>
        <v>461.51799999999997</v>
      </c>
      <c r="M10">
        <f t="shared" si="4"/>
        <v>7.49</v>
      </c>
    </row>
    <row r="11" spans="1:15" x14ac:dyDescent="0.3">
      <c r="A11">
        <v>180</v>
      </c>
      <c r="B11">
        <v>235</v>
      </c>
      <c r="C11">
        <v>140</v>
      </c>
      <c r="D11">
        <f>VLOOKUP(IF(OR(A11&lt;=90,A11&gt;=270),A11,IF(AND(A11&gt;90,A11&lt;=180),180-A11,540-A11)),basis!$A$2:$E$73,2,FALSE)</f>
        <v>-23.438099999999999</v>
      </c>
      <c r="E11">
        <f>VLOOKUP(IF(OR(A11&lt;=90,A11&gt;=270),A11,IF(AND(A11&gt;90,A11&lt;=180),180-A11,540-A11)),basis!$A$2:$E$73,3,FALSE)</f>
        <v>1.37</v>
      </c>
      <c r="F11">
        <f t="shared" si="1"/>
        <v>-0.52654078451836317</v>
      </c>
      <c r="G11">
        <f t="shared" si="0"/>
        <v>-31.772026139170915</v>
      </c>
      <c r="H11">
        <f t="shared" si="2"/>
        <v>330</v>
      </c>
      <c r="I11">
        <f t="shared" si="3"/>
        <v>330</v>
      </c>
      <c r="J11">
        <f>VLOOKUP(I11,basis!$A$2:$E$73,2,FALSE)</f>
        <v>327.85390000000001</v>
      </c>
      <c r="K11">
        <f>VLOOKUP(I11,basis!$A$2:$E$73,3,FALSE)</f>
        <v>7</v>
      </c>
      <c r="L11">
        <f t="shared" si="4"/>
        <v>351.29200000000003</v>
      </c>
      <c r="M11">
        <f t="shared" si="4"/>
        <v>5.63</v>
      </c>
    </row>
    <row r="12" spans="1:15" x14ac:dyDescent="0.3">
      <c r="A12">
        <v>185</v>
      </c>
      <c r="B12">
        <v>235</v>
      </c>
      <c r="C12">
        <v>140</v>
      </c>
      <c r="D12">
        <f>VLOOKUP(IF(OR(A12&lt;=90,A12&gt;=270),A12,IF(AND(A12&gt;90,A12&lt;=180),180-A12,540-A12)),basis!$A$2:$E$73,2,FALSE)</f>
        <v>37.235700000000001</v>
      </c>
      <c r="E12">
        <f>VLOOKUP(IF(OR(A12&lt;=90,A12&gt;=270),A12,IF(AND(A12&gt;90,A12&lt;=180),180-A12,540-A12)),basis!$A$2:$E$73,3,FALSE)</f>
        <v>2.42</v>
      </c>
      <c r="F12">
        <f t="shared" si="1"/>
        <v>-0.52654078451836317</v>
      </c>
      <c r="G12">
        <f t="shared" si="0"/>
        <v>-31.772026139170915</v>
      </c>
      <c r="H12">
        <f t="shared" si="2"/>
        <v>330</v>
      </c>
      <c r="I12">
        <f t="shared" si="3"/>
        <v>330</v>
      </c>
      <c r="J12">
        <f>VLOOKUP(I12,basis!$A$2:$E$73,2,FALSE)</f>
        <v>327.85390000000001</v>
      </c>
      <c r="K12">
        <f>VLOOKUP(I12,basis!$A$2:$E$73,3,FALSE)</f>
        <v>7</v>
      </c>
      <c r="L12">
        <f t="shared" si="4"/>
        <v>290.6182</v>
      </c>
      <c r="M12">
        <f t="shared" si="4"/>
        <v>4.58</v>
      </c>
    </row>
    <row r="13" spans="1:15" x14ac:dyDescent="0.3">
      <c r="A13">
        <v>190</v>
      </c>
      <c r="B13">
        <v>235</v>
      </c>
      <c r="C13">
        <v>160</v>
      </c>
      <c r="D13">
        <f>VLOOKUP(IF(OR(A13&lt;=90,A13&gt;=270),A13,IF(AND(A13&gt;90,A13&lt;=180),180-A13,540-A13)),basis!$A$2:$E$73,2,FALSE)</f>
        <v>96.97</v>
      </c>
      <c r="E13">
        <f>VLOOKUP(IF(OR(A13&lt;=90,A13&gt;=270),A13,IF(AND(A13&gt;90,A13&lt;=180),180-A13,540-A13)),basis!$A$2:$E$73,3,FALSE)</f>
        <v>3.28</v>
      </c>
      <c r="F13">
        <f t="shared" si="1"/>
        <v>-0.28016649959323553</v>
      </c>
      <c r="G13">
        <f t="shared" si="0"/>
        <v>-16.270142172197822</v>
      </c>
      <c r="H13">
        <f t="shared" si="2"/>
        <v>345</v>
      </c>
      <c r="I13">
        <f t="shared" si="3"/>
        <v>345</v>
      </c>
      <c r="J13">
        <f>VLOOKUP(I13,basis!$A$2:$E$73,2,FALSE)</f>
        <v>156.76859999999999</v>
      </c>
      <c r="K13">
        <f>VLOOKUP(I13,basis!$A$2:$E$73,3,FALSE)</f>
        <v>4.6900000000000004</v>
      </c>
      <c r="L13">
        <f t="shared" si="4"/>
        <v>59.798599999999993</v>
      </c>
      <c r="M13">
        <f t="shared" si="4"/>
        <v>1.4100000000000006</v>
      </c>
    </row>
    <row r="14" spans="1:15" x14ac:dyDescent="0.3">
      <c r="A14">
        <v>195</v>
      </c>
      <c r="B14">
        <v>230</v>
      </c>
      <c r="C14">
        <v>160</v>
      </c>
      <c r="D14">
        <f>VLOOKUP(IF(OR(A14&lt;=90,A14&gt;=270),A14,IF(AND(A14&gt;90,A14&lt;=180),180-A14,540-A14)),basis!$A$2:$E$73,2,FALSE)</f>
        <v>156.76859999999999</v>
      </c>
      <c r="E14">
        <f>VLOOKUP(IF(OR(A14&lt;=90,A14&gt;=270),A14,IF(AND(A14&gt;90,A14&lt;=180),180-A14,540-A14)),basis!$A$2:$E$73,3,FALSE)</f>
        <v>4.6900000000000004</v>
      </c>
      <c r="F14">
        <f t="shared" si="1"/>
        <v>-0.26200263022938497</v>
      </c>
      <c r="G14">
        <f t="shared" si="0"/>
        <v>-15.188924379936509</v>
      </c>
      <c r="H14">
        <f t="shared" si="2"/>
        <v>345</v>
      </c>
      <c r="I14">
        <f t="shared" si="3"/>
        <v>345</v>
      </c>
      <c r="J14">
        <f>VLOOKUP(I14,basis!$A$2:$E$73,2,FALSE)</f>
        <v>156.76859999999999</v>
      </c>
      <c r="K14">
        <f>VLOOKUP(I14,basis!$A$2:$E$73,3,FALSE)</f>
        <v>4.6900000000000004</v>
      </c>
      <c r="L14">
        <f t="shared" si="4"/>
        <v>0</v>
      </c>
      <c r="M14">
        <f t="shared" si="4"/>
        <v>0</v>
      </c>
    </row>
    <row r="15" spans="1:15" x14ac:dyDescent="0.3">
      <c r="A15">
        <v>200</v>
      </c>
      <c r="B15">
        <v>230</v>
      </c>
      <c r="C15">
        <v>160</v>
      </c>
      <c r="D15">
        <f>VLOOKUP(IF(OR(A15&lt;=90,A15&gt;=270),A15,IF(AND(A15&gt;90,A15&lt;=180),180-A15,540-A15)),basis!$A$2:$E$73,2,FALSE)</f>
        <v>220.5504</v>
      </c>
      <c r="E15">
        <f>VLOOKUP(IF(OR(A15&lt;=90,A15&gt;=270),A15,IF(AND(A15&gt;90,A15&lt;=180),180-A15,540-A15)),basis!$A$2:$E$73,3,FALSE)</f>
        <v>5.32</v>
      </c>
      <c r="F15">
        <f t="shared" si="1"/>
        <v>-0.26200263022938497</v>
      </c>
      <c r="G15">
        <f t="shared" si="0"/>
        <v>-15.188924379936509</v>
      </c>
      <c r="H15">
        <f t="shared" si="2"/>
        <v>345</v>
      </c>
      <c r="I15">
        <f t="shared" si="3"/>
        <v>345</v>
      </c>
      <c r="J15">
        <f>VLOOKUP(I15,basis!$A$2:$E$73,2,FALSE)</f>
        <v>156.76859999999999</v>
      </c>
      <c r="K15">
        <f>VLOOKUP(I15,basis!$A$2:$E$73,3,FALSE)</f>
        <v>4.6900000000000004</v>
      </c>
      <c r="L15">
        <f t="shared" si="4"/>
        <v>-63.781800000000004</v>
      </c>
      <c r="M15">
        <f t="shared" si="4"/>
        <v>-0.62999999999999989</v>
      </c>
    </row>
    <row r="16" spans="1:15" x14ac:dyDescent="0.3">
      <c r="A16">
        <v>340</v>
      </c>
      <c r="B16">
        <v>305</v>
      </c>
      <c r="C16">
        <v>160</v>
      </c>
      <c r="D16">
        <f>VLOOKUP(IF(OR(A16&lt;=90,A16&gt;=270),A16,IF(AND(A16&gt;90,A16&lt;=180),180-A16,540-A16)),basis!$A$2:$E$73,2,FALSE)</f>
        <v>220.5504</v>
      </c>
      <c r="E16">
        <f>VLOOKUP(IF(OR(A16&lt;=90,A16&gt;=270),A16,IF(AND(A16&gt;90,A16&lt;=180),180-A16,540-A16)),basis!$A$2:$E$73,3,FALSE)</f>
        <v>5.32</v>
      </c>
      <c r="F16">
        <f t="shared" si="1"/>
        <v>-0.28016649959323559</v>
      </c>
      <c r="G16">
        <f t="shared" si="0"/>
        <v>-16.270142172197822</v>
      </c>
      <c r="H16">
        <f t="shared" si="2"/>
        <v>345</v>
      </c>
      <c r="I16">
        <f t="shared" si="3"/>
        <v>345</v>
      </c>
      <c r="J16">
        <f>VLOOKUP(I16,basis!$A$2:$E$73,2,FALSE)</f>
        <v>156.76859999999999</v>
      </c>
      <c r="K16">
        <f>VLOOKUP(I16,basis!$A$2:$E$73,3,FALSE)</f>
        <v>4.6900000000000004</v>
      </c>
      <c r="L16">
        <f t="shared" si="4"/>
        <v>-63.781800000000004</v>
      </c>
      <c r="M16">
        <f t="shared" si="4"/>
        <v>-0.62999999999999989</v>
      </c>
    </row>
    <row r="17" spans="1:13" x14ac:dyDescent="0.3">
      <c r="A17">
        <v>345</v>
      </c>
      <c r="B17">
        <v>310</v>
      </c>
      <c r="C17">
        <v>160</v>
      </c>
      <c r="D17">
        <f>VLOOKUP(IF(OR(A17&lt;=90,A17&gt;=270),A17,IF(AND(A17&gt;90,A17&lt;=180),180-A17,540-A17)),basis!$A$2:$E$73,2,FALSE)</f>
        <v>156.76859999999999</v>
      </c>
      <c r="E17">
        <f>VLOOKUP(IF(OR(A17&lt;=90,A17&gt;=270),A17,IF(AND(A17&gt;90,A17&lt;=180),180-A17,540-A17)),basis!$A$2:$E$73,3,FALSE)</f>
        <v>4.6900000000000004</v>
      </c>
      <c r="F17">
        <f t="shared" si="1"/>
        <v>-0.26200263022938508</v>
      </c>
      <c r="G17">
        <f t="shared" si="0"/>
        <v>-15.188924379936514</v>
      </c>
      <c r="H17">
        <f t="shared" si="2"/>
        <v>345</v>
      </c>
      <c r="I17">
        <f t="shared" si="3"/>
        <v>345</v>
      </c>
      <c r="J17">
        <f>VLOOKUP(I17,basis!$A$2:$E$73,2,FALSE)</f>
        <v>156.76859999999999</v>
      </c>
      <c r="K17">
        <f>VLOOKUP(I17,basis!$A$2:$E$73,3,FALSE)</f>
        <v>4.6900000000000004</v>
      </c>
      <c r="L17">
        <f t="shared" si="4"/>
        <v>0</v>
      </c>
      <c r="M17">
        <f t="shared" si="4"/>
        <v>0</v>
      </c>
    </row>
    <row r="18" spans="1:13" x14ac:dyDescent="0.3">
      <c r="A18">
        <v>350</v>
      </c>
      <c r="B18">
        <v>230</v>
      </c>
      <c r="C18">
        <v>160</v>
      </c>
      <c r="D18">
        <f>VLOOKUP(IF(OR(A18&lt;=90,A18&gt;=270),A18,IF(AND(A18&gt;90,A18&lt;=180),180-A18,540-A18)),basis!$A$2:$E$73,2,FALSE)</f>
        <v>96.97</v>
      </c>
      <c r="E18">
        <f>VLOOKUP(IF(OR(A18&lt;=90,A18&gt;=270),A18,IF(AND(A18&gt;90,A18&lt;=180),180-A18,540-A18)),basis!$A$2:$E$73,3,FALSE)</f>
        <v>3.28</v>
      </c>
      <c r="F18">
        <f t="shared" si="1"/>
        <v>-0.26200263022938497</v>
      </c>
      <c r="G18">
        <f t="shared" si="0"/>
        <v>-15.188924379936509</v>
      </c>
      <c r="H18">
        <f t="shared" si="2"/>
        <v>345</v>
      </c>
      <c r="I18">
        <f t="shared" si="3"/>
        <v>345</v>
      </c>
      <c r="J18">
        <f>VLOOKUP(I18,basis!$A$2:$E$73,2,FALSE)</f>
        <v>156.76859999999999</v>
      </c>
      <c r="K18">
        <f>VLOOKUP(I18,basis!$A$2:$E$73,3,FALSE)</f>
        <v>4.6900000000000004</v>
      </c>
      <c r="L18">
        <f t="shared" si="4"/>
        <v>59.798599999999993</v>
      </c>
      <c r="M18">
        <f t="shared" si="4"/>
        <v>1.4100000000000006</v>
      </c>
    </row>
    <row r="19" spans="1:13" x14ac:dyDescent="0.3">
      <c r="A19">
        <v>355</v>
      </c>
      <c r="B19">
        <v>230</v>
      </c>
      <c r="C19">
        <v>160</v>
      </c>
      <c r="D19">
        <f>VLOOKUP(IF(OR(A19&lt;=90,A19&gt;=270),A19,IF(AND(A19&gt;90,A19&lt;=180),180-A19,540-A19)),basis!$A$2:$E$73,2,FALSE)</f>
        <v>37.235700000000001</v>
      </c>
      <c r="E19">
        <f>VLOOKUP(IF(OR(A19&lt;=90,A19&gt;=270),A19,IF(AND(A19&gt;90,A19&lt;=180),180-A19,540-A19)),basis!$A$2:$E$73,3,FALSE)</f>
        <v>2.42</v>
      </c>
      <c r="F19">
        <f t="shared" si="1"/>
        <v>-0.26200263022938497</v>
      </c>
      <c r="G19">
        <f t="shared" si="0"/>
        <v>-15.188924379936509</v>
      </c>
      <c r="H19">
        <f t="shared" si="2"/>
        <v>345</v>
      </c>
      <c r="I19">
        <f t="shared" si="3"/>
        <v>345</v>
      </c>
      <c r="J19">
        <f>VLOOKUP(I19,basis!$A$2:$E$73,2,FALSE)</f>
        <v>156.76859999999999</v>
      </c>
      <c r="K19">
        <f>VLOOKUP(I19,basis!$A$2:$E$73,3,FALSE)</f>
        <v>4.6900000000000004</v>
      </c>
      <c r="L19">
        <f t="shared" ref="L19:M19" si="5">J19-D19</f>
        <v>119.53289999999998</v>
      </c>
      <c r="M19">
        <f t="shared" si="5"/>
        <v>2.2700000000000005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basis</vt:lpstr>
      <vt:lpstr>lf_no</vt:lpstr>
      <vt:lpstr>lf_+ITD</vt:lpstr>
      <vt:lpstr>lf_-ITD</vt:lpstr>
      <vt:lpstr>lf_++ITD</vt:lpstr>
      <vt:lpstr>lf_--ITD</vt:lpstr>
      <vt:lpstr>lf_+ILD</vt:lpstr>
      <vt:lpstr>lf_-ILD</vt:lpstr>
      <vt:lpstr>lf_++ILD</vt:lpstr>
      <vt:lpstr>lf_--ILD</vt:lpstr>
      <vt:lpstr>LF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李浩宇</dc:creator>
  <cp:lastModifiedBy>李浩宇</cp:lastModifiedBy>
  <dcterms:created xsi:type="dcterms:W3CDTF">2015-06-05T18:19:34Z</dcterms:created>
  <dcterms:modified xsi:type="dcterms:W3CDTF">2023-04-20T06:48:12Z</dcterms:modified>
</cp:coreProperties>
</file>