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2"/>
  </bookViews>
  <sheets>
    <sheet name="服务区" sheetId="1" r:id="rId1"/>
    <sheet name="收费站（新建部分）" sheetId="2" r:id="rId2"/>
    <sheet name="收费站（维修改造部分）" sheetId="3" r:id="rId3"/>
  </sheets>
  <calcPr calcId="144525"/>
</workbook>
</file>

<file path=xl/sharedStrings.xml><?xml version="1.0" encoding="utf-8"?>
<sst xmlns="http://schemas.openxmlformats.org/spreadsheetml/2006/main" count="680" uniqueCount="107">
  <si>
    <t>结构人员安排表（服务区）</t>
  </si>
  <si>
    <t>序号</t>
  </si>
  <si>
    <t>项目</t>
  </si>
  <si>
    <t>分项</t>
  </si>
  <si>
    <t>面积</t>
  </si>
  <si>
    <t>设计</t>
  </si>
  <si>
    <t>校核</t>
  </si>
  <si>
    <t>审核</t>
  </si>
  <si>
    <t>审定</t>
  </si>
  <si>
    <t>初设批复面积</t>
  </si>
  <si>
    <t>峡江服务区（二类服务区）</t>
  </si>
  <si>
    <t>东区</t>
  </si>
  <si>
    <t>综合楼</t>
  </si>
  <si>
    <t>刘扬</t>
  </si>
  <si>
    <t>邓磊</t>
  </si>
  <si>
    <t>魏强</t>
  </si>
  <si>
    <t>王宸</t>
  </si>
  <si>
    <t>宿舍楼</t>
  </si>
  <si>
    <t>修车库</t>
  </si>
  <si>
    <t>设备房</t>
  </si>
  <si>
    <t>招待楼（维修改造）</t>
  </si>
  <si>
    <t>西区</t>
  </si>
  <si>
    <t>警务室、交通执法服务室</t>
  </si>
  <si>
    <t>憩园（维修改造）</t>
  </si>
  <si>
    <t>总图布孔</t>
  </si>
  <si>
    <t>（路面）</t>
  </si>
  <si>
    <t>陈少文</t>
  </si>
  <si>
    <t>胡启力</t>
  </si>
  <si>
    <t>（标线）</t>
  </si>
  <si>
    <t>韩名贤</t>
  </si>
  <si>
    <t>庐陵服务区（一类服务区）</t>
  </si>
  <si>
    <t>驿站</t>
  </si>
  <si>
    <t>服务区面积合计</t>
  </si>
  <si>
    <t>服务区</t>
  </si>
  <si>
    <t>交警、路政</t>
  </si>
  <si>
    <t>总面积（含路政交警）</t>
  </si>
  <si>
    <t>结构人员安排表（收费站新建部分）</t>
  </si>
  <si>
    <r>
      <rPr>
        <sz val="11"/>
        <color theme="1"/>
        <rFont val="宋体"/>
        <charset val="134"/>
        <scheme val="minor"/>
      </rPr>
      <t>面积（m</t>
    </r>
    <r>
      <rPr>
        <vertAlign val="super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）</t>
    </r>
  </si>
  <si>
    <t>南安收费站</t>
  </si>
  <si>
    <t>站务房</t>
  </si>
  <si>
    <t>熊高亮</t>
  </si>
  <si>
    <t>办公楼</t>
  </si>
  <si>
    <t>食堂</t>
  </si>
  <si>
    <t>收费大棚</t>
  </si>
  <si>
    <t>4进5出</t>
  </si>
  <si>
    <t>峡江收费站(所）</t>
  </si>
  <si>
    <t>门卫</t>
  </si>
  <si>
    <t>巴邱养护站综合楼</t>
  </si>
  <si>
    <t>巴邱养护站食堂</t>
  </si>
  <si>
    <t>巴邱养护站设备库</t>
  </si>
  <si>
    <t>盘谷收费站</t>
  </si>
  <si>
    <t>4进4出</t>
  </si>
  <si>
    <t>总图</t>
  </si>
  <si>
    <t>吉水收费站</t>
  </si>
  <si>
    <t>阳光房</t>
  </si>
  <si>
    <r>
      <rPr>
        <sz val="11"/>
        <color theme="1"/>
        <rFont val="宋体"/>
        <charset val="134"/>
        <scheme val="minor"/>
      </rPr>
      <t>4入</t>
    </r>
    <r>
      <rPr>
        <sz val="11"/>
        <color theme="1"/>
        <rFont val="宋体"/>
        <charset val="134"/>
        <scheme val="minor"/>
      </rPr>
      <t>4出</t>
    </r>
  </si>
  <si>
    <t>吉安北收费站（所）</t>
  </si>
  <si>
    <t>4入5出</t>
  </si>
  <si>
    <t xml:space="preserve">总图1 </t>
  </si>
  <si>
    <t>路政支队一大队综合楼</t>
  </si>
  <si>
    <t>路政支队一大队设备房</t>
  </si>
  <si>
    <t>路政支队一大队门卫</t>
  </si>
  <si>
    <t>总图2</t>
  </si>
  <si>
    <t>吉安南收费站（所）</t>
  </si>
  <si>
    <t>吉安西管理中心食堂扩建</t>
  </si>
  <si>
    <t>应急指挥中心管理用房</t>
  </si>
  <si>
    <t>应急指挥中心食堂</t>
  </si>
  <si>
    <t>应急指挥中心设备房</t>
  </si>
  <si>
    <t>交警七支队综合楼</t>
  </si>
  <si>
    <t>5入6出</t>
  </si>
  <si>
    <t>总图1 （新建部分）</t>
  </si>
  <si>
    <t>兴桥养护站综合楼</t>
  </si>
  <si>
    <t>兴桥养护站食堂</t>
  </si>
  <si>
    <t>兴桥养护站设备库</t>
  </si>
  <si>
    <t>兴桥养护站设备房</t>
  </si>
  <si>
    <t>兴桥养护站门卫</t>
  </si>
  <si>
    <t>收费站面积合计（新增）</t>
  </si>
  <si>
    <t>收费、养护、清障</t>
  </si>
  <si>
    <t>路政</t>
  </si>
  <si>
    <t>交警</t>
  </si>
  <si>
    <t>总面积（新建部分）</t>
  </si>
  <si>
    <t>总面积（含吉安西管理中心食堂扩建）</t>
  </si>
  <si>
    <t>建筑人员安排表（维修改造部分）</t>
  </si>
  <si>
    <t>老南安收费站</t>
  </si>
  <si>
    <t>周予进</t>
  </si>
  <si>
    <t>陶澍</t>
  </si>
  <si>
    <t>余豪</t>
  </si>
  <si>
    <t>车库</t>
  </si>
  <si>
    <t>老峡江收费站</t>
  </si>
  <si>
    <t>养护清障交警综合楼</t>
  </si>
  <si>
    <t>老吉安北收费站（所）</t>
  </si>
  <si>
    <t>所办公楼</t>
  </si>
  <si>
    <t>尹敏威</t>
  </si>
  <si>
    <t>站办公楼</t>
  </si>
  <si>
    <t>专家楼</t>
  </si>
  <si>
    <t>室内球馆</t>
  </si>
  <si>
    <t>吉安西管理中心办公楼</t>
  </si>
  <si>
    <t>吉安西管理中心宿舍楼</t>
  </si>
  <si>
    <t>吉安西管理中心食堂（改扩建）</t>
  </si>
  <si>
    <t>老吉安南养护站（所）</t>
  </si>
  <si>
    <t>宿舍楼1</t>
  </si>
  <si>
    <t>宿舍楼2</t>
  </si>
  <si>
    <t>仓库1</t>
  </si>
  <si>
    <t>仓库2</t>
  </si>
  <si>
    <t>收费站面积合计（维修改造）</t>
  </si>
  <si>
    <t>总面积（维修改造）</t>
  </si>
  <si>
    <t>总面积（改扩建）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</si>
</sst>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_);[Red]\(0.0\)"/>
    <numFmt numFmtId="178" formatCode="0_);[Red]\(0\)"/>
    <numFmt numFmtId="179" formatCode="0.00_ "/>
    <numFmt numFmtId="180" formatCode="#,##0.00_ 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6" tint="-0.24997711111789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3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20" borderId="37" applyNumberFormat="0" applyAlignment="0" applyProtection="0">
      <alignment vertical="center"/>
    </xf>
    <xf numFmtId="0" fontId="23" fillId="20" borderId="33" applyNumberFormat="0" applyAlignment="0" applyProtection="0">
      <alignment vertical="center"/>
    </xf>
    <xf numFmtId="0" fontId="24" fillId="21" borderId="3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8" fontId="0" fillId="2" borderId="0" xfId="0" applyNumberFormat="1" applyFill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176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2" borderId="7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7" xfId="0" applyFont="1" applyFill="1" applyBorder="1">
      <alignment vertical="center"/>
    </xf>
    <xf numFmtId="176" fontId="2" fillId="3" borderId="7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Font="1" applyFill="1" applyBorder="1">
      <alignment vertical="center"/>
    </xf>
    <xf numFmtId="176" fontId="0" fillId="0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176" fontId="3" fillId="2" borderId="7" xfId="0" applyNumberFormat="1" applyFont="1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176" fontId="0" fillId="2" borderId="7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 wrapText="1"/>
    </xf>
    <xf numFmtId="0" fontId="0" fillId="3" borderId="6" xfId="0" applyFont="1" applyFill="1" applyBorder="1">
      <alignment vertical="center"/>
    </xf>
    <xf numFmtId="176" fontId="2" fillId="3" borderId="6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176" fontId="6" fillId="2" borderId="3" xfId="0" applyNumberFormat="1" applyFont="1" applyFill="1" applyBorder="1" applyAlignment="1">
      <alignment horizontal="center" vertical="center"/>
    </xf>
    <xf numFmtId="180" fontId="0" fillId="2" borderId="19" xfId="0" applyNumberFormat="1" applyFill="1" applyBorder="1" applyAlignment="1">
      <alignment horizontal="center" vertical="center"/>
    </xf>
    <xf numFmtId="178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176" fontId="7" fillId="2" borderId="15" xfId="0" applyNumberFormat="1" applyFont="1" applyFill="1" applyBorder="1" applyAlignment="1">
      <alignment horizontal="center" vertical="center"/>
    </xf>
    <xf numFmtId="180" fontId="0" fillId="2" borderId="23" xfId="0" applyNumberFormat="1" applyFill="1" applyBorder="1" applyAlignment="1">
      <alignment horizontal="center" vertical="center"/>
    </xf>
    <xf numFmtId="178" fontId="0" fillId="2" borderId="23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7" xfId="0" applyFont="1" applyFill="1" applyBorder="1">
      <alignment vertical="center"/>
    </xf>
    <xf numFmtId="176" fontId="0" fillId="5" borderId="7" xfId="0" applyNumberFormat="1" applyFon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176" fontId="8" fillId="5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0" fillId="6" borderId="7" xfId="0" applyFill="1" applyBorder="1">
      <alignment vertical="center"/>
    </xf>
    <xf numFmtId="176" fontId="0" fillId="6" borderId="7" xfId="0" applyNumberFormat="1" applyFill="1" applyBorder="1" applyAlignment="1">
      <alignment horizontal="center" vertical="center"/>
    </xf>
    <xf numFmtId="0" fontId="0" fillId="6" borderId="7" xfId="0" applyFont="1" applyFill="1" applyBorder="1">
      <alignment vertical="center"/>
    </xf>
    <xf numFmtId="176" fontId="0" fillId="7" borderId="7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8" borderId="7" xfId="0" applyFont="1" applyFill="1" applyBorder="1">
      <alignment vertical="center"/>
    </xf>
    <xf numFmtId="176" fontId="0" fillId="8" borderId="7" xfId="0" applyNumberFormat="1" applyFill="1" applyBorder="1" applyAlignment="1">
      <alignment horizontal="center" vertical="center"/>
    </xf>
    <xf numFmtId="0" fontId="0" fillId="3" borderId="15" xfId="0" applyFont="1" applyFill="1" applyBorder="1">
      <alignment vertical="center"/>
    </xf>
    <xf numFmtId="176" fontId="2" fillId="3" borderId="15" xfId="0" applyNumberFormat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5" fillId="2" borderId="7" xfId="0" applyFont="1" applyFill="1" applyBorder="1">
      <alignment vertical="center"/>
    </xf>
    <xf numFmtId="176" fontId="9" fillId="2" borderId="7" xfId="0" applyNumberFormat="1" applyFont="1" applyFill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78" fontId="0" fillId="2" borderId="10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176" fontId="7" fillId="2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/>
    </xf>
    <xf numFmtId="176" fontId="2" fillId="10" borderId="7" xfId="0" applyNumberFormat="1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78" fontId="8" fillId="2" borderId="12" xfId="0" applyNumberFormat="1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178" fontId="8" fillId="2" borderId="6" xfId="0" applyNumberFormat="1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178" fontId="8" fillId="2" borderId="15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>
      <alignment vertical="center"/>
    </xf>
    <xf numFmtId="176" fontId="8" fillId="2" borderId="3" xfId="0" applyNumberFormat="1" applyFont="1" applyFill="1" applyBorder="1" applyAlignment="1">
      <alignment horizontal="center" vertical="center"/>
    </xf>
    <xf numFmtId="177" fontId="0" fillId="2" borderId="19" xfId="0" applyNumberFormat="1" applyFont="1" applyFill="1" applyBorder="1" applyAlignment="1">
      <alignment horizontal="center" vertical="center"/>
    </xf>
    <xf numFmtId="178" fontId="0" fillId="2" borderId="19" xfId="0" applyNumberFormat="1" applyFont="1" applyFill="1" applyBorder="1" applyAlignment="1">
      <alignment vertical="center"/>
    </xf>
    <xf numFmtId="178" fontId="0" fillId="2" borderId="30" xfId="0" applyNumberFormat="1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8" fillId="0" borderId="7" xfId="0" applyFont="1" applyFill="1" applyBorder="1">
      <alignment vertical="center"/>
    </xf>
    <xf numFmtId="176" fontId="8" fillId="2" borderId="7" xfId="0" applyNumberFormat="1" applyFont="1" applyFill="1" applyBorder="1" applyAlignment="1">
      <alignment horizontal="center" vertical="center"/>
    </xf>
    <xf numFmtId="177" fontId="0" fillId="2" borderId="10" xfId="0" applyNumberFormat="1" applyFont="1" applyFill="1" applyBorder="1" applyAlignment="1">
      <alignment horizontal="center" vertical="center"/>
    </xf>
    <xf numFmtId="178" fontId="0" fillId="2" borderId="10" xfId="0" applyNumberFormat="1" applyFont="1" applyFill="1" applyBorder="1" applyAlignment="1">
      <alignment vertical="center"/>
    </xf>
    <xf numFmtId="178" fontId="0" fillId="2" borderId="31" xfId="0" applyNumberFormat="1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6" fillId="11" borderId="23" xfId="0" applyFont="1" applyFill="1" applyBorder="1">
      <alignment vertical="center"/>
    </xf>
    <xf numFmtId="176" fontId="6" fillId="11" borderId="15" xfId="0" applyNumberFormat="1" applyFont="1" applyFill="1" applyBorder="1" applyAlignment="1">
      <alignment horizontal="center" vertical="center"/>
    </xf>
    <xf numFmtId="177" fontId="0" fillId="2" borderId="23" xfId="0" applyNumberFormat="1" applyFont="1" applyFill="1" applyBorder="1" applyAlignment="1">
      <alignment horizontal="center" vertical="center"/>
    </xf>
    <xf numFmtId="178" fontId="0" fillId="2" borderId="23" xfId="0" applyNumberFormat="1" applyFont="1" applyFill="1" applyBorder="1" applyAlignment="1">
      <alignment vertical="center"/>
    </xf>
    <xf numFmtId="178" fontId="0" fillId="2" borderId="32" xfId="0" applyNumberFormat="1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35"/>
  <sheetViews>
    <sheetView zoomScale="130" zoomScaleNormal="130" topLeftCell="A9" workbookViewId="0">
      <selection activeCell="F35" sqref="F35"/>
    </sheetView>
  </sheetViews>
  <sheetFormatPr defaultColWidth="9" defaultRowHeight="13.5"/>
  <cols>
    <col min="1" max="1" width="5.25" style="85" customWidth="1"/>
    <col min="2" max="2" width="23.125" style="85" customWidth="1"/>
    <col min="3" max="3" width="23" style="84" customWidth="1"/>
    <col min="4" max="4" width="12" style="84" customWidth="1"/>
    <col min="5" max="5" width="11.6333333333333" style="84" customWidth="1"/>
    <col min="6" max="6" width="14.325" style="84" customWidth="1"/>
    <col min="7" max="7" width="13.8416666666667" style="84" customWidth="1"/>
    <col min="8" max="8" width="13.075" style="85" customWidth="1"/>
    <col min="9" max="9" width="16.5416666666667" style="84" customWidth="1"/>
    <col min="10" max="10" width="15" style="84" customWidth="1"/>
    <col min="11" max="13" width="7.125" style="84" customWidth="1"/>
    <col min="14" max="14" width="5.25" style="84" customWidth="1"/>
    <col min="15" max="15" width="13" style="85" customWidth="1"/>
    <col min="16" max="16" width="24.5" style="85" customWidth="1"/>
    <col min="17" max="17" width="9.625" style="84" customWidth="1"/>
    <col min="18" max="20" width="7.125" style="85" customWidth="1"/>
    <col min="21" max="21" width="5.25" style="85" customWidth="1"/>
    <col min="22" max="16384" width="9" style="85"/>
  </cols>
  <sheetData>
    <row r="1" ht="27" customHeight="1" spans="1:8">
      <c r="A1" s="56" t="s">
        <v>0</v>
      </c>
      <c r="B1" s="56"/>
      <c r="C1" s="56"/>
      <c r="D1" s="56"/>
      <c r="E1" s="56"/>
      <c r="F1" s="56"/>
      <c r="G1" s="56"/>
      <c r="H1" s="56"/>
    </row>
    <row r="2" ht="20.1" customHeight="1" spans="1:9">
      <c r="A2" s="86" t="s">
        <v>1</v>
      </c>
      <c r="B2" s="87" t="s">
        <v>2</v>
      </c>
      <c r="C2" s="87" t="s">
        <v>3</v>
      </c>
      <c r="D2" s="8" t="s">
        <v>4</v>
      </c>
      <c r="E2" s="88" t="s">
        <v>5</v>
      </c>
      <c r="F2" s="88" t="s">
        <v>6</v>
      </c>
      <c r="G2" s="88" t="s">
        <v>7</v>
      </c>
      <c r="H2" s="89" t="s">
        <v>8</v>
      </c>
      <c r="I2" s="84" t="s">
        <v>9</v>
      </c>
    </row>
    <row r="3" ht="20.1" customHeight="1" spans="1:8">
      <c r="A3" s="90">
        <v>1</v>
      </c>
      <c r="B3" s="91" t="s">
        <v>10</v>
      </c>
      <c r="C3" s="92" t="s">
        <v>11</v>
      </c>
      <c r="D3" s="93">
        <f>SUM(D4:D7)</f>
        <v>6934.04</v>
      </c>
      <c r="E3" s="94"/>
      <c r="F3" s="95"/>
      <c r="G3" s="95"/>
      <c r="H3" s="96"/>
    </row>
    <row r="4" ht="20.1" customHeight="1" spans="1:8">
      <c r="A4" s="97"/>
      <c r="B4" s="98"/>
      <c r="C4" s="99" t="s">
        <v>12</v>
      </c>
      <c r="D4" s="94">
        <v>4927.22</v>
      </c>
      <c r="E4" s="94" t="s">
        <v>13</v>
      </c>
      <c r="F4" s="95" t="s">
        <v>14</v>
      </c>
      <c r="G4" s="95" t="s">
        <v>15</v>
      </c>
      <c r="H4" s="96" t="s">
        <v>16</v>
      </c>
    </row>
    <row r="5" ht="20.1" customHeight="1" spans="1:8">
      <c r="A5" s="97"/>
      <c r="B5" s="98"/>
      <c r="C5" s="99" t="s">
        <v>17</v>
      </c>
      <c r="D5" s="94">
        <v>1570.5</v>
      </c>
      <c r="E5" s="94" t="s">
        <v>14</v>
      </c>
      <c r="F5" s="95" t="s">
        <v>13</v>
      </c>
      <c r="G5" s="95" t="s">
        <v>15</v>
      </c>
      <c r="H5" s="96" t="s">
        <v>16</v>
      </c>
    </row>
    <row r="6" ht="20.1" customHeight="1" spans="1:8">
      <c r="A6" s="97"/>
      <c r="B6" s="98"/>
      <c r="C6" s="99" t="s">
        <v>18</v>
      </c>
      <c r="D6" s="94">
        <v>204</v>
      </c>
      <c r="E6" s="94" t="s">
        <v>14</v>
      </c>
      <c r="F6" s="95" t="s">
        <v>13</v>
      </c>
      <c r="G6" s="95" t="s">
        <v>15</v>
      </c>
      <c r="H6" s="96" t="s">
        <v>16</v>
      </c>
    </row>
    <row r="7" ht="20.1" customHeight="1" spans="1:8">
      <c r="A7" s="97"/>
      <c r="B7" s="98"/>
      <c r="C7" s="99" t="s">
        <v>19</v>
      </c>
      <c r="D7" s="94">
        <v>232.32</v>
      </c>
      <c r="E7" s="94" t="s">
        <v>14</v>
      </c>
      <c r="F7" s="95" t="s">
        <v>13</v>
      </c>
      <c r="G7" s="95" t="s">
        <v>15</v>
      </c>
      <c r="H7" s="96" t="s">
        <v>16</v>
      </c>
    </row>
    <row r="8" ht="20.1" customHeight="1" spans="1:8">
      <c r="A8" s="97"/>
      <c r="B8" s="98"/>
      <c r="C8" s="99" t="s">
        <v>20</v>
      </c>
      <c r="D8" s="100">
        <v>695.14</v>
      </c>
      <c r="E8" s="94" t="s">
        <v>14</v>
      </c>
      <c r="F8" s="95" t="s">
        <v>13</v>
      </c>
      <c r="G8" s="95" t="s">
        <v>15</v>
      </c>
      <c r="H8" s="96" t="s">
        <v>16</v>
      </c>
    </row>
    <row r="9" ht="20.1" customHeight="1" spans="1:8">
      <c r="A9" s="97"/>
      <c r="B9" s="98"/>
      <c r="C9" s="92" t="s">
        <v>21</v>
      </c>
      <c r="D9" s="93">
        <f>SUM(D10:D13)</f>
        <v>5164.19</v>
      </c>
      <c r="E9" s="94"/>
      <c r="F9" s="95"/>
      <c r="G9" s="95"/>
      <c r="H9" s="96"/>
    </row>
    <row r="10" ht="20.1" customHeight="1" spans="1:8">
      <c r="A10" s="97"/>
      <c r="B10" s="98"/>
      <c r="C10" s="99" t="s">
        <v>12</v>
      </c>
      <c r="D10" s="94">
        <v>4609.07</v>
      </c>
      <c r="E10" s="94" t="s">
        <v>13</v>
      </c>
      <c r="F10" s="95" t="s">
        <v>14</v>
      </c>
      <c r="G10" s="95" t="s">
        <v>15</v>
      </c>
      <c r="H10" s="96" t="s">
        <v>16</v>
      </c>
    </row>
    <row r="11" ht="20.1" customHeight="1" spans="1:8">
      <c r="A11" s="97"/>
      <c r="B11" s="98"/>
      <c r="C11" s="99" t="s">
        <v>18</v>
      </c>
      <c r="D11" s="94">
        <v>204</v>
      </c>
      <c r="E11" s="94" t="s">
        <v>14</v>
      </c>
      <c r="F11" s="95" t="s">
        <v>13</v>
      </c>
      <c r="G11" s="95" t="s">
        <v>15</v>
      </c>
      <c r="H11" s="96" t="s">
        <v>16</v>
      </c>
    </row>
    <row r="12" ht="20.1" customHeight="1" spans="1:8">
      <c r="A12" s="97"/>
      <c r="B12" s="98"/>
      <c r="C12" s="99" t="s">
        <v>19</v>
      </c>
      <c r="D12" s="94">
        <v>232.32</v>
      </c>
      <c r="E12" s="94" t="s">
        <v>14</v>
      </c>
      <c r="F12" s="95" t="s">
        <v>13</v>
      </c>
      <c r="G12" s="95" t="s">
        <v>15</v>
      </c>
      <c r="H12" s="96" t="s">
        <v>16</v>
      </c>
    </row>
    <row r="13" ht="20.1" customHeight="1" spans="1:8">
      <c r="A13" s="97"/>
      <c r="B13" s="98"/>
      <c r="C13" s="94" t="s">
        <v>22</v>
      </c>
      <c r="D13" s="94">
        <v>118.8</v>
      </c>
      <c r="E13" s="94" t="s">
        <v>14</v>
      </c>
      <c r="F13" s="95" t="s">
        <v>13</v>
      </c>
      <c r="G13" s="95" t="s">
        <v>15</v>
      </c>
      <c r="H13" s="96" t="s">
        <v>16</v>
      </c>
    </row>
    <row r="14" ht="20.1" customHeight="1" spans="1:8">
      <c r="A14" s="97"/>
      <c r="B14" s="98"/>
      <c r="C14" s="94" t="s">
        <v>23</v>
      </c>
      <c r="D14" s="100">
        <v>468.67</v>
      </c>
      <c r="E14" s="94" t="s">
        <v>14</v>
      </c>
      <c r="F14" s="95" t="s">
        <v>13</v>
      </c>
      <c r="G14" s="95" t="s">
        <v>15</v>
      </c>
      <c r="H14" s="96" t="s">
        <v>16</v>
      </c>
    </row>
    <row r="15" ht="20.1" customHeight="1" spans="1:9">
      <c r="A15" s="97"/>
      <c r="B15" s="98"/>
      <c r="C15" s="101" t="s">
        <v>24</v>
      </c>
      <c r="D15" s="102">
        <f>D3+D9</f>
        <v>12098.23</v>
      </c>
      <c r="E15" s="94" t="s">
        <v>13</v>
      </c>
      <c r="F15" s="95" t="s">
        <v>14</v>
      </c>
      <c r="G15" s="95" t="s">
        <v>15</v>
      </c>
      <c r="H15" s="96" t="s">
        <v>16</v>
      </c>
      <c r="I15" s="84">
        <v>11500</v>
      </c>
    </row>
    <row r="16" ht="20.1" customHeight="1" spans="1:8">
      <c r="A16" s="97"/>
      <c r="B16" s="98"/>
      <c r="C16" s="26" t="s">
        <v>25</v>
      </c>
      <c r="D16" s="103"/>
      <c r="E16" s="94" t="s">
        <v>26</v>
      </c>
      <c r="F16" s="95" t="s">
        <v>27</v>
      </c>
      <c r="G16" s="95" t="s">
        <v>15</v>
      </c>
      <c r="H16" s="96" t="s">
        <v>16</v>
      </c>
    </row>
    <row r="17" ht="20.1" customHeight="1" spans="1:8">
      <c r="A17" s="104"/>
      <c r="B17" s="105"/>
      <c r="C17" s="26" t="s">
        <v>28</v>
      </c>
      <c r="D17" s="103"/>
      <c r="E17" s="94" t="s">
        <v>29</v>
      </c>
      <c r="F17" s="95" t="s">
        <v>27</v>
      </c>
      <c r="G17" s="95" t="s">
        <v>15</v>
      </c>
      <c r="H17" s="96" t="s">
        <v>16</v>
      </c>
    </row>
    <row r="18" ht="20.1" customHeight="1" spans="1:8">
      <c r="A18" s="97">
        <v>2</v>
      </c>
      <c r="B18" s="98" t="s">
        <v>30</v>
      </c>
      <c r="C18" s="106" t="s">
        <v>11</v>
      </c>
      <c r="D18" s="107">
        <f>SUM(D19:D23)</f>
        <v>11523.6</v>
      </c>
      <c r="E18" s="108"/>
      <c r="F18" s="109"/>
      <c r="G18" s="109"/>
      <c r="H18" s="110"/>
    </row>
    <row r="19" ht="20.1" customHeight="1" spans="1:8">
      <c r="A19" s="97"/>
      <c r="B19" s="98"/>
      <c r="C19" s="99" t="s">
        <v>12</v>
      </c>
      <c r="D19" s="94">
        <v>8605.98</v>
      </c>
      <c r="E19" s="94" t="s">
        <v>14</v>
      </c>
      <c r="F19" s="95" t="s">
        <v>13</v>
      </c>
      <c r="G19" s="95" t="s">
        <v>15</v>
      </c>
      <c r="H19" s="96" t="s">
        <v>16</v>
      </c>
    </row>
    <row r="20" ht="20.1" customHeight="1" spans="1:8">
      <c r="A20" s="97"/>
      <c r="B20" s="98"/>
      <c r="C20" s="99" t="s">
        <v>17</v>
      </c>
      <c r="D20" s="94">
        <v>2322.9</v>
      </c>
      <c r="E20" s="94" t="s">
        <v>14</v>
      </c>
      <c r="F20" s="95" t="s">
        <v>13</v>
      </c>
      <c r="G20" s="95" t="s">
        <v>15</v>
      </c>
      <c r="H20" s="96" t="s">
        <v>16</v>
      </c>
    </row>
    <row r="21" ht="20.1" customHeight="1" spans="1:8">
      <c r="A21" s="97"/>
      <c r="B21" s="98"/>
      <c r="C21" s="99" t="s">
        <v>18</v>
      </c>
      <c r="D21" s="94">
        <v>204</v>
      </c>
      <c r="E21" s="94" t="s">
        <v>14</v>
      </c>
      <c r="F21" s="95" t="s">
        <v>13</v>
      </c>
      <c r="G21" s="95" t="s">
        <v>15</v>
      </c>
      <c r="H21" s="96" t="s">
        <v>16</v>
      </c>
    </row>
    <row r="22" ht="20.1" customHeight="1" spans="1:8">
      <c r="A22" s="97"/>
      <c r="B22" s="98"/>
      <c r="C22" s="99" t="s">
        <v>19</v>
      </c>
      <c r="D22" s="94">
        <v>232.32</v>
      </c>
      <c r="E22" s="94" t="s">
        <v>14</v>
      </c>
      <c r="F22" s="95" t="s">
        <v>13</v>
      </c>
      <c r="G22" s="95" t="s">
        <v>15</v>
      </c>
      <c r="H22" s="96" t="s">
        <v>16</v>
      </c>
    </row>
    <row r="23" ht="20.1" customHeight="1" spans="1:8">
      <c r="A23" s="97"/>
      <c r="B23" s="98"/>
      <c r="C23" s="94" t="s">
        <v>22</v>
      </c>
      <c r="D23" s="94">
        <v>158.4</v>
      </c>
      <c r="E23" s="94" t="s">
        <v>14</v>
      </c>
      <c r="F23" s="95" t="s">
        <v>13</v>
      </c>
      <c r="G23" s="95" t="s">
        <v>15</v>
      </c>
      <c r="H23" s="96" t="s">
        <v>16</v>
      </c>
    </row>
    <row r="24" ht="20.1" customHeight="1" spans="1:8">
      <c r="A24" s="97"/>
      <c r="B24" s="98"/>
      <c r="C24" s="92" t="s">
        <v>21</v>
      </c>
      <c r="D24" s="93">
        <f>SUM(D25:D27)</f>
        <v>562.16</v>
      </c>
      <c r="E24" s="94"/>
      <c r="F24" s="95"/>
      <c r="G24" s="95"/>
      <c r="H24" s="96"/>
    </row>
    <row r="25" ht="20.1" customHeight="1" spans="1:8">
      <c r="A25" s="97"/>
      <c r="B25" s="98"/>
      <c r="C25" s="99" t="s">
        <v>31</v>
      </c>
      <c r="D25" s="94">
        <v>125.84</v>
      </c>
      <c r="E25" s="94" t="s">
        <v>14</v>
      </c>
      <c r="F25" s="84" t="s">
        <v>13</v>
      </c>
      <c r="G25" s="95" t="s">
        <v>15</v>
      </c>
      <c r="H25" s="96" t="s">
        <v>16</v>
      </c>
    </row>
    <row r="26" ht="20.1" customHeight="1" spans="1:8">
      <c r="A26" s="97"/>
      <c r="B26" s="98"/>
      <c r="C26" s="99" t="s">
        <v>18</v>
      </c>
      <c r="D26" s="94">
        <v>204</v>
      </c>
      <c r="E26" s="94" t="s">
        <v>14</v>
      </c>
      <c r="F26" s="95" t="s">
        <v>13</v>
      </c>
      <c r="G26" s="95" t="s">
        <v>15</v>
      </c>
      <c r="H26" s="96" t="s">
        <v>16</v>
      </c>
    </row>
    <row r="27" ht="20.1" customHeight="1" spans="1:8">
      <c r="A27" s="97"/>
      <c r="B27" s="98"/>
      <c r="C27" s="99" t="s">
        <v>19</v>
      </c>
      <c r="D27" s="94">
        <v>232.32</v>
      </c>
      <c r="E27" s="94" t="s">
        <v>14</v>
      </c>
      <c r="F27" s="95" t="s">
        <v>13</v>
      </c>
      <c r="G27" s="95" t="s">
        <v>15</v>
      </c>
      <c r="H27" s="96" t="s">
        <v>16</v>
      </c>
    </row>
    <row r="28" ht="20.1" customHeight="1" spans="1:9">
      <c r="A28" s="97"/>
      <c r="B28" s="98"/>
      <c r="C28" s="101" t="s">
        <v>24</v>
      </c>
      <c r="D28" s="102">
        <f>D18+D24</f>
        <v>12085.76</v>
      </c>
      <c r="E28" s="94" t="s">
        <v>14</v>
      </c>
      <c r="F28" s="95" t="s">
        <v>13</v>
      </c>
      <c r="G28" s="95" t="s">
        <v>15</v>
      </c>
      <c r="H28" s="96" t="s">
        <v>16</v>
      </c>
      <c r="I28" s="84">
        <v>12000</v>
      </c>
    </row>
    <row r="29" ht="20.1" customHeight="1" spans="1:8">
      <c r="A29" s="97"/>
      <c r="B29" s="98"/>
      <c r="C29" s="26" t="s">
        <v>25</v>
      </c>
      <c r="D29" s="103"/>
      <c r="E29" s="94"/>
      <c r="F29" s="95"/>
      <c r="G29" s="111"/>
      <c r="H29" s="96"/>
    </row>
    <row r="30" ht="20.1" customHeight="1" spans="1:8">
      <c r="A30" s="112"/>
      <c r="B30" s="113"/>
      <c r="C30" s="114" t="s">
        <v>28</v>
      </c>
      <c r="D30" s="103"/>
      <c r="E30" s="115"/>
      <c r="F30" s="116"/>
      <c r="G30" s="115"/>
      <c r="H30" s="96"/>
    </row>
    <row r="31" ht="20.1" customHeight="1" spans="1:8">
      <c r="A31" s="42" t="s">
        <v>32</v>
      </c>
      <c r="B31" s="43"/>
      <c r="C31" s="117" t="s">
        <v>33</v>
      </c>
      <c r="D31" s="118">
        <f>D15+D28-D32</f>
        <v>23906.79</v>
      </c>
      <c r="E31" s="119"/>
      <c r="F31" s="120"/>
      <c r="G31" s="121"/>
      <c r="H31" s="122"/>
    </row>
    <row r="32" ht="20.1" customHeight="1" spans="1:8">
      <c r="A32" s="75"/>
      <c r="B32" s="76"/>
      <c r="C32" s="123" t="s">
        <v>34</v>
      </c>
      <c r="D32" s="124">
        <f>D13+D23</f>
        <v>277.2</v>
      </c>
      <c r="E32" s="125"/>
      <c r="F32" s="126"/>
      <c r="G32" s="127"/>
      <c r="H32" s="128"/>
    </row>
    <row r="33" ht="20.1" customHeight="1" spans="1:9">
      <c r="A33" s="49"/>
      <c r="B33" s="50"/>
      <c r="C33" s="129" t="s">
        <v>35</v>
      </c>
      <c r="D33" s="130">
        <f>D15+D28</f>
        <v>24183.99</v>
      </c>
      <c r="E33" s="131"/>
      <c r="F33" s="132"/>
      <c r="G33" s="133"/>
      <c r="H33" s="134"/>
      <c r="I33" s="84">
        <f>I15+I28</f>
        <v>23500</v>
      </c>
    </row>
    <row r="34" ht="20.1" customHeight="1"/>
    <row r="35" ht="20.1" customHeight="1" spans="1:8">
      <c r="A35" s="135"/>
      <c r="B35" s="135"/>
      <c r="C35" s="135"/>
      <c r="D35" s="135"/>
      <c r="E35" s="135"/>
      <c r="F35" s="135"/>
      <c r="G35" s="135"/>
      <c r="H35" s="135"/>
    </row>
  </sheetData>
  <mergeCells count="7">
    <mergeCell ref="A1:H1"/>
    <mergeCell ref="A3:A17"/>
    <mergeCell ref="A18:A30"/>
    <mergeCell ref="B3:B17"/>
    <mergeCell ref="B18:B30"/>
    <mergeCell ref="H31:H33"/>
    <mergeCell ref="A31:B33"/>
  </mergeCells>
  <pageMargins left="0.748031496062992" right="0.748031496062992" top="0.984251968503937" bottom="0.984251968503937" header="0.511811023622047" footer="0.511811023622047"/>
  <pageSetup paperSize="9" scale="67" fitToWidth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1"/>
  <sheetViews>
    <sheetView zoomScale="130" zoomScaleNormal="130" topLeftCell="A42" workbookViewId="0">
      <selection activeCell="J57" sqref="J57"/>
    </sheetView>
  </sheetViews>
  <sheetFormatPr defaultColWidth="9" defaultRowHeight="13.5"/>
  <cols>
    <col min="1" max="1" width="4.80833333333333" style="1" customWidth="1"/>
    <col min="2" max="2" width="19.125" style="1" customWidth="1"/>
    <col min="3" max="3" width="38.25" style="1" customWidth="1"/>
    <col min="4" max="4" width="17.5" style="3" customWidth="1"/>
    <col min="5" max="5" width="15.2833333333333" style="2" customWidth="1"/>
    <col min="6" max="6" width="13.8416666666667" style="1" customWidth="1"/>
    <col min="7" max="7" width="14.875" style="4" customWidth="1"/>
    <col min="8" max="8" width="9" style="1"/>
    <col min="9" max="9" width="15.1916666666667" style="2" customWidth="1"/>
    <col min="10" max="16384" width="9" style="1"/>
  </cols>
  <sheetData>
    <row r="1" ht="32.25" customHeight="1" spans="2:8">
      <c r="B1" s="56" t="s">
        <v>36</v>
      </c>
      <c r="C1" s="56"/>
      <c r="D1" s="56"/>
      <c r="E1" s="56"/>
      <c r="F1" s="56"/>
      <c r="G1" s="56"/>
      <c r="H1" s="56"/>
    </row>
    <row r="2" s="2" customFormat="1" ht="20.1" customHeight="1" spans="1:9">
      <c r="A2" s="6" t="s">
        <v>1</v>
      </c>
      <c r="B2" s="7" t="s">
        <v>2</v>
      </c>
      <c r="C2" s="7" t="s">
        <v>3</v>
      </c>
      <c r="D2" s="8" t="s">
        <v>37</v>
      </c>
      <c r="E2" s="9" t="s">
        <v>5</v>
      </c>
      <c r="F2" s="9" t="s">
        <v>6</v>
      </c>
      <c r="G2" s="9" t="s">
        <v>7</v>
      </c>
      <c r="H2" s="10" t="s">
        <v>8</v>
      </c>
      <c r="I2" s="84" t="s">
        <v>9</v>
      </c>
    </row>
    <row r="3" s="2" customFormat="1" ht="20.1" customHeight="1" spans="1:8">
      <c r="A3" s="25">
        <v>1</v>
      </c>
      <c r="B3" s="28" t="s">
        <v>38</v>
      </c>
      <c r="C3" s="20" t="s">
        <v>39</v>
      </c>
      <c r="D3" s="14">
        <v>246.88</v>
      </c>
      <c r="E3" s="15" t="s">
        <v>14</v>
      </c>
      <c r="F3" s="15" t="s">
        <v>13</v>
      </c>
      <c r="G3" s="27" t="s">
        <v>40</v>
      </c>
      <c r="H3" s="16" t="s">
        <v>16</v>
      </c>
    </row>
    <row r="4" ht="20.1" customHeight="1" spans="1:8">
      <c r="A4" s="25"/>
      <c r="B4" s="28"/>
      <c r="C4" s="19" t="s">
        <v>41</v>
      </c>
      <c r="D4" s="14">
        <v>690.06</v>
      </c>
      <c r="E4" s="15" t="s">
        <v>14</v>
      </c>
      <c r="F4" s="15" t="s">
        <v>13</v>
      </c>
      <c r="G4" s="27" t="s">
        <v>40</v>
      </c>
      <c r="H4" s="16" t="s">
        <v>16</v>
      </c>
    </row>
    <row r="5" ht="20.1" customHeight="1" spans="1:8">
      <c r="A5" s="25"/>
      <c r="B5" s="28"/>
      <c r="C5" s="19" t="s">
        <v>17</v>
      </c>
      <c r="D5" s="14">
        <v>743.4</v>
      </c>
      <c r="E5" s="15" t="s">
        <v>14</v>
      </c>
      <c r="F5" s="15" t="s">
        <v>13</v>
      </c>
      <c r="G5" s="27" t="s">
        <v>40</v>
      </c>
      <c r="H5" s="16" t="s">
        <v>16</v>
      </c>
    </row>
    <row r="6" ht="20.1" customHeight="1" spans="1:8">
      <c r="A6" s="25"/>
      <c r="B6" s="28"/>
      <c r="C6" s="13" t="s">
        <v>42</v>
      </c>
      <c r="D6" s="14">
        <v>134.2</v>
      </c>
      <c r="E6" s="15" t="s">
        <v>13</v>
      </c>
      <c r="F6" s="15" t="s">
        <v>14</v>
      </c>
      <c r="G6" s="27" t="s">
        <v>40</v>
      </c>
      <c r="H6" s="16" t="s">
        <v>16</v>
      </c>
    </row>
    <row r="7" ht="20.1" customHeight="1" spans="1:8">
      <c r="A7" s="25"/>
      <c r="B7" s="28"/>
      <c r="C7" s="19" t="s">
        <v>19</v>
      </c>
      <c r="D7" s="14">
        <v>45.61</v>
      </c>
      <c r="E7" s="15" t="s">
        <v>14</v>
      </c>
      <c r="F7" s="15" t="s">
        <v>13</v>
      </c>
      <c r="G7" s="27" t="s">
        <v>40</v>
      </c>
      <c r="H7" s="16" t="s">
        <v>16</v>
      </c>
    </row>
    <row r="8" ht="20.1" customHeight="1" spans="1:8">
      <c r="A8" s="25"/>
      <c r="B8" s="28"/>
      <c r="C8" s="57" t="s">
        <v>43</v>
      </c>
      <c r="D8" s="58" t="s">
        <v>44</v>
      </c>
      <c r="E8" s="15"/>
      <c r="F8" s="15"/>
      <c r="G8" s="27"/>
      <c r="H8" s="16"/>
    </row>
    <row r="9" ht="20.1" customHeight="1" spans="1:9">
      <c r="A9" s="25"/>
      <c r="B9" s="28"/>
      <c r="C9" s="23" t="s">
        <v>24</v>
      </c>
      <c r="D9" s="24">
        <f>SUM(D3:D7)</f>
        <v>1860.15</v>
      </c>
      <c r="E9" s="15" t="s">
        <v>14</v>
      </c>
      <c r="F9" s="15" t="s">
        <v>13</v>
      </c>
      <c r="G9" s="27" t="s">
        <v>40</v>
      </c>
      <c r="H9" s="16" t="s">
        <v>16</v>
      </c>
      <c r="I9" s="2">
        <v>2600</v>
      </c>
    </row>
    <row r="10" s="2" customFormat="1" ht="20.1" customHeight="1" spans="1:8">
      <c r="A10" s="25">
        <v>2</v>
      </c>
      <c r="B10" s="26" t="s">
        <v>45</v>
      </c>
      <c r="C10" s="20" t="s">
        <v>39</v>
      </c>
      <c r="D10" s="14">
        <v>212.8</v>
      </c>
      <c r="E10" s="15" t="s">
        <v>14</v>
      </c>
      <c r="F10" s="15" t="s">
        <v>13</v>
      </c>
      <c r="G10" s="27" t="s">
        <v>40</v>
      </c>
      <c r="H10" s="16" t="s">
        <v>16</v>
      </c>
    </row>
    <row r="11" ht="20.1" customHeight="1" spans="1:8">
      <c r="A11" s="25"/>
      <c r="B11" s="26"/>
      <c r="C11" s="19" t="s">
        <v>41</v>
      </c>
      <c r="D11" s="14">
        <v>1137.36</v>
      </c>
      <c r="E11" s="15" t="s">
        <v>14</v>
      </c>
      <c r="F11" s="15" t="s">
        <v>13</v>
      </c>
      <c r="G11" s="27" t="s">
        <v>40</v>
      </c>
      <c r="H11" s="16" t="s">
        <v>16</v>
      </c>
    </row>
    <row r="12" ht="20.1" customHeight="1" spans="1:8">
      <c r="A12" s="25"/>
      <c r="B12" s="26"/>
      <c r="C12" s="19" t="s">
        <v>17</v>
      </c>
      <c r="D12" s="14">
        <v>939.6</v>
      </c>
      <c r="E12" s="15" t="s">
        <v>14</v>
      </c>
      <c r="F12" s="15" t="s">
        <v>13</v>
      </c>
      <c r="G12" s="27" t="s">
        <v>40</v>
      </c>
      <c r="H12" s="16" t="s">
        <v>16</v>
      </c>
    </row>
    <row r="13" ht="20.1" customHeight="1" spans="1:8">
      <c r="A13" s="25"/>
      <c r="B13" s="26"/>
      <c r="C13" s="13" t="s">
        <v>42</v>
      </c>
      <c r="D13" s="14">
        <v>192.76</v>
      </c>
      <c r="E13" s="15" t="s">
        <v>13</v>
      </c>
      <c r="F13" s="15" t="s">
        <v>14</v>
      </c>
      <c r="G13" s="27" t="s">
        <v>40</v>
      </c>
      <c r="H13" s="16" t="s">
        <v>16</v>
      </c>
    </row>
    <row r="14" ht="20.1" customHeight="1" spans="1:8">
      <c r="A14" s="25"/>
      <c r="B14" s="28"/>
      <c r="C14" s="19" t="s">
        <v>19</v>
      </c>
      <c r="D14" s="14">
        <v>45.61</v>
      </c>
      <c r="E14" s="15" t="s">
        <v>14</v>
      </c>
      <c r="F14" s="15" t="s">
        <v>13</v>
      </c>
      <c r="G14" s="27" t="s">
        <v>40</v>
      </c>
      <c r="H14" s="16" t="s">
        <v>16</v>
      </c>
    </row>
    <row r="15" ht="20.1" customHeight="1" spans="1:8">
      <c r="A15" s="25"/>
      <c r="B15" s="28"/>
      <c r="C15" s="19" t="s">
        <v>46</v>
      </c>
      <c r="D15" s="14">
        <v>33.28</v>
      </c>
      <c r="E15" s="15" t="s">
        <v>14</v>
      </c>
      <c r="F15" s="15" t="s">
        <v>13</v>
      </c>
      <c r="G15" s="27" t="s">
        <v>40</v>
      </c>
      <c r="H15" s="16" t="s">
        <v>16</v>
      </c>
    </row>
    <row r="16" ht="20.1" customHeight="1" spans="1:8">
      <c r="A16" s="25"/>
      <c r="B16" s="28"/>
      <c r="C16" s="59" t="s">
        <v>47</v>
      </c>
      <c r="D16" s="60">
        <v>1243.04</v>
      </c>
      <c r="E16" s="15" t="s">
        <v>13</v>
      </c>
      <c r="F16" s="15" t="s">
        <v>14</v>
      </c>
      <c r="G16" s="27" t="s">
        <v>40</v>
      </c>
      <c r="H16" s="16" t="s">
        <v>16</v>
      </c>
    </row>
    <row r="17" ht="20.1" customHeight="1" spans="1:8">
      <c r="A17" s="25"/>
      <c r="B17" s="26"/>
      <c r="C17" s="59" t="s">
        <v>48</v>
      </c>
      <c r="D17" s="61">
        <v>134.2</v>
      </c>
      <c r="E17" s="15" t="s">
        <v>13</v>
      </c>
      <c r="F17" s="15" t="s">
        <v>14</v>
      </c>
      <c r="G17" s="27" t="s">
        <v>40</v>
      </c>
      <c r="H17" s="16" t="s">
        <v>16</v>
      </c>
    </row>
    <row r="18" ht="20.1" customHeight="1" spans="1:8">
      <c r="A18" s="25"/>
      <c r="B18" s="26"/>
      <c r="C18" s="59" t="s">
        <v>49</v>
      </c>
      <c r="D18" s="62">
        <v>297.6</v>
      </c>
      <c r="E18" s="15" t="s">
        <v>13</v>
      </c>
      <c r="F18" s="15" t="s">
        <v>14</v>
      </c>
      <c r="G18" s="27" t="s">
        <v>40</v>
      </c>
      <c r="H18" s="16" t="s">
        <v>16</v>
      </c>
    </row>
    <row r="19" ht="20.1" customHeight="1" spans="1:8">
      <c r="A19" s="25"/>
      <c r="B19" s="26"/>
      <c r="C19" s="57" t="s">
        <v>43</v>
      </c>
      <c r="D19" s="58" t="s">
        <v>44</v>
      </c>
      <c r="E19" s="15"/>
      <c r="F19" s="15"/>
      <c r="G19" s="27"/>
      <c r="H19" s="16"/>
    </row>
    <row r="20" ht="20.1" customHeight="1" spans="1:9">
      <c r="A20" s="25"/>
      <c r="B20" s="26"/>
      <c r="C20" s="23" t="s">
        <v>24</v>
      </c>
      <c r="D20" s="24">
        <f>SUM(D10:D18)</f>
        <v>4236.25</v>
      </c>
      <c r="E20" s="63" t="s">
        <v>14</v>
      </c>
      <c r="F20" s="15" t="s">
        <v>13</v>
      </c>
      <c r="G20" s="27" t="s">
        <v>40</v>
      </c>
      <c r="H20" s="16" t="s">
        <v>16</v>
      </c>
      <c r="I20" s="2">
        <v>5800</v>
      </c>
    </row>
    <row r="21" s="2" customFormat="1" ht="20.1" customHeight="1" spans="1:8">
      <c r="A21" s="25">
        <v>3</v>
      </c>
      <c r="B21" s="28" t="s">
        <v>50</v>
      </c>
      <c r="C21" s="20" t="s">
        <v>39</v>
      </c>
      <c r="D21" s="14">
        <v>246.88</v>
      </c>
      <c r="E21" s="63" t="s">
        <v>14</v>
      </c>
      <c r="F21" s="15" t="s">
        <v>13</v>
      </c>
      <c r="G21" s="27" t="s">
        <v>40</v>
      </c>
      <c r="H21" s="16" t="s">
        <v>16</v>
      </c>
    </row>
    <row r="22" ht="20.1" customHeight="1" spans="1:8">
      <c r="A22" s="25"/>
      <c r="B22" s="28"/>
      <c r="C22" s="19" t="s">
        <v>41</v>
      </c>
      <c r="D22" s="14">
        <v>690.06</v>
      </c>
      <c r="E22" s="63" t="s">
        <v>14</v>
      </c>
      <c r="F22" s="15" t="s">
        <v>13</v>
      </c>
      <c r="G22" s="27" t="s">
        <v>40</v>
      </c>
      <c r="H22" s="16" t="s">
        <v>16</v>
      </c>
    </row>
    <row r="23" ht="20.1" customHeight="1" spans="1:8">
      <c r="A23" s="25"/>
      <c r="B23" s="28"/>
      <c r="C23" s="19" t="s">
        <v>17</v>
      </c>
      <c r="D23" s="14">
        <v>743.4</v>
      </c>
      <c r="E23" s="63" t="s">
        <v>14</v>
      </c>
      <c r="F23" s="15" t="s">
        <v>13</v>
      </c>
      <c r="G23" s="27" t="s">
        <v>40</v>
      </c>
      <c r="H23" s="16" t="s">
        <v>16</v>
      </c>
    </row>
    <row r="24" ht="20.1" customHeight="1" spans="1:8">
      <c r="A24" s="25"/>
      <c r="B24" s="28"/>
      <c r="C24" s="13" t="s">
        <v>42</v>
      </c>
      <c r="D24" s="14">
        <v>134.2</v>
      </c>
      <c r="E24" s="15" t="s">
        <v>13</v>
      </c>
      <c r="F24" s="15" t="s">
        <v>14</v>
      </c>
      <c r="G24" s="27" t="s">
        <v>40</v>
      </c>
      <c r="H24" s="16" t="s">
        <v>16</v>
      </c>
    </row>
    <row r="25" ht="20.1" customHeight="1" spans="1:8">
      <c r="A25" s="25"/>
      <c r="B25" s="28"/>
      <c r="C25" s="19" t="s">
        <v>19</v>
      </c>
      <c r="D25" s="14">
        <v>45.61</v>
      </c>
      <c r="E25" s="15" t="s">
        <v>14</v>
      </c>
      <c r="F25" s="15" t="s">
        <v>13</v>
      </c>
      <c r="G25" s="27" t="s">
        <v>40</v>
      </c>
      <c r="H25" s="16" t="s">
        <v>16</v>
      </c>
    </row>
    <row r="26" ht="20.1" customHeight="1" spans="1:8">
      <c r="A26" s="25"/>
      <c r="B26" s="28"/>
      <c r="C26" s="57" t="s">
        <v>43</v>
      </c>
      <c r="D26" s="58" t="s">
        <v>51</v>
      </c>
      <c r="E26" s="15"/>
      <c r="F26" s="15"/>
      <c r="G26" s="27"/>
      <c r="H26" s="16"/>
    </row>
    <row r="27" ht="20.1" customHeight="1" spans="1:9">
      <c r="A27" s="25"/>
      <c r="B27" s="28"/>
      <c r="C27" s="23" t="s">
        <v>52</v>
      </c>
      <c r="D27" s="24">
        <f>SUM(D21:D25)</f>
        <v>1860.15</v>
      </c>
      <c r="E27" s="63" t="s">
        <v>14</v>
      </c>
      <c r="F27" s="15" t="s">
        <v>13</v>
      </c>
      <c r="G27" s="27" t="s">
        <v>40</v>
      </c>
      <c r="H27" s="16" t="s">
        <v>16</v>
      </c>
      <c r="I27" s="2">
        <v>2600</v>
      </c>
    </row>
    <row r="28" ht="20.1" customHeight="1" spans="1:8">
      <c r="A28" s="25">
        <v>4</v>
      </c>
      <c r="B28" s="28" t="s">
        <v>53</v>
      </c>
      <c r="C28" s="64" t="s">
        <v>39</v>
      </c>
      <c r="D28" s="14">
        <v>246.88</v>
      </c>
      <c r="E28" s="15" t="s">
        <v>14</v>
      </c>
      <c r="F28" s="15" t="s">
        <v>13</v>
      </c>
      <c r="G28" s="27" t="s">
        <v>40</v>
      </c>
      <c r="H28" s="16" t="s">
        <v>16</v>
      </c>
    </row>
    <row r="29" ht="20.1" customHeight="1" spans="1:8">
      <c r="A29" s="25"/>
      <c r="B29" s="28"/>
      <c r="C29" s="19" t="s">
        <v>54</v>
      </c>
      <c r="D29" s="14">
        <v>60</v>
      </c>
      <c r="E29" s="15" t="s">
        <v>13</v>
      </c>
      <c r="F29" s="15" t="s">
        <v>14</v>
      </c>
      <c r="G29" s="27" t="s">
        <v>40</v>
      </c>
      <c r="H29" s="16" t="s">
        <v>16</v>
      </c>
    </row>
    <row r="30" ht="20.1" customHeight="1" spans="1:8">
      <c r="A30" s="25"/>
      <c r="B30" s="28"/>
      <c r="C30" s="57" t="s">
        <v>43</v>
      </c>
      <c r="D30" s="58" t="s">
        <v>55</v>
      </c>
      <c r="E30" s="15"/>
      <c r="F30" s="15"/>
      <c r="G30" s="27"/>
      <c r="H30" s="16" t="s">
        <v>16</v>
      </c>
    </row>
    <row r="31" ht="20.1" customHeight="1" spans="1:9">
      <c r="A31" s="25"/>
      <c r="B31" s="28"/>
      <c r="C31" s="23" t="s">
        <v>52</v>
      </c>
      <c r="D31" s="24">
        <f>SUM(D28:D29)</f>
        <v>306.88</v>
      </c>
      <c r="E31" s="63" t="s">
        <v>14</v>
      </c>
      <c r="F31" s="15" t="s">
        <v>13</v>
      </c>
      <c r="G31" s="27" t="s">
        <v>40</v>
      </c>
      <c r="H31" s="16" t="s">
        <v>16</v>
      </c>
      <c r="I31" s="2">
        <v>300</v>
      </c>
    </row>
    <row r="32" ht="20.1" customHeight="1" spans="1:8">
      <c r="A32" s="11">
        <v>5</v>
      </c>
      <c r="B32" s="12" t="s">
        <v>56</v>
      </c>
      <c r="C32" s="20" t="s">
        <v>39</v>
      </c>
      <c r="D32" s="14">
        <v>246.88</v>
      </c>
      <c r="E32" s="15" t="s">
        <v>14</v>
      </c>
      <c r="F32" s="15" t="s">
        <v>13</v>
      </c>
      <c r="G32" s="27" t="s">
        <v>40</v>
      </c>
      <c r="H32" s="16" t="s">
        <v>16</v>
      </c>
    </row>
    <row r="33" ht="20.1" customHeight="1" spans="1:8">
      <c r="A33" s="17"/>
      <c r="B33" s="18"/>
      <c r="C33" s="19" t="s">
        <v>41</v>
      </c>
      <c r="D33" s="14">
        <v>1137.36</v>
      </c>
      <c r="E33" s="15" t="s">
        <v>14</v>
      </c>
      <c r="F33" s="15" t="s">
        <v>13</v>
      </c>
      <c r="G33" s="27" t="s">
        <v>40</v>
      </c>
      <c r="H33" s="16" t="s">
        <v>16</v>
      </c>
    </row>
    <row r="34" ht="20.1" customHeight="1" spans="1:8">
      <c r="A34" s="17"/>
      <c r="B34" s="18"/>
      <c r="C34" s="19" t="s">
        <v>17</v>
      </c>
      <c r="D34" s="14">
        <v>939.6</v>
      </c>
      <c r="E34" s="15" t="s">
        <v>14</v>
      </c>
      <c r="F34" s="15" t="s">
        <v>13</v>
      </c>
      <c r="G34" s="27" t="s">
        <v>40</v>
      </c>
      <c r="H34" s="16" t="s">
        <v>16</v>
      </c>
    </row>
    <row r="35" ht="20.1" customHeight="1" spans="1:8">
      <c r="A35" s="17"/>
      <c r="B35" s="18"/>
      <c r="C35" s="13" t="s">
        <v>42</v>
      </c>
      <c r="D35" s="14">
        <v>192.76</v>
      </c>
      <c r="E35" s="15" t="s">
        <v>13</v>
      </c>
      <c r="F35" s="15" t="s">
        <v>14</v>
      </c>
      <c r="G35" s="27" t="s">
        <v>40</v>
      </c>
      <c r="H35" s="16" t="s">
        <v>16</v>
      </c>
    </row>
    <row r="36" ht="20.1" customHeight="1" spans="1:8">
      <c r="A36" s="17"/>
      <c r="B36" s="18"/>
      <c r="C36" s="13" t="s">
        <v>19</v>
      </c>
      <c r="D36" s="14">
        <v>45.61</v>
      </c>
      <c r="E36" s="15" t="s">
        <v>14</v>
      </c>
      <c r="F36" s="15" t="s">
        <v>13</v>
      </c>
      <c r="G36" s="27" t="s">
        <v>40</v>
      </c>
      <c r="H36" s="16" t="s">
        <v>16</v>
      </c>
    </row>
    <row r="37" ht="20.1" customHeight="1" spans="1:8">
      <c r="A37" s="17"/>
      <c r="B37" s="18"/>
      <c r="C37" s="57" t="s">
        <v>43</v>
      </c>
      <c r="D37" s="58" t="s">
        <v>57</v>
      </c>
      <c r="E37" s="15"/>
      <c r="F37" s="15"/>
      <c r="G37" s="27"/>
      <c r="H37" s="16"/>
    </row>
    <row r="38" ht="20.1" customHeight="1" spans="1:8">
      <c r="A38" s="17"/>
      <c r="B38" s="18"/>
      <c r="C38" s="33" t="s">
        <v>58</v>
      </c>
      <c r="D38" s="24">
        <f>SUM(D32:D36)</f>
        <v>2562.21</v>
      </c>
      <c r="E38" s="63" t="s">
        <v>13</v>
      </c>
      <c r="F38" s="15" t="s">
        <v>14</v>
      </c>
      <c r="G38" s="27" t="s">
        <v>40</v>
      </c>
      <c r="H38" s="16" t="s">
        <v>16</v>
      </c>
    </row>
    <row r="39" ht="20.1" customHeight="1" spans="1:8">
      <c r="A39" s="25"/>
      <c r="B39" s="31"/>
      <c r="C39" s="65" t="s">
        <v>59</v>
      </c>
      <c r="D39" s="66">
        <v>1258.92</v>
      </c>
      <c r="E39" s="63" t="s">
        <v>13</v>
      </c>
      <c r="F39" s="15" t="s">
        <v>14</v>
      </c>
      <c r="G39" s="27" t="s">
        <v>40</v>
      </c>
      <c r="H39" s="16" t="s">
        <v>16</v>
      </c>
    </row>
    <row r="40" ht="20.1" customHeight="1" spans="1:8">
      <c r="A40" s="25"/>
      <c r="B40" s="31"/>
      <c r="C40" s="65" t="s">
        <v>60</v>
      </c>
      <c r="D40" s="66">
        <v>45.61</v>
      </c>
      <c r="E40" s="15" t="s">
        <v>14</v>
      </c>
      <c r="F40" s="15" t="s">
        <v>13</v>
      </c>
      <c r="G40" s="27" t="s">
        <v>40</v>
      </c>
      <c r="H40" s="16" t="s">
        <v>16</v>
      </c>
    </row>
    <row r="41" ht="20.1" customHeight="1" spans="1:8">
      <c r="A41" s="25"/>
      <c r="B41" s="31"/>
      <c r="C41" s="67" t="s">
        <v>61</v>
      </c>
      <c r="D41" s="66">
        <v>33.28</v>
      </c>
      <c r="E41" s="15" t="s">
        <v>14</v>
      </c>
      <c r="F41" s="15" t="s">
        <v>13</v>
      </c>
      <c r="G41" s="27" t="s">
        <v>40</v>
      </c>
      <c r="H41" s="16" t="s">
        <v>16</v>
      </c>
    </row>
    <row r="42" ht="20.1" customHeight="1" spans="1:9">
      <c r="A42" s="17"/>
      <c r="B42" s="18"/>
      <c r="C42" s="23" t="s">
        <v>62</v>
      </c>
      <c r="D42" s="24">
        <f>SUM(D39:D41)</f>
        <v>1337.81</v>
      </c>
      <c r="E42" s="63" t="s">
        <v>13</v>
      </c>
      <c r="F42" s="15" t="s">
        <v>14</v>
      </c>
      <c r="G42" s="27" t="s">
        <v>40</v>
      </c>
      <c r="H42" s="16" t="s">
        <v>16</v>
      </c>
      <c r="I42" s="2">
        <v>9000</v>
      </c>
    </row>
    <row r="43" ht="20.1" customHeight="1" spans="1:8">
      <c r="A43" s="25">
        <v>6</v>
      </c>
      <c r="B43" s="31" t="s">
        <v>63</v>
      </c>
      <c r="C43" s="20" t="s">
        <v>39</v>
      </c>
      <c r="D43" s="14">
        <v>212.8</v>
      </c>
      <c r="E43" s="15" t="s">
        <v>14</v>
      </c>
      <c r="F43" s="15" t="s">
        <v>13</v>
      </c>
      <c r="G43" s="27" t="s">
        <v>40</v>
      </c>
      <c r="H43" s="16" t="s">
        <v>16</v>
      </c>
    </row>
    <row r="44" ht="20.1" customHeight="1" spans="1:8">
      <c r="A44" s="25"/>
      <c r="B44" s="31"/>
      <c r="C44" s="19" t="s">
        <v>64</v>
      </c>
      <c r="D44" s="68">
        <v>77.34</v>
      </c>
      <c r="E44" s="15" t="s">
        <v>13</v>
      </c>
      <c r="F44" s="15" t="s">
        <v>14</v>
      </c>
      <c r="G44" s="27" t="s">
        <v>40</v>
      </c>
      <c r="H44" s="16" t="s">
        <v>16</v>
      </c>
    </row>
    <row r="45" ht="20.1" customHeight="1" spans="1:8">
      <c r="A45" s="25"/>
      <c r="B45" s="31"/>
      <c r="C45" s="19" t="s">
        <v>65</v>
      </c>
      <c r="D45" s="34">
        <v>3172.27</v>
      </c>
      <c r="E45" s="15" t="s">
        <v>13</v>
      </c>
      <c r="F45" s="15" t="s">
        <v>14</v>
      </c>
      <c r="G45" s="27" t="s">
        <v>40</v>
      </c>
      <c r="H45" s="16" t="s">
        <v>16</v>
      </c>
    </row>
    <row r="46" ht="20.1" customHeight="1" spans="1:8">
      <c r="A46" s="25"/>
      <c r="B46" s="31"/>
      <c r="C46" s="19" t="s">
        <v>66</v>
      </c>
      <c r="D46" s="34">
        <v>706.14</v>
      </c>
      <c r="E46" s="15" t="s">
        <v>13</v>
      </c>
      <c r="F46" s="15" t="s">
        <v>14</v>
      </c>
      <c r="G46" s="27" t="s">
        <v>40</v>
      </c>
      <c r="H46" s="16" t="s">
        <v>16</v>
      </c>
    </row>
    <row r="47" ht="20.1" customHeight="1" spans="1:8">
      <c r="A47" s="25"/>
      <c r="B47" s="31"/>
      <c r="C47" s="19" t="s">
        <v>67</v>
      </c>
      <c r="D47" s="34">
        <v>114.08</v>
      </c>
      <c r="E47" s="15" t="s">
        <v>14</v>
      </c>
      <c r="F47" s="15" t="s">
        <v>13</v>
      </c>
      <c r="G47" s="27" t="s">
        <v>40</v>
      </c>
      <c r="H47" s="16" t="s">
        <v>16</v>
      </c>
    </row>
    <row r="48" ht="20.1" customHeight="1" spans="1:8">
      <c r="A48" s="25"/>
      <c r="B48" s="31"/>
      <c r="C48" s="65" t="s">
        <v>68</v>
      </c>
      <c r="D48" s="66">
        <v>3076.96</v>
      </c>
      <c r="E48" s="15" t="s">
        <v>14</v>
      </c>
      <c r="F48" s="15" t="s">
        <v>13</v>
      </c>
      <c r="G48" s="27" t="s">
        <v>40</v>
      </c>
      <c r="H48" s="16" t="s">
        <v>16</v>
      </c>
    </row>
    <row r="49" ht="20.1" customHeight="1" spans="1:8">
      <c r="A49" s="25"/>
      <c r="B49" s="31"/>
      <c r="C49" s="57" t="s">
        <v>43</v>
      </c>
      <c r="D49" s="69" t="s">
        <v>69</v>
      </c>
      <c r="E49" s="15"/>
      <c r="F49" s="15"/>
      <c r="G49" s="27"/>
      <c r="H49" s="16"/>
    </row>
    <row r="50" ht="20.1" customHeight="1" spans="1:8">
      <c r="A50" s="25"/>
      <c r="B50" s="31"/>
      <c r="C50" s="33" t="s">
        <v>70</v>
      </c>
      <c r="D50" s="24">
        <f>SUM(D43:D48)-D44</f>
        <v>7282.25</v>
      </c>
      <c r="E50" s="15" t="s">
        <v>13</v>
      </c>
      <c r="F50" s="15" t="s">
        <v>14</v>
      </c>
      <c r="G50" s="27" t="s">
        <v>40</v>
      </c>
      <c r="H50" s="16" t="s">
        <v>16</v>
      </c>
    </row>
    <row r="51" ht="20.1" customHeight="1" spans="1:8">
      <c r="A51" s="25"/>
      <c r="B51" s="31"/>
      <c r="C51" s="59" t="s">
        <v>71</v>
      </c>
      <c r="D51" s="60">
        <v>1243.04</v>
      </c>
      <c r="E51" s="15" t="s">
        <v>13</v>
      </c>
      <c r="F51" s="15" t="s">
        <v>14</v>
      </c>
      <c r="G51" s="27" t="s">
        <v>40</v>
      </c>
      <c r="H51" s="16" t="s">
        <v>16</v>
      </c>
    </row>
    <row r="52" ht="20.1" customHeight="1" spans="1:8">
      <c r="A52" s="25"/>
      <c r="B52" s="31"/>
      <c r="C52" s="59" t="s">
        <v>72</v>
      </c>
      <c r="D52" s="61">
        <v>134.2</v>
      </c>
      <c r="E52" s="15" t="s">
        <v>13</v>
      </c>
      <c r="F52" s="15" t="s">
        <v>14</v>
      </c>
      <c r="G52" s="27" t="s">
        <v>40</v>
      </c>
      <c r="H52" s="16" t="s">
        <v>16</v>
      </c>
    </row>
    <row r="53" ht="20.1" customHeight="1" spans="1:8">
      <c r="A53" s="25"/>
      <c r="B53" s="31"/>
      <c r="C53" s="59" t="s">
        <v>73</v>
      </c>
      <c r="D53" s="62">
        <v>297.6</v>
      </c>
      <c r="E53" s="15" t="s">
        <v>13</v>
      </c>
      <c r="F53" s="15" t="s">
        <v>14</v>
      </c>
      <c r="G53" s="27" t="s">
        <v>40</v>
      </c>
      <c r="H53" s="16" t="s">
        <v>16</v>
      </c>
    </row>
    <row r="54" ht="20.1" customHeight="1" spans="1:8">
      <c r="A54" s="25"/>
      <c r="B54" s="31"/>
      <c r="C54" s="70" t="s">
        <v>74</v>
      </c>
      <c r="D54" s="61">
        <v>45.61</v>
      </c>
      <c r="E54" s="15" t="s">
        <v>14</v>
      </c>
      <c r="F54" s="15" t="s">
        <v>13</v>
      </c>
      <c r="G54" s="27" t="s">
        <v>40</v>
      </c>
      <c r="H54" s="16" t="s">
        <v>16</v>
      </c>
    </row>
    <row r="55" ht="20.1" customHeight="1" spans="1:8">
      <c r="A55" s="25"/>
      <c r="B55" s="31"/>
      <c r="C55" s="71" t="s">
        <v>75</v>
      </c>
      <c r="D55" s="72">
        <v>33.28</v>
      </c>
      <c r="E55" s="15" t="s">
        <v>14</v>
      </c>
      <c r="F55" s="15" t="s">
        <v>13</v>
      </c>
      <c r="G55" s="27" t="s">
        <v>40</v>
      </c>
      <c r="H55" s="16" t="s">
        <v>16</v>
      </c>
    </row>
    <row r="56" ht="20.1" customHeight="1" spans="1:9">
      <c r="A56" s="35"/>
      <c r="B56" s="36"/>
      <c r="C56" s="73" t="s">
        <v>62</v>
      </c>
      <c r="D56" s="74">
        <f>SUM(D51:D55)</f>
        <v>1753.73</v>
      </c>
      <c r="E56" s="39" t="s">
        <v>13</v>
      </c>
      <c r="F56" s="40" t="s">
        <v>14</v>
      </c>
      <c r="G56" s="27" t="s">
        <v>40</v>
      </c>
      <c r="H56" s="16" t="s">
        <v>16</v>
      </c>
      <c r="I56" s="2">
        <v>5500</v>
      </c>
    </row>
    <row r="57" ht="20.1" customHeight="1" spans="1:8">
      <c r="A57" s="42" t="s">
        <v>76</v>
      </c>
      <c r="B57" s="43"/>
      <c r="C57" s="44" t="s">
        <v>77</v>
      </c>
      <c r="D57" s="45">
        <f>D61-D59-D58</f>
        <v>16862</v>
      </c>
      <c r="E57" s="46"/>
      <c r="F57" s="47"/>
      <c r="G57" s="47"/>
      <c r="H57" s="48"/>
    </row>
    <row r="58" ht="20.1" customHeight="1" spans="1:8">
      <c r="A58" s="75"/>
      <c r="B58" s="76"/>
      <c r="C58" s="77" t="s">
        <v>78</v>
      </c>
      <c r="D58" s="78">
        <f>D42</f>
        <v>1337.81</v>
      </c>
      <c r="E58" s="79"/>
      <c r="F58" s="80"/>
      <c r="G58" s="80"/>
      <c r="H58" s="81"/>
    </row>
    <row r="59" ht="20.1" customHeight="1" spans="1:8">
      <c r="A59" s="75"/>
      <c r="B59" s="76"/>
      <c r="C59" s="77" t="s">
        <v>79</v>
      </c>
      <c r="D59" s="78">
        <f>D48</f>
        <v>3076.96</v>
      </c>
      <c r="E59" s="79"/>
      <c r="F59" s="80"/>
      <c r="G59" s="80"/>
      <c r="H59" s="81"/>
    </row>
    <row r="60" ht="20.1" customHeight="1" spans="1:8">
      <c r="A60" s="75"/>
      <c r="B60" s="76"/>
      <c r="C60" s="82" t="s">
        <v>80</v>
      </c>
      <c r="D60" s="83">
        <f>D9+D20+D27+D31+D38+D42+D50+D56</f>
        <v>21199.43</v>
      </c>
      <c r="E60" s="79"/>
      <c r="F60" s="80"/>
      <c r="G60" s="80"/>
      <c r="H60" s="81"/>
    </row>
    <row r="61" ht="20.1" customHeight="1" spans="1:9">
      <c r="A61" s="49"/>
      <c r="B61" s="50"/>
      <c r="C61" s="51" t="s">
        <v>81</v>
      </c>
      <c r="D61" s="52">
        <f>D9+D20+D27+D31+D38+D42+D50+D56+D44</f>
        <v>21276.77</v>
      </c>
      <c r="E61" s="53"/>
      <c r="F61" s="54"/>
      <c r="G61" s="54"/>
      <c r="H61" s="55"/>
      <c r="I61" s="2">
        <f>SUM(I3:I56)</f>
        <v>25800</v>
      </c>
    </row>
  </sheetData>
  <mergeCells count="18">
    <mergeCell ref="B1:H1"/>
    <mergeCell ref="A3:A9"/>
    <mergeCell ref="A10:A20"/>
    <mergeCell ref="A21:A27"/>
    <mergeCell ref="A28:A31"/>
    <mergeCell ref="A32:A42"/>
    <mergeCell ref="A43:A56"/>
    <mergeCell ref="B3:B9"/>
    <mergeCell ref="B10:B20"/>
    <mergeCell ref="B21:B27"/>
    <mergeCell ref="B28:B31"/>
    <mergeCell ref="B32:B42"/>
    <mergeCell ref="B43:B56"/>
    <mergeCell ref="E57:E61"/>
    <mergeCell ref="F57:F61"/>
    <mergeCell ref="G57:G61"/>
    <mergeCell ref="H57:H61"/>
    <mergeCell ref="A57:B61"/>
  </mergeCells>
  <pageMargins left="0.708661417322835" right="0.708661417322835" top="0.748031496062992" bottom="0.748031496062992" header="0.31496062992126" footer="0.31496062992126"/>
  <pageSetup paperSize="9" scale="65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5"/>
  <sheetViews>
    <sheetView tabSelected="1" zoomScale="130" zoomScaleNormal="130" workbookViewId="0">
      <selection activeCell="J6" sqref="J6"/>
    </sheetView>
  </sheetViews>
  <sheetFormatPr defaultColWidth="9" defaultRowHeight="13.5" outlineLevelCol="7"/>
  <cols>
    <col min="1" max="1" width="4.41666666666667" style="1" customWidth="1"/>
    <col min="2" max="2" width="21.25" style="1" customWidth="1"/>
    <col min="3" max="3" width="25.5" style="1" customWidth="1"/>
    <col min="4" max="4" width="17.8833333333333" style="3" customWidth="1"/>
    <col min="5" max="5" width="20.2916666666667" style="2" customWidth="1"/>
    <col min="6" max="6" width="15.125" style="1" customWidth="1"/>
    <col min="7" max="7" width="14.875" style="4" customWidth="1"/>
    <col min="8" max="8" width="13.3583333333333" style="1" customWidth="1"/>
    <col min="9" max="16384" width="9" style="1"/>
  </cols>
  <sheetData>
    <row r="1" s="1" customFormat="1" ht="32.25" customHeight="1" spans="3:8">
      <c r="C1" s="5"/>
      <c r="D1" s="5" t="s">
        <v>82</v>
      </c>
      <c r="E1" s="5"/>
      <c r="F1" s="5"/>
      <c r="G1" s="5"/>
      <c r="H1" s="5"/>
    </row>
    <row r="2" s="2" customFormat="1" ht="20.1" customHeight="1" spans="1:8">
      <c r="A2" s="6" t="s">
        <v>1</v>
      </c>
      <c r="B2" s="7" t="s">
        <v>2</v>
      </c>
      <c r="C2" s="7" t="s">
        <v>3</v>
      </c>
      <c r="D2" s="8" t="s">
        <v>37</v>
      </c>
      <c r="E2" s="9" t="s">
        <v>5</v>
      </c>
      <c r="F2" s="9" t="s">
        <v>6</v>
      </c>
      <c r="G2" s="9" t="s">
        <v>7</v>
      </c>
      <c r="H2" s="10" t="s">
        <v>8</v>
      </c>
    </row>
    <row r="3" s="2" customFormat="1" ht="20.1" customHeight="1" spans="1:8">
      <c r="A3" s="11">
        <v>1</v>
      </c>
      <c r="B3" s="12" t="s">
        <v>83</v>
      </c>
      <c r="C3" s="13" t="s">
        <v>39</v>
      </c>
      <c r="D3" s="14"/>
      <c r="E3" s="15" t="s">
        <v>84</v>
      </c>
      <c r="F3" s="15" t="s">
        <v>27</v>
      </c>
      <c r="G3" s="15" t="s">
        <v>85</v>
      </c>
      <c r="H3" s="16" t="s">
        <v>86</v>
      </c>
    </row>
    <row r="4" s="1" customFormat="1" ht="20.1" customHeight="1" spans="1:8">
      <c r="A4" s="17"/>
      <c r="B4" s="18"/>
      <c r="C4" s="19" t="s">
        <v>41</v>
      </c>
      <c r="D4" s="14"/>
      <c r="E4" s="15" t="s">
        <v>84</v>
      </c>
      <c r="F4" s="15" t="s">
        <v>27</v>
      </c>
      <c r="G4" s="15" t="s">
        <v>85</v>
      </c>
      <c r="H4" s="16" t="s">
        <v>86</v>
      </c>
    </row>
    <row r="5" s="1" customFormat="1" ht="20.1" customHeight="1" spans="1:8">
      <c r="A5" s="17"/>
      <c r="B5" s="18"/>
      <c r="C5" s="19" t="s">
        <v>17</v>
      </c>
      <c r="D5" s="14">
        <v>684.56</v>
      </c>
      <c r="E5" s="15" t="s">
        <v>84</v>
      </c>
      <c r="F5" s="15" t="s">
        <v>27</v>
      </c>
      <c r="G5" s="15" t="s">
        <v>85</v>
      </c>
      <c r="H5" s="16" t="s">
        <v>86</v>
      </c>
    </row>
    <row r="6" s="1" customFormat="1" ht="20.1" customHeight="1" spans="1:8">
      <c r="A6" s="17"/>
      <c r="B6" s="18"/>
      <c r="C6" s="20" t="s">
        <v>12</v>
      </c>
      <c r="D6" s="14">
        <v>724.41</v>
      </c>
      <c r="E6" s="15" t="s">
        <v>84</v>
      </c>
      <c r="F6" s="15" t="s">
        <v>27</v>
      </c>
      <c r="G6" s="15" t="s">
        <v>85</v>
      </c>
      <c r="H6" s="16" t="s">
        <v>86</v>
      </c>
    </row>
    <row r="7" s="1" customFormat="1" ht="20.1" customHeight="1" spans="1:8">
      <c r="A7" s="17"/>
      <c r="B7" s="18"/>
      <c r="C7" s="13" t="s">
        <v>42</v>
      </c>
      <c r="D7" s="14"/>
      <c r="E7" s="15" t="s">
        <v>84</v>
      </c>
      <c r="F7" s="15" t="s">
        <v>27</v>
      </c>
      <c r="G7" s="15" t="s">
        <v>85</v>
      </c>
      <c r="H7" s="16" t="s">
        <v>86</v>
      </c>
    </row>
    <row r="8" s="1" customFormat="1" ht="20.1" customHeight="1" spans="1:8">
      <c r="A8" s="17"/>
      <c r="B8" s="18"/>
      <c r="C8" s="19" t="s">
        <v>87</v>
      </c>
      <c r="D8" s="14"/>
      <c r="E8" s="15" t="s">
        <v>84</v>
      </c>
      <c r="F8" s="15" t="s">
        <v>27</v>
      </c>
      <c r="G8" s="15" t="s">
        <v>85</v>
      </c>
      <c r="H8" s="16" t="s">
        <v>86</v>
      </c>
    </row>
    <row r="9" s="1" customFormat="1" ht="20.1" customHeight="1" spans="1:8">
      <c r="A9" s="17"/>
      <c r="B9" s="18"/>
      <c r="C9" s="19" t="s">
        <v>19</v>
      </c>
      <c r="D9" s="14">
        <v>45.61</v>
      </c>
      <c r="E9" s="15" t="s">
        <v>84</v>
      </c>
      <c r="F9" s="15" t="s">
        <v>27</v>
      </c>
      <c r="G9" s="15" t="s">
        <v>85</v>
      </c>
      <c r="H9" s="16" t="s">
        <v>86</v>
      </c>
    </row>
    <row r="10" s="1" customFormat="1" ht="20.1" customHeight="1" spans="1:8">
      <c r="A10" s="17"/>
      <c r="B10" s="18"/>
      <c r="C10" s="19" t="s">
        <v>46</v>
      </c>
      <c r="D10" s="14"/>
      <c r="E10" s="15" t="s">
        <v>84</v>
      </c>
      <c r="F10" s="15" t="s">
        <v>27</v>
      </c>
      <c r="G10" s="15" t="s">
        <v>85</v>
      </c>
      <c r="H10" s="16" t="s">
        <v>86</v>
      </c>
    </row>
    <row r="11" s="2" customFormat="1" ht="20.1" customHeight="1" spans="1:8">
      <c r="A11" s="21"/>
      <c r="B11" s="22"/>
      <c r="C11" s="23" t="s">
        <v>52</v>
      </c>
      <c r="D11" s="24"/>
      <c r="E11" s="15" t="s">
        <v>84</v>
      </c>
      <c r="F11" s="15" t="s">
        <v>27</v>
      </c>
      <c r="G11" s="15" t="s">
        <v>85</v>
      </c>
      <c r="H11" s="16" t="s">
        <v>86</v>
      </c>
    </row>
    <row r="12" s="1" customFormat="1" ht="20.1" customHeight="1" spans="1:8">
      <c r="A12" s="25">
        <v>2</v>
      </c>
      <c r="B12" s="26" t="s">
        <v>88</v>
      </c>
      <c r="C12" s="19" t="s">
        <v>41</v>
      </c>
      <c r="D12" s="14">
        <v>1053.22</v>
      </c>
      <c r="E12" s="15" t="s">
        <v>13</v>
      </c>
      <c r="F12" s="15" t="s">
        <v>85</v>
      </c>
      <c r="G12" s="27" t="s">
        <v>84</v>
      </c>
      <c r="H12" s="16" t="s">
        <v>86</v>
      </c>
    </row>
    <row r="13" s="1" customFormat="1" ht="20.1" customHeight="1" spans="1:8">
      <c r="A13" s="25"/>
      <c r="B13" s="26"/>
      <c r="C13" s="19" t="s">
        <v>17</v>
      </c>
      <c r="D13" s="14">
        <v>1312.53</v>
      </c>
      <c r="E13" s="15" t="s">
        <v>13</v>
      </c>
      <c r="F13" s="15" t="s">
        <v>85</v>
      </c>
      <c r="G13" s="27" t="s">
        <v>84</v>
      </c>
      <c r="H13" s="16" t="s">
        <v>86</v>
      </c>
    </row>
    <row r="14" s="1" customFormat="1" ht="20.1" customHeight="1" spans="1:8">
      <c r="A14" s="25"/>
      <c r="B14" s="26"/>
      <c r="C14" s="13" t="s">
        <v>42</v>
      </c>
      <c r="D14" s="14">
        <v>355.15</v>
      </c>
      <c r="E14" s="15" t="s">
        <v>13</v>
      </c>
      <c r="F14" s="15" t="s">
        <v>85</v>
      </c>
      <c r="G14" s="27" t="s">
        <v>84</v>
      </c>
      <c r="H14" s="16" t="s">
        <v>86</v>
      </c>
    </row>
    <row r="15" s="1" customFormat="1" ht="20.1" customHeight="1" spans="1:8">
      <c r="A15" s="25"/>
      <c r="B15" s="28"/>
      <c r="C15" s="19" t="s">
        <v>19</v>
      </c>
      <c r="D15" s="14">
        <v>86.65</v>
      </c>
      <c r="E15" s="15" t="s">
        <v>13</v>
      </c>
      <c r="F15" s="15" t="s">
        <v>85</v>
      </c>
      <c r="G15" s="27" t="s">
        <v>84</v>
      </c>
      <c r="H15" s="16" t="s">
        <v>86</v>
      </c>
    </row>
    <row r="16" s="1" customFormat="1" ht="20.1" customHeight="1" spans="1:8">
      <c r="A16" s="25"/>
      <c r="B16" s="28"/>
      <c r="C16" s="19" t="s">
        <v>46</v>
      </c>
      <c r="D16" s="14">
        <v>40.53</v>
      </c>
      <c r="E16" s="15" t="s">
        <v>13</v>
      </c>
      <c r="F16" s="15" t="s">
        <v>85</v>
      </c>
      <c r="G16" s="27" t="s">
        <v>84</v>
      </c>
      <c r="H16" s="16" t="s">
        <v>86</v>
      </c>
    </row>
    <row r="17" s="1" customFormat="1" ht="20.1" customHeight="1" spans="1:8">
      <c r="A17" s="25"/>
      <c r="B17" s="28"/>
      <c r="C17" s="29" t="s">
        <v>89</v>
      </c>
      <c r="D17" s="30">
        <v>2100.47</v>
      </c>
      <c r="E17" s="15" t="s">
        <v>13</v>
      </c>
      <c r="F17" s="15" t="s">
        <v>85</v>
      </c>
      <c r="G17" s="27" t="s">
        <v>84</v>
      </c>
      <c r="H17" s="16" t="s">
        <v>86</v>
      </c>
    </row>
    <row r="18" s="1" customFormat="1" ht="20.1" customHeight="1" spans="1:8">
      <c r="A18" s="25"/>
      <c r="B18" s="28"/>
      <c r="C18" s="19" t="s">
        <v>87</v>
      </c>
      <c r="D18" s="14">
        <v>389.85</v>
      </c>
      <c r="E18" s="15" t="s">
        <v>13</v>
      </c>
      <c r="F18" s="15" t="s">
        <v>85</v>
      </c>
      <c r="G18" s="27" t="s">
        <v>84</v>
      </c>
      <c r="H18" s="16" t="s">
        <v>86</v>
      </c>
    </row>
    <row r="19" s="2" customFormat="1" ht="20.1" customHeight="1" spans="1:8">
      <c r="A19" s="25"/>
      <c r="B19" s="26"/>
      <c r="C19" s="23" t="s">
        <v>52</v>
      </c>
      <c r="D19" s="24"/>
      <c r="E19" s="15" t="s">
        <v>13</v>
      </c>
      <c r="F19" s="15" t="s">
        <v>85</v>
      </c>
      <c r="G19" s="27" t="s">
        <v>84</v>
      </c>
      <c r="H19" s="16" t="s">
        <v>86</v>
      </c>
    </row>
    <row r="20" s="1" customFormat="1" ht="20.1" customHeight="1" spans="1:8">
      <c r="A20" s="25">
        <v>3</v>
      </c>
      <c r="B20" s="28" t="s">
        <v>53</v>
      </c>
      <c r="C20" s="20" t="s">
        <v>41</v>
      </c>
      <c r="D20" s="14">
        <v>512.7</v>
      </c>
      <c r="E20" s="15" t="s">
        <v>14</v>
      </c>
      <c r="F20" s="15" t="s">
        <v>85</v>
      </c>
      <c r="G20" s="27" t="s">
        <v>84</v>
      </c>
      <c r="H20" s="16" t="s">
        <v>86</v>
      </c>
    </row>
    <row r="21" s="1" customFormat="1" ht="20.1" customHeight="1" spans="1:8">
      <c r="A21" s="25"/>
      <c r="B21" s="28"/>
      <c r="C21" s="20" t="s">
        <v>17</v>
      </c>
      <c r="D21" s="14">
        <v>985.2</v>
      </c>
      <c r="E21" s="15" t="s">
        <v>14</v>
      </c>
      <c r="F21" s="15" t="s">
        <v>85</v>
      </c>
      <c r="G21" s="27" t="s">
        <v>84</v>
      </c>
      <c r="H21" s="16" t="s">
        <v>86</v>
      </c>
    </row>
    <row r="22" s="1" customFormat="1" ht="20.1" customHeight="1" spans="1:8">
      <c r="A22" s="25"/>
      <c r="B22" s="28"/>
      <c r="C22" s="19" t="s">
        <v>12</v>
      </c>
      <c r="D22" s="14">
        <v>676.8</v>
      </c>
      <c r="E22" s="15" t="s">
        <v>14</v>
      </c>
      <c r="F22" s="15" t="s">
        <v>85</v>
      </c>
      <c r="G22" s="27" t="s">
        <v>84</v>
      </c>
      <c r="H22" s="16" t="s">
        <v>86</v>
      </c>
    </row>
    <row r="23" s="1" customFormat="1" ht="20.1" customHeight="1" spans="1:8">
      <c r="A23" s="25"/>
      <c r="B23" s="28"/>
      <c r="C23" s="13" t="s">
        <v>42</v>
      </c>
      <c r="D23" s="14">
        <v>308.6</v>
      </c>
      <c r="E23" s="15" t="s">
        <v>14</v>
      </c>
      <c r="F23" s="15" t="s">
        <v>85</v>
      </c>
      <c r="G23" s="27" t="s">
        <v>84</v>
      </c>
      <c r="H23" s="16" t="s">
        <v>86</v>
      </c>
    </row>
    <row r="24" s="1" customFormat="1" ht="20.1" customHeight="1" spans="1:8">
      <c r="A24" s="25"/>
      <c r="B24" s="28"/>
      <c r="C24" s="19" t="s">
        <v>19</v>
      </c>
      <c r="D24" s="14">
        <v>86.7</v>
      </c>
      <c r="E24" s="15" t="s">
        <v>14</v>
      </c>
      <c r="F24" s="15" t="s">
        <v>85</v>
      </c>
      <c r="G24" s="27" t="s">
        <v>84</v>
      </c>
      <c r="H24" s="16" t="s">
        <v>86</v>
      </c>
    </row>
    <row r="25" s="1" customFormat="1" ht="20.1" customHeight="1" spans="1:8">
      <c r="A25" s="25"/>
      <c r="B25" s="28"/>
      <c r="C25" s="23" t="s">
        <v>52</v>
      </c>
      <c r="D25" s="24"/>
      <c r="E25" s="15" t="s">
        <v>14</v>
      </c>
      <c r="F25" s="15" t="s">
        <v>85</v>
      </c>
      <c r="G25" s="27" t="s">
        <v>84</v>
      </c>
      <c r="H25" s="16" t="s">
        <v>86</v>
      </c>
    </row>
    <row r="26" s="1" customFormat="1" ht="20.1" customHeight="1" spans="1:8">
      <c r="A26" s="11">
        <v>5</v>
      </c>
      <c r="B26" s="12" t="s">
        <v>90</v>
      </c>
      <c r="C26" s="19" t="s">
        <v>41</v>
      </c>
      <c r="D26" s="14">
        <v>338.02</v>
      </c>
      <c r="E26" s="15" t="s">
        <v>84</v>
      </c>
      <c r="F26" s="15" t="s">
        <v>27</v>
      </c>
      <c r="G26" s="15" t="s">
        <v>85</v>
      </c>
      <c r="H26" s="16" t="s">
        <v>86</v>
      </c>
    </row>
    <row r="27" s="1" customFormat="1" ht="20.1" customHeight="1" spans="1:8">
      <c r="A27" s="17"/>
      <c r="B27" s="18"/>
      <c r="C27" s="19" t="s">
        <v>17</v>
      </c>
      <c r="D27" s="14">
        <v>617.4</v>
      </c>
      <c r="E27" s="15" t="s">
        <v>84</v>
      </c>
      <c r="F27" s="15" t="s">
        <v>27</v>
      </c>
      <c r="G27" s="15" t="s">
        <v>85</v>
      </c>
      <c r="H27" s="16" t="s">
        <v>86</v>
      </c>
    </row>
    <row r="28" s="1" customFormat="1" ht="20.1" customHeight="1" spans="1:8">
      <c r="A28" s="17"/>
      <c r="B28" s="18"/>
      <c r="C28" s="19" t="s">
        <v>12</v>
      </c>
      <c r="D28" s="14">
        <v>1421.73</v>
      </c>
      <c r="E28" s="15" t="s">
        <v>84</v>
      </c>
      <c r="F28" s="15" t="s">
        <v>27</v>
      </c>
      <c r="G28" s="15" t="s">
        <v>85</v>
      </c>
      <c r="H28" s="16" t="s">
        <v>86</v>
      </c>
    </row>
    <row r="29" s="1" customFormat="1" ht="20.1" customHeight="1" spans="1:8">
      <c r="A29" s="17"/>
      <c r="B29" s="18"/>
      <c r="C29" s="13" t="s">
        <v>42</v>
      </c>
      <c r="D29" s="14">
        <v>284</v>
      </c>
      <c r="E29" s="15" t="s">
        <v>84</v>
      </c>
      <c r="F29" s="15" t="s">
        <v>27</v>
      </c>
      <c r="G29" s="15" t="s">
        <v>85</v>
      </c>
      <c r="H29" s="16" t="s">
        <v>86</v>
      </c>
    </row>
    <row r="30" s="1" customFormat="1" ht="20.1" customHeight="1" spans="1:8">
      <c r="A30" s="17"/>
      <c r="B30" s="18"/>
      <c r="C30" s="13" t="s">
        <v>19</v>
      </c>
      <c r="D30" s="14">
        <v>85.88</v>
      </c>
      <c r="E30" s="15" t="s">
        <v>84</v>
      </c>
      <c r="F30" s="15" t="s">
        <v>27</v>
      </c>
      <c r="G30" s="15" t="s">
        <v>85</v>
      </c>
      <c r="H30" s="16" t="s">
        <v>86</v>
      </c>
    </row>
    <row r="31" s="1" customFormat="1" ht="20.1" customHeight="1" spans="1:8">
      <c r="A31" s="17"/>
      <c r="B31" s="18"/>
      <c r="C31" s="13" t="s">
        <v>46</v>
      </c>
      <c r="D31" s="14">
        <v>48.21</v>
      </c>
      <c r="E31" s="15" t="s">
        <v>84</v>
      </c>
      <c r="F31" s="15" t="s">
        <v>27</v>
      </c>
      <c r="G31" s="15" t="s">
        <v>85</v>
      </c>
      <c r="H31" s="16" t="s">
        <v>86</v>
      </c>
    </row>
    <row r="32" s="1" customFormat="1" ht="20.1" customHeight="1" spans="1:8">
      <c r="A32" s="17"/>
      <c r="B32" s="18"/>
      <c r="C32" s="23" t="s">
        <v>62</v>
      </c>
      <c r="D32" s="24"/>
      <c r="E32" s="15" t="s">
        <v>84</v>
      </c>
      <c r="F32" s="15" t="s">
        <v>27</v>
      </c>
      <c r="G32" s="15" t="s">
        <v>85</v>
      </c>
      <c r="H32" s="16" t="s">
        <v>86</v>
      </c>
    </row>
    <row r="33" s="1" customFormat="1" ht="20.1" customHeight="1" spans="1:8">
      <c r="A33" s="25">
        <v>6</v>
      </c>
      <c r="B33" s="31" t="s">
        <v>63</v>
      </c>
      <c r="C33" s="20" t="s">
        <v>91</v>
      </c>
      <c r="D33" s="14">
        <v>1129.25</v>
      </c>
      <c r="E33" s="15" t="s">
        <v>92</v>
      </c>
      <c r="F33" s="15" t="s">
        <v>85</v>
      </c>
      <c r="G33" s="27" t="s">
        <v>84</v>
      </c>
      <c r="H33" s="16" t="s">
        <v>86</v>
      </c>
    </row>
    <row r="34" s="1" customFormat="1" ht="20.1" customHeight="1" spans="1:8">
      <c r="A34" s="25"/>
      <c r="B34" s="31"/>
      <c r="C34" s="20" t="s">
        <v>93</v>
      </c>
      <c r="D34" s="14">
        <v>1958.67</v>
      </c>
      <c r="E34" s="15" t="s">
        <v>92</v>
      </c>
      <c r="F34" s="15" t="s">
        <v>85</v>
      </c>
      <c r="G34" s="27" t="s">
        <v>84</v>
      </c>
      <c r="H34" s="16" t="s">
        <v>86</v>
      </c>
    </row>
    <row r="35" s="1" customFormat="1" ht="20.1" customHeight="1" spans="1:8">
      <c r="A35" s="25"/>
      <c r="B35" s="31"/>
      <c r="C35" s="20" t="s">
        <v>17</v>
      </c>
      <c r="D35" s="14">
        <v>1179.63</v>
      </c>
      <c r="E35" s="15" t="s">
        <v>92</v>
      </c>
      <c r="F35" s="15" t="s">
        <v>85</v>
      </c>
      <c r="G35" s="27" t="s">
        <v>84</v>
      </c>
      <c r="H35" s="16" t="s">
        <v>86</v>
      </c>
    </row>
    <row r="36" s="1" customFormat="1" ht="20.1" customHeight="1" spans="1:8">
      <c r="A36" s="25"/>
      <c r="B36" s="31"/>
      <c r="C36" s="20" t="s">
        <v>94</v>
      </c>
      <c r="D36" s="14">
        <v>1178.06</v>
      </c>
      <c r="E36" s="15" t="s">
        <v>92</v>
      </c>
      <c r="F36" s="15" t="s">
        <v>85</v>
      </c>
      <c r="G36" s="27" t="s">
        <v>84</v>
      </c>
      <c r="H36" s="16" t="s">
        <v>86</v>
      </c>
    </row>
    <row r="37" s="1" customFormat="1" ht="20.1" customHeight="1" spans="1:8">
      <c r="A37" s="25"/>
      <c r="B37" s="31"/>
      <c r="C37" s="20" t="s">
        <v>42</v>
      </c>
      <c r="D37" s="14">
        <v>634.55</v>
      </c>
      <c r="E37" s="15" t="s">
        <v>92</v>
      </c>
      <c r="F37" s="15" t="s">
        <v>85</v>
      </c>
      <c r="G37" s="27" t="s">
        <v>84</v>
      </c>
      <c r="H37" s="16" t="s">
        <v>86</v>
      </c>
    </row>
    <row r="38" s="1" customFormat="1" ht="20.1" customHeight="1" spans="1:8">
      <c r="A38" s="25"/>
      <c r="B38" s="31"/>
      <c r="C38" s="20" t="s">
        <v>19</v>
      </c>
      <c r="D38" s="14">
        <v>101.12</v>
      </c>
      <c r="E38" s="15" t="s">
        <v>92</v>
      </c>
      <c r="F38" s="15" t="s">
        <v>85</v>
      </c>
      <c r="G38" s="27" t="s">
        <v>84</v>
      </c>
      <c r="H38" s="16" t="s">
        <v>86</v>
      </c>
    </row>
    <row r="39" s="1" customFormat="1" ht="20.1" customHeight="1" spans="1:8">
      <c r="A39" s="25"/>
      <c r="B39" s="31"/>
      <c r="C39" s="20" t="s">
        <v>46</v>
      </c>
      <c r="D39" s="14">
        <v>32.2</v>
      </c>
      <c r="E39" s="15" t="s">
        <v>92</v>
      </c>
      <c r="F39" s="15" t="s">
        <v>85</v>
      </c>
      <c r="G39" s="27" t="s">
        <v>84</v>
      </c>
      <c r="H39" s="16" t="s">
        <v>86</v>
      </c>
    </row>
    <row r="40" s="1" customFormat="1" ht="20.1" customHeight="1" spans="1:8">
      <c r="A40" s="25"/>
      <c r="B40" s="31"/>
      <c r="C40" s="20" t="s">
        <v>95</v>
      </c>
      <c r="D40" s="14">
        <v>1100.32</v>
      </c>
      <c r="E40" s="15" t="s">
        <v>92</v>
      </c>
      <c r="F40" s="15" t="s">
        <v>85</v>
      </c>
      <c r="G40" s="27" t="s">
        <v>84</v>
      </c>
      <c r="H40" s="16" t="s">
        <v>86</v>
      </c>
    </row>
    <row r="41" s="1" customFormat="1" ht="20.1" customHeight="1" spans="1:8">
      <c r="A41" s="25"/>
      <c r="B41" s="31"/>
      <c r="C41" s="20" t="s">
        <v>96</v>
      </c>
      <c r="D41" s="14"/>
      <c r="E41" s="15" t="s">
        <v>85</v>
      </c>
      <c r="F41" s="15" t="s">
        <v>27</v>
      </c>
      <c r="G41" s="27" t="s">
        <v>84</v>
      </c>
      <c r="H41" s="16" t="s">
        <v>86</v>
      </c>
    </row>
    <row r="42" s="1" customFormat="1" ht="20.1" customHeight="1" spans="1:8">
      <c r="A42" s="25"/>
      <c r="B42" s="31"/>
      <c r="C42" s="20" t="s">
        <v>97</v>
      </c>
      <c r="D42" s="14"/>
      <c r="E42" s="15" t="s">
        <v>85</v>
      </c>
      <c r="F42" s="15" t="s">
        <v>27</v>
      </c>
      <c r="G42" s="27" t="s">
        <v>84</v>
      </c>
      <c r="H42" s="16" t="s">
        <v>86</v>
      </c>
    </row>
    <row r="43" s="1" customFormat="1" ht="20.1" customHeight="1" spans="1:8">
      <c r="A43" s="25"/>
      <c r="B43" s="31"/>
      <c r="C43" s="19" t="s">
        <v>98</v>
      </c>
      <c r="D43" s="32">
        <v>77.34</v>
      </c>
      <c r="E43" s="15" t="s">
        <v>85</v>
      </c>
      <c r="F43" s="15" t="s">
        <v>27</v>
      </c>
      <c r="G43" s="27" t="s">
        <v>84</v>
      </c>
      <c r="H43" s="16" t="s">
        <v>86</v>
      </c>
    </row>
    <row r="44" s="1" customFormat="1" ht="20.1" customHeight="1" spans="1:8">
      <c r="A44" s="25"/>
      <c r="B44" s="31"/>
      <c r="C44" s="33" t="s">
        <v>52</v>
      </c>
      <c r="D44" s="24"/>
      <c r="E44" s="15" t="s">
        <v>92</v>
      </c>
      <c r="F44" s="15" t="s">
        <v>85</v>
      </c>
      <c r="G44" s="27" t="s">
        <v>84</v>
      </c>
      <c r="H44" s="16" t="s">
        <v>86</v>
      </c>
    </row>
    <row r="45" s="1" customFormat="1" ht="20.1" customHeight="1" spans="1:8">
      <c r="A45" s="25">
        <v>7</v>
      </c>
      <c r="B45" s="31" t="s">
        <v>99</v>
      </c>
      <c r="C45" s="20" t="s">
        <v>41</v>
      </c>
      <c r="D45" s="14">
        <v>3106.48</v>
      </c>
      <c r="E45" s="15" t="s">
        <v>13</v>
      </c>
      <c r="F45" s="15" t="s">
        <v>85</v>
      </c>
      <c r="G45" s="27" t="s">
        <v>84</v>
      </c>
      <c r="H45" s="16" t="s">
        <v>86</v>
      </c>
    </row>
    <row r="46" s="1" customFormat="1" ht="20.1" customHeight="1" spans="1:8">
      <c r="A46" s="25"/>
      <c r="B46" s="31"/>
      <c r="C46" s="19" t="s">
        <v>100</v>
      </c>
      <c r="D46" s="34">
        <v>2317.83</v>
      </c>
      <c r="E46" s="15" t="s">
        <v>13</v>
      </c>
      <c r="F46" s="15" t="s">
        <v>85</v>
      </c>
      <c r="G46" s="27" t="s">
        <v>84</v>
      </c>
      <c r="H46" s="16" t="s">
        <v>86</v>
      </c>
    </row>
    <row r="47" s="1" customFormat="1" ht="20.1" customHeight="1" spans="1:8">
      <c r="A47" s="25"/>
      <c r="B47" s="31"/>
      <c r="C47" s="19" t="s">
        <v>101</v>
      </c>
      <c r="D47" s="34">
        <v>1469.22</v>
      </c>
      <c r="E47" s="15" t="s">
        <v>13</v>
      </c>
      <c r="F47" s="15" t="s">
        <v>85</v>
      </c>
      <c r="G47" s="27" t="s">
        <v>84</v>
      </c>
      <c r="H47" s="16" t="s">
        <v>86</v>
      </c>
    </row>
    <row r="48" s="1" customFormat="1" ht="20.1" customHeight="1" spans="1:8">
      <c r="A48" s="25"/>
      <c r="B48" s="31"/>
      <c r="C48" s="19" t="s">
        <v>42</v>
      </c>
      <c r="D48" s="34">
        <v>1257.26</v>
      </c>
      <c r="E48" s="15" t="s">
        <v>13</v>
      </c>
      <c r="F48" s="15" t="s">
        <v>85</v>
      </c>
      <c r="G48" s="27" t="s">
        <v>84</v>
      </c>
      <c r="H48" s="16" t="s">
        <v>86</v>
      </c>
    </row>
    <row r="49" s="1" customFormat="1" ht="20.1" customHeight="1" spans="1:8">
      <c r="A49" s="25"/>
      <c r="B49" s="31"/>
      <c r="C49" s="19" t="s">
        <v>87</v>
      </c>
      <c r="D49" s="34"/>
      <c r="E49" s="15" t="s">
        <v>13</v>
      </c>
      <c r="F49" s="15" t="s">
        <v>85</v>
      </c>
      <c r="G49" s="27" t="s">
        <v>84</v>
      </c>
      <c r="H49" s="16" t="s">
        <v>86</v>
      </c>
    </row>
    <row r="50" s="1" customFormat="1" ht="20.1" customHeight="1" spans="1:8">
      <c r="A50" s="25"/>
      <c r="B50" s="31"/>
      <c r="C50" s="19" t="s">
        <v>102</v>
      </c>
      <c r="D50" s="34"/>
      <c r="E50" s="15" t="s">
        <v>13</v>
      </c>
      <c r="F50" s="15" t="s">
        <v>85</v>
      </c>
      <c r="G50" s="27" t="s">
        <v>84</v>
      </c>
      <c r="H50" s="16" t="s">
        <v>86</v>
      </c>
    </row>
    <row r="51" s="1" customFormat="1" ht="20.1" customHeight="1" spans="1:8">
      <c r="A51" s="25"/>
      <c r="B51" s="31"/>
      <c r="C51" s="19" t="s">
        <v>103</v>
      </c>
      <c r="D51" s="34"/>
      <c r="E51" s="15" t="s">
        <v>13</v>
      </c>
      <c r="F51" s="15" t="s">
        <v>85</v>
      </c>
      <c r="G51" s="27" t="s">
        <v>84</v>
      </c>
      <c r="H51" s="16" t="s">
        <v>86</v>
      </c>
    </row>
    <row r="52" s="1" customFormat="1" ht="20.1" customHeight="1" spans="1:8">
      <c r="A52" s="25"/>
      <c r="B52" s="31"/>
      <c r="C52" s="19" t="s">
        <v>46</v>
      </c>
      <c r="D52" s="34"/>
      <c r="E52" s="15" t="s">
        <v>13</v>
      </c>
      <c r="F52" s="15" t="s">
        <v>85</v>
      </c>
      <c r="G52" s="27" t="s">
        <v>84</v>
      </c>
      <c r="H52" s="16" t="s">
        <v>86</v>
      </c>
    </row>
    <row r="53" s="1" customFormat="1" ht="20.1" customHeight="1" spans="1:8">
      <c r="A53" s="35"/>
      <c r="B53" s="36"/>
      <c r="C53" s="37" t="s">
        <v>52</v>
      </c>
      <c r="D53" s="38"/>
      <c r="E53" s="39" t="s">
        <v>13</v>
      </c>
      <c r="F53" s="40" t="s">
        <v>85</v>
      </c>
      <c r="G53" s="39" t="s">
        <v>84</v>
      </c>
      <c r="H53" s="41" t="s">
        <v>86</v>
      </c>
    </row>
    <row r="54" s="1" customFormat="1" ht="20.1" customHeight="1" spans="1:8">
      <c r="A54" s="42" t="s">
        <v>104</v>
      </c>
      <c r="B54" s="43"/>
      <c r="C54" s="44" t="s">
        <v>105</v>
      </c>
      <c r="D54" s="45"/>
      <c r="E54" s="46"/>
      <c r="F54" s="47"/>
      <c r="G54" s="47"/>
      <c r="H54" s="48"/>
    </row>
    <row r="55" s="1" customFormat="1" ht="20" customHeight="1" spans="1:8">
      <c r="A55" s="49"/>
      <c r="B55" s="50"/>
      <c r="C55" s="51" t="s">
        <v>106</v>
      </c>
      <c r="D55" s="52">
        <f>D43</f>
        <v>77.34</v>
      </c>
      <c r="E55" s="53"/>
      <c r="F55" s="54"/>
      <c r="G55" s="54"/>
      <c r="H55" s="55"/>
    </row>
  </sheetData>
  <mergeCells count="17">
    <mergeCell ref="A3:A11"/>
    <mergeCell ref="A12:A19"/>
    <mergeCell ref="A20:A25"/>
    <mergeCell ref="A26:A32"/>
    <mergeCell ref="A33:A44"/>
    <mergeCell ref="A45:A53"/>
    <mergeCell ref="B3:B11"/>
    <mergeCell ref="B12:B19"/>
    <mergeCell ref="B20:B25"/>
    <mergeCell ref="B26:B32"/>
    <mergeCell ref="B33:B44"/>
    <mergeCell ref="B45:B53"/>
    <mergeCell ref="E54:E55"/>
    <mergeCell ref="F54:F55"/>
    <mergeCell ref="G54:G55"/>
    <mergeCell ref="H54:H55"/>
    <mergeCell ref="A54:B55"/>
  </mergeCells>
  <pageMargins left="0.708661417322835" right="0.708661417322835" top="0.748031496062992" bottom="0.748031496062992" header="0.31496062992126" footer="0.31496062992126"/>
  <pageSetup paperSize="9" scale="6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服务区</vt:lpstr>
      <vt:lpstr>收费站（新建部分）</vt:lpstr>
      <vt:lpstr>收费站（维修改造部分）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倒三角</cp:lastModifiedBy>
  <dcterms:created xsi:type="dcterms:W3CDTF">2021-03-21T16:03:00Z</dcterms:created>
  <cp:lastPrinted>2021-12-04T04:44:00Z</cp:lastPrinted>
  <dcterms:modified xsi:type="dcterms:W3CDTF">2022-11-24T01:12:47Z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673868BFC53948BBA232EB0F35D341B3</vt:lpwstr>
  </property>
  <property fmtid="{D5CDD505-2E9C-101B-9397-08002B2CF9AE}" pid="3" name="KSOProductBuildVer">
    <vt:lpwstr>2052-11.1.0.12651</vt:lpwstr>
  </property>
</Properties>
</file>