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555" activeTab="1"/>
  </bookViews>
  <sheets>
    <sheet name="influenza A virus" sheetId="1" r:id="rId1"/>
    <sheet name="influenza B viru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7" name="ID_DF5DD0950CC641A294CF6A777D730133"/>
        <xdr:cNvPicPr>
          <a:picLocks noChangeAspect="1"/>
        </xdr:cNvPicPr>
      </xdr:nvPicPr>
      <xdr:blipFill>
        <a:blip r:embed="rId1"/>
        <a:stretch>
          <a:fillRect/>
        </a:stretch>
      </xdr:blipFill>
      <xdr:spPr>
        <a:xfrm>
          <a:off x="15173960" y="3517900"/>
          <a:ext cx="8388985" cy="3604895"/>
        </a:xfrm>
        <a:prstGeom prst="rect">
          <a:avLst/>
        </a:prstGeom>
      </xdr:spPr>
    </xdr:pic>
  </etc:cellImage>
  <etc:cellImage>
    <xdr:pic>
      <xdr:nvPicPr>
        <xdr:cNvPr id="2" name="ID_E64CE7D3B6CC4348AB5B620F1114B1DB"/>
        <xdr:cNvPicPr>
          <a:picLocks noChangeAspect="1"/>
        </xdr:cNvPicPr>
      </xdr:nvPicPr>
      <xdr:blipFill>
        <a:blip r:embed="rId2"/>
        <a:stretch>
          <a:fillRect/>
        </a:stretch>
      </xdr:blipFill>
      <xdr:spPr>
        <a:xfrm>
          <a:off x="15173960" y="175895"/>
          <a:ext cx="4461510" cy="2420620"/>
        </a:xfrm>
        <a:prstGeom prst="rect">
          <a:avLst/>
        </a:prstGeom>
      </xdr:spPr>
    </xdr:pic>
  </etc:cellImage>
  <etc:cellImage>
    <xdr:pic>
      <xdr:nvPicPr>
        <xdr:cNvPr id="3" name="ID_E7EAA197FD984AEB92CD0B9CA96F7515"/>
        <xdr:cNvPicPr>
          <a:picLocks noChangeAspect="1"/>
        </xdr:cNvPicPr>
      </xdr:nvPicPr>
      <xdr:blipFill>
        <a:blip r:embed="rId3"/>
        <a:stretch>
          <a:fillRect/>
        </a:stretch>
      </xdr:blipFill>
      <xdr:spPr>
        <a:xfrm>
          <a:off x="15173960" y="4397375"/>
          <a:ext cx="10458450" cy="1109980"/>
        </a:xfrm>
        <a:prstGeom prst="rect">
          <a:avLst/>
        </a:prstGeom>
        <a:noFill/>
        <a:ln w="9525">
          <a:noFill/>
        </a:ln>
      </xdr:spPr>
    </xdr:pic>
  </etc:cellImage>
  <etc:cellImage>
    <xdr:pic>
      <xdr:nvPicPr>
        <xdr:cNvPr id="6" name="ID_209020EEB3354B5E84A3E92033DF212A"/>
        <xdr:cNvPicPr>
          <a:picLocks noChangeAspect="1"/>
        </xdr:cNvPicPr>
      </xdr:nvPicPr>
      <xdr:blipFill>
        <a:blip r:embed="rId4"/>
        <a:stretch>
          <a:fillRect/>
        </a:stretch>
      </xdr:blipFill>
      <xdr:spPr>
        <a:xfrm>
          <a:off x="16614775" y="9653905"/>
          <a:ext cx="7091680" cy="2714625"/>
        </a:xfrm>
        <a:prstGeom prst="rect">
          <a:avLst/>
        </a:prstGeom>
        <a:noFill/>
        <a:ln w="9525">
          <a:noFill/>
        </a:ln>
      </xdr:spPr>
    </xdr:pic>
  </etc:cellImage>
  <etc:cellImage>
    <xdr:pic>
      <xdr:nvPicPr>
        <xdr:cNvPr id="9" name="ID_3F738D8BDB884CF787ADE8FD3E542B60"/>
        <xdr:cNvPicPr>
          <a:picLocks noChangeAspect="1"/>
        </xdr:cNvPicPr>
      </xdr:nvPicPr>
      <xdr:blipFill>
        <a:blip r:embed="rId5"/>
        <a:stretch>
          <a:fillRect/>
        </a:stretch>
      </xdr:blipFill>
      <xdr:spPr>
        <a:xfrm>
          <a:off x="17437735" y="11240135"/>
          <a:ext cx="8120380" cy="3114675"/>
        </a:xfrm>
        <a:prstGeom prst="rect">
          <a:avLst/>
        </a:prstGeom>
        <a:noFill/>
        <a:ln w="9525">
          <a:noFill/>
        </a:ln>
      </xdr:spPr>
    </xdr:pic>
  </etc:cellImage>
  <etc:cellImage>
    <xdr:pic>
      <xdr:nvPicPr>
        <xdr:cNvPr id="10" name="ID_EF74EA6EE96E4731888D45DFDD66DDAC"/>
        <xdr:cNvPicPr>
          <a:picLocks noChangeAspect="1"/>
        </xdr:cNvPicPr>
      </xdr:nvPicPr>
      <xdr:blipFill>
        <a:blip r:embed="rId5"/>
        <a:stretch>
          <a:fillRect/>
        </a:stretch>
      </xdr:blipFill>
      <xdr:spPr>
        <a:xfrm>
          <a:off x="17437735" y="18279745"/>
          <a:ext cx="8120380" cy="3114675"/>
        </a:xfrm>
        <a:prstGeom prst="rect">
          <a:avLst/>
        </a:prstGeom>
        <a:noFill/>
        <a:ln w="9525">
          <a:noFill/>
        </a:ln>
      </xdr:spPr>
    </xdr:pic>
  </etc:cellImage>
  <etc:cellImage>
    <xdr:pic>
      <xdr:nvPicPr>
        <xdr:cNvPr id="11" name="ID_785A82C248824C51AD2A3EC9D9E58F32"/>
        <xdr:cNvPicPr>
          <a:picLocks noChangeAspect="1"/>
        </xdr:cNvPicPr>
      </xdr:nvPicPr>
      <xdr:blipFill>
        <a:blip r:embed="rId5"/>
        <a:stretch>
          <a:fillRect/>
        </a:stretch>
      </xdr:blipFill>
      <xdr:spPr>
        <a:xfrm>
          <a:off x="17437735" y="23385780"/>
          <a:ext cx="8120380" cy="3114675"/>
        </a:xfrm>
        <a:prstGeom prst="rect">
          <a:avLst/>
        </a:prstGeom>
        <a:noFill/>
        <a:ln w="9525">
          <a:noFill/>
        </a:ln>
      </xdr:spPr>
    </xdr:pic>
  </etc:cellImage>
  <etc:cellImage>
    <xdr:pic>
      <xdr:nvPicPr>
        <xdr:cNvPr id="12" name="ID_C0943CED070E4DBE8DC77562EF7CAB95"/>
        <xdr:cNvPicPr>
          <a:picLocks noChangeAspect="1"/>
        </xdr:cNvPicPr>
      </xdr:nvPicPr>
      <xdr:blipFill>
        <a:blip r:embed="rId6"/>
        <a:stretch>
          <a:fillRect/>
        </a:stretch>
      </xdr:blipFill>
      <xdr:spPr>
        <a:xfrm>
          <a:off x="17437735" y="15471140"/>
          <a:ext cx="9124950" cy="2438400"/>
        </a:xfrm>
        <a:prstGeom prst="rect">
          <a:avLst/>
        </a:prstGeom>
        <a:noFill/>
        <a:ln w="9525">
          <a:noFill/>
        </a:ln>
      </xdr:spPr>
    </xdr:pic>
  </etc:cellImage>
  <etc:cellImage>
    <xdr:pic>
      <xdr:nvPicPr>
        <xdr:cNvPr id="15" name="ID_5FEACCD3D66A435D8401E97126873147"/>
        <xdr:cNvPicPr>
          <a:picLocks noChangeAspect="1"/>
        </xdr:cNvPicPr>
      </xdr:nvPicPr>
      <xdr:blipFill>
        <a:blip r:embed="rId7"/>
        <a:stretch>
          <a:fillRect/>
        </a:stretch>
      </xdr:blipFill>
      <xdr:spPr>
        <a:xfrm>
          <a:off x="17437735" y="16076930"/>
          <a:ext cx="8882380" cy="2891155"/>
        </a:xfrm>
        <a:prstGeom prst="rect">
          <a:avLst/>
        </a:prstGeom>
        <a:noFill/>
        <a:ln w="9525">
          <a:noFill/>
        </a:ln>
      </xdr:spPr>
    </xdr:pic>
  </etc:cellImage>
  <etc:cellImage>
    <xdr:pic>
      <xdr:nvPicPr>
        <xdr:cNvPr id="21" name="ID_893FED57DE99487BBD23269882A9A092"/>
        <xdr:cNvPicPr>
          <a:picLocks noChangeAspect="1"/>
        </xdr:cNvPicPr>
      </xdr:nvPicPr>
      <xdr:blipFill>
        <a:blip r:embed="rId8"/>
        <a:stretch>
          <a:fillRect/>
        </a:stretch>
      </xdr:blipFill>
      <xdr:spPr>
        <a:xfrm>
          <a:off x="17437735" y="27477720"/>
          <a:ext cx="8796655" cy="1495425"/>
        </a:xfrm>
        <a:prstGeom prst="rect">
          <a:avLst/>
        </a:prstGeom>
        <a:noFill/>
        <a:ln w="9525">
          <a:noFill/>
        </a:ln>
      </xdr:spPr>
    </xdr:pic>
  </etc:cellImage>
  <etc:cellImage>
    <xdr:pic>
      <xdr:nvPicPr>
        <xdr:cNvPr id="22" name="ID_69E580E590074471B15A7665A87FC826"/>
        <xdr:cNvPicPr>
          <a:picLocks noChangeAspect="1"/>
        </xdr:cNvPicPr>
      </xdr:nvPicPr>
      <xdr:blipFill>
        <a:blip r:embed="rId9"/>
        <a:stretch>
          <a:fillRect/>
        </a:stretch>
      </xdr:blipFill>
      <xdr:spPr>
        <a:xfrm>
          <a:off x="17437735" y="22900005"/>
          <a:ext cx="8810625" cy="1847850"/>
        </a:xfrm>
        <a:prstGeom prst="rect">
          <a:avLst/>
        </a:prstGeom>
        <a:noFill/>
        <a:ln w="9525">
          <a:noFill/>
        </a:ln>
      </xdr:spPr>
    </xdr:pic>
  </etc:cellImage>
  <etc:cellImage>
    <xdr:pic>
      <xdr:nvPicPr>
        <xdr:cNvPr id="24" name="ID_F068E864389A48CBB31ACDD5D9026C4A"/>
        <xdr:cNvPicPr>
          <a:picLocks noChangeAspect="1"/>
        </xdr:cNvPicPr>
      </xdr:nvPicPr>
      <xdr:blipFill>
        <a:blip r:embed="rId10"/>
        <a:stretch>
          <a:fillRect/>
        </a:stretch>
      </xdr:blipFill>
      <xdr:spPr>
        <a:xfrm>
          <a:off x="17437735" y="23627080"/>
          <a:ext cx="8982075" cy="3171825"/>
        </a:xfrm>
        <a:prstGeom prst="rect">
          <a:avLst/>
        </a:prstGeom>
        <a:noFill/>
        <a:ln w="9525">
          <a:noFill/>
        </a:ln>
      </xdr:spPr>
    </xdr:pic>
  </etc:cellImage>
  <etc:cellImage>
    <xdr:pic>
      <xdr:nvPicPr>
        <xdr:cNvPr id="27" name="ID_A44ADA25E8F74B5E82ECD3B46403AD2E"/>
        <xdr:cNvPicPr>
          <a:picLocks noChangeAspect="1"/>
        </xdr:cNvPicPr>
      </xdr:nvPicPr>
      <xdr:blipFill>
        <a:blip r:embed="rId11"/>
        <a:stretch>
          <a:fillRect/>
        </a:stretch>
      </xdr:blipFill>
      <xdr:spPr>
        <a:xfrm>
          <a:off x="17437735" y="19728815"/>
          <a:ext cx="8701405" cy="1828800"/>
        </a:xfrm>
        <a:prstGeom prst="rect">
          <a:avLst/>
        </a:prstGeom>
        <a:noFill/>
        <a:ln w="9525">
          <a:noFill/>
        </a:ln>
      </xdr:spPr>
    </xdr:pic>
  </etc:cellImage>
  <etc:cellImage>
    <xdr:pic>
      <xdr:nvPicPr>
        <xdr:cNvPr id="17" name="ID_29F262EC195140DF839CDFC7356D7805"/>
        <xdr:cNvPicPr>
          <a:picLocks noChangeAspect="1"/>
        </xdr:cNvPicPr>
      </xdr:nvPicPr>
      <xdr:blipFill>
        <a:blip r:embed="rId12"/>
        <a:stretch>
          <a:fillRect/>
        </a:stretch>
      </xdr:blipFill>
      <xdr:spPr>
        <a:xfrm>
          <a:off x="17437735" y="16914495"/>
          <a:ext cx="9053830" cy="1724025"/>
        </a:xfrm>
        <a:prstGeom prst="rect">
          <a:avLst/>
        </a:prstGeom>
        <a:noFill/>
        <a:ln w="9525">
          <a:noFill/>
        </a:ln>
      </xdr:spPr>
    </xdr:pic>
  </etc:cellImage>
  <etc:cellImage>
    <xdr:pic>
      <xdr:nvPicPr>
        <xdr:cNvPr id="28" name="ID_FAA5A436BF6A4530A01C5ED2D85A8572"/>
        <xdr:cNvPicPr>
          <a:picLocks noChangeAspect="1"/>
        </xdr:cNvPicPr>
      </xdr:nvPicPr>
      <xdr:blipFill>
        <a:blip r:embed="rId13"/>
        <a:stretch>
          <a:fillRect/>
        </a:stretch>
      </xdr:blipFill>
      <xdr:spPr>
        <a:xfrm>
          <a:off x="17437735" y="18675350"/>
          <a:ext cx="6101080" cy="2205355"/>
        </a:xfrm>
        <a:prstGeom prst="rect">
          <a:avLst/>
        </a:prstGeom>
        <a:noFill/>
        <a:ln w="9525">
          <a:noFill/>
        </a:ln>
      </xdr:spPr>
    </xdr:pic>
  </etc:cellImage>
  <etc:cellImage>
    <xdr:pic>
      <xdr:nvPicPr>
        <xdr:cNvPr id="29" name="ID_BF7EC9EDEF2949249956C62F3A174818"/>
        <xdr:cNvPicPr>
          <a:picLocks noChangeAspect="1"/>
        </xdr:cNvPicPr>
      </xdr:nvPicPr>
      <xdr:blipFill>
        <a:blip r:embed="rId14"/>
        <a:stretch>
          <a:fillRect/>
        </a:stretch>
      </xdr:blipFill>
      <xdr:spPr>
        <a:xfrm>
          <a:off x="17437735" y="19203035"/>
          <a:ext cx="9063355" cy="5443855"/>
        </a:xfrm>
        <a:prstGeom prst="rect">
          <a:avLst/>
        </a:prstGeom>
        <a:noFill/>
        <a:ln w="9525">
          <a:noFill/>
        </a:ln>
      </xdr:spPr>
    </xdr:pic>
  </etc:cellImage>
  <etc:cellImage>
    <xdr:pic>
      <xdr:nvPicPr>
        <xdr:cNvPr id="31" name="ID_89B4C17A2F834B6094DCF7187423D6BB"/>
        <xdr:cNvPicPr>
          <a:picLocks noChangeAspect="1"/>
        </xdr:cNvPicPr>
      </xdr:nvPicPr>
      <xdr:blipFill>
        <a:blip r:embed="rId15"/>
        <a:stretch>
          <a:fillRect/>
        </a:stretch>
      </xdr:blipFill>
      <xdr:spPr>
        <a:xfrm>
          <a:off x="18590260" y="30127575"/>
          <a:ext cx="8025130" cy="4605655"/>
        </a:xfrm>
        <a:prstGeom prst="rect">
          <a:avLst/>
        </a:prstGeom>
        <a:noFill/>
        <a:ln w="9525">
          <a:noFill/>
        </a:ln>
      </xdr:spPr>
    </xdr:pic>
  </etc:cellImage>
  <etc:cellImage>
    <xdr:pic>
      <xdr:nvPicPr>
        <xdr:cNvPr id="32" name="ID_CF8B8B675A70456CAB026E3115B254CA"/>
        <xdr:cNvPicPr>
          <a:picLocks noChangeAspect="1"/>
        </xdr:cNvPicPr>
      </xdr:nvPicPr>
      <xdr:blipFill>
        <a:blip r:embed="rId16"/>
        <a:stretch>
          <a:fillRect/>
        </a:stretch>
      </xdr:blipFill>
      <xdr:spPr>
        <a:xfrm>
          <a:off x="18590260" y="34716085"/>
          <a:ext cx="4781550" cy="1209675"/>
        </a:xfrm>
        <a:prstGeom prst="rect">
          <a:avLst/>
        </a:prstGeom>
        <a:noFill/>
        <a:ln w="9525">
          <a:noFill/>
        </a:ln>
      </xdr:spPr>
    </xdr:pic>
  </etc:cellImage>
  <etc:cellImage>
    <xdr:pic>
      <xdr:nvPicPr>
        <xdr:cNvPr id="34" name="ID_1306271A9BA94B8DA99B83FF7A54E4BF"/>
        <xdr:cNvPicPr>
          <a:picLocks noChangeAspect="1"/>
        </xdr:cNvPicPr>
      </xdr:nvPicPr>
      <xdr:blipFill>
        <a:blip r:embed="rId17"/>
        <a:stretch>
          <a:fillRect/>
        </a:stretch>
      </xdr:blipFill>
      <xdr:spPr>
        <a:xfrm>
          <a:off x="18590260" y="36120705"/>
          <a:ext cx="5562600" cy="3815080"/>
        </a:xfrm>
        <a:prstGeom prst="rect">
          <a:avLst/>
        </a:prstGeom>
        <a:noFill/>
        <a:ln w="9525">
          <a:noFill/>
        </a:ln>
      </xdr:spPr>
    </xdr:pic>
  </etc:cellImage>
  <etc:cellImage>
    <xdr:pic>
      <xdr:nvPicPr>
        <xdr:cNvPr id="36" name="ID_25634F6DDEB742FFB9CC833015294393"/>
        <xdr:cNvPicPr>
          <a:picLocks noChangeAspect="1"/>
        </xdr:cNvPicPr>
      </xdr:nvPicPr>
      <xdr:blipFill>
        <a:blip r:embed="rId18"/>
        <a:stretch>
          <a:fillRect/>
        </a:stretch>
      </xdr:blipFill>
      <xdr:spPr>
        <a:xfrm>
          <a:off x="18590260" y="35949255"/>
          <a:ext cx="8553450" cy="2995930"/>
        </a:xfrm>
        <a:prstGeom prst="rect">
          <a:avLst/>
        </a:prstGeom>
        <a:noFill/>
        <a:ln w="9525">
          <a:noFill/>
        </a:ln>
      </xdr:spPr>
    </xdr:pic>
  </etc:cellImage>
  <etc:cellImage>
    <xdr:pic>
      <xdr:nvPicPr>
        <xdr:cNvPr id="38" name="ID_E390CC383E5F4498AD584AC64AE91D55"/>
        <xdr:cNvPicPr>
          <a:picLocks noChangeAspect="1"/>
        </xdr:cNvPicPr>
      </xdr:nvPicPr>
      <xdr:blipFill>
        <a:blip r:embed="rId19"/>
        <a:stretch>
          <a:fillRect/>
        </a:stretch>
      </xdr:blipFill>
      <xdr:spPr>
        <a:xfrm>
          <a:off x="18590260" y="38234620"/>
          <a:ext cx="10530205" cy="4796155"/>
        </a:xfrm>
        <a:prstGeom prst="rect">
          <a:avLst/>
        </a:prstGeom>
        <a:noFill/>
        <a:ln w="9525">
          <a:noFill/>
        </a:ln>
      </xdr:spPr>
    </xdr:pic>
  </etc:cellImage>
  <etc:cellImage>
    <xdr:pic>
      <xdr:nvPicPr>
        <xdr:cNvPr id="39" name="ID_B00376AF622E4DC49D79CF0F159BF31D"/>
        <xdr:cNvPicPr>
          <a:picLocks noChangeAspect="1"/>
        </xdr:cNvPicPr>
      </xdr:nvPicPr>
      <xdr:blipFill>
        <a:blip r:embed="rId20"/>
        <a:stretch>
          <a:fillRect/>
        </a:stretch>
      </xdr:blipFill>
      <xdr:spPr>
        <a:xfrm>
          <a:off x="18590260" y="38939470"/>
          <a:ext cx="8977630" cy="2567305"/>
        </a:xfrm>
        <a:prstGeom prst="rect">
          <a:avLst/>
        </a:prstGeom>
        <a:noFill/>
        <a:ln w="9525">
          <a:noFill/>
        </a:ln>
      </xdr:spPr>
    </xdr:pic>
  </etc:cellImage>
  <etc:cellImage>
    <xdr:pic>
      <xdr:nvPicPr>
        <xdr:cNvPr id="42" name="ID_CC64FBC88E8B460A917AF73A65BF64DF"/>
        <xdr:cNvPicPr>
          <a:picLocks noChangeAspect="1"/>
        </xdr:cNvPicPr>
      </xdr:nvPicPr>
      <xdr:blipFill>
        <a:blip r:embed="rId21"/>
        <a:stretch>
          <a:fillRect/>
        </a:stretch>
      </xdr:blipFill>
      <xdr:spPr>
        <a:xfrm>
          <a:off x="18590260" y="40618410"/>
          <a:ext cx="9010650" cy="3091180"/>
        </a:xfrm>
        <a:prstGeom prst="rect">
          <a:avLst/>
        </a:prstGeom>
        <a:noFill/>
        <a:ln w="9525">
          <a:noFill/>
        </a:ln>
      </xdr:spPr>
    </xdr:pic>
  </etc:cellImage>
  <etc:cellImage>
    <xdr:pic>
      <xdr:nvPicPr>
        <xdr:cNvPr id="4" name="ID_29AEA038C0524BB79421F7ECEB60E8AB"/>
        <xdr:cNvPicPr>
          <a:picLocks noChangeAspect="1"/>
        </xdr:cNvPicPr>
      </xdr:nvPicPr>
      <xdr:blipFill>
        <a:blip r:embed="rId22"/>
        <a:stretch>
          <a:fillRect/>
        </a:stretch>
      </xdr:blipFill>
      <xdr:spPr>
        <a:xfrm>
          <a:off x="18590260" y="18129885"/>
          <a:ext cx="2938780" cy="3891280"/>
        </a:xfrm>
        <a:prstGeom prst="rect">
          <a:avLst/>
        </a:prstGeom>
        <a:noFill/>
        <a:ln w="9525">
          <a:noFill/>
        </a:ln>
      </xdr:spPr>
    </xdr:pic>
  </etc:cellImage>
  <etc:cellImage>
    <xdr:pic>
      <xdr:nvPicPr>
        <xdr:cNvPr id="5" name="ID_2DD3FBD0DDC24F84B9620EEA1158C11D"/>
        <xdr:cNvPicPr>
          <a:picLocks noChangeAspect="1"/>
        </xdr:cNvPicPr>
      </xdr:nvPicPr>
      <xdr:blipFill>
        <a:blip r:embed="rId23"/>
        <a:stretch>
          <a:fillRect/>
        </a:stretch>
      </xdr:blipFill>
      <xdr:spPr>
        <a:xfrm>
          <a:off x="18590260" y="18129885"/>
          <a:ext cx="12911455" cy="1700530"/>
        </a:xfrm>
        <a:prstGeom prst="rect">
          <a:avLst/>
        </a:prstGeom>
        <a:noFill/>
        <a:ln w="9525">
          <a:noFill/>
        </a:ln>
      </xdr:spPr>
    </xdr:pic>
  </etc:cellImage>
</etc:cellImages>
</file>

<file path=xl/sharedStrings.xml><?xml version="1.0" encoding="utf-8"?>
<sst xmlns="http://schemas.openxmlformats.org/spreadsheetml/2006/main" count="1414" uniqueCount="460">
  <si>
    <t>Protein Type</t>
  </si>
  <si>
    <t>oseltamivir</t>
  </si>
  <si>
    <t>zanamivir</t>
  </si>
  <si>
    <t>peramivir</t>
  </si>
  <si>
    <t>laninamivir</t>
  </si>
  <si>
    <t>baloxavir</t>
  </si>
  <si>
    <t>adamantane</t>
  </si>
  <si>
    <t>PMID</t>
  </si>
  <si>
    <t>Source</t>
  </si>
  <si>
    <t>table</t>
  </si>
  <si>
    <t>N1</t>
  </si>
  <si>
    <t>E119D</t>
  </si>
  <si>
    <t>PMID:30602610</t>
  </si>
  <si>
    <t>E119G</t>
  </si>
  <si>
    <t>Q136K</t>
  </si>
  <si>
    <t>R152K</t>
  </si>
  <si>
    <t>P458T</t>
  </si>
  <si>
    <t>D199E</t>
  </si>
  <si>
    <t>N200S</t>
  </si>
  <si>
    <t>N248D</t>
  </si>
  <si>
    <t>V264I</t>
  </si>
  <si>
    <t>N270K</t>
  </si>
  <si>
    <t>I321V</t>
  </si>
  <si>
    <t>N369K</t>
  </si>
  <si>
    <t>N386K</t>
  </si>
  <si>
    <t>K432E</t>
  </si>
  <si>
    <t>V116A</t>
  </si>
  <si>
    <t>PMID:31228489</t>
  </si>
  <si>
    <t>The susceptibility of CA/04NA−V116A mutant to oseltamivir and zanamivir was reduced (meanIC50 increase: 10.0- and 17.4-fold, respectively) as compared to that of the wild-type CA/04 virus.</t>
  </si>
  <si>
    <t>E119A</t>
  </si>
  <si>
    <r>
      <rPr>
        <sz val="11"/>
        <color theme="1"/>
        <rFont val="Times New Roman"/>
        <charset val="134"/>
      </rPr>
      <t>Viruses carrying the E119A and N295S mutations were more resistant to oseltamivir (39.4-and 59.5-fold in_x005f</t>
    </r>
    <r>
      <rPr>
        <sz val="11"/>
        <color theme="1"/>
        <rFont val="Arial"/>
        <charset val="134"/>
      </rPr>
      <t>_</t>
    </r>
    <r>
      <rPr>
        <sz val="11"/>
        <color theme="1"/>
        <rFont val="Times New Roman"/>
        <charset val="134"/>
      </rPr>
      <t>x005f_x0</t>
    </r>
    <r>
      <rPr>
        <sz val="11"/>
        <color theme="1"/>
        <rFont val="Arial"/>
        <charset val="134"/>
      </rPr>
      <t>0</t>
    </r>
    <r>
      <rPr>
        <sz val="11"/>
        <color theme="1"/>
        <rFont val="Times New Roman"/>
        <charset val="134"/>
      </rPr>
      <t>5f_x005f_x005f_x005f_x005f_x005f_x005f_x005f_x005f_x005f_x005f_x005f_x005f_x005f_x005f_x005f_x005f_x005f_x005f_x005f_x005f_x005f_x005f_x005f_x005f_x005f_x005f_x005f_x005f_x005f_x005f_x005f_x005f_x0002_crease in mean IC50 value, respectively) and the former was also sig_x0002_nificantly more resistant to zanamivir and laninamivir(133.5–493.7–fold increase in mean IC50 values) than was the CA/04virus.</t>
    </r>
  </si>
  <si>
    <t>N295S</t>
  </si>
  <si>
    <t>I117V</t>
  </si>
  <si>
    <t>The CA-NAI117V virus exhibited reduced sensitivity to oseltamivirand zanamivir in virus reduction assay in Calu-3 cells.</t>
  </si>
  <si>
    <t>H275Y</t>
  </si>
  <si>
    <t>The CA/04NA−H275Y mutant was highly resistant to oseltamivir(mean IC50 increase: &gt; 950-fold) as compared to the CA/04</t>
  </si>
  <si>
    <t>H275Y/I223R</t>
  </si>
  <si>
    <t>PMID:32887429</t>
  </si>
  <si>
    <t>The H275Y/I223R, H275Y/I223K, and H275Y/G147R mutant viruses exhibited enhanced cross-resistance to oseltamivir and peramivir and reduced susceptibility to zanamivir compared to the corresponding single H275Y mutant viruses. The H275Y/I223R and H275Y/I223K mutant viruses, but not the H275Y/G147R mutant virus, showed reduced susceptibility to laninamivir.</t>
  </si>
  <si>
    <t>H275Y/I223K</t>
  </si>
  <si>
    <t>H275Y/G147R</t>
  </si>
  <si>
    <t>V96A</t>
  </si>
  <si>
    <t>PMID:31168925</t>
  </si>
  <si>
    <t>Analysis of the NA protein showed that six Bangladeshi isolates of clade 2.3.2.1a acquired mutations at V96A, I97V, S227N, N275S positions suggesting a reduced susceptibility to antiviral agents such as zanamivir and osteltamivir</t>
  </si>
  <si>
    <t>I97V</t>
  </si>
  <si>
    <t>S227N</t>
  </si>
  <si>
    <t>N275S</t>
  </si>
  <si>
    <t>Y155H</t>
  </si>
  <si>
    <t>PMID:33202972</t>
  </si>
  <si>
    <t>Analysis of residues involved in IAV resistance to antiviral drugs identified only two H1avN1 strains that each naturally acquired a mutation, assessed to impact the efficacy of NA inhibitors, NA-Y155H classified as highly reduced inhibition (HRI) to oseltamivir and zanamivir, and NA-S247N classified as reduced inhibition (RI) to oseltamivir for H5N1 viruses(WHO).</t>
  </si>
  <si>
    <t>S247N</t>
  </si>
  <si>
    <t>D199Y</t>
  </si>
  <si>
    <t>PMID:32004620</t>
  </si>
  <si>
    <t>One virus, with NA D199Y substitution detected in both clinical specimen and virus isolate, exhibited RI by oseltamivir and zanamivir.</t>
  </si>
  <si>
    <t>I223R</t>
  </si>
  <si>
    <t>A virus with I223R substitution, isolated from an outpatient who had not received NAI treatment, showed RI by oseltamivir and borderline RI by zanamivir</t>
  </si>
  <si>
    <t>T148A</t>
  </si>
  <si>
    <t>NA T148A and NA I427T variants showed borderline RI by zanamivir or RI by oseltamivir and zanamivir and borderline RI by laninamivir, respectively</t>
  </si>
  <si>
    <t>I427T</t>
  </si>
  <si>
    <t>Viruses with pure H275Y substitution exhibited HRI by oseltamivir (260–2078 fold-increase in IC50) and peramivir (172–495 fold-increase in IC50).</t>
  </si>
  <si>
    <t>116A</t>
  </si>
  <si>
    <t>PMID:22311680</t>
  </si>
  <si>
    <t>117&amp;119MV</t>
  </si>
  <si>
    <t>PMID:WHO</t>
  </si>
  <si>
    <t>117&amp;119VV</t>
  </si>
  <si>
    <t>117&amp;275&amp;295MYS</t>
  </si>
  <si>
    <t>117&amp;275&amp;295VYS</t>
  </si>
  <si>
    <t>117&amp;275MY</t>
  </si>
  <si>
    <t>117&amp;275VY</t>
  </si>
  <si>
    <t>117&amp;295MS</t>
  </si>
  <si>
    <t>117&amp;295VS</t>
  </si>
  <si>
    <t xml:space="preserve">                                       </t>
  </si>
  <si>
    <t>117&amp;314VV</t>
  </si>
  <si>
    <t>117R</t>
  </si>
  <si>
    <t>117V</t>
  </si>
  <si>
    <t>119&amp;275AY</t>
  </si>
  <si>
    <t>119&amp;275DY</t>
  </si>
  <si>
    <t>119&amp;275GY</t>
  </si>
  <si>
    <t>119&amp;275VY</t>
  </si>
  <si>
    <t>119A</t>
  </si>
  <si>
    <t>119D</t>
  </si>
  <si>
    <t>119G</t>
  </si>
  <si>
    <t>119V</t>
  </si>
  <si>
    <t>136&amp;151&amp;275KNY</t>
  </si>
  <si>
    <t>PMID:22311680&amp; (136&amp;151&amp;274 in paper numbering)</t>
  </si>
  <si>
    <t>136&amp;151KE</t>
  </si>
  <si>
    <t>136&amp;275KY</t>
  </si>
  <si>
    <t>PMID:22311680&amp; (136&amp;274 in paper numbering)</t>
  </si>
  <si>
    <t>136K</t>
  </si>
  <si>
    <t>136L</t>
  </si>
  <si>
    <t>136R</t>
  </si>
  <si>
    <t>147&amp;275RY</t>
  </si>
  <si>
    <t>149A</t>
  </si>
  <si>
    <t>150&amp;223&amp;247NLN</t>
  </si>
  <si>
    <t>PMID:22311680&amp; PMID:21679678&amp; (150&amp;222&amp;246 in paper numbering)</t>
  </si>
  <si>
    <t>151&amp;275[EN]Y</t>
  </si>
  <si>
    <t>PMID:22311680&amp; (151&amp;274 in paper numbering)</t>
  </si>
  <si>
    <t>151&amp;275GY</t>
  </si>
  <si>
    <t>151E</t>
  </si>
  <si>
    <t>151N</t>
  </si>
  <si>
    <t>152K</t>
  </si>
  <si>
    <t>155H</t>
  </si>
  <si>
    <t>157&amp;214IG</t>
  </si>
  <si>
    <t>PMID:28458567&amp; (156&amp;213 in paper numbering)</t>
  </si>
  <si>
    <t>199&amp;275NY</t>
  </si>
  <si>
    <t>PMID:22311680&amp; PMID:28458567&amp; (198&amp;274 in paper numbering)</t>
  </si>
  <si>
    <t>199E</t>
  </si>
  <si>
    <t>199G</t>
  </si>
  <si>
    <t>PMID:WHO&amp; (198 in paper numbering)</t>
  </si>
  <si>
    <t>223&amp;247LN</t>
  </si>
  <si>
    <t>PMID:WHO&amp;(203&amp;227 in paper numbering)</t>
  </si>
  <si>
    <t>223&amp;275&amp;295VYS</t>
  </si>
  <si>
    <t>223&amp;275KY</t>
  </si>
  <si>
    <t>223&amp;275MY</t>
  </si>
  <si>
    <t>PMID:WHO&amp; (222&amp;274 in paper numbering)</t>
  </si>
  <si>
    <t>223&amp;275RY</t>
  </si>
  <si>
    <t>223&amp;275VY</t>
  </si>
  <si>
    <t>223&amp;295VS</t>
  </si>
  <si>
    <t>223K</t>
  </si>
  <si>
    <t>PMID:WHO&amp; (222 in paper numbering)</t>
  </si>
  <si>
    <t>223M</t>
  </si>
  <si>
    <t>223R</t>
  </si>
  <si>
    <t>223T</t>
  </si>
  <si>
    <t>223V</t>
  </si>
  <si>
    <t>247&amp;275NY</t>
  </si>
  <si>
    <t>PMID:WHO&amp; (246&amp;274 in paper numbering)</t>
  </si>
  <si>
    <t>247G</t>
  </si>
  <si>
    <t>PMID:WHO&amp; (246 in paper numbering)</t>
  </si>
  <si>
    <t>247N</t>
  </si>
  <si>
    <t>247R</t>
  </si>
  <si>
    <t>275&amp;293YK</t>
  </si>
  <si>
    <t>275&amp;295YS</t>
  </si>
  <si>
    <t>275Y</t>
  </si>
  <si>
    <t>PMID:WHO&amp; (274 in paper numbering)</t>
  </si>
  <si>
    <t>293K</t>
  </si>
  <si>
    <t>295S</t>
  </si>
  <si>
    <t>PMID:WHO&amp; (294 in paper numbering)</t>
  </si>
  <si>
    <t>313&amp;427KT</t>
  </si>
  <si>
    <t>432T</t>
  </si>
  <si>
    <t>PMID:WHO&amp;(412 in paper numbering)</t>
  </si>
  <si>
    <t>S246N</t>
  </si>
  <si>
    <t>PMID:20016036</t>
  </si>
  <si>
    <t>150&amp;222&amp;246NLN</t>
  </si>
  <si>
    <t>N2</t>
  </si>
  <si>
    <t>R292K</t>
  </si>
  <si>
    <t>PMID:32750468</t>
  </si>
  <si>
    <t>PMID:19641000</t>
  </si>
  <si>
    <t>Analysis of 391 influenza A (H1N1) viruses isolated between 2006 and early 2008 from Australasia and Southeast Asia revealed nine viruses (2.3%) that demonstrated markedly reduced zanamivir susceptibility and contained a previously undescribed Gln136Lys (Q136K) neuraminidase mutation. The mutation had no effect on oseltamivir susceptibility but caused approximately a 300-fold and a 70-fold reduction in zanamivir and peramivir susceptibility, respectively.</t>
  </si>
  <si>
    <t>H274Y</t>
  </si>
  <si>
    <t>PMID:19651908</t>
  </si>
  <si>
    <t>The H274Y neuraminidase mutation reduced oseltamivir susceptibility significantly (900- to 2,500-fold compared to the wild type).</t>
  </si>
  <si>
    <t>H274Y/I222M</t>
  </si>
  <si>
    <t>However the dual H274Y/I222M neuraminidase mutation had an even greater impact on resistance, with oseltamivir susceptibility reduced significantly further (8,000-fold compared to the wild type).</t>
  </si>
  <si>
    <t>An E119G neuraminidase mutation, which demonstrated significantly reduced zanamivir susceptibility (1,400-fold compared to the wild type).</t>
  </si>
  <si>
    <t>D198G</t>
  </si>
  <si>
    <t>The D198G mutation identified in the Vn/1203 strain following zanamivir passage resulted in 44-fold, 32-fold, and 4-fold increases in the IC50s for zanamivir, oseltamivir, and peramivir, respectively, in the recombinant strains.</t>
  </si>
  <si>
    <t>E199V</t>
  </si>
  <si>
    <t>One virus with NA E119V substitution showed HRI by oseltamivir but had no effect on susceptibility to the other NAIs</t>
  </si>
  <si>
    <t>One virus with NA R292K substitution was isolated from a hospitalized patient in Australia and showed remarkable HRI, 7735-fold increase in IC50, by oseltamivir and RI by peramivir</t>
  </si>
  <si>
    <t>119&amp;292E[KR]</t>
  </si>
  <si>
    <t>Another virus, containing NA E119V/E and NA R292K/R polymorphisms and a 4-amino acid deletion (Del 245–248), showed HRI by oseltamivir and RI by zanamivir</t>
  </si>
  <si>
    <t>119&amp;292V[KR]</t>
  </si>
  <si>
    <t>S333G</t>
  </si>
  <si>
    <t>NA S333G and NA S334R substitutions conferred RI by oseltamivir and zanamivir or RI by oseltamivir, respectively.</t>
  </si>
  <si>
    <t>S334R</t>
  </si>
  <si>
    <t>PMID:31855133</t>
  </si>
  <si>
    <t>Two neuraminidase substitutions emerged, H274N (ZA IC50 increased 5.5-fold) and E119G (ZA IC50 increased 110-fold) at 10 and 100 µg l−1 of ZA, respectively.</t>
  </si>
  <si>
    <t>H274N</t>
  </si>
  <si>
    <t>PMID:30910698</t>
  </si>
  <si>
    <t>The E119D mutation significantly reduced susceptibility to zanamivir (415-fold) and remained susceptible to oseltamivir.</t>
  </si>
  <si>
    <t>The R292 K mutation reduced oseltamivir susceptibility significantly (2,523-fold) and moderately reduced susceptibility to zanamivir.</t>
  </si>
  <si>
    <t>E119V</t>
  </si>
  <si>
    <t>PMID:33322333</t>
  </si>
  <si>
    <t>When assessed in NA inhibition assays, these E119V variants had mean IC50 values of 81.00 ± 0.01 nM and 80.39 ± 0.12 nM, respectively, equivalent to 192.9 and 191.4-fold increases compared to the A/H3N2-WT IC50</t>
  </si>
  <si>
    <t>N329K</t>
  </si>
  <si>
    <t>The H1avN2 strains with N2 of human seasonal origin were the only ones harboring mutation NA-N329K classified RI to oseltamivir and zanamivir</t>
  </si>
  <si>
    <t>S331R</t>
  </si>
  <si>
    <t>By contrast, 80% of H1huN2 strains harbored mutation NA-S331R, also classified as RI to oseltamivir and zanamivir.</t>
  </si>
  <si>
    <t>N294S</t>
  </si>
  <si>
    <t>The results of MUNANA assay with ZAN showed that E119V mutation conferred HRI only in H5N8 virus, N294S mutation led to RI in H5N6 and H5N2 backgrounds and H274Y substitution did not affect the susceptibility to ZAN in any of the H5Nx viruses.</t>
  </si>
  <si>
    <t>The OSE IC50 values for the E119V mutation in all three viruses demonstrated RI</t>
  </si>
  <si>
    <t>The R292K mutation in H5N2 resulted in HRI for OSE.The H5N2_R292K virus demonstrated RI to ZAN.The IC50 measurements made using the MUNANA assay for PER with the panel of H5N6 mutants did not show any alteration in susceptibility to the drug, and for the H5N2 panel only the R292K showed RI for PER.</t>
  </si>
  <si>
    <t>I222V</t>
  </si>
  <si>
    <t>PMID:31356626</t>
  </si>
  <si>
    <t>Analysis of the NA of all studied A(H3N2) viruses for the presence of mutations conferring drug resistance revealed I222V amino acid substitution in the NA of A/Astrakhan/32/2017 strain. An association of this mutation with a slight increase in oseltamivir IC50 (less than 10 times) was shown for A(H1N1).</t>
  </si>
  <si>
    <t>I117T</t>
  </si>
  <si>
    <t>PMID:31282375</t>
  </si>
  <si>
    <t>The novel I117T substitution reduced oseltamivir susceptibility by 18.6-fold and zanamivir susceptibility by 11.8-fold, compared to the wild type AI H5N1virus, thus showed cross-resistance to both oseltamivir and zanamivir in NA inhibition assays.</t>
  </si>
  <si>
    <t>PMID:8627706</t>
  </si>
  <si>
    <t>PMID:16891631&amp; PMID:22311680</t>
  </si>
  <si>
    <t>PMID:16891631</t>
  </si>
  <si>
    <t>119I</t>
  </si>
  <si>
    <t>PMID:24215378&amp;PMID:17109288&amp;PMID:22311680&amp;PMID:16891631</t>
  </si>
  <si>
    <t>PMID:24215378</t>
  </si>
  <si>
    <t>142S</t>
  </si>
  <si>
    <t>PMID:28458567</t>
  </si>
  <si>
    <t>151A</t>
  </si>
  <si>
    <t>PMID:20202427</t>
  </si>
  <si>
    <t>151[AD]</t>
  </si>
  <si>
    <t>PMID:22311680&amp; PMID:16912325</t>
  </si>
  <si>
    <t>151G</t>
  </si>
  <si>
    <t>151[VD]</t>
  </si>
  <si>
    <t>222L</t>
  </si>
  <si>
    <t>222T</t>
  </si>
  <si>
    <t>PMID:25635767</t>
  </si>
  <si>
    <t>222V</t>
  </si>
  <si>
    <t>PMID:17109288</t>
  </si>
  <si>
    <t>224K</t>
  </si>
  <si>
    <t>245P</t>
  </si>
  <si>
    <t>249E</t>
  </si>
  <si>
    <t>276D</t>
  </si>
  <si>
    <t>292K</t>
  </si>
  <si>
    <t>PMID:16912325&amp; PMID:24215378&amp; PMID:22311680&amp; PMID:16891631</t>
  </si>
  <si>
    <t>294S</t>
  </si>
  <si>
    <t>PMID:22311680&amp; PMID:24215378</t>
  </si>
  <si>
    <t>329K</t>
  </si>
  <si>
    <t>331R</t>
  </si>
  <si>
    <t>371K</t>
  </si>
  <si>
    <t>391K</t>
  </si>
  <si>
    <t>119&amp;148VI</t>
  </si>
  <si>
    <t>119&amp;222VL</t>
  </si>
  <si>
    <t>119&amp;222VV</t>
  </si>
  <si>
    <t>PMID:24215378&amp; PMID:17109288&amp; PMID:22311680</t>
  </si>
  <si>
    <t>222&amp;274VY</t>
  </si>
  <si>
    <t>222&amp;331TR</t>
  </si>
  <si>
    <t>245-248CompleteDeletion</t>
  </si>
  <si>
    <t>247-250CompleteDeletion</t>
  </si>
  <si>
    <t>PMID:33055248</t>
  </si>
  <si>
    <t>E276D</t>
  </si>
  <si>
    <t>I427L</t>
  </si>
  <si>
    <t>N147I</t>
  </si>
  <si>
    <t>91&amp;119IV</t>
  </si>
  <si>
    <t>A246V</t>
  </si>
  <si>
    <t>R371K</t>
  </si>
  <si>
    <t>R152W</t>
  </si>
  <si>
    <t>D293N</t>
  </si>
  <si>
    <t>111&amp;119ND</t>
  </si>
  <si>
    <t>275&amp;276TD</t>
  </si>
  <si>
    <t>G147V</t>
  </si>
  <si>
    <t>I222M</t>
  </si>
  <si>
    <t>A246T</t>
  </si>
  <si>
    <t>The highest concentration of OSE (10 μM) completely abrogated plaque formation of wt H5N6, whereas no reduction in plaque size was observed for H5N6_R292K (Fig. 2J &amp; M) which suggests HRI of R292K virus to OSE.In the plaque reduction assay the H5N6_R292K virus showed a 40% reduction in plaque size (10 μM of ZAN) compared to no drug, giving the phenotype of HRI when compared to wt H5N6.In the plaque reduction assay addition of 10 μM PER reduced the plaque size of the H5N6_R292K by approximately 40%, and thus resulted in HRI when compared to the 100% reduction in wt H5N6 virus</t>
  </si>
  <si>
    <t>The H274Y mutation resulted in RI for the H5N6 NA and HRI for the H5N8 NA</t>
  </si>
  <si>
    <t>The results of MUNANA assay with ZAN showed that E119V mutation conferred HRI only in H5N8 virus, N294S mutation led to RI in H5N6 and H5N2 backgrounds and H274Y substitution did not affect the susceptibility to ZAN in any of the H5Nx viruses</t>
  </si>
  <si>
    <t>The OSE IC50 values for the E119V mutation in all three viruses demonstrated RI.The results of MUNANA assay with ZAN showed that E119V mutation conferred HRI only in H5N8 virus.H5N8_E119V and H5N8_H274Y viruses both displayed HRI for PER whereas H5N8_N294S showed a more modest RI to the drug.</t>
  </si>
  <si>
    <t>The H274Y mutation resulted in RI for the H5N6 NA and HRI for the H5N8 NA.H5N8_E119V and H5N8_H274Y viruses both displayed HRI for PER whereas H5N8_N294S showed a more modest RI to the drug.</t>
  </si>
  <si>
    <t>N294S mutation showed RI only in H5N8 background.H5N8_E119V and H5N8_H274Y viruses both displayed HRI for PER whereas H5N8_N294S showed a more modest RI to the drug.</t>
  </si>
  <si>
    <t>N3</t>
  </si>
  <si>
    <t>PMID:26292325</t>
  </si>
  <si>
    <t>PMID:DOI: 10.1016/j.jcv.2015.07.111</t>
  </si>
  <si>
    <t>151K</t>
  </si>
  <si>
    <t>PMID:URN:urn:nbn:se:lnu:diva-10973</t>
  </si>
  <si>
    <t>276Y</t>
  </si>
  <si>
    <t>PMID:26292325&amp; PMID:23824808&amp; (274 in paper numbering)</t>
  </si>
  <si>
    <t>PMID:26292325&amp; DOI:10.1016/j.jcv.2015.07.111&amp; (292 in paper numbering)</t>
  </si>
  <si>
    <t>119&amp;223VL</t>
  </si>
  <si>
    <t>PMID:DOI: 10.1016/j.jcv.2015.07.111~119&amp;222 in paper numbering</t>
  </si>
  <si>
    <t>N4</t>
  </si>
  <si>
    <t>131I</t>
  </si>
  <si>
    <t>PMID:29046464&amp; (132 in paper numbering)</t>
  </si>
  <si>
    <t>246F</t>
  </si>
  <si>
    <t>PMID:29046464</t>
  </si>
  <si>
    <t>274Y</t>
  </si>
  <si>
    <t>428L</t>
  </si>
  <si>
    <t>PMID:29046464&amp; (427 in paper numbering)</t>
  </si>
  <si>
    <t>113&amp;115IA</t>
  </si>
  <si>
    <t>PMID:29046464&amp; (114&amp;116 in paper numbering)</t>
  </si>
  <si>
    <t>246&amp;340FY</t>
  </si>
  <si>
    <t>PMID:29046464&amp; (246&amp;342 in paper numbering)</t>
  </si>
  <si>
    <t>N5</t>
  </si>
  <si>
    <t>116V</t>
  </si>
  <si>
    <t>PMID:29046464&amp; (119 in paper numbering)</t>
  </si>
  <si>
    <t>144I</t>
  </si>
  <si>
    <t>PMID:29046464&amp; (147 in paper numbering)</t>
  </si>
  <si>
    <t>219H</t>
  </si>
  <si>
    <t>PMID:29046464&amp; (221 in paper numbering)</t>
  </si>
  <si>
    <t>272Y</t>
  </si>
  <si>
    <t>PMID:29046464&amp; (274 in paper numbering)</t>
  </si>
  <si>
    <t>290K</t>
  </si>
  <si>
    <t>PMID:29046464&amp; (292 in paper numbering)</t>
  </si>
  <si>
    <t>88&amp;116IV</t>
  </si>
  <si>
    <t>PMID:29046464&amp; (91&amp;119 in paper numbering)</t>
  </si>
  <si>
    <t>N6</t>
  </si>
  <si>
    <t>247V</t>
  </si>
  <si>
    <t>PMID:29046464&amp; (246 in paper numbering)</t>
  </si>
  <si>
    <t>372K</t>
  </si>
  <si>
    <t>PMID:29046464&amp; (371 in paper numbering)</t>
  </si>
  <si>
    <t>303&amp;348EH</t>
  </si>
  <si>
    <t>PMID:29046464&amp; (302&amp;347 in paper numbering)</t>
  </si>
  <si>
    <t>N7</t>
  </si>
  <si>
    <t>118D</t>
  </si>
  <si>
    <t>PMID:26292325&amp; (119 in paper numbering)</t>
  </si>
  <si>
    <t>118G</t>
  </si>
  <si>
    <t>118V</t>
  </si>
  <si>
    <t>PMID:26292325&amp; DOI:10.1016/j.jcv.2015.07.111&amp; (119 in paper numbering)</t>
  </si>
  <si>
    <t>151W</t>
  </si>
  <si>
    <t>PMID:26292325&amp; (152 in paper numbering)</t>
  </si>
  <si>
    <t>PMID:26292325&amp; DOI:10.1016/j.jcv.2015.07.111</t>
  </si>
  <si>
    <t>293N</t>
  </si>
  <si>
    <t>110&amp;118ND</t>
  </si>
  <si>
    <t>PMID:26292325&amp; (111&amp;119 in paper numbering)</t>
  </si>
  <si>
    <t>118&amp;222VL</t>
  </si>
  <si>
    <t>N8</t>
  </si>
  <si>
    <t>N293S</t>
  </si>
  <si>
    <t>PMID:33933515</t>
  </si>
  <si>
    <t>The neuraminidase of 1 strain had an NA-N293/294S (N8/N2 numbering) substitution associated with reduced inhibition by oseltamivir and normal inhibition by zanamivir, which was confirmed phenotypically.</t>
  </si>
  <si>
    <t>V116D</t>
  </si>
  <si>
    <t>PMID:32454245</t>
  </si>
  <si>
    <t>114D</t>
  </si>
  <si>
    <t>PMID:29046464&amp; (116 in paper numbering)</t>
  </si>
  <si>
    <t>134K</t>
  </si>
  <si>
    <t>PMID:29046464&amp; (136 in paper numbering)</t>
  </si>
  <si>
    <t>145V</t>
  </si>
  <si>
    <t>273Y</t>
  </si>
  <si>
    <t>291K</t>
  </si>
  <si>
    <t>PMID:34381119</t>
  </si>
  <si>
    <t>And in this study, E119V substitution in HPAI H7N9 virus induced a mean 88.03-fold increase in the IC50 of oseltamivir.</t>
  </si>
  <si>
    <t>222&amp;119LV</t>
  </si>
  <si>
    <t>The IC50 fold change of oseltamivir to rg006NA222L-119V is 306.34 times than that of its susceptible strain, and 3.5 times than that of the E119V single point mutant virus, which showed synergistic resistance effect.</t>
  </si>
  <si>
    <t>N9</t>
  </si>
  <si>
    <t>PMID:31132385</t>
  </si>
  <si>
    <t>P331S</t>
  </si>
  <si>
    <t>R387K</t>
  </si>
  <si>
    <t>120A</t>
  </si>
  <si>
    <t>PMID:WHO&amp;(115 in paper numbering)</t>
  </si>
  <si>
    <t>120D</t>
  </si>
  <si>
    <t>120G</t>
  </si>
  <si>
    <t>PMID:8553549&amp; (119 in paper numbering)</t>
  </si>
  <si>
    <t>120V</t>
  </si>
  <si>
    <t>137K</t>
  </si>
  <si>
    <t>PMID:26292325&amp; (136 in paper numbering)</t>
  </si>
  <si>
    <t>153K</t>
  </si>
  <si>
    <t>PMID:16891631&amp; (152 in paper numbering)</t>
  </si>
  <si>
    <t>PMID:WHO&amp;(219 in paper numbering)</t>
  </si>
  <si>
    <t>224M</t>
  </si>
  <si>
    <t>PMID:26292325&amp; (222 in paper numbering)</t>
  </si>
  <si>
    <t>224R</t>
  </si>
  <si>
    <t>248T</t>
  </si>
  <si>
    <t>PMID:26292325&amp; (246 in paper numbering)</t>
  </si>
  <si>
    <t>249P</t>
  </si>
  <si>
    <t>PMID:WHO&amp;(244 in paper numbering)</t>
  </si>
  <si>
    <t>PMID:26292325&amp; PMID:16891631&amp; (274 in paper numbering)</t>
  </si>
  <si>
    <t>278D</t>
  </si>
  <si>
    <t>PMID:WHO&amp;(273 in paper numbering)</t>
  </si>
  <si>
    <t>294K</t>
  </si>
  <si>
    <t>PMID:26292325&amp; PMID:23965618&amp; (292 in paper numbering)</t>
  </si>
  <si>
    <t>296S</t>
  </si>
  <si>
    <t>PMID:WHO&amp;(291 in paper numbering)</t>
  </si>
  <si>
    <t>PMID:WHO&amp;(367 in paper numbering)</t>
  </si>
  <si>
    <t>120&amp;224VV</t>
  </si>
  <si>
    <t>PMID:WHO&amp;(115&amp;219 in paper numbering)</t>
  </si>
  <si>
    <t>M2</t>
  </si>
  <si>
    <t>31&amp;27NA</t>
  </si>
  <si>
    <t>PMID:31669761</t>
  </si>
  <si>
    <t>In this study, we identified two amantadine-resistant M2 double mutants among avian and human H5N1 viruses: the predominant M2-S31N/L26I mutant and the less frequent M2-S31N/V27A mutant.</t>
  </si>
  <si>
    <t>31&amp;26NI</t>
  </si>
  <si>
    <t>30&amp;34[TV]E</t>
  </si>
  <si>
    <t>PMID:31600542</t>
  </si>
  <si>
    <t>Matrix genes of 48 H9N2 viruses isolated from India during 2009-2017 were sequenced and M2 trans-membrane region sequences were screened for mutations which are known to confer resistance to amantadine namely, L26F, V27A, A30T/V, S31N and G34E.</t>
  </si>
  <si>
    <t>L26F/S31N</t>
  </si>
  <si>
    <t>PMID:33200496</t>
  </si>
  <si>
    <t>The results showed that 12275 strains harbored one of tens type of mutations (L26F, V27A,A30T,S31N, and G34E; dual mutations L26F/S31N, V27A/S31N,A30T/S31N, and S31N/G34E; and triple mutation L26F/V27A/S31N)known to correlate with resistance to adamantanes.</t>
  </si>
  <si>
    <t>V27A/S31N</t>
  </si>
  <si>
    <t>A30T/S31N</t>
  </si>
  <si>
    <t>S31N/G34E</t>
  </si>
  <si>
    <t>L26F/V27A/S31N</t>
  </si>
  <si>
    <t>A30S</t>
  </si>
  <si>
    <t>21G</t>
  </si>
  <si>
    <t>PMID:17061402</t>
  </si>
  <si>
    <t>26F</t>
  </si>
  <si>
    <t>26I</t>
  </si>
  <si>
    <t>27A</t>
  </si>
  <si>
    <t>PMID:25635767&amp; PMID:1951297</t>
  </si>
  <si>
    <t>27I</t>
  </si>
  <si>
    <t>27T</t>
  </si>
  <si>
    <t>PMID:25635767&amp; PMID:17061402</t>
  </si>
  <si>
    <t>28I</t>
  </si>
  <si>
    <t>30P</t>
  </si>
  <si>
    <t>PMID:DOI: 10.3969/j.issn.1008-0589.2012.09.02</t>
  </si>
  <si>
    <t>30V</t>
  </si>
  <si>
    <t>30Y</t>
  </si>
  <si>
    <t>PMID:1951297</t>
  </si>
  <si>
    <t>31D</t>
  </si>
  <si>
    <t>31N</t>
  </si>
  <si>
    <t>31R</t>
  </si>
  <si>
    <t>I38T</t>
  </si>
  <si>
    <t>PMID:33679636</t>
  </si>
  <si>
    <t>In contrast, the new viruses under study here harbour amino acid substitutions L26F, V27A, A30S, S31N, A30S and G34E in the M2 protein known to enhance resistance to amantadine.</t>
  </si>
  <si>
    <t>E23K</t>
  </si>
  <si>
    <t>PMID:32574689</t>
  </si>
  <si>
    <t>These results indicate that the PA E23K mutant virus had reduced susceptibility to baloxavir but remained susceptible to NA inhibitors.</t>
  </si>
  <si>
    <t>I38S</t>
  </si>
  <si>
    <t>PA</t>
  </si>
  <si>
    <t>PMID:31436527</t>
  </si>
  <si>
    <t>The mutant virus encoding the PA I38T substitution showed normal inhibition with all 4 NA inhibitors but exhibited a 186-fold higher IC50 value (236 nmol/L) to baloxavir compared with the median IC50 value of influenza A(H3N2) viruses isolated in the 2018–19 season in Japan.</t>
  </si>
  <si>
    <t>I38[LM](low)</t>
  </si>
  <si>
    <t>PMID:31541547</t>
  </si>
  <si>
    <t>I38T(high)</t>
  </si>
  <si>
    <t>E23[GK](low)</t>
  </si>
  <si>
    <t>PMID:32253432</t>
  </si>
  <si>
    <t>A37T(low)</t>
  </si>
  <si>
    <t>E199G(low)</t>
  </si>
  <si>
    <t>I38N(middle)</t>
  </si>
  <si>
    <t>I38F(low)</t>
  </si>
  <si>
    <t>23K</t>
  </si>
  <si>
    <t>PMID:30670144</t>
  </si>
  <si>
    <t>36V</t>
  </si>
  <si>
    <t>37T</t>
  </si>
  <si>
    <t>38T</t>
  </si>
  <si>
    <t>PMID:30771405</t>
  </si>
  <si>
    <t>38M</t>
  </si>
  <si>
    <t>38F</t>
  </si>
  <si>
    <t>38L</t>
  </si>
  <si>
    <t>NA</t>
  </si>
  <si>
    <t>V430L</t>
  </si>
  <si>
    <t>PMID:31323237</t>
  </si>
  <si>
    <t>In NA inhibition assays, oseltamivir, zanamivir and peramivir IC50s of the Val430Ile isolate were 4-, 15- and 16-fold higher compared to a wild-type (WT) strain.</t>
  </si>
  <si>
    <t>G407S</t>
  </si>
  <si>
    <t>PMID:30882323</t>
  </si>
  <si>
    <t>B/Quebec/1182C/2018 demonstrated reduced inhibition (RI; 5- to 50-fold increases in IC50 over wild-type) (4) to oseltamivir, zanamivir, and peramivir, showing 5.97-, 32.44-, and 38.34-fold increases in IC50s, respectively, over B/Quebec/88855/2018 WT</t>
  </si>
  <si>
    <t>G145E</t>
  </si>
  <si>
    <t>PMID:31790712</t>
  </si>
  <si>
    <t>D197N</t>
  </si>
  <si>
    <t>I221L</t>
  </si>
  <si>
    <t>I221N</t>
  </si>
  <si>
    <t>I221T</t>
  </si>
  <si>
    <t>I221V</t>
  </si>
  <si>
    <t>H273Y</t>
  </si>
  <si>
    <t>H134Y</t>
  </si>
  <si>
    <t>PMID:32750469</t>
  </si>
  <si>
    <t>As seen with the B/Auckland virus, this virus was less sensitive to oseltamivir and peramivir (4-fold and 92-fold respectively), but showed enhanced sensitivity to zanamivir (3-fold), confirming the unusual phenotype of the H134Y viruses.</t>
  </si>
  <si>
    <t>H134R</t>
  </si>
  <si>
    <t>The H134R virus had the highest resistance to peramivir and zanamivir of all the variants isolated (&gt;1000 nM and &gt;300-fold to both).</t>
  </si>
  <si>
    <t>H431R</t>
  </si>
  <si>
    <t>T436P</t>
  </si>
  <si>
    <t>W438R</t>
  </si>
  <si>
    <t>The purified W438R was highly resistant to all three NAIs, with IC50 values &gt; 450 nM. The R438L was less resistant, but still demonstrated &gt;10-fold resistance to zanamivir and peramivir.</t>
  </si>
  <si>
    <t>R438L</t>
  </si>
  <si>
    <t>The R438L was less resistant, but still demonstrated &gt;10-fold resistance to zanamivir and peramivir.</t>
  </si>
  <si>
    <t>N340D</t>
  </si>
  <si>
    <t>PMID:32406800</t>
  </si>
  <si>
    <t>According to the binding free energy calculation, the N340D and E358K substitutions reduced the affinity of oseltamivir to neuraminidase.</t>
  </si>
  <si>
    <t>E358K</t>
  </si>
  <si>
    <t>A200T</t>
  </si>
  <si>
    <t>NA A200T showed HRI by peramivir and RI by oseltamivir and zanamivir with the substitution being detected in the clinical specimen</t>
  </si>
  <si>
    <t>A245T</t>
  </si>
  <si>
    <t>A245T showed HRI by zanamivir and RI by oseltamivir and peramivir but patient information was unavailable</t>
  </si>
  <si>
    <t>I348T</t>
  </si>
  <si>
    <t>NA I348T substitution was detected in a hospitalized patient and showed borderline RI by oseltamivir and zanamivir</t>
  </si>
  <si>
    <t>NA G145E showed RI by peramivir and the substitution was detected in the clinical specimen.</t>
  </si>
  <si>
    <t>R270K</t>
  </si>
  <si>
    <t>Two further variants displaying two polymorphisms (NA G104R/G and NA D432G/D) or NA R270K substitution showed RI by peramivir and zanamivir, respectively, and polymorphism/substitution was not detected in the clinical specimens.</t>
  </si>
  <si>
    <t>432&amp;104G[RG]</t>
  </si>
  <si>
    <t>432&amp;104D[RG]</t>
  </si>
  <si>
    <t>E117G</t>
  </si>
  <si>
    <t>One virus with NA E117G substitution, showing HRI with high fold increases in IC50 values for zanamivir (1250-fold), peramivir (2778-fold) and laninamivir (971-fold), and RI by oseltamivir, was isolated from a patient in Canada but patient information was unavailable.</t>
  </si>
  <si>
    <t>I38[T]</t>
  </si>
  <si>
    <t>PMID:32343991</t>
  </si>
  <si>
    <t>The I38T, I38M and E23K substitutions increased BXA IC50s values by 12.6-, 5.5-, and 2.6-fold, respectively, compared to the WT.</t>
  </si>
  <si>
    <t>I38M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</si>
</sst>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color theme="1"/>
      <name val="等线"/>
      <charset val="134"/>
      <scheme val="minor"/>
    </font>
    <font>
      <sz val="11"/>
      <color theme="1"/>
      <name val="Times New Roman"/>
      <charset val="134"/>
    </font>
    <font>
      <sz val="11"/>
      <color rgb="FFFFC000"/>
      <name val="Times New Roman"/>
      <charset val="134"/>
    </font>
    <font>
      <u/>
      <sz val="11"/>
      <color theme="10"/>
      <name val="Times New Roman"/>
      <charset val="134"/>
    </font>
    <font>
      <sz val="11"/>
      <color rgb="FFFF0000"/>
      <name val="Times New Roman"/>
      <charset val="134"/>
    </font>
    <font>
      <sz val="11"/>
      <color theme="1" tint="0.499984740745262"/>
      <name val="Times New Roman"/>
      <charset val="134"/>
    </font>
    <font>
      <sz val="11"/>
      <name val="Times New Roman"/>
      <charset val="134"/>
    </font>
    <font>
      <sz val="10.5"/>
      <color theme="1"/>
      <name val="Times New Roman"/>
      <charset val="134"/>
    </font>
    <font>
      <sz val="11"/>
      <color theme="7"/>
      <name val="Times New Roman"/>
      <charset val="134"/>
    </font>
    <font>
      <u/>
      <sz val="11"/>
      <color rgb="FF800080"/>
      <name val="Times New Roman"/>
      <charset val="134"/>
    </font>
    <font>
      <sz val="11"/>
      <color rgb="FFFDBF2B"/>
      <name val="Times New Roman"/>
      <charset val="134"/>
    </font>
    <font>
      <sz val="11"/>
      <color rgb="FF337AB7"/>
      <name val="Times New Roman"/>
      <charset val="134"/>
    </font>
    <font>
      <sz val="11"/>
      <color rgb="FF333333"/>
      <name val="Times New Roman"/>
      <charset val="134"/>
    </font>
    <font>
      <sz val="11"/>
      <color rgb="FF808080"/>
      <name val="Times New Roman"/>
      <charset val="134"/>
    </font>
    <font>
      <sz val="11"/>
      <color theme="1" tint="0.5"/>
      <name val="Times New Roman"/>
      <charset val="134"/>
    </font>
    <font>
      <u/>
      <sz val="11"/>
      <color rgb="FF337AB7"/>
      <name val="Times New Roman"/>
      <charset val="134"/>
    </font>
    <font>
      <sz val="11"/>
      <color theme="1"/>
      <name val="宋体"/>
      <charset val="134"/>
    </font>
    <font>
      <u/>
      <sz val="11"/>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2" borderId="1"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 applyNumberFormat="0" applyFill="0" applyAlignment="0" applyProtection="0">
      <alignment vertical="center"/>
    </xf>
    <xf numFmtId="0" fontId="23" fillId="0" borderId="2" applyNumberFormat="0" applyFill="0" applyAlignment="0" applyProtection="0">
      <alignment vertical="center"/>
    </xf>
    <xf numFmtId="0" fontId="24" fillId="0" borderId="3" applyNumberFormat="0" applyFill="0" applyAlignment="0" applyProtection="0">
      <alignment vertical="center"/>
    </xf>
    <xf numFmtId="0" fontId="24" fillId="0" borderId="0" applyNumberFormat="0" applyFill="0" applyBorder="0" applyAlignment="0" applyProtection="0">
      <alignment vertical="center"/>
    </xf>
    <xf numFmtId="0" fontId="25" fillId="3" borderId="4" applyNumberFormat="0" applyAlignment="0" applyProtection="0">
      <alignment vertical="center"/>
    </xf>
    <xf numFmtId="0" fontId="26" fillId="4" borderId="5" applyNumberFormat="0" applyAlignment="0" applyProtection="0">
      <alignment vertical="center"/>
    </xf>
    <xf numFmtId="0" fontId="27" fillId="4" borderId="4" applyNumberFormat="0" applyAlignment="0" applyProtection="0">
      <alignment vertical="center"/>
    </xf>
    <xf numFmtId="0" fontId="28" fillId="5" borderId="6" applyNumberFormat="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1" fillId="6" borderId="0" applyNumberFormat="0" applyBorder="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5"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cellStyleXfs>
  <cellXfs count="27">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6"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vertical="center" wrapText="1"/>
    </xf>
    <xf numFmtId="0" fontId="7" fillId="0" borderId="0" xfId="0" applyFont="1" applyAlignment="1">
      <alignment horizontal="justify" vertical="center" wrapText="1"/>
    </xf>
    <xf numFmtId="0" fontId="1" fillId="0" borderId="0" xfId="0" applyFont="1" applyAlignment="1">
      <alignment horizontal="center" vertical="center" wrapText="1"/>
    </xf>
    <xf numFmtId="0" fontId="8" fillId="0" borderId="0" xfId="0" applyFont="1" applyAlignment="1">
      <alignment horizontal="center" vertical="center"/>
    </xf>
    <xf numFmtId="0" fontId="9" fillId="0" borderId="0" xfId="6" applyFont="1" applyFill="1" applyBorder="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2" fillId="0" borderId="0" xfId="0" applyFont="1" applyAlignment="1">
      <alignment vertical="center" wrapText="1"/>
    </xf>
    <xf numFmtId="0" fontId="6" fillId="0" borderId="0" xfId="0" applyFont="1">
      <alignment vertical="center"/>
    </xf>
    <xf numFmtId="0" fontId="6" fillId="0" borderId="0" xfId="0" applyFont="1" applyAlignment="1">
      <alignment horizontal="center" vertical="center" wrapText="1"/>
    </xf>
    <xf numFmtId="0" fontId="15" fillId="0" borderId="0" xfId="0" applyFont="1" applyAlignment="1">
      <alignment horizontal="center" vertical="center" wrapText="1"/>
    </xf>
    <xf numFmtId="0" fontId="0" fillId="0" borderId="0" xfId="0" applyAlignment="1">
      <alignment vertical="center" wrapText="1"/>
    </xf>
    <xf numFmtId="0" fontId="16"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oi.org/10.3390/pathogens9090725" TargetMode="External"/><Relationship Id="rId8" Type="http://schemas.openxmlformats.org/officeDocument/2006/relationships/hyperlink" Target="https://doi.org/10.1016/j.antiviral.2019.104539" TargetMode="External"/><Relationship Id="rId7" Type="http://schemas.openxmlformats.org/officeDocument/2006/relationships/hyperlink" Target="https://doi.org/10.1016/j.antiviral.2020.104718" TargetMode="External"/><Relationship Id="rId6" Type="http://schemas.openxmlformats.org/officeDocument/2006/relationships/hyperlink" Target="https://doi.org/10.3390/v12111304" TargetMode="External"/><Relationship Id="rId5" Type="http://schemas.openxmlformats.org/officeDocument/2006/relationships/hyperlink" Target="https://doi.org/10.1128/JVI.01679-20" TargetMode="External"/><Relationship Id="rId4" Type="http://schemas.openxmlformats.org/officeDocument/2006/relationships/hyperlink" Target="https://doi.org/10.1093/infdis/jiz472" TargetMode="External"/><Relationship Id="rId3" Type="http://schemas.openxmlformats.org/officeDocument/2006/relationships/hyperlink" Target="https://doi.org/10.2807/1560-7917.ES.2019.24.12.1900170" TargetMode="External"/><Relationship Id="rId2" Type="http://schemas.openxmlformats.org/officeDocument/2006/relationships/hyperlink" Target="https://doi.org/10.1038/s41598-021-95771-4" TargetMode="External"/><Relationship Id="rId16" Type="http://schemas.openxmlformats.org/officeDocument/2006/relationships/hyperlink" Target="https://www.ncbi.nlm.nih.gov/pubmed/30771405" TargetMode="External"/><Relationship Id="rId15" Type="http://schemas.openxmlformats.org/officeDocument/2006/relationships/hyperlink" Target="https://www.ncbi.nlm.nih.gov/pubmed/30670144" TargetMode="External"/><Relationship Id="rId14" Type="http://schemas.openxmlformats.org/officeDocument/2006/relationships/hyperlink" Target="https://www.ncbi.nlm.nih.gov/pubmed/1951297" TargetMode="External"/><Relationship Id="rId13" Type="http://schemas.openxmlformats.org/officeDocument/2006/relationships/hyperlink" Target="https://doi.org/10.3969/j.issn.1008-0589.2012.09.02" TargetMode="External"/><Relationship Id="rId12" Type="http://schemas.openxmlformats.org/officeDocument/2006/relationships/hyperlink" Target="https://www.ncbi.nlm.nih.gov/pubmed/25635767" TargetMode="External"/><Relationship Id="rId11" Type="http://schemas.openxmlformats.org/officeDocument/2006/relationships/hyperlink" Target="https://www.ncbi.nlm.nih.gov/pubmed/17061402" TargetMode="External"/><Relationship Id="rId10" Type="http://schemas.openxmlformats.org/officeDocument/2006/relationships/hyperlink" Target="https://doi.org/10.3201%2Feid2511.190757" TargetMode="External"/><Relationship Id="rId1" Type="http://schemas.openxmlformats.org/officeDocument/2006/relationships/hyperlink" Target="https://doi.org/10.1128/JVI.01825-1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3201/EID2504.18155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699"/>
  <sheetViews>
    <sheetView topLeftCell="A292" workbookViewId="0">
      <selection activeCell="G302" sqref="G302"/>
    </sheetView>
  </sheetViews>
  <sheetFormatPr defaultColWidth="9.07079646017699" defaultRowHeight="13.85"/>
  <cols>
    <col min="1" max="1" width="14.070796460177" style="1" customWidth="1"/>
    <col min="2" max="2" width="20.6637168141593" style="1" customWidth="1"/>
    <col min="3" max="3" width="20.2035398230088" style="1" customWidth="1"/>
    <col min="4" max="4" width="22.5309734513274" style="1" customWidth="1"/>
    <col min="5" max="5" width="19.1327433628319" style="1" customWidth="1"/>
    <col min="6" max="6" width="16" style="1" customWidth="1"/>
    <col min="7" max="7" width="20.4690265486726" style="1" customWidth="1"/>
    <col min="8" max="8" width="62.4690265486726" style="2" customWidth="1"/>
    <col min="9" max="9" width="63.4690265486726" style="8" customWidth="1"/>
    <col min="10" max="10" width="55.2654867256637" style="1"/>
    <col min="11" max="16384" width="9.07079646017699" style="1"/>
  </cols>
  <sheetData>
    <row r="1" ht="13.9" customHeight="1" spans="1:10">
      <c r="A1" s="1" t="s">
        <v>0</v>
      </c>
      <c r="B1" s="2" t="s">
        <v>1</v>
      </c>
      <c r="C1" s="2" t="s">
        <v>2</v>
      </c>
      <c r="D1" s="2" t="s">
        <v>3</v>
      </c>
      <c r="E1" s="2" t="s">
        <v>4</v>
      </c>
      <c r="F1" s="2" t="s">
        <v>5</v>
      </c>
      <c r="G1" s="2" t="s">
        <v>6</v>
      </c>
      <c r="H1" s="2" t="s">
        <v>7</v>
      </c>
      <c r="I1" s="8" t="s">
        <v>8</v>
      </c>
      <c r="J1" s="1" t="s">
        <v>9</v>
      </c>
    </row>
    <row r="2" spans="1:10">
      <c r="A2" s="1" t="s">
        <v>10</v>
      </c>
      <c r="B2" s="11" t="s">
        <v>11</v>
      </c>
      <c r="C2" s="5" t="s">
        <v>11</v>
      </c>
      <c r="D2" s="5" t="s">
        <v>11</v>
      </c>
      <c r="E2" s="5" t="s">
        <v>11</v>
      </c>
      <c r="F2" s="2"/>
      <c r="G2" s="2"/>
      <c r="H2" s="4" t="s">
        <v>12</v>
      </c>
      <c r="J2" s="2" t="str">
        <f>_xlfn.DISPIMG("ID_E64CE7D3B6CC4348AB5B620F1114B1DB",1)</f>
        <v>=DISPIMG("ID_E64CE7D3B6CC4348AB5B620F1114B1DB",1)</v>
      </c>
    </row>
    <row r="3" ht="13.9" customHeight="1" spans="1:10">
      <c r="A3" s="1" t="s">
        <v>10</v>
      </c>
      <c r="B3" s="2" t="s">
        <v>13</v>
      </c>
      <c r="C3" s="5" t="s">
        <v>13</v>
      </c>
      <c r="D3" s="3" t="s">
        <v>13</v>
      </c>
      <c r="E3" s="5" t="s">
        <v>13</v>
      </c>
      <c r="F3" s="2"/>
      <c r="G3" s="2"/>
      <c r="H3" s="4" t="s">
        <v>12</v>
      </c>
      <c r="J3" s="2"/>
    </row>
    <row r="4" spans="1:10">
      <c r="A4" s="1" t="s">
        <v>10</v>
      </c>
      <c r="B4" s="2"/>
      <c r="C4" s="5" t="s">
        <v>14</v>
      </c>
      <c r="D4" s="3" t="s">
        <v>14</v>
      </c>
      <c r="E4" s="3" t="s">
        <v>14</v>
      </c>
      <c r="F4" s="2"/>
      <c r="G4" s="2"/>
      <c r="H4" s="4" t="s">
        <v>12</v>
      </c>
      <c r="J4" s="2"/>
    </row>
    <row r="5" spans="1:10">
      <c r="A5" s="1" t="s">
        <v>10</v>
      </c>
      <c r="B5" s="3" t="s">
        <v>15</v>
      </c>
      <c r="C5" s="3" t="s">
        <v>15</v>
      </c>
      <c r="D5" s="2" t="s">
        <v>15</v>
      </c>
      <c r="E5" s="3" t="s">
        <v>15</v>
      </c>
      <c r="F5" s="2"/>
      <c r="G5" s="2"/>
      <c r="H5" s="4" t="s">
        <v>12</v>
      </c>
      <c r="J5" s="2"/>
    </row>
    <row r="6" spans="1:10">
      <c r="A6" s="1" t="s">
        <v>10</v>
      </c>
      <c r="B6" s="5" t="s">
        <v>16</v>
      </c>
      <c r="C6" s="5" t="s">
        <v>16</v>
      </c>
      <c r="D6" s="5" t="s">
        <v>16</v>
      </c>
      <c r="E6" s="5" t="s">
        <v>16</v>
      </c>
      <c r="F6" s="2"/>
      <c r="G6" s="2"/>
      <c r="H6" s="4" t="s">
        <v>12</v>
      </c>
      <c r="J6" s="2"/>
    </row>
    <row r="7" spans="1:10">
      <c r="A7" s="1" t="s">
        <v>10</v>
      </c>
      <c r="B7" s="3" t="s">
        <v>17</v>
      </c>
      <c r="C7" s="2" t="s">
        <v>17</v>
      </c>
      <c r="D7" s="2" t="s">
        <v>17</v>
      </c>
      <c r="E7" s="2" t="s">
        <v>17</v>
      </c>
      <c r="F7" s="2"/>
      <c r="G7" s="2"/>
      <c r="H7" s="4" t="s">
        <v>12</v>
      </c>
      <c r="J7" s="2"/>
    </row>
    <row r="8" spans="1:10">
      <c r="A8" s="1" t="s">
        <v>10</v>
      </c>
      <c r="B8" s="2" t="s">
        <v>18</v>
      </c>
      <c r="C8" s="2"/>
      <c r="D8" s="2"/>
      <c r="E8" s="2"/>
      <c r="F8" s="2"/>
      <c r="G8" s="2"/>
      <c r="H8" s="4" t="s">
        <v>12</v>
      </c>
      <c r="J8" s="2"/>
    </row>
    <row r="9" spans="1:10">
      <c r="A9" s="1" t="s">
        <v>10</v>
      </c>
      <c r="B9" s="2" t="s">
        <v>19</v>
      </c>
      <c r="C9" s="2"/>
      <c r="D9" s="2"/>
      <c r="E9" s="2"/>
      <c r="F9" s="2"/>
      <c r="G9" s="2"/>
      <c r="H9" s="4" t="s">
        <v>12</v>
      </c>
      <c r="J9" s="2"/>
    </row>
    <row r="10" spans="1:10">
      <c r="A10" s="1" t="s">
        <v>10</v>
      </c>
      <c r="B10" s="2" t="s">
        <v>20</v>
      </c>
      <c r="C10" s="2"/>
      <c r="D10" s="2"/>
      <c r="E10" s="2"/>
      <c r="F10" s="2"/>
      <c r="G10" s="2"/>
      <c r="H10" s="4" t="s">
        <v>12</v>
      </c>
      <c r="J10" s="2"/>
    </row>
    <row r="11" spans="1:10">
      <c r="A11" s="1" t="s">
        <v>10</v>
      </c>
      <c r="B11" s="2" t="s">
        <v>21</v>
      </c>
      <c r="C11" s="2"/>
      <c r="D11" s="2"/>
      <c r="E11" s="2"/>
      <c r="F11" s="2"/>
      <c r="G11" s="2"/>
      <c r="H11" s="4" t="s">
        <v>12</v>
      </c>
      <c r="J11" s="2"/>
    </row>
    <row r="12" spans="1:10">
      <c r="A12" s="1" t="s">
        <v>10</v>
      </c>
      <c r="B12" s="2" t="s">
        <v>22</v>
      </c>
      <c r="C12" s="2"/>
      <c r="D12" s="2"/>
      <c r="E12" s="2"/>
      <c r="F12" s="2"/>
      <c r="G12" s="2"/>
      <c r="H12" s="4" t="s">
        <v>12</v>
      </c>
      <c r="J12" s="2"/>
    </row>
    <row r="13" spans="1:10">
      <c r="A13" s="1" t="s">
        <v>10</v>
      </c>
      <c r="B13" s="2" t="s">
        <v>23</v>
      </c>
      <c r="C13" s="2"/>
      <c r="D13" s="2"/>
      <c r="E13" s="2"/>
      <c r="F13" s="2"/>
      <c r="G13" s="2"/>
      <c r="H13" s="4" t="s">
        <v>12</v>
      </c>
      <c r="J13" s="2"/>
    </row>
    <row r="14" spans="1:10">
      <c r="A14" s="1" t="s">
        <v>10</v>
      </c>
      <c r="B14" s="2" t="s">
        <v>24</v>
      </c>
      <c r="C14" s="2"/>
      <c r="D14" s="2"/>
      <c r="E14" s="2"/>
      <c r="F14" s="2"/>
      <c r="G14" s="2"/>
      <c r="H14" s="4" t="s">
        <v>12</v>
      </c>
      <c r="J14" s="2"/>
    </row>
    <row r="15" spans="1:10">
      <c r="A15" s="1" t="s">
        <v>10</v>
      </c>
      <c r="B15" s="2" t="s">
        <v>25</v>
      </c>
      <c r="C15" s="2" t="s">
        <v>25</v>
      </c>
      <c r="D15" s="2" t="s">
        <v>25</v>
      </c>
      <c r="E15" s="2"/>
      <c r="F15" s="2"/>
      <c r="G15" s="2"/>
      <c r="H15" s="4" t="s">
        <v>12</v>
      </c>
      <c r="J15" s="2"/>
    </row>
    <row r="16" ht="41.65" spans="1:9">
      <c r="A16" s="1" t="s">
        <v>10</v>
      </c>
      <c r="B16" s="2" t="s">
        <v>26</v>
      </c>
      <c r="C16" s="3" t="s">
        <v>26</v>
      </c>
      <c r="D16" s="2"/>
      <c r="E16" s="2" t="s">
        <v>26</v>
      </c>
      <c r="F16" s="2"/>
      <c r="G16" s="2"/>
      <c r="H16" s="12" t="s">
        <v>27</v>
      </c>
      <c r="I16" s="8" t="s">
        <v>28</v>
      </c>
    </row>
    <row r="17" spans="1:9">
      <c r="A17" s="1" t="s">
        <v>10</v>
      </c>
      <c r="B17" s="3" t="s">
        <v>29</v>
      </c>
      <c r="C17" s="5" t="s">
        <v>29</v>
      </c>
      <c r="D17" s="2"/>
      <c r="E17" s="5" t="s">
        <v>29</v>
      </c>
      <c r="F17" s="2"/>
      <c r="G17" s="2"/>
      <c r="H17" s="12" t="s">
        <v>27</v>
      </c>
      <c r="I17" s="10" t="s">
        <v>30</v>
      </c>
    </row>
    <row r="18" spans="1:9">
      <c r="A18" s="1" t="s">
        <v>10</v>
      </c>
      <c r="B18" s="3" t="s">
        <v>31</v>
      </c>
      <c r="C18" s="2" t="s">
        <v>31</v>
      </c>
      <c r="D18" s="2"/>
      <c r="E18" s="2" t="s">
        <v>31</v>
      </c>
      <c r="F18" s="2"/>
      <c r="G18" s="2"/>
      <c r="H18" s="12" t="s">
        <v>27</v>
      </c>
      <c r="I18" s="10"/>
    </row>
    <row r="19" ht="27.75" spans="1:9">
      <c r="A19" s="1" t="s">
        <v>10</v>
      </c>
      <c r="B19" s="2" t="s">
        <v>32</v>
      </c>
      <c r="C19" s="2" t="s">
        <v>32</v>
      </c>
      <c r="D19" s="2"/>
      <c r="E19" s="2"/>
      <c r="F19" s="2"/>
      <c r="G19" s="2"/>
      <c r="H19" s="12" t="s">
        <v>27</v>
      </c>
      <c r="I19" s="8" t="s">
        <v>33</v>
      </c>
    </row>
    <row r="20" ht="27.75" spans="1:9">
      <c r="A20" s="1" t="s">
        <v>10</v>
      </c>
      <c r="B20" s="5" t="s">
        <v>34</v>
      </c>
      <c r="C20" s="2"/>
      <c r="D20" s="2"/>
      <c r="E20" s="2" t="s">
        <v>34</v>
      </c>
      <c r="F20" s="2"/>
      <c r="G20" s="2"/>
      <c r="H20" s="12" t="s">
        <v>27</v>
      </c>
      <c r="I20" s="8" t="s">
        <v>35</v>
      </c>
    </row>
    <row r="21" spans="1:10">
      <c r="A21" s="1" t="s">
        <v>10</v>
      </c>
      <c r="B21" s="5" t="s">
        <v>36</v>
      </c>
      <c r="C21" s="5" t="s">
        <v>36</v>
      </c>
      <c r="D21" s="3" t="s">
        <v>36</v>
      </c>
      <c r="E21" s="3" t="s">
        <v>36</v>
      </c>
      <c r="F21" s="7" t="s">
        <v>36</v>
      </c>
      <c r="G21" s="4"/>
      <c r="H21" s="4" t="s">
        <v>37</v>
      </c>
      <c r="I21" s="10" t="s">
        <v>38</v>
      </c>
      <c r="J21" s="2" t="str">
        <f>_xlfn.DISPIMG("ID_DF5DD0950CC641A294CF6A777D730133",1)</f>
        <v>=DISPIMG("ID_DF5DD0950CC641A294CF6A777D730133",1)</v>
      </c>
    </row>
    <row r="22" spans="1:10">
      <c r="A22" s="1" t="s">
        <v>10</v>
      </c>
      <c r="B22" s="5" t="s">
        <v>39</v>
      </c>
      <c r="C22" s="5" t="s">
        <v>39</v>
      </c>
      <c r="D22" s="3" t="s">
        <v>39</v>
      </c>
      <c r="E22" s="7" t="s">
        <v>39</v>
      </c>
      <c r="F22" s="7"/>
      <c r="G22" s="4"/>
      <c r="H22" s="4" t="s">
        <v>37</v>
      </c>
      <c r="I22" s="10"/>
      <c r="J22" s="2"/>
    </row>
    <row r="23" spans="1:10">
      <c r="A23" s="1" t="s">
        <v>10</v>
      </c>
      <c r="B23" s="5" t="s">
        <v>40</v>
      </c>
      <c r="C23" s="5" t="s">
        <v>40</v>
      </c>
      <c r="D23" s="7" t="s">
        <v>40</v>
      </c>
      <c r="E23" s="7"/>
      <c r="F23" s="7"/>
      <c r="G23" s="4"/>
      <c r="H23" s="4" t="s">
        <v>37</v>
      </c>
      <c r="I23" s="10"/>
      <c r="J23" s="2"/>
    </row>
    <row r="24" spans="1:10">
      <c r="A24" s="1" t="s">
        <v>10</v>
      </c>
      <c r="B24" s="7" t="s">
        <v>41</v>
      </c>
      <c r="C24" s="7" t="s">
        <v>41</v>
      </c>
      <c r="D24" s="7"/>
      <c r="E24" s="7"/>
      <c r="F24" s="7"/>
      <c r="G24" s="4"/>
      <c r="H24" s="4" t="s">
        <v>42</v>
      </c>
      <c r="I24" s="10" t="s">
        <v>43</v>
      </c>
      <c r="J24" s="2" t="str">
        <f>_xlfn.DISPIMG("ID_E7EAA197FD984AEB92CD0B9CA96F7515",1)</f>
        <v>=DISPIMG("ID_E7EAA197FD984AEB92CD0B9CA96F7515",1)</v>
      </c>
    </row>
    <row r="25" spans="1:10">
      <c r="A25" s="1" t="s">
        <v>10</v>
      </c>
      <c r="B25" s="7" t="s">
        <v>44</v>
      </c>
      <c r="C25" s="7"/>
      <c r="D25" s="7"/>
      <c r="E25" s="7"/>
      <c r="F25" s="7"/>
      <c r="G25" s="4"/>
      <c r="H25" s="4" t="s">
        <v>42</v>
      </c>
      <c r="I25" s="10"/>
      <c r="J25" s="2"/>
    </row>
    <row r="26" spans="1:10">
      <c r="A26" s="1" t="s">
        <v>10</v>
      </c>
      <c r="B26" s="7" t="s">
        <v>45</v>
      </c>
      <c r="C26" s="7"/>
      <c r="D26" s="7"/>
      <c r="E26" s="7"/>
      <c r="F26" s="7"/>
      <c r="G26" s="4"/>
      <c r="H26" s="4" t="s">
        <v>42</v>
      </c>
      <c r="I26" s="10"/>
      <c r="J26" s="2"/>
    </row>
    <row r="27" spans="1:10">
      <c r="A27" s="1" t="s">
        <v>10</v>
      </c>
      <c r="B27" s="7" t="s">
        <v>46</v>
      </c>
      <c r="C27" s="7"/>
      <c r="D27" s="7"/>
      <c r="E27" s="7"/>
      <c r="F27" s="7"/>
      <c r="G27" s="4"/>
      <c r="H27" s="4" t="s">
        <v>42</v>
      </c>
      <c r="I27" s="10"/>
      <c r="J27" s="2"/>
    </row>
    <row r="28" spans="1:9">
      <c r="A28" s="1" t="s">
        <v>10</v>
      </c>
      <c r="B28" s="5" t="s">
        <v>47</v>
      </c>
      <c r="C28" s="5" t="s">
        <v>47</v>
      </c>
      <c r="D28" s="7"/>
      <c r="E28" s="7"/>
      <c r="F28" s="7"/>
      <c r="G28" s="4"/>
      <c r="H28" s="4" t="s">
        <v>48</v>
      </c>
      <c r="I28" s="10" t="s">
        <v>49</v>
      </c>
    </row>
    <row r="29" spans="1:9">
      <c r="A29" s="1" t="s">
        <v>10</v>
      </c>
      <c r="B29" s="3" t="s">
        <v>50</v>
      </c>
      <c r="C29" s="7"/>
      <c r="D29" s="7"/>
      <c r="E29" s="7"/>
      <c r="F29" s="7"/>
      <c r="G29" s="4"/>
      <c r="H29" s="4" t="s">
        <v>48</v>
      </c>
      <c r="I29" s="10"/>
    </row>
    <row r="30" ht="27.75" spans="1:9">
      <c r="A30" s="1" t="s">
        <v>10</v>
      </c>
      <c r="B30" s="3" t="s">
        <v>51</v>
      </c>
      <c r="C30" s="3" t="s">
        <v>51</v>
      </c>
      <c r="D30" s="7" t="s">
        <v>51</v>
      </c>
      <c r="E30" s="7" t="s">
        <v>51</v>
      </c>
      <c r="F30" s="7"/>
      <c r="G30" s="4"/>
      <c r="H30" s="12" t="s">
        <v>52</v>
      </c>
      <c r="I30" s="8" t="s">
        <v>53</v>
      </c>
    </row>
    <row r="31" ht="27.75" spans="1:9">
      <c r="A31" s="1" t="s">
        <v>10</v>
      </c>
      <c r="B31" s="3" t="s">
        <v>54</v>
      </c>
      <c r="C31" s="3" t="s">
        <v>54</v>
      </c>
      <c r="D31" s="7"/>
      <c r="E31" s="7"/>
      <c r="F31" s="7"/>
      <c r="G31" s="4"/>
      <c r="H31" s="12" t="s">
        <v>52</v>
      </c>
      <c r="I31" s="8" t="s">
        <v>55</v>
      </c>
    </row>
    <row r="32" spans="1:9">
      <c r="A32" s="1" t="s">
        <v>10</v>
      </c>
      <c r="B32" s="7" t="s">
        <v>56</v>
      </c>
      <c r="C32" s="3" t="s">
        <v>56</v>
      </c>
      <c r="D32" s="7"/>
      <c r="E32" s="7"/>
      <c r="F32" s="7"/>
      <c r="G32" s="4"/>
      <c r="H32" s="12" t="s">
        <v>52</v>
      </c>
      <c r="I32" s="10" t="s">
        <v>57</v>
      </c>
    </row>
    <row r="33" spans="1:9">
      <c r="A33" s="1" t="s">
        <v>10</v>
      </c>
      <c r="B33" s="3" t="s">
        <v>58</v>
      </c>
      <c r="C33" s="3" t="s">
        <v>58</v>
      </c>
      <c r="D33" s="7"/>
      <c r="E33" s="3" t="s">
        <v>58</v>
      </c>
      <c r="F33" s="7"/>
      <c r="G33" s="4"/>
      <c r="H33" s="12" t="s">
        <v>52</v>
      </c>
      <c r="I33" s="10"/>
    </row>
    <row r="34" ht="27.75" spans="1:9">
      <c r="A34" s="1" t="s">
        <v>10</v>
      </c>
      <c r="B34" s="5" t="s">
        <v>34</v>
      </c>
      <c r="D34" s="5" t="s">
        <v>34</v>
      </c>
      <c r="E34" s="3"/>
      <c r="F34" s="7"/>
      <c r="G34" s="4"/>
      <c r="H34" s="12" t="s">
        <v>52</v>
      </c>
      <c r="I34" s="10" t="s">
        <v>59</v>
      </c>
    </row>
    <row r="35" ht="13.5" customHeight="1" spans="1:8">
      <c r="A35" s="1" t="s">
        <v>10</v>
      </c>
      <c r="B35" s="13" t="s">
        <v>60</v>
      </c>
      <c r="C35" s="13" t="s">
        <v>60</v>
      </c>
      <c r="D35" s="14"/>
      <c r="E35" s="5"/>
      <c r="F35" s="2"/>
      <c r="H35" s="4" t="s">
        <v>61</v>
      </c>
    </row>
    <row r="36" ht="13.5" customHeight="1" spans="1:8">
      <c r="A36" s="1" t="s">
        <v>10</v>
      </c>
      <c r="B36" s="13" t="s">
        <v>62</v>
      </c>
      <c r="C36" s="15" t="s">
        <v>62</v>
      </c>
      <c r="D36" s="14"/>
      <c r="E36" s="5"/>
      <c r="F36" s="2"/>
      <c r="H36" s="4" t="s">
        <v>63</v>
      </c>
    </row>
    <row r="37" ht="13.5" customHeight="1" spans="1:8">
      <c r="A37" s="1" t="s">
        <v>10</v>
      </c>
      <c r="B37" s="16" t="s">
        <v>64</v>
      </c>
      <c r="C37" s="15" t="s">
        <v>64</v>
      </c>
      <c r="D37" s="14"/>
      <c r="E37" s="5"/>
      <c r="F37" s="2"/>
      <c r="H37" s="4" t="s">
        <v>63</v>
      </c>
    </row>
    <row r="38" ht="13.5" customHeight="1" spans="1:8">
      <c r="A38" s="1" t="s">
        <v>10</v>
      </c>
      <c r="B38" s="15" t="s">
        <v>65</v>
      </c>
      <c r="C38" s="13" t="s">
        <v>65</v>
      </c>
      <c r="D38" s="14"/>
      <c r="E38" s="5"/>
      <c r="F38" s="2"/>
      <c r="H38" s="4" t="s">
        <v>63</v>
      </c>
    </row>
    <row r="39" ht="13.5" customHeight="1" spans="1:8">
      <c r="A39" s="1" t="s">
        <v>10</v>
      </c>
      <c r="B39" s="15" t="s">
        <v>66</v>
      </c>
      <c r="C39" s="13" t="s">
        <v>66</v>
      </c>
      <c r="D39" s="14"/>
      <c r="E39" s="5"/>
      <c r="F39" s="2"/>
      <c r="H39" s="4" t="s">
        <v>63</v>
      </c>
    </row>
    <row r="40" ht="13.5" customHeight="1" spans="1:8">
      <c r="A40" s="1" t="s">
        <v>10</v>
      </c>
      <c r="B40" s="15" t="s">
        <v>67</v>
      </c>
      <c r="C40" s="16"/>
      <c r="D40" s="14"/>
      <c r="E40" s="5"/>
      <c r="F40" s="2"/>
      <c r="H40" s="4" t="s">
        <v>63</v>
      </c>
    </row>
    <row r="41" ht="13.9" spans="1:8">
      <c r="A41" s="1" t="s">
        <v>10</v>
      </c>
      <c r="B41" s="15" t="s">
        <v>68</v>
      </c>
      <c r="C41" s="16"/>
      <c r="D41" s="14"/>
      <c r="E41" s="5"/>
      <c r="F41" s="2"/>
      <c r="H41" s="4" t="s">
        <v>63</v>
      </c>
    </row>
    <row r="42" ht="13.9" spans="1:8">
      <c r="A42" s="1" t="s">
        <v>10</v>
      </c>
      <c r="B42" s="13" t="s">
        <v>69</v>
      </c>
      <c r="C42" s="16" t="s">
        <v>69</v>
      </c>
      <c r="D42" s="14"/>
      <c r="E42" s="5"/>
      <c r="F42" s="2"/>
      <c r="H42" s="4" t="s">
        <v>63</v>
      </c>
    </row>
    <row r="43" ht="13.9" spans="1:68">
      <c r="A43" s="1" t="s">
        <v>10</v>
      </c>
      <c r="B43" s="13" t="s">
        <v>70</v>
      </c>
      <c r="C43" s="16"/>
      <c r="D43" s="14"/>
      <c r="E43" s="7"/>
      <c r="F43" s="2"/>
      <c r="H43" s="4" t="s">
        <v>63</v>
      </c>
      <c r="BP43" s="1" t="s">
        <v>71</v>
      </c>
    </row>
    <row r="44" ht="13.9" spans="1:8">
      <c r="A44" s="1" t="s">
        <v>10</v>
      </c>
      <c r="B44" s="13" t="s">
        <v>72</v>
      </c>
      <c r="C44" s="16"/>
      <c r="D44" s="14"/>
      <c r="E44" s="5"/>
      <c r="F44" s="2"/>
      <c r="H44" s="4" t="s">
        <v>61</v>
      </c>
    </row>
    <row r="45" ht="13.9" spans="1:8">
      <c r="A45" s="1" t="s">
        <v>10</v>
      </c>
      <c r="B45" s="16"/>
      <c r="C45" s="16" t="s">
        <v>73</v>
      </c>
      <c r="D45" s="14"/>
      <c r="E45" s="5"/>
      <c r="F45" s="2"/>
      <c r="H45" s="4" t="s">
        <v>63</v>
      </c>
    </row>
    <row r="46" ht="13.9" spans="1:8">
      <c r="A46" s="1" t="s">
        <v>10</v>
      </c>
      <c r="B46" s="16" t="s">
        <v>74</v>
      </c>
      <c r="C46" s="16" t="s">
        <v>74</v>
      </c>
      <c r="D46" s="14"/>
      <c r="E46" s="5"/>
      <c r="F46" s="2"/>
      <c r="H46" s="4" t="s">
        <v>61</v>
      </c>
    </row>
    <row r="47" ht="13.9" spans="1:8">
      <c r="A47" s="1" t="s">
        <v>10</v>
      </c>
      <c r="B47" s="15" t="s">
        <v>75</v>
      </c>
      <c r="C47" s="13" t="s">
        <v>75</v>
      </c>
      <c r="D47" s="14"/>
      <c r="E47" s="5"/>
      <c r="F47" s="2"/>
      <c r="H47" s="4" t="s">
        <v>63</v>
      </c>
    </row>
    <row r="48" ht="13.9" spans="1:8">
      <c r="A48" s="1" t="s">
        <v>10</v>
      </c>
      <c r="B48" s="15" t="s">
        <v>76</v>
      </c>
      <c r="C48" s="15" t="s">
        <v>76</v>
      </c>
      <c r="D48" s="14"/>
      <c r="E48" s="5"/>
      <c r="F48" s="2"/>
      <c r="H48" s="4" t="s">
        <v>63</v>
      </c>
    </row>
    <row r="49" ht="13.9" spans="1:8">
      <c r="A49" s="1" t="s">
        <v>10</v>
      </c>
      <c r="B49" s="15" t="s">
        <v>77</v>
      </c>
      <c r="C49" s="15" t="s">
        <v>77</v>
      </c>
      <c r="D49" s="14"/>
      <c r="E49" s="5"/>
      <c r="F49" s="2"/>
      <c r="H49" s="4" t="s">
        <v>63</v>
      </c>
    </row>
    <row r="50" ht="13.9" spans="1:8">
      <c r="A50" s="1" t="s">
        <v>10</v>
      </c>
      <c r="B50" s="13" t="s">
        <v>78</v>
      </c>
      <c r="C50" s="15" t="s">
        <v>78</v>
      </c>
      <c r="D50" s="14"/>
      <c r="E50" s="5"/>
      <c r="F50" s="2"/>
      <c r="H50" s="4" t="s">
        <v>63</v>
      </c>
    </row>
    <row r="51" ht="13.9" spans="1:8">
      <c r="A51" s="1" t="s">
        <v>10</v>
      </c>
      <c r="B51" s="13" t="s">
        <v>79</v>
      </c>
      <c r="C51" s="15" t="s">
        <v>79</v>
      </c>
      <c r="D51" s="14"/>
      <c r="E51" s="5"/>
      <c r="F51" s="2"/>
      <c r="H51" s="4" t="s">
        <v>63</v>
      </c>
    </row>
    <row r="52" ht="13.9" spans="1:8">
      <c r="A52" s="1" t="s">
        <v>10</v>
      </c>
      <c r="B52" s="13" t="s">
        <v>80</v>
      </c>
      <c r="C52" s="15" t="s">
        <v>80</v>
      </c>
      <c r="D52" s="14"/>
      <c r="E52" s="5"/>
      <c r="F52" s="2"/>
      <c r="H52" s="4" t="s">
        <v>63</v>
      </c>
    </row>
    <row r="53" ht="13.9" spans="1:8">
      <c r="A53" s="1" t="s">
        <v>10</v>
      </c>
      <c r="B53" s="16" t="s">
        <v>81</v>
      </c>
      <c r="C53" s="15" t="s">
        <v>81</v>
      </c>
      <c r="D53" s="14"/>
      <c r="E53" s="5"/>
      <c r="F53" s="2"/>
      <c r="H53" s="4" t="s">
        <v>63</v>
      </c>
    </row>
    <row r="54" ht="13.9" spans="1:8">
      <c r="A54" s="1" t="s">
        <v>10</v>
      </c>
      <c r="B54" s="13" t="s">
        <v>82</v>
      </c>
      <c r="C54" s="15" t="s">
        <v>82</v>
      </c>
      <c r="D54" s="14"/>
      <c r="E54" s="5"/>
      <c r="F54" s="2"/>
      <c r="H54" s="4" t="s">
        <v>63</v>
      </c>
    </row>
    <row r="55" ht="13.9" spans="1:8">
      <c r="A55" s="1" t="s">
        <v>10</v>
      </c>
      <c r="B55" s="15" t="s">
        <v>83</v>
      </c>
      <c r="C55" s="16" t="s">
        <v>83</v>
      </c>
      <c r="D55" s="14"/>
      <c r="E55" s="5"/>
      <c r="F55" s="2"/>
      <c r="H55" s="4" t="s">
        <v>84</v>
      </c>
    </row>
    <row r="56" ht="13.9" spans="1:8">
      <c r="A56" s="1" t="s">
        <v>10</v>
      </c>
      <c r="B56" s="16"/>
      <c r="C56" s="13" t="s">
        <v>85</v>
      </c>
      <c r="D56" s="14"/>
      <c r="E56" s="5"/>
      <c r="F56" s="2"/>
      <c r="H56" s="4" t="s">
        <v>63</v>
      </c>
    </row>
    <row r="57" ht="13.9" spans="1:8">
      <c r="A57" s="1" t="s">
        <v>10</v>
      </c>
      <c r="B57" s="15" t="s">
        <v>86</v>
      </c>
      <c r="C57" s="13" t="s">
        <v>86</v>
      </c>
      <c r="D57" s="14"/>
      <c r="E57" s="5"/>
      <c r="F57" s="2"/>
      <c r="H57" s="4" t="s">
        <v>87</v>
      </c>
    </row>
    <row r="58" ht="13.9" spans="1:8">
      <c r="A58" s="1" t="s">
        <v>10</v>
      </c>
      <c r="B58" s="16"/>
      <c r="C58" s="13" t="s">
        <v>88</v>
      </c>
      <c r="D58" s="14"/>
      <c r="E58" s="5"/>
      <c r="F58" s="2"/>
      <c r="H58" s="4" t="s">
        <v>63</v>
      </c>
    </row>
    <row r="59" ht="13.9" spans="1:8">
      <c r="A59" s="1" t="s">
        <v>10</v>
      </c>
      <c r="B59" s="13" t="s">
        <v>89</v>
      </c>
      <c r="C59" s="15" t="s">
        <v>89</v>
      </c>
      <c r="D59" s="14"/>
      <c r="E59" s="5"/>
      <c r="F59" s="2"/>
      <c r="H59" s="4" t="s">
        <v>61</v>
      </c>
    </row>
    <row r="60" ht="13.9" customHeight="1" spans="1:8">
      <c r="A60" s="1" t="s">
        <v>10</v>
      </c>
      <c r="B60" s="16"/>
      <c r="C60" s="15" t="s">
        <v>90</v>
      </c>
      <c r="D60" s="14"/>
      <c r="E60" s="5"/>
      <c r="F60" s="2"/>
      <c r="H60" s="4" t="s">
        <v>63</v>
      </c>
    </row>
    <row r="61" ht="13.9" spans="1:8">
      <c r="A61" s="1" t="s">
        <v>10</v>
      </c>
      <c r="B61" s="15" t="s">
        <v>91</v>
      </c>
      <c r="C61" s="16" t="s">
        <v>91</v>
      </c>
      <c r="D61" s="14"/>
      <c r="E61" s="5"/>
      <c r="F61" s="2"/>
      <c r="H61" s="4" t="s">
        <v>63</v>
      </c>
    </row>
    <row r="62" ht="13.9" spans="1:8">
      <c r="A62" s="1" t="s">
        <v>10</v>
      </c>
      <c r="B62" s="16" t="s">
        <v>92</v>
      </c>
      <c r="C62" s="16" t="s">
        <v>92</v>
      </c>
      <c r="D62" s="14"/>
      <c r="E62" s="5"/>
      <c r="F62" s="2"/>
      <c r="H62" s="4" t="s">
        <v>61</v>
      </c>
    </row>
    <row r="63" ht="13.9" spans="1:8">
      <c r="A63" s="1" t="s">
        <v>10</v>
      </c>
      <c r="B63" s="13" t="s">
        <v>93</v>
      </c>
      <c r="C63" s="16"/>
      <c r="D63" s="14"/>
      <c r="E63" s="5"/>
      <c r="F63" s="2"/>
      <c r="H63" s="4" t="s">
        <v>94</v>
      </c>
    </row>
    <row r="64" ht="13.9" spans="1:8">
      <c r="A64" s="1" t="s">
        <v>10</v>
      </c>
      <c r="B64" s="15" t="s">
        <v>95</v>
      </c>
      <c r="C64" s="16" t="s">
        <v>95</v>
      </c>
      <c r="D64" s="14"/>
      <c r="E64" s="5"/>
      <c r="F64" s="2"/>
      <c r="H64" s="4" t="s">
        <v>96</v>
      </c>
    </row>
    <row r="65" ht="13.9" spans="1:8">
      <c r="A65" s="1" t="s">
        <v>10</v>
      </c>
      <c r="B65" s="15" t="s">
        <v>97</v>
      </c>
      <c r="C65" s="13" t="s">
        <v>97</v>
      </c>
      <c r="D65" s="14"/>
      <c r="E65" s="5"/>
      <c r="F65" s="2"/>
      <c r="H65" s="4" t="s">
        <v>96</v>
      </c>
    </row>
    <row r="66" ht="13.9" spans="1:8">
      <c r="A66" s="1" t="s">
        <v>10</v>
      </c>
      <c r="B66" s="16" t="s">
        <v>98</v>
      </c>
      <c r="C66" s="13" t="s">
        <v>98</v>
      </c>
      <c r="D66" s="14"/>
      <c r="E66" s="5"/>
      <c r="F66" s="2"/>
      <c r="H66" s="4" t="s">
        <v>63</v>
      </c>
    </row>
    <row r="67" ht="13.9" spans="1:8">
      <c r="A67" s="1" t="s">
        <v>10</v>
      </c>
      <c r="B67" s="13" t="s">
        <v>99</v>
      </c>
      <c r="C67" s="13" t="s">
        <v>99</v>
      </c>
      <c r="D67" s="14"/>
      <c r="E67" s="5"/>
      <c r="F67" s="2"/>
      <c r="H67" s="4" t="s">
        <v>63</v>
      </c>
    </row>
    <row r="68" ht="13.9" spans="1:8">
      <c r="A68" s="1" t="s">
        <v>10</v>
      </c>
      <c r="B68" s="13" t="s">
        <v>100</v>
      </c>
      <c r="C68" s="16" t="s">
        <v>100</v>
      </c>
      <c r="D68" s="14"/>
      <c r="E68" s="5"/>
      <c r="F68" s="2"/>
      <c r="H68" s="4" t="s">
        <v>63</v>
      </c>
    </row>
    <row r="69" ht="13.9" spans="1:8">
      <c r="A69" s="1" t="s">
        <v>10</v>
      </c>
      <c r="B69" s="15" t="s">
        <v>101</v>
      </c>
      <c r="C69" s="15" t="s">
        <v>101</v>
      </c>
      <c r="D69" s="14"/>
      <c r="E69" s="5"/>
      <c r="F69" s="2"/>
      <c r="H69" s="4" t="s">
        <v>63</v>
      </c>
    </row>
    <row r="70" ht="13.9" spans="1:8">
      <c r="A70" s="1" t="s">
        <v>10</v>
      </c>
      <c r="B70" s="13" t="s">
        <v>102</v>
      </c>
      <c r="C70" s="16" t="s">
        <v>102</v>
      </c>
      <c r="D70" s="14"/>
      <c r="E70" s="5"/>
      <c r="F70" s="2"/>
      <c r="H70" s="4" t="s">
        <v>103</v>
      </c>
    </row>
    <row r="71" ht="13.9" spans="1:8">
      <c r="A71" s="1" t="s">
        <v>10</v>
      </c>
      <c r="B71" s="15" t="s">
        <v>104</v>
      </c>
      <c r="C71" s="16" t="s">
        <v>104</v>
      </c>
      <c r="D71" s="14"/>
      <c r="E71" s="5"/>
      <c r="F71" s="2"/>
      <c r="H71" s="4" t="s">
        <v>105</v>
      </c>
    </row>
    <row r="72" ht="13.9" spans="1:8">
      <c r="A72" s="1" t="s">
        <v>10</v>
      </c>
      <c r="B72" s="13" t="s">
        <v>106</v>
      </c>
      <c r="C72" s="16" t="s">
        <v>106</v>
      </c>
      <c r="D72" s="14"/>
      <c r="E72" s="5"/>
      <c r="F72" s="2"/>
      <c r="H72" s="4" t="s">
        <v>63</v>
      </c>
    </row>
    <row r="73" ht="13.9" spans="1:8">
      <c r="A73" s="1" t="s">
        <v>10</v>
      </c>
      <c r="B73" s="13" t="s">
        <v>107</v>
      </c>
      <c r="C73" s="13" t="s">
        <v>107</v>
      </c>
      <c r="D73" s="14"/>
      <c r="E73" s="5"/>
      <c r="F73" s="2"/>
      <c r="H73" s="4" t="s">
        <v>108</v>
      </c>
    </row>
    <row r="74" ht="13.9" spans="1:8">
      <c r="A74" s="1" t="s">
        <v>10</v>
      </c>
      <c r="B74" s="13" t="s">
        <v>109</v>
      </c>
      <c r="C74" s="16"/>
      <c r="D74" s="14"/>
      <c r="E74" s="5"/>
      <c r="F74" s="2"/>
      <c r="H74" s="4" t="s">
        <v>110</v>
      </c>
    </row>
    <row r="75" ht="13.9" spans="1:8">
      <c r="A75" s="1" t="s">
        <v>10</v>
      </c>
      <c r="B75" s="15" t="s">
        <v>111</v>
      </c>
      <c r="C75" s="13" t="s">
        <v>111</v>
      </c>
      <c r="D75" s="14"/>
      <c r="E75" s="5"/>
      <c r="F75" s="2"/>
      <c r="H75" s="4" t="s">
        <v>63</v>
      </c>
    </row>
    <row r="76" ht="13.9" spans="1:8">
      <c r="A76" s="1" t="s">
        <v>10</v>
      </c>
      <c r="B76" s="15" t="s">
        <v>112</v>
      </c>
      <c r="C76" s="13" t="s">
        <v>112</v>
      </c>
      <c r="D76" s="14"/>
      <c r="E76" s="5"/>
      <c r="F76" s="2"/>
      <c r="H76" s="4" t="s">
        <v>63</v>
      </c>
    </row>
    <row r="77" ht="13.9" spans="1:8">
      <c r="A77" s="1" t="s">
        <v>10</v>
      </c>
      <c r="B77" s="15" t="s">
        <v>113</v>
      </c>
      <c r="C77" s="16"/>
      <c r="D77" s="14"/>
      <c r="E77" s="5"/>
      <c r="F77" s="2"/>
      <c r="H77" s="4" t="s">
        <v>114</v>
      </c>
    </row>
    <row r="78" ht="13.9" spans="1:8">
      <c r="A78" s="1" t="s">
        <v>10</v>
      </c>
      <c r="B78" s="15" t="s">
        <v>115</v>
      </c>
      <c r="C78" s="13" t="s">
        <v>115</v>
      </c>
      <c r="D78" s="14"/>
      <c r="E78" s="5"/>
      <c r="F78" s="2"/>
      <c r="H78" s="4" t="s">
        <v>114</v>
      </c>
    </row>
    <row r="79" ht="13.9" spans="1:8">
      <c r="A79" s="1" t="s">
        <v>10</v>
      </c>
      <c r="B79" s="15" t="s">
        <v>116</v>
      </c>
      <c r="C79" s="16" t="s">
        <v>116</v>
      </c>
      <c r="D79" s="14"/>
      <c r="E79" s="5"/>
      <c r="F79" s="2"/>
      <c r="H79" s="4" t="s">
        <v>114</v>
      </c>
    </row>
    <row r="80" ht="13.9" spans="1:8">
      <c r="A80" s="1" t="s">
        <v>10</v>
      </c>
      <c r="B80" s="13" t="s">
        <v>117</v>
      </c>
      <c r="C80" s="16" t="s">
        <v>117</v>
      </c>
      <c r="D80" s="14"/>
      <c r="E80" s="5"/>
      <c r="F80" s="2"/>
      <c r="H80" s="4" t="s">
        <v>63</v>
      </c>
    </row>
    <row r="81" ht="13.9" spans="1:8">
      <c r="A81" s="1" t="s">
        <v>10</v>
      </c>
      <c r="B81" s="13" t="s">
        <v>118</v>
      </c>
      <c r="C81" s="16" t="s">
        <v>118</v>
      </c>
      <c r="D81" s="14"/>
      <c r="E81" s="5"/>
      <c r="F81" s="2"/>
      <c r="H81" s="4" t="s">
        <v>119</v>
      </c>
    </row>
    <row r="82" ht="13.9" spans="1:8">
      <c r="A82" s="1" t="s">
        <v>10</v>
      </c>
      <c r="B82" s="13" t="s">
        <v>120</v>
      </c>
      <c r="C82" s="16"/>
      <c r="D82" s="14"/>
      <c r="E82" s="5"/>
      <c r="F82" s="2"/>
      <c r="H82" s="4" t="s">
        <v>119</v>
      </c>
    </row>
    <row r="83" ht="13.9" spans="1:8">
      <c r="A83" s="1" t="s">
        <v>10</v>
      </c>
      <c r="B83" s="13" t="s">
        <v>121</v>
      </c>
      <c r="C83" s="13" t="s">
        <v>121</v>
      </c>
      <c r="D83" s="14"/>
      <c r="E83" s="5"/>
      <c r="F83" s="2"/>
      <c r="H83" s="4" t="s">
        <v>119</v>
      </c>
    </row>
    <row r="84" ht="13.9" spans="1:8">
      <c r="A84" s="1" t="s">
        <v>10</v>
      </c>
      <c r="B84" s="13" t="s">
        <v>122</v>
      </c>
      <c r="C84" s="16" t="s">
        <v>122</v>
      </c>
      <c r="D84" s="14"/>
      <c r="E84" s="5"/>
      <c r="F84" s="2"/>
      <c r="H84" s="4" t="s">
        <v>119</v>
      </c>
    </row>
    <row r="85" ht="13.9" spans="1:8">
      <c r="A85" s="1" t="s">
        <v>10</v>
      </c>
      <c r="B85" s="16" t="s">
        <v>123</v>
      </c>
      <c r="C85" s="16" t="s">
        <v>123</v>
      </c>
      <c r="D85" s="14"/>
      <c r="E85" s="5"/>
      <c r="F85" s="2"/>
      <c r="H85" s="4" t="s">
        <v>119</v>
      </c>
    </row>
    <row r="86" ht="13.9" spans="1:8">
      <c r="A86" s="1" t="s">
        <v>10</v>
      </c>
      <c r="B86" s="15" t="s">
        <v>124</v>
      </c>
      <c r="C86" s="16" t="s">
        <v>124</v>
      </c>
      <c r="D86" s="14"/>
      <c r="E86" s="5"/>
      <c r="F86" s="2"/>
      <c r="H86" s="4" t="s">
        <v>125</v>
      </c>
    </row>
    <row r="87" ht="13.9" spans="1:8">
      <c r="A87" s="1" t="s">
        <v>10</v>
      </c>
      <c r="B87" s="16" t="s">
        <v>126</v>
      </c>
      <c r="C87" s="16"/>
      <c r="D87" s="14"/>
      <c r="E87" s="5"/>
      <c r="F87" s="2"/>
      <c r="H87" s="4" t="s">
        <v>127</v>
      </c>
    </row>
    <row r="88" ht="13.9" spans="1:8">
      <c r="A88" s="1" t="s">
        <v>10</v>
      </c>
      <c r="B88" s="13" t="s">
        <v>128</v>
      </c>
      <c r="C88" s="16" t="s">
        <v>128</v>
      </c>
      <c r="D88" s="14"/>
      <c r="E88" s="5"/>
      <c r="F88" s="2"/>
      <c r="H88" s="4" t="s">
        <v>127</v>
      </c>
    </row>
    <row r="89" ht="13.9" spans="1:8">
      <c r="A89" s="1" t="s">
        <v>10</v>
      </c>
      <c r="B89" s="13" t="s">
        <v>129</v>
      </c>
      <c r="C89" s="13" t="s">
        <v>129</v>
      </c>
      <c r="D89" s="14"/>
      <c r="E89" s="5"/>
      <c r="F89" s="2"/>
      <c r="H89" s="4" t="s">
        <v>63</v>
      </c>
    </row>
    <row r="90" ht="13.9" spans="1:8">
      <c r="A90" s="1" t="s">
        <v>10</v>
      </c>
      <c r="B90" s="15" t="s">
        <v>130</v>
      </c>
      <c r="C90" s="16"/>
      <c r="D90" s="14"/>
      <c r="E90" s="5"/>
      <c r="F90" s="2"/>
      <c r="H90" s="4" t="s">
        <v>63</v>
      </c>
    </row>
    <row r="91" ht="13.9" spans="1:8">
      <c r="A91" s="1" t="s">
        <v>10</v>
      </c>
      <c r="B91" s="15" t="s">
        <v>131</v>
      </c>
      <c r="C91" s="16"/>
      <c r="D91" s="14"/>
      <c r="E91" s="5"/>
      <c r="F91" s="2"/>
      <c r="H91" s="4" t="s">
        <v>63</v>
      </c>
    </row>
    <row r="92" ht="13.9" customHeight="1" spans="1:8">
      <c r="A92" s="1" t="s">
        <v>10</v>
      </c>
      <c r="B92" s="15" t="s">
        <v>132</v>
      </c>
      <c r="C92" s="16" t="s">
        <v>132</v>
      </c>
      <c r="D92" s="14"/>
      <c r="E92" s="5"/>
      <c r="F92" s="2"/>
      <c r="H92" s="4" t="s">
        <v>133</v>
      </c>
    </row>
    <row r="93" ht="13.9" spans="1:8">
      <c r="A93" s="1" t="s">
        <v>10</v>
      </c>
      <c r="B93" s="13" t="s">
        <v>134</v>
      </c>
      <c r="C93" s="16" t="s">
        <v>134</v>
      </c>
      <c r="D93" s="14"/>
      <c r="E93" s="5"/>
      <c r="F93" s="2"/>
      <c r="H93" s="4" t="s">
        <v>63</v>
      </c>
    </row>
    <row r="94" ht="13.9" spans="1:8">
      <c r="A94" s="1" t="s">
        <v>10</v>
      </c>
      <c r="B94" s="15" t="s">
        <v>135</v>
      </c>
      <c r="C94" s="16" t="s">
        <v>135</v>
      </c>
      <c r="D94" s="14"/>
      <c r="E94" s="5"/>
      <c r="F94" s="2"/>
      <c r="H94" s="4" t="s">
        <v>136</v>
      </c>
    </row>
    <row r="95" ht="13.9" spans="1:8">
      <c r="A95" s="1" t="s">
        <v>10</v>
      </c>
      <c r="B95" s="13" t="s">
        <v>137</v>
      </c>
      <c r="C95" s="13" t="s">
        <v>137</v>
      </c>
      <c r="D95" s="14"/>
      <c r="E95" s="5"/>
      <c r="F95" s="2"/>
      <c r="H95" s="4" t="s">
        <v>63</v>
      </c>
    </row>
    <row r="96" ht="13.9" spans="1:8">
      <c r="A96" s="1" t="s">
        <v>10</v>
      </c>
      <c r="B96" s="16" t="s">
        <v>138</v>
      </c>
      <c r="C96" s="13" t="s">
        <v>138</v>
      </c>
      <c r="D96" s="14"/>
      <c r="E96" s="5"/>
      <c r="F96" s="2"/>
      <c r="H96" s="4" t="s">
        <v>139</v>
      </c>
    </row>
    <row r="97" ht="13.9" spans="1:10">
      <c r="A97" s="1" t="s">
        <v>10</v>
      </c>
      <c r="B97" s="17" t="s">
        <v>140</v>
      </c>
      <c r="C97" s="10" t="s">
        <v>140</v>
      </c>
      <c r="D97" s="14"/>
      <c r="E97" s="5"/>
      <c r="F97" s="2"/>
      <c r="H97" s="4" t="s">
        <v>141</v>
      </c>
      <c r="J97" s="1" t="str">
        <f t="shared" ref="J97:J99" si="0">_xlfn.DISPIMG("ID_2DD3FBD0DDC24F84B9620EEA1158C11D",1)</f>
        <v>=DISPIMG("ID_2DD3FBD0DDC24F84B9620EEA1158C11D",1)</v>
      </c>
    </row>
    <row r="98" ht="42.05" spans="1:10">
      <c r="A98" s="1" t="s">
        <v>10</v>
      </c>
      <c r="B98" s="17" t="s">
        <v>142</v>
      </c>
      <c r="C98" s="10"/>
      <c r="D98" s="14"/>
      <c r="E98" s="5"/>
      <c r="F98" s="2"/>
      <c r="H98" s="4" t="s">
        <v>141</v>
      </c>
      <c r="J98" s="1" t="str">
        <f t="shared" si="0"/>
        <v>=DISPIMG("ID_2DD3FBD0DDC24F84B9620EEA1158C11D",1)</v>
      </c>
    </row>
    <row r="99" ht="13.9" spans="1:10">
      <c r="A99" s="1" t="s">
        <v>10</v>
      </c>
      <c r="B99" s="17" t="s">
        <v>26</v>
      </c>
      <c r="C99" s="18" t="s">
        <v>26</v>
      </c>
      <c r="D99" s="14"/>
      <c r="E99" s="5"/>
      <c r="F99" s="2"/>
      <c r="H99" s="4" t="s">
        <v>141</v>
      </c>
      <c r="J99" s="1" t="str">
        <f t="shared" si="0"/>
        <v>=DISPIMG("ID_2DD3FBD0DDC24F84B9620EEA1158C11D",1)</v>
      </c>
    </row>
    <row r="100" spans="1:10">
      <c r="A100" s="1" t="s">
        <v>143</v>
      </c>
      <c r="B100" s="2" t="s">
        <v>144</v>
      </c>
      <c r="C100" s="2" t="s">
        <v>144</v>
      </c>
      <c r="D100" s="2" t="s">
        <v>144</v>
      </c>
      <c r="E100" s="2"/>
      <c r="F100" s="2"/>
      <c r="G100" s="4"/>
      <c r="H100" s="4" t="s">
        <v>145</v>
      </c>
      <c r="J100" s="1" t="str">
        <f>_xlfn.DISPIMG("ID_29AEA038C0524BB79421F7ECEB60E8AB",1)</f>
        <v>=DISPIMG("ID_29AEA038C0524BB79421F7ECEB60E8AB",1)</v>
      </c>
    </row>
    <row r="101" ht="83.25" spans="1:9">
      <c r="A101" s="1" t="s">
        <v>143</v>
      </c>
      <c r="B101" s="2"/>
      <c r="C101" s="5" t="s">
        <v>14</v>
      </c>
      <c r="D101" s="3" t="s">
        <v>14</v>
      </c>
      <c r="E101" s="2"/>
      <c r="F101" s="2"/>
      <c r="G101" s="4"/>
      <c r="H101" s="4" t="s">
        <v>146</v>
      </c>
      <c r="I101" s="8" t="s">
        <v>147</v>
      </c>
    </row>
    <row r="102" ht="27.75" spans="1:9">
      <c r="A102" s="1" t="s">
        <v>143</v>
      </c>
      <c r="B102" s="5" t="s">
        <v>148</v>
      </c>
      <c r="C102" s="2"/>
      <c r="D102" s="2"/>
      <c r="E102" s="2"/>
      <c r="F102" s="2"/>
      <c r="G102" s="4"/>
      <c r="H102" s="4" t="s">
        <v>149</v>
      </c>
      <c r="I102" s="8" t="s">
        <v>150</v>
      </c>
    </row>
    <row r="103" ht="41.65" spans="1:9">
      <c r="A103" s="1" t="s">
        <v>143</v>
      </c>
      <c r="B103" s="5" t="s">
        <v>151</v>
      </c>
      <c r="C103" s="2"/>
      <c r="D103" s="2"/>
      <c r="E103" s="2"/>
      <c r="F103" s="2"/>
      <c r="G103" s="4"/>
      <c r="H103" s="4" t="s">
        <v>149</v>
      </c>
      <c r="I103" s="8" t="s">
        <v>152</v>
      </c>
    </row>
    <row r="104" ht="27.75" spans="1:9">
      <c r="A104" s="1" t="s">
        <v>143</v>
      </c>
      <c r="B104" s="5"/>
      <c r="C104" s="5" t="s">
        <v>13</v>
      </c>
      <c r="D104" s="2"/>
      <c r="E104" s="2"/>
      <c r="F104" s="2"/>
      <c r="G104" s="4"/>
      <c r="H104" s="4" t="s">
        <v>149</v>
      </c>
      <c r="I104" s="8" t="s">
        <v>153</v>
      </c>
    </row>
    <row r="105" ht="41.65" spans="1:9">
      <c r="A105" s="1" t="s">
        <v>143</v>
      </c>
      <c r="B105" s="3" t="s">
        <v>154</v>
      </c>
      <c r="C105" s="3" t="s">
        <v>154</v>
      </c>
      <c r="D105" s="2" t="s">
        <v>154</v>
      </c>
      <c r="E105" s="2"/>
      <c r="F105" s="2"/>
      <c r="G105" s="4"/>
      <c r="H105" s="4" t="s">
        <v>149</v>
      </c>
      <c r="I105" s="8" t="s">
        <v>155</v>
      </c>
    </row>
    <row r="106" ht="13.9" customHeight="1" spans="1:9">
      <c r="A106" s="1" t="s">
        <v>143</v>
      </c>
      <c r="B106" s="5" t="s">
        <v>156</v>
      </c>
      <c r="D106" s="2"/>
      <c r="E106" s="2"/>
      <c r="F106" s="2"/>
      <c r="G106" s="4"/>
      <c r="H106" s="4" t="s">
        <v>52</v>
      </c>
      <c r="I106" s="8" t="s">
        <v>157</v>
      </c>
    </row>
    <row r="107" ht="41.65" spans="1:9">
      <c r="A107" s="1" t="s">
        <v>143</v>
      </c>
      <c r="B107" s="5" t="s">
        <v>144</v>
      </c>
      <c r="D107" s="3" t="s">
        <v>144</v>
      </c>
      <c r="E107" s="2"/>
      <c r="F107" s="2"/>
      <c r="G107" s="4"/>
      <c r="H107" s="4" t="s">
        <v>52</v>
      </c>
      <c r="I107" s="8" t="s">
        <v>158</v>
      </c>
    </row>
    <row r="108" ht="41.65" spans="1:9">
      <c r="A108" s="1" t="s">
        <v>143</v>
      </c>
      <c r="B108" s="5" t="s">
        <v>159</v>
      </c>
      <c r="C108" s="11" t="s">
        <v>159</v>
      </c>
      <c r="D108" s="3"/>
      <c r="E108" s="2"/>
      <c r="F108" s="2"/>
      <c r="G108" s="4"/>
      <c r="H108" s="4" t="s">
        <v>52</v>
      </c>
      <c r="I108" s="8" t="s">
        <v>160</v>
      </c>
    </row>
    <row r="109" ht="41.65" spans="1:9">
      <c r="A109" s="1" t="s">
        <v>143</v>
      </c>
      <c r="B109" s="3" t="s">
        <v>161</v>
      </c>
      <c r="C109" s="3" t="s">
        <v>161</v>
      </c>
      <c r="D109" s="2"/>
      <c r="E109" s="2"/>
      <c r="F109" s="2"/>
      <c r="G109" s="4"/>
      <c r="H109" s="4" t="s">
        <v>52</v>
      </c>
      <c r="I109" s="10" t="s">
        <v>160</v>
      </c>
    </row>
    <row r="110" spans="1:9">
      <c r="A110" s="1" t="s">
        <v>143</v>
      </c>
      <c r="B110" s="3" t="s">
        <v>162</v>
      </c>
      <c r="C110" s="3" t="s">
        <v>162</v>
      </c>
      <c r="D110" s="2"/>
      <c r="E110" s="2"/>
      <c r="F110" s="2"/>
      <c r="G110" s="4"/>
      <c r="H110" s="4" t="s">
        <v>52</v>
      </c>
      <c r="I110" s="10" t="s">
        <v>163</v>
      </c>
    </row>
    <row r="111" spans="1:9">
      <c r="A111" s="1" t="s">
        <v>143</v>
      </c>
      <c r="B111" s="3" t="s">
        <v>164</v>
      </c>
      <c r="C111" s="2"/>
      <c r="D111" s="2"/>
      <c r="E111" s="2"/>
      <c r="F111" s="2"/>
      <c r="G111" s="4"/>
      <c r="H111" s="4" t="s">
        <v>52</v>
      </c>
      <c r="I111" s="10"/>
    </row>
    <row r="112" spans="1:9">
      <c r="A112" s="1" t="s">
        <v>143</v>
      </c>
      <c r="B112" s="2" t="s">
        <v>13</v>
      </c>
      <c r="C112" s="5" t="s">
        <v>13</v>
      </c>
      <c r="D112" s="2"/>
      <c r="E112" s="2"/>
      <c r="F112" s="2"/>
      <c r="G112" s="4"/>
      <c r="H112" s="4" t="s">
        <v>165</v>
      </c>
      <c r="I112" s="10" t="s">
        <v>166</v>
      </c>
    </row>
    <row r="113" spans="1:9">
      <c r="A113" s="1" t="s">
        <v>143</v>
      </c>
      <c r="B113" s="2"/>
      <c r="C113" s="2" t="s">
        <v>167</v>
      </c>
      <c r="D113" s="2"/>
      <c r="E113" s="2"/>
      <c r="F113" s="2"/>
      <c r="G113" s="4"/>
      <c r="H113" s="4" t="s">
        <v>165</v>
      </c>
      <c r="I113" s="10"/>
    </row>
    <row r="114" ht="27.75" spans="1:10">
      <c r="A114" s="1" t="s">
        <v>143</v>
      </c>
      <c r="B114" s="2" t="s">
        <v>11</v>
      </c>
      <c r="C114" s="5" t="s">
        <v>11</v>
      </c>
      <c r="D114" s="2"/>
      <c r="E114" s="2"/>
      <c r="F114" s="2"/>
      <c r="G114" s="4"/>
      <c r="H114" s="4" t="s">
        <v>168</v>
      </c>
      <c r="I114" s="8" t="s">
        <v>169</v>
      </c>
      <c r="J114" s="2" t="str">
        <f>_xlfn.DISPIMG("ID_209020EEB3354B5E84A3E92033DF212A",1)</f>
        <v>=DISPIMG("ID_209020EEB3354B5E84A3E92033DF212A",1)</v>
      </c>
    </row>
    <row r="115" ht="13.9" customHeight="1" spans="1:10">
      <c r="A115" s="1" t="s">
        <v>143</v>
      </c>
      <c r="B115" s="5" t="s">
        <v>144</v>
      </c>
      <c r="C115" s="3" t="s">
        <v>144</v>
      </c>
      <c r="D115" s="2"/>
      <c r="E115" s="2"/>
      <c r="F115" s="2"/>
      <c r="G115" s="4"/>
      <c r="H115" s="4" t="s">
        <v>168</v>
      </c>
      <c r="I115" s="8" t="s">
        <v>170</v>
      </c>
      <c r="J115" s="2"/>
    </row>
    <row r="116" ht="41.65" spans="1:9">
      <c r="A116" s="1" t="s">
        <v>143</v>
      </c>
      <c r="B116" s="5" t="s">
        <v>171</v>
      </c>
      <c r="C116" s="2"/>
      <c r="D116" s="2"/>
      <c r="E116" s="2"/>
      <c r="F116" s="2"/>
      <c r="G116" s="4"/>
      <c r="H116" s="4" t="s">
        <v>172</v>
      </c>
      <c r="I116" s="8" t="s">
        <v>173</v>
      </c>
    </row>
    <row r="117" ht="27.75" spans="1:9">
      <c r="A117" s="1" t="s">
        <v>143</v>
      </c>
      <c r="B117" s="3" t="s">
        <v>174</v>
      </c>
      <c r="C117" s="3" t="s">
        <v>174</v>
      </c>
      <c r="D117" s="2"/>
      <c r="E117" s="2"/>
      <c r="F117" s="2"/>
      <c r="G117" s="4"/>
      <c r="H117" s="4" t="s">
        <v>48</v>
      </c>
      <c r="I117" s="8" t="s">
        <v>175</v>
      </c>
    </row>
    <row r="118" ht="27.75" spans="1:9">
      <c r="A118" s="1" t="s">
        <v>143</v>
      </c>
      <c r="B118" s="3" t="s">
        <v>176</v>
      </c>
      <c r="C118" s="3" t="s">
        <v>176</v>
      </c>
      <c r="D118" s="2"/>
      <c r="E118" s="2"/>
      <c r="F118" s="2"/>
      <c r="G118" s="4"/>
      <c r="H118" s="4" t="s">
        <v>48</v>
      </c>
      <c r="I118" s="8" t="s">
        <v>177</v>
      </c>
    </row>
    <row r="119" ht="55.5" spans="1:10">
      <c r="A119" s="1" t="s">
        <v>143</v>
      </c>
      <c r="B119" s="2"/>
      <c r="C119" s="3" t="s">
        <v>178</v>
      </c>
      <c r="D119" s="2"/>
      <c r="E119" s="2"/>
      <c r="F119" s="2"/>
      <c r="G119" s="4"/>
      <c r="H119" s="4" t="s">
        <v>145</v>
      </c>
      <c r="I119" s="8" t="s">
        <v>179</v>
      </c>
      <c r="J119" s="2" t="str">
        <f>_xlfn.DISPIMG("ID_3F738D8BDB884CF787ADE8FD3E542B60",1)</f>
        <v>=DISPIMG("ID_3F738D8BDB884CF787ADE8FD3E542B60",1)</v>
      </c>
    </row>
    <row r="120" ht="13.9" spans="1:10">
      <c r="A120" s="1" t="s">
        <v>143</v>
      </c>
      <c r="B120" s="3" t="s">
        <v>171</v>
      </c>
      <c r="C120" s="2"/>
      <c r="D120" s="2"/>
      <c r="E120" s="2"/>
      <c r="F120" s="2"/>
      <c r="G120" s="4"/>
      <c r="H120" s="4" t="s">
        <v>145</v>
      </c>
      <c r="I120" s="8" t="s">
        <v>180</v>
      </c>
      <c r="J120" s="2"/>
    </row>
    <row r="121" ht="13.9" customHeight="1" spans="1:10">
      <c r="A121" s="1" t="s">
        <v>143</v>
      </c>
      <c r="B121" s="5" t="s">
        <v>144</v>
      </c>
      <c r="C121" s="3" t="s">
        <v>144</v>
      </c>
      <c r="D121" s="3" t="s">
        <v>144</v>
      </c>
      <c r="E121" s="2"/>
      <c r="F121" s="2"/>
      <c r="G121" s="4"/>
      <c r="H121" s="4" t="s">
        <v>145</v>
      </c>
      <c r="I121" s="8" t="s">
        <v>181</v>
      </c>
      <c r="J121" s="2"/>
    </row>
    <row r="122" ht="55.5" spans="1:9">
      <c r="A122" s="1" t="s">
        <v>143</v>
      </c>
      <c r="B122" s="2" t="s">
        <v>182</v>
      </c>
      <c r="C122" s="2"/>
      <c r="D122" s="2"/>
      <c r="E122" s="2"/>
      <c r="F122" s="2"/>
      <c r="G122" s="4"/>
      <c r="H122" s="4" t="s">
        <v>183</v>
      </c>
      <c r="I122" s="8" t="s">
        <v>184</v>
      </c>
    </row>
    <row r="123" ht="55.5" spans="1:9">
      <c r="A123" s="1" t="s">
        <v>143</v>
      </c>
      <c r="B123" s="3" t="s">
        <v>185</v>
      </c>
      <c r="C123" s="3" t="s">
        <v>185</v>
      </c>
      <c r="D123" s="7"/>
      <c r="E123" s="7"/>
      <c r="F123" s="7"/>
      <c r="G123" s="4"/>
      <c r="H123" s="4" t="s">
        <v>186</v>
      </c>
      <c r="I123" s="8" t="s">
        <v>187</v>
      </c>
    </row>
    <row r="124" ht="13.9" spans="1:8">
      <c r="A124" s="1" t="s">
        <v>143</v>
      </c>
      <c r="B124" s="19" t="s">
        <v>79</v>
      </c>
      <c r="C124" s="15" t="s">
        <v>79</v>
      </c>
      <c r="D124" s="14"/>
      <c r="E124" s="5"/>
      <c r="F124" s="2"/>
      <c r="H124" s="4" t="s">
        <v>188</v>
      </c>
    </row>
    <row r="125" ht="13.9" spans="1:8">
      <c r="A125" s="1" t="s">
        <v>143</v>
      </c>
      <c r="B125" s="16"/>
      <c r="C125" s="13" t="s">
        <v>80</v>
      </c>
      <c r="D125" s="14"/>
      <c r="E125" s="5"/>
      <c r="F125" s="2"/>
      <c r="H125" s="4" t="s">
        <v>189</v>
      </c>
    </row>
    <row r="126" ht="13.9" spans="1:8">
      <c r="A126" s="1" t="s">
        <v>143</v>
      </c>
      <c r="B126" s="16" t="s">
        <v>81</v>
      </c>
      <c r="C126" s="16"/>
      <c r="D126" s="14"/>
      <c r="E126" s="5"/>
      <c r="F126" s="2"/>
      <c r="H126" s="4" t="s">
        <v>190</v>
      </c>
    </row>
    <row r="127" ht="13.9" spans="1:8">
      <c r="A127" s="1" t="s">
        <v>143</v>
      </c>
      <c r="B127" s="15" t="s">
        <v>191</v>
      </c>
      <c r="C127" s="13" t="s">
        <v>191</v>
      </c>
      <c r="D127" s="14"/>
      <c r="E127" s="5"/>
      <c r="F127" s="2"/>
      <c r="H127" s="4" t="s">
        <v>61</v>
      </c>
    </row>
    <row r="128" ht="13.9" spans="1:8">
      <c r="A128" s="1" t="s">
        <v>143</v>
      </c>
      <c r="B128" s="15" t="s">
        <v>82</v>
      </c>
      <c r="C128" s="16" t="s">
        <v>82</v>
      </c>
      <c r="D128" s="14"/>
      <c r="E128" s="5"/>
      <c r="F128" s="2"/>
      <c r="H128" s="4" t="s">
        <v>192</v>
      </c>
    </row>
    <row r="129" ht="27.75" customHeight="1" spans="1:8">
      <c r="A129" s="1" t="s">
        <v>143</v>
      </c>
      <c r="B129" s="16" t="s">
        <v>88</v>
      </c>
      <c r="C129" s="13" t="s">
        <v>88</v>
      </c>
      <c r="D129" s="14"/>
      <c r="E129" s="5"/>
      <c r="F129" s="2"/>
      <c r="H129" s="4" t="s">
        <v>193</v>
      </c>
    </row>
    <row r="130" ht="13.9" spans="1:8">
      <c r="A130" s="1" t="s">
        <v>143</v>
      </c>
      <c r="B130" s="15" t="s">
        <v>194</v>
      </c>
      <c r="C130" s="15" t="s">
        <v>194</v>
      </c>
      <c r="D130" s="14"/>
      <c r="E130" s="5"/>
      <c r="F130" s="2"/>
      <c r="H130" s="4" t="s">
        <v>195</v>
      </c>
    </row>
    <row r="131" ht="13.9" spans="1:8">
      <c r="A131" s="1" t="s">
        <v>143</v>
      </c>
      <c r="B131" s="19" t="s">
        <v>196</v>
      </c>
      <c r="C131" s="15" t="s">
        <v>196</v>
      </c>
      <c r="D131" s="14"/>
      <c r="E131" s="5"/>
      <c r="F131" s="2"/>
      <c r="H131" s="4" t="s">
        <v>197</v>
      </c>
    </row>
    <row r="132" ht="13.5" customHeight="1" spans="1:8">
      <c r="A132" s="1" t="s">
        <v>143</v>
      </c>
      <c r="B132" s="16" t="s">
        <v>198</v>
      </c>
      <c r="C132" s="15" t="s">
        <v>198</v>
      </c>
      <c r="D132" s="14"/>
      <c r="E132" s="5"/>
      <c r="F132" s="2"/>
      <c r="H132" s="4" t="s">
        <v>193</v>
      </c>
    </row>
    <row r="133" ht="13.9" spans="1:8">
      <c r="A133" s="1" t="s">
        <v>143</v>
      </c>
      <c r="B133" s="13" t="s">
        <v>98</v>
      </c>
      <c r="C133" s="16" t="s">
        <v>98</v>
      </c>
      <c r="D133" s="14"/>
      <c r="E133" s="5"/>
      <c r="F133" s="2"/>
      <c r="H133" s="4" t="s">
        <v>199</v>
      </c>
    </row>
    <row r="134" ht="13.9" spans="1:8">
      <c r="A134" s="1" t="s">
        <v>143</v>
      </c>
      <c r="B134" s="16"/>
      <c r="C134" s="15" t="s">
        <v>200</v>
      </c>
      <c r="D134" s="14"/>
      <c r="E134" s="5"/>
      <c r="F134" s="2"/>
      <c r="H134" s="4" t="s">
        <v>63</v>
      </c>
    </row>
    <row r="135" ht="13.9" spans="1:8">
      <c r="A135" s="1" t="s">
        <v>143</v>
      </c>
      <c r="B135" s="16" t="s">
        <v>201</v>
      </c>
      <c r="C135" s="15" t="s">
        <v>201</v>
      </c>
      <c r="D135" s="14"/>
      <c r="E135" s="5"/>
      <c r="F135" s="2"/>
      <c r="H135" s="4" t="s">
        <v>61</v>
      </c>
    </row>
    <row r="136" ht="13.9" spans="1:8">
      <c r="A136" s="1" t="s">
        <v>143</v>
      </c>
      <c r="B136" s="16" t="s">
        <v>202</v>
      </c>
      <c r="C136" s="16" t="s">
        <v>202</v>
      </c>
      <c r="D136" s="14"/>
      <c r="E136" s="5"/>
      <c r="F136" s="2"/>
      <c r="H136" s="4" t="s">
        <v>61</v>
      </c>
    </row>
    <row r="137" ht="13.9" spans="1:8">
      <c r="A137" s="1" t="s">
        <v>143</v>
      </c>
      <c r="B137" s="13" t="s">
        <v>203</v>
      </c>
      <c r="C137" s="19" t="s">
        <v>203</v>
      </c>
      <c r="D137" s="14"/>
      <c r="E137" s="5"/>
      <c r="F137" s="2"/>
      <c r="H137" s="4" t="s">
        <v>204</v>
      </c>
    </row>
    <row r="138" ht="13.9" spans="1:8">
      <c r="A138" s="1" t="s">
        <v>143</v>
      </c>
      <c r="B138" s="16" t="s">
        <v>205</v>
      </c>
      <c r="C138" s="19" t="s">
        <v>205</v>
      </c>
      <c r="D138" s="14"/>
      <c r="E138" s="5"/>
      <c r="F138" s="2"/>
      <c r="H138" s="4" t="s">
        <v>206</v>
      </c>
    </row>
    <row r="139" ht="132.75" customHeight="1" spans="1:8">
      <c r="A139" s="1" t="s">
        <v>143</v>
      </c>
      <c r="B139" s="15" t="s">
        <v>207</v>
      </c>
      <c r="C139" s="13" t="s">
        <v>207</v>
      </c>
      <c r="D139" s="14"/>
      <c r="E139" s="5"/>
      <c r="F139" s="2"/>
      <c r="H139" s="4" t="s">
        <v>199</v>
      </c>
    </row>
    <row r="140" ht="13.9" spans="1:8">
      <c r="A140" s="1" t="s">
        <v>143</v>
      </c>
      <c r="B140" s="13" t="s">
        <v>208</v>
      </c>
      <c r="C140" s="15" t="s">
        <v>208</v>
      </c>
      <c r="D140" s="14"/>
      <c r="E140" s="5"/>
      <c r="F140" s="2"/>
      <c r="H140" s="4" t="s">
        <v>63</v>
      </c>
    </row>
    <row r="141" ht="13.9" spans="1:8">
      <c r="A141" s="1" t="s">
        <v>143</v>
      </c>
      <c r="B141" s="13" t="s">
        <v>209</v>
      </c>
      <c r="C141" s="16" t="s">
        <v>209</v>
      </c>
      <c r="D141" s="14"/>
      <c r="E141" s="5"/>
      <c r="F141" s="2"/>
      <c r="H141" s="4" t="s">
        <v>63</v>
      </c>
    </row>
    <row r="142" ht="13.9" spans="1:8">
      <c r="A142" s="1" t="s">
        <v>143</v>
      </c>
      <c r="B142" s="13" t="s">
        <v>210</v>
      </c>
      <c r="C142" s="15" t="s">
        <v>210</v>
      </c>
      <c r="D142" s="14"/>
      <c r="E142" s="5"/>
      <c r="F142" s="2"/>
      <c r="H142" s="4" t="s">
        <v>199</v>
      </c>
    </row>
    <row r="143" ht="13.9" spans="1:8">
      <c r="A143" s="1" t="s">
        <v>143</v>
      </c>
      <c r="B143" s="15" t="s">
        <v>211</v>
      </c>
      <c r="C143" s="13" t="s">
        <v>211</v>
      </c>
      <c r="D143" s="14"/>
      <c r="E143" s="5"/>
      <c r="F143" s="2"/>
      <c r="H143" s="4" t="s">
        <v>212</v>
      </c>
    </row>
    <row r="144" ht="13.9" customHeight="1" spans="1:8">
      <c r="A144" s="1" t="s">
        <v>143</v>
      </c>
      <c r="B144" s="15" t="s">
        <v>213</v>
      </c>
      <c r="C144" s="16" t="s">
        <v>213</v>
      </c>
      <c r="D144" s="14"/>
      <c r="E144" s="5"/>
      <c r="F144" s="2"/>
      <c r="H144" s="4" t="s">
        <v>214</v>
      </c>
    </row>
    <row r="145" ht="13.9" spans="1:8">
      <c r="A145" s="1" t="s">
        <v>143</v>
      </c>
      <c r="B145" s="13" t="s">
        <v>215</v>
      </c>
      <c r="C145" s="16" t="s">
        <v>215</v>
      </c>
      <c r="D145" s="14"/>
      <c r="E145" s="5"/>
      <c r="F145" s="2"/>
      <c r="H145" s="4" t="s">
        <v>63</v>
      </c>
    </row>
    <row r="146" ht="13.9" spans="1:8">
      <c r="A146" s="1" t="s">
        <v>143</v>
      </c>
      <c r="B146" s="13" t="s">
        <v>216</v>
      </c>
      <c r="C146" s="13" t="s">
        <v>216</v>
      </c>
      <c r="D146" s="14"/>
      <c r="E146" s="5"/>
      <c r="F146" s="2"/>
      <c r="H146" s="4" t="s">
        <v>63</v>
      </c>
    </row>
    <row r="147" ht="13.9" spans="1:8">
      <c r="A147" s="1" t="s">
        <v>143</v>
      </c>
      <c r="B147" s="13" t="s">
        <v>217</v>
      </c>
      <c r="C147" s="13" t="s">
        <v>217</v>
      </c>
      <c r="D147" s="14"/>
      <c r="E147" s="5"/>
      <c r="F147" s="2"/>
      <c r="H147" s="4" t="s">
        <v>199</v>
      </c>
    </row>
    <row r="148" ht="13.9" spans="1:8">
      <c r="A148" s="1" t="s">
        <v>143</v>
      </c>
      <c r="B148" s="13" t="s">
        <v>218</v>
      </c>
      <c r="C148" s="13" t="s">
        <v>218</v>
      </c>
      <c r="D148" s="14"/>
      <c r="E148" s="5"/>
      <c r="F148" s="2"/>
      <c r="H148" s="4" t="s">
        <v>63</v>
      </c>
    </row>
    <row r="149" ht="13.9" spans="1:8">
      <c r="A149" s="1" t="s">
        <v>143</v>
      </c>
      <c r="B149" s="15" t="s">
        <v>219</v>
      </c>
      <c r="C149" s="15" t="s">
        <v>219</v>
      </c>
      <c r="D149" s="14"/>
      <c r="E149" s="5"/>
      <c r="F149" s="2"/>
      <c r="H149" s="4" t="s">
        <v>63</v>
      </c>
    </row>
    <row r="150" ht="13.9" spans="1:8">
      <c r="A150" s="1" t="s">
        <v>143</v>
      </c>
      <c r="B150" s="15" t="s">
        <v>220</v>
      </c>
      <c r="C150" s="16" t="s">
        <v>220</v>
      </c>
      <c r="D150" s="14"/>
      <c r="E150" s="5"/>
      <c r="F150" s="2"/>
      <c r="H150" s="4" t="s">
        <v>61</v>
      </c>
    </row>
    <row r="151" ht="13.9" spans="1:8">
      <c r="A151" s="1" t="s">
        <v>143</v>
      </c>
      <c r="B151" s="15" t="s">
        <v>221</v>
      </c>
      <c r="C151" s="16" t="s">
        <v>221</v>
      </c>
      <c r="D151" s="14"/>
      <c r="E151" s="5"/>
      <c r="F151" s="2"/>
      <c r="H151" s="4" t="s">
        <v>222</v>
      </c>
    </row>
    <row r="152" ht="13.9" spans="1:8">
      <c r="A152" s="1" t="s">
        <v>143</v>
      </c>
      <c r="B152" s="15" t="s">
        <v>223</v>
      </c>
      <c r="C152" s="19" t="s">
        <v>223</v>
      </c>
      <c r="D152" s="20"/>
      <c r="E152" s="5"/>
      <c r="F152" s="2"/>
      <c r="H152" s="4" t="s">
        <v>206</v>
      </c>
    </row>
    <row r="153" ht="13.9" spans="1:8">
      <c r="A153" s="1" t="s">
        <v>143</v>
      </c>
      <c r="B153" s="13" t="s">
        <v>224</v>
      </c>
      <c r="C153" s="16" t="s">
        <v>224</v>
      </c>
      <c r="D153" s="14"/>
      <c r="E153" s="5"/>
      <c r="F153" s="2"/>
      <c r="H153" s="4" t="s">
        <v>195</v>
      </c>
    </row>
    <row r="154" ht="27.75" spans="1:8">
      <c r="A154" s="1" t="s">
        <v>143</v>
      </c>
      <c r="B154" s="15" t="s">
        <v>225</v>
      </c>
      <c r="C154" s="16" t="s">
        <v>225</v>
      </c>
      <c r="D154" s="14"/>
      <c r="E154" s="5"/>
      <c r="F154" s="2"/>
      <c r="H154" s="4" t="s">
        <v>193</v>
      </c>
    </row>
    <row r="155" ht="27.75" spans="1:8">
      <c r="A155" s="1" t="s">
        <v>143</v>
      </c>
      <c r="B155" s="15" t="s">
        <v>226</v>
      </c>
      <c r="C155" s="13" t="s">
        <v>226</v>
      </c>
      <c r="D155" s="14"/>
      <c r="E155" s="5"/>
      <c r="F155" s="2"/>
      <c r="H155" s="4" t="s">
        <v>63</v>
      </c>
    </row>
    <row r="156" spans="1:10">
      <c r="A156" s="1" t="s">
        <v>143</v>
      </c>
      <c r="B156" s="3" t="s">
        <v>13</v>
      </c>
      <c r="C156" s="5" t="s">
        <v>13</v>
      </c>
      <c r="D156" s="3" t="s">
        <v>13</v>
      </c>
      <c r="E156" s="3" t="s">
        <v>13</v>
      </c>
      <c r="F156" s="2"/>
      <c r="G156" s="4"/>
      <c r="H156" s="4" t="s">
        <v>227</v>
      </c>
      <c r="J156" s="2" t="str">
        <f>_xlfn.DISPIMG("ID_C0943CED070E4DBE8DC77562EF7CAB95",1)</f>
        <v>=DISPIMG("ID_C0943CED070E4DBE8DC77562EF7CAB95",1)</v>
      </c>
    </row>
    <row r="157" spans="1:10">
      <c r="A157" s="1" t="s">
        <v>143</v>
      </c>
      <c r="B157" s="5" t="s">
        <v>148</v>
      </c>
      <c r="C157" s="2"/>
      <c r="D157" s="2"/>
      <c r="E157" s="2"/>
      <c r="F157" s="2"/>
      <c r="G157" s="4"/>
      <c r="H157" s="4" t="s">
        <v>227</v>
      </c>
      <c r="J157" s="2"/>
    </row>
    <row r="158" spans="1:10">
      <c r="A158" s="1" t="s">
        <v>143</v>
      </c>
      <c r="B158" s="5" t="s">
        <v>144</v>
      </c>
      <c r="C158" s="3" t="s">
        <v>144</v>
      </c>
      <c r="D158" s="3" t="s">
        <v>144</v>
      </c>
      <c r="E158" s="2"/>
      <c r="F158" s="2"/>
      <c r="G158" s="4"/>
      <c r="H158" s="4" t="s">
        <v>227</v>
      </c>
      <c r="J158" s="2"/>
    </row>
    <row r="159" spans="1:10">
      <c r="A159" s="1" t="s">
        <v>143</v>
      </c>
      <c r="B159" s="5" t="s">
        <v>148</v>
      </c>
      <c r="C159" s="2"/>
      <c r="D159" s="5" t="s">
        <v>148</v>
      </c>
      <c r="E159" s="2"/>
      <c r="F159" s="2"/>
      <c r="G159" s="4"/>
      <c r="H159" s="4" t="s">
        <v>227</v>
      </c>
      <c r="J159" s="2" t="str">
        <f>_xlfn.DISPIMG("ID_5FEACCD3D66A435D8401E97126873147",1)</f>
        <v>=DISPIMG("ID_5FEACCD3D66A435D8401E97126873147",1)</v>
      </c>
    </row>
    <row r="160" spans="1:10">
      <c r="A160" s="1" t="s">
        <v>143</v>
      </c>
      <c r="B160" s="3" t="s">
        <v>228</v>
      </c>
      <c r="C160" s="5" t="s">
        <v>228</v>
      </c>
      <c r="D160" s="3" t="s">
        <v>228</v>
      </c>
      <c r="E160" s="3" t="s">
        <v>228</v>
      </c>
      <c r="F160" s="2"/>
      <c r="G160" s="4"/>
      <c r="H160" s="4" t="s">
        <v>227</v>
      </c>
      <c r="J160" s="2"/>
    </row>
    <row r="161" spans="1:10">
      <c r="A161" s="1" t="s">
        <v>143</v>
      </c>
      <c r="B161" s="5" t="s">
        <v>144</v>
      </c>
      <c r="C161" s="5" t="s">
        <v>144</v>
      </c>
      <c r="D161" s="5" t="s">
        <v>144</v>
      </c>
      <c r="E161" s="5" t="s">
        <v>144</v>
      </c>
      <c r="F161" s="2"/>
      <c r="G161" s="4"/>
      <c r="H161" s="4" t="s">
        <v>227</v>
      </c>
      <c r="J161" s="2"/>
    </row>
    <row r="162" spans="1:10">
      <c r="A162" s="1" t="s">
        <v>143</v>
      </c>
      <c r="B162" s="3" t="s">
        <v>229</v>
      </c>
      <c r="C162" s="3" t="s">
        <v>229</v>
      </c>
      <c r="D162" s="3"/>
      <c r="E162" s="3" t="s">
        <v>229</v>
      </c>
      <c r="F162" s="2"/>
      <c r="G162" s="4"/>
      <c r="H162" s="4" t="s">
        <v>227</v>
      </c>
      <c r="J162" s="2"/>
    </row>
    <row r="163" spans="1:10">
      <c r="A163" s="1" t="s">
        <v>143</v>
      </c>
      <c r="B163" s="3" t="s">
        <v>171</v>
      </c>
      <c r="C163" s="5" t="s">
        <v>171</v>
      </c>
      <c r="D163" s="3" t="s">
        <v>171</v>
      </c>
      <c r="E163" s="5" t="s">
        <v>171</v>
      </c>
      <c r="F163" s="2"/>
      <c r="G163" s="4"/>
      <c r="H163" s="4" t="s">
        <v>227</v>
      </c>
      <c r="J163" s="2" t="str">
        <f>_xlfn.DISPIMG("ID_29F262EC195140DF839CDFC7356D7805",1)</f>
        <v>=DISPIMG("ID_29F262EC195140DF839CDFC7356D7805",1)</v>
      </c>
    </row>
    <row r="164" spans="1:10">
      <c r="A164" s="1" t="s">
        <v>143</v>
      </c>
      <c r="B164" s="2"/>
      <c r="C164" s="3" t="s">
        <v>230</v>
      </c>
      <c r="D164" s="2"/>
      <c r="E164" s="2"/>
      <c r="F164" s="2"/>
      <c r="G164" s="4"/>
      <c r="H164" s="4" t="s">
        <v>227</v>
      </c>
      <c r="J164" s="2"/>
    </row>
    <row r="165" spans="1:10">
      <c r="A165" s="1" t="s">
        <v>143</v>
      </c>
      <c r="B165" s="5" t="s">
        <v>148</v>
      </c>
      <c r="C165" s="5"/>
      <c r="D165" s="5" t="s">
        <v>148</v>
      </c>
      <c r="E165" s="2"/>
      <c r="F165" s="2"/>
      <c r="G165" s="4"/>
      <c r="H165" s="4" t="s">
        <v>227</v>
      </c>
      <c r="J165" s="2"/>
    </row>
    <row r="166" spans="1:10">
      <c r="A166" s="1" t="s">
        <v>143</v>
      </c>
      <c r="B166" s="5" t="s">
        <v>144</v>
      </c>
      <c r="C166" s="5"/>
      <c r="D166" s="5" t="s">
        <v>144</v>
      </c>
      <c r="E166" s="2"/>
      <c r="F166" s="2"/>
      <c r="G166" s="4"/>
      <c r="H166" s="4" t="s">
        <v>227</v>
      </c>
      <c r="J166" s="2"/>
    </row>
    <row r="167" spans="1:10">
      <c r="A167" s="1" t="s">
        <v>143</v>
      </c>
      <c r="B167" s="3" t="s">
        <v>231</v>
      </c>
      <c r="C167" s="5" t="s">
        <v>231</v>
      </c>
      <c r="D167" s="3" t="s">
        <v>231</v>
      </c>
      <c r="E167" s="5" t="s">
        <v>231</v>
      </c>
      <c r="F167" s="2"/>
      <c r="G167" s="4"/>
      <c r="H167" s="4" t="s">
        <v>227</v>
      </c>
      <c r="J167" s="2"/>
    </row>
    <row r="168" spans="1:10">
      <c r="A168" s="1" t="s">
        <v>143</v>
      </c>
      <c r="B168" s="2"/>
      <c r="C168" s="5" t="s">
        <v>11</v>
      </c>
      <c r="D168" s="3" t="s">
        <v>11</v>
      </c>
      <c r="E168" s="5" t="s">
        <v>11</v>
      </c>
      <c r="F168" s="2"/>
      <c r="G168" s="2"/>
      <c r="H168" s="4" t="s">
        <v>227</v>
      </c>
      <c r="J168" s="2" t="str">
        <f>_xlfn.DISPIMG("ID_69E580E590074471B15A7665A87FC826",1)</f>
        <v>=DISPIMG("ID_69E580E590074471B15A7665A87FC826",1)</v>
      </c>
    </row>
    <row r="169" spans="1:10">
      <c r="A169" s="1" t="s">
        <v>143</v>
      </c>
      <c r="B169" s="2"/>
      <c r="C169" s="3" t="s">
        <v>232</v>
      </c>
      <c r="D169" s="2"/>
      <c r="E169" s="3" t="s">
        <v>232</v>
      </c>
      <c r="F169" s="2"/>
      <c r="G169" s="2"/>
      <c r="H169" s="4" t="s">
        <v>227</v>
      </c>
      <c r="J169" s="2"/>
    </row>
    <row r="170" spans="1:10">
      <c r="A170" s="1" t="s">
        <v>143</v>
      </c>
      <c r="B170" s="5" t="s">
        <v>144</v>
      </c>
      <c r="C170" s="3" t="s">
        <v>144</v>
      </c>
      <c r="D170" s="5" t="s">
        <v>144</v>
      </c>
      <c r="E170" s="5" t="s">
        <v>144</v>
      </c>
      <c r="F170" s="2"/>
      <c r="G170" s="2"/>
      <c r="H170" s="4" t="s">
        <v>227</v>
      </c>
      <c r="J170" s="2"/>
    </row>
    <row r="171" spans="1:10">
      <c r="A171" s="1" t="s">
        <v>143</v>
      </c>
      <c r="B171" s="3" t="s">
        <v>233</v>
      </c>
      <c r="C171" s="3" t="s">
        <v>233</v>
      </c>
      <c r="D171" s="3" t="s">
        <v>233</v>
      </c>
      <c r="E171" s="3" t="s">
        <v>233</v>
      </c>
      <c r="F171" s="2"/>
      <c r="G171" s="2"/>
      <c r="H171" s="4" t="s">
        <v>227</v>
      </c>
      <c r="J171" s="2"/>
    </row>
    <row r="172" spans="1:10">
      <c r="A172" s="1" t="s">
        <v>143</v>
      </c>
      <c r="B172" s="3" t="s">
        <v>171</v>
      </c>
      <c r="C172" s="2"/>
      <c r="D172" s="2"/>
      <c r="E172" s="2"/>
      <c r="F172" s="2"/>
      <c r="G172" s="2"/>
      <c r="H172" s="4" t="s">
        <v>227</v>
      </c>
      <c r="J172" s="2" t="str">
        <f>_xlfn.DISPIMG("ID_F068E864389A48CBB31ACDD5D9026C4A",1)</f>
        <v>=DISPIMG("ID_F068E864389A48CBB31ACDD5D9026C4A",1)</v>
      </c>
    </row>
    <row r="173" spans="1:10">
      <c r="A173" s="1" t="s">
        <v>143</v>
      </c>
      <c r="B173" s="2"/>
      <c r="C173" s="3" t="s">
        <v>13</v>
      </c>
      <c r="D173" s="3"/>
      <c r="E173" s="3" t="s">
        <v>13</v>
      </c>
      <c r="F173" s="2"/>
      <c r="G173" s="2"/>
      <c r="H173" s="4" t="s">
        <v>227</v>
      </c>
      <c r="J173" s="2"/>
    </row>
    <row r="174" spans="1:10">
      <c r="A174" s="1" t="s">
        <v>143</v>
      </c>
      <c r="B174" s="2"/>
      <c r="C174" s="5" t="s">
        <v>11</v>
      </c>
      <c r="D174" s="2"/>
      <c r="E174" s="3" t="s">
        <v>11</v>
      </c>
      <c r="F174" s="2"/>
      <c r="G174" s="2"/>
      <c r="H174" s="4" t="s">
        <v>227</v>
      </c>
      <c r="J174" s="2"/>
    </row>
    <row r="175" spans="1:10">
      <c r="A175" s="1" t="s">
        <v>143</v>
      </c>
      <c r="B175" s="3" t="s">
        <v>234</v>
      </c>
      <c r="C175" s="3" t="s">
        <v>234</v>
      </c>
      <c r="D175" s="2"/>
      <c r="E175" s="2"/>
      <c r="F175" s="2"/>
      <c r="G175" s="2"/>
      <c r="H175" s="4" t="s">
        <v>227</v>
      </c>
      <c r="J175" s="2"/>
    </row>
    <row r="176" spans="1:10">
      <c r="A176" s="1" t="s">
        <v>143</v>
      </c>
      <c r="B176" s="3" t="s">
        <v>148</v>
      </c>
      <c r="C176" s="2"/>
      <c r="D176" s="2"/>
      <c r="E176" s="2"/>
      <c r="F176" s="2"/>
      <c r="G176" s="2"/>
      <c r="H176" s="4" t="s">
        <v>227</v>
      </c>
      <c r="J176" s="2"/>
    </row>
    <row r="177" spans="1:10">
      <c r="A177" s="1" t="s">
        <v>143</v>
      </c>
      <c r="B177" s="2"/>
      <c r="C177" s="3" t="s">
        <v>228</v>
      </c>
      <c r="D177" s="2"/>
      <c r="E177" s="2"/>
      <c r="F177" s="2"/>
      <c r="G177" s="2"/>
      <c r="H177" s="4" t="s">
        <v>227</v>
      </c>
      <c r="J177" s="2"/>
    </row>
    <row r="178" spans="1:10">
      <c r="A178" s="1" t="s">
        <v>143</v>
      </c>
      <c r="B178" s="5" t="s">
        <v>144</v>
      </c>
      <c r="C178" s="3" t="s">
        <v>144</v>
      </c>
      <c r="D178" s="5" t="s">
        <v>144</v>
      </c>
      <c r="E178" s="3" t="s">
        <v>144</v>
      </c>
      <c r="F178" s="2"/>
      <c r="G178" s="2"/>
      <c r="H178" s="4" t="s">
        <v>227</v>
      </c>
      <c r="J178" s="2"/>
    </row>
    <row r="179" spans="1:10">
      <c r="A179" s="1" t="s">
        <v>143</v>
      </c>
      <c r="B179" s="3" t="s">
        <v>235</v>
      </c>
      <c r="C179" s="3" t="s">
        <v>235</v>
      </c>
      <c r="D179" s="2"/>
      <c r="E179" s="3" t="s">
        <v>235</v>
      </c>
      <c r="F179" s="2"/>
      <c r="G179" s="2"/>
      <c r="H179" s="4" t="s">
        <v>227</v>
      </c>
      <c r="J179" s="2"/>
    </row>
    <row r="180" spans="1:10">
      <c r="A180" s="1" t="s">
        <v>143</v>
      </c>
      <c r="B180" s="2"/>
      <c r="C180" s="5" t="s">
        <v>236</v>
      </c>
      <c r="D180" s="2"/>
      <c r="E180" s="11" t="s">
        <v>236</v>
      </c>
      <c r="F180" s="2"/>
      <c r="G180" s="2"/>
      <c r="H180" s="4" t="s">
        <v>227</v>
      </c>
      <c r="J180" s="2"/>
    </row>
    <row r="181" spans="1:10">
      <c r="A181" s="1" t="s">
        <v>143</v>
      </c>
      <c r="B181" s="2"/>
      <c r="C181" s="3" t="s">
        <v>237</v>
      </c>
      <c r="D181" s="2"/>
      <c r="E181" s="2"/>
      <c r="F181" s="2"/>
      <c r="G181" s="2"/>
      <c r="H181" s="4" t="s">
        <v>227</v>
      </c>
      <c r="J181" s="2"/>
    </row>
    <row r="182" spans="1:10">
      <c r="A182" s="1" t="s">
        <v>143</v>
      </c>
      <c r="B182" s="2"/>
      <c r="C182" s="5" t="s">
        <v>14</v>
      </c>
      <c r="D182" s="5" t="s">
        <v>14</v>
      </c>
      <c r="E182" s="5" t="s">
        <v>14</v>
      </c>
      <c r="F182" s="2"/>
      <c r="G182" s="2"/>
      <c r="H182" s="4" t="s">
        <v>227</v>
      </c>
      <c r="J182" s="2" t="str">
        <f>_xlfn.DISPIMG("ID_893FED57DE99487BBD23269882A9A092",1)</f>
        <v>=DISPIMG("ID_893FED57DE99487BBD23269882A9A092",1)</v>
      </c>
    </row>
    <row r="183" spans="1:10">
      <c r="A183" s="1" t="s">
        <v>143</v>
      </c>
      <c r="B183" s="2"/>
      <c r="C183" s="3" t="s">
        <v>238</v>
      </c>
      <c r="D183" s="3"/>
      <c r="E183" s="3" t="s">
        <v>238</v>
      </c>
      <c r="F183" s="2"/>
      <c r="G183" s="2"/>
      <c r="H183" s="4" t="s">
        <v>227</v>
      </c>
      <c r="J183" s="2"/>
    </row>
    <row r="184" spans="1:10">
      <c r="A184" s="1" t="s">
        <v>143</v>
      </c>
      <c r="B184" s="5" t="s">
        <v>148</v>
      </c>
      <c r="C184" s="5"/>
      <c r="D184" s="5" t="s">
        <v>148</v>
      </c>
      <c r="E184" s="3"/>
      <c r="F184" s="2"/>
      <c r="G184" s="2"/>
      <c r="H184" s="4" t="s">
        <v>227</v>
      </c>
      <c r="J184" s="2"/>
    </row>
    <row r="185" spans="1:10">
      <c r="A185" s="1" t="s">
        <v>143</v>
      </c>
      <c r="B185" s="5" t="s">
        <v>144</v>
      </c>
      <c r="C185" s="11" t="s">
        <v>144</v>
      </c>
      <c r="D185" s="5" t="s">
        <v>144</v>
      </c>
      <c r="E185" s="11" t="s">
        <v>144</v>
      </c>
      <c r="F185" s="2"/>
      <c r="G185" s="2"/>
      <c r="H185" s="4" t="s">
        <v>227</v>
      </c>
      <c r="J185" s="2"/>
    </row>
    <row r="186" spans="1:10">
      <c r="A186" s="1" t="s">
        <v>143</v>
      </c>
      <c r="B186" s="3" t="s">
        <v>171</v>
      </c>
      <c r="C186" s="2"/>
      <c r="D186" s="2"/>
      <c r="E186" s="2"/>
      <c r="F186" s="2"/>
      <c r="G186" s="2"/>
      <c r="H186" s="4" t="s">
        <v>227</v>
      </c>
      <c r="J186" s="2" t="str">
        <f>_xlfn.DISPIMG("ID_A44ADA25E8F74B5E82ECD3B46403AD2E",1)</f>
        <v>=DISPIMG("ID_A44ADA25E8F74B5E82ECD3B46403AD2E",1)</v>
      </c>
    </row>
    <row r="187" spans="1:10">
      <c r="A187" s="1" t="s">
        <v>143</v>
      </c>
      <c r="B187" s="5"/>
      <c r="C187" s="5" t="s">
        <v>14</v>
      </c>
      <c r="D187" s="3" t="s">
        <v>14</v>
      </c>
      <c r="E187" s="3" t="s">
        <v>14</v>
      </c>
      <c r="F187" s="2"/>
      <c r="G187" s="2"/>
      <c r="H187" s="4" t="s">
        <v>227</v>
      </c>
      <c r="J187" s="2"/>
    </row>
    <row r="188" spans="1:10">
      <c r="A188" s="1" t="s">
        <v>143</v>
      </c>
      <c r="B188" s="3" t="s">
        <v>239</v>
      </c>
      <c r="C188" s="5"/>
      <c r="D188" s="5"/>
      <c r="E188" s="2"/>
      <c r="F188" s="2"/>
      <c r="G188" s="2"/>
      <c r="H188" s="4" t="s">
        <v>227</v>
      </c>
      <c r="J188" s="2"/>
    </row>
    <row r="189" spans="1:10">
      <c r="A189" s="1" t="s">
        <v>143</v>
      </c>
      <c r="B189" s="5"/>
      <c r="C189" s="3" t="s">
        <v>240</v>
      </c>
      <c r="D189" s="5"/>
      <c r="E189" s="2"/>
      <c r="F189" s="2"/>
      <c r="G189" s="2"/>
      <c r="H189" s="4" t="s">
        <v>227</v>
      </c>
      <c r="J189" s="2"/>
    </row>
    <row r="190" spans="1:10">
      <c r="A190" s="1" t="s">
        <v>143</v>
      </c>
      <c r="B190" s="3" t="s">
        <v>148</v>
      </c>
      <c r="C190" s="3"/>
      <c r="D190" s="3" t="s">
        <v>148</v>
      </c>
      <c r="E190" s="2"/>
      <c r="F190" s="2"/>
      <c r="G190" s="2"/>
      <c r="H190" s="4" t="s">
        <v>227</v>
      </c>
      <c r="J190" s="2"/>
    </row>
    <row r="191" ht="111" spans="1:10">
      <c r="A191" s="1" t="s">
        <v>143</v>
      </c>
      <c r="B191" s="5" t="s">
        <v>144</v>
      </c>
      <c r="C191" s="5" t="s">
        <v>144</v>
      </c>
      <c r="D191" s="5" t="s">
        <v>144</v>
      </c>
      <c r="E191" s="2"/>
      <c r="F191" s="2"/>
      <c r="G191" s="2"/>
      <c r="H191" s="4" t="s">
        <v>145</v>
      </c>
      <c r="I191" s="8" t="s">
        <v>241</v>
      </c>
      <c r="J191" s="2" t="str">
        <f>_xlfn.DISPIMG("ID_EF74EA6EE96E4731888D45DFDD66DDAC",1)</f>
        <v>=DISPIMG("ID_EF74EA6EE96E4731888D45DFDD66DDAC",1)</v>
      </c>
    </row>
    <row r="192" ht="13.9" spans="1:10">
      <c r="A192" s="1" t="s">
        <v>143</v>
      </c>
      <c r="B192" s="3" t="s">
        <v>171</v>
      </c>
      <c r="C192" s="2"/>
      <c r="D192" s="2"/>
      <c r="E192" s="2"/>
      <c r="F192" s="2"/>
      <c r="G192" s="2"/>
      <c r="H192" s="4" t="s">
        <v>145</v>
      </c>
      <c r="I192" s="8" t="s">
        <v>180</v>
      </c>
      <c r="J192" s="2"/>
    </row>
    <row r="193" ht="13.9" spans="1:10">
      <c r="A193" s="1" t="s">
        <v>143</v>
      </c>
      <c r="B193" s="3" t="s">
        <v>148</v>
      </c>
      <c r="C193" s="2"/>
      <c r="D193" s="2"/>
      <c r="E193" s="2"/>
      <c r="F193" s="2"/>
      <c r="G193" s="2"/>
      <c r="H193" s="4" t="s">
        <v>145</v>
      </c>
      <c r="I193" s="8" t="s">
        <v>242</v>
      </c>
      <c r="J193" s="2"/>
    </row>
    <row r="194" ht="55.5" spans="1:10">
      <c r="A194" s="1" t="s">
        <v>143</v>
      </c>
      <c r="B194" s="2"/>
      <c r="C194" s="3" t="s">
        <v>178</v>
      </c>
      <c r="D194" s="2"/>
      <c r="E194" s="2"/>
      <c r="F194" s="2"/>
      <c r="G194" s="2"/>
      <c r="H194" s="4" t="s">
        <v>145</v>
      </c>
      <c r="I194" s="8" t="s">
        <v>243</v>
      </c>
      <c r="J194" s="2"/>
    </row>
    <row r="195" ht="69.4" spans="1:10">
      <c r="A195" s="1" t="s">
        <v>143</v>
      </c>
      <c r="B195" s="3" t="s">
        <v>171</v>
      </c>
      <c r="C195" s="5" t="s">
        <v>171</v>
      </c>
      <c r="D195" s="5" t="s">
        <v>171</v>
      </c>
      <c r="E195" s="2"/>
      <c r="F195" s="2"/>
      <c r="G195" s="2"/>
      <c r="H195" s="4" t="s">
        <v>145</v>
      </c>
      <c r="I195" s="8" t="s">
        <v>244</v>
      </c>
      <c r="J195" s="2"/>
    </row>
    <row r="196" ht="41.65" spans="1:10">
      <c r="A196" s="1" t="s">
        <v>143</v>
      </c>
      <c r="B196" s="5" t="s">
        <v>148</v>
      </c>
      <c r="C196" s="5"/>
      <c r="D196" s="5" t="s">
        <v>148</v>
      </c>
      <c r="E196" s="2"/>
      <c r="F196" s="2"/>
      <c r="G196" s="2"/>
      <c r="H196" s="4" t="s">
        <v>145</v>
      </c>
      <c r="I196" s="8" t="s">
        <v>245</v>
      </c>
      <c r="J196" s="2"/>
    </row>
    <row r="197" ht="41.65" spans="1:10">
      <c r="A197" s="1" t="s">
        <v>143</v>
      </c>
      <c r="B197" s="3" t="s">
        <v>178</v>
      </c>
      <c r="C197" s="5"/>
      <c r="D197" s="3" t="s">
        <v>178</v>
      </c>
      <c r="E197" s="2"/>
      <c r="F197" s="2"/>
      <c r="G197" s="2"/>
      <c r="H197" s="4" t="s">
        <v>145</v>
      </c>
      <c r="I197" s="8" t="s">
        <v>246</v>
      </c>
      <c r="J197" s="2"/>
    </row>
    <row r="198" ht="13.9" spans="1:8">
      <c r="A198" s="1" t="s">
        <v>247</v>
      </c>
      <c r="B198" s="13" t="s">
        <v>81</v>
      </c>
      <c r="C198" s="15" t="s">
        <v>81</v>
      </c>
      <c r="D198" s="14"/>
      <c r="E198" s="5"/>
      <c r="F198" s="2"/>
      <c r="H198" s="4" t="s">
        <v>248</v>
      </c>
    </row>
    <row r="199" ht="13.9" spans="1:8">
      <c r="A199" s="1" t="s">
        <v>247</v>
      </c>
      <c r="B199" s="16" t="s">
        <v>82</v>
      </c>
      <c r="C199" s="19" t="s">
        <v>82</v>
      </c>
      <c r="D199" s="14"/>
      <c r="E199" s="5"/>
      <c r="F199" s="2"/>
      <c r="H199" s="4" t="s">
        <v>249</v>
      </c>
    </row>
    <row r="200" ht="13.9" spans="1:8">
      <c r="A200" s="1" t="s">
        <v>247</v>
      </c>
      <c r="B200" s="19" t="s">
        <v>250</v>
      </c>
      <c r="C200" s="19" t="s">
        <v>250</v>
      </c>
      <c r="D200" s="14"/>
      <c r="E200" s="5"/>
      <c r="F200" s="2"/>
      <c r="H200" s="4" t="s">
        <v>251</v>
      </c>
    </row>
    <row r="201" ht="13.9" spans="1:8">
      <c r="A201" s="1" t="s">
        <v>247</v>
      </c>
      <c r="B201" s="15" t="s">
        <v>252</v>
      </c>
      <c r="C201" s="16" t="s">
        <v>252</v>
      </c>
      <c r="D201" s="14"/>
      <c r="E201" s="5"/>
      <c r="F201" s="2"/>
      <c r="H201" s="4" t="s">
        <v>253</v>
      </c>
    </row>
    <row r="202" ht="13.9" spans="1:8">
      <c r="A202" s="1" t="s">
        <v>247</v>
      </c>
      <c r="B202" s="15" t="s">
        <v>134</v>
      </c>
      <c r="C202" s="13" t="s">
        <v>134</v>
      </c>
      <c r="D202" s="14"/>
      <c r="E202" s="5"/>
      <c r="F202" s="2"/>
      <c r="H202" s="4" t="s">
        <v>254</v>
      </c>
    </row>
    <row r="203" ht="13.9" spans="1:8">
      <c r="A203" s="1" t="s">
        <v>247</v>
      </c>
      <c r="B203" s="13" t="s">
        <v>255</v>
      </c>
      <c r="C203" s="19" t="s">
        <v>255</v>
      </c>
      <c r="D203" s="14"/>
      <c r="E203" s="5"/>
      <c r="F203" s="2"/>
      <c r="H203" s="4" t="s">
        <v>256</v>
      </c>
    </row>
    <row r="204" ht="13.9" customHeight="1" spans="1:8">
      <c r="A204" s="21" t="s">
        <v>257</v>
      </c>
      <c r="B204" s="16"/>
      <c r="C204" s="16" t="s">
        <v>258</v>
      </c>
      <c r="D204" s="14"/>
      <c r="E204" s="5"/>
      <c r="F204" s="2"/>
      <c r="H204" s="4" t="s">
        <v>259</v>
      </c>
    </row>
    <row r="205" ht="13.9" spans="1:8">
      <c r="A205" s="21" t="s">
        <v>257</v>
      </c>
      <c r="B205" s="16"/>
      <c r="C205" s="16" t="s">
        <v>260</v>
      </c>
      <c r="D205" s="14"/>
      <c r="E205" s="5"/>
      <c r="F205" s="2"/>
      <c r="H205" s="4" t="s">
        <v>261</v>
      </c>
    </row>
    <row r="206" ht="13.9" spans="1:8">
      <c r="A206" s="21" t="s">
        <v>257</v>
      </c>
      <c r="B206" s="15" t="s">
        <v>262</v>
      </c>
      <c r="C206" s="16" t="s">
        <v>262</v>
      </c>
      <c r="D206" s="14"/>
      <c r="E206" s="5"/>
      <c r="F206" s="2"/>
      <c r="H206" s="4" t="s">
        <v>261</v>
      </c>
    </row>
    <row r="207" ht="13.9" spans="1:8">
      <c r="A207" s="21" t="s">
        <v>257</v>
      </c>
      <c r="B207" s="13" t="s">
        <v>210</v>
      </c>
      <c r="C207" s="15" t="s">
        <v>210</v>
      </c>
      <c r="D207" s="14"/>
      <c r="E207" s="5"/>
      <c r="F207" s="2"/>
      <c r="H207" s="4" t="s">
        <v>261</v>
      </c>
    </row>
    <row r="208" ht="13.9" spans="1:8">
      <c r="A208" s="21" t="s">
        <v>257</v>
      </c>
      <c r="B208" s="15" t="s">
        <v>211</v>
      </c>
      <c r="C208" s="15" t="s">
        <v>211</v>
      </c>
      <c r="D208" s="14"/>
      <c r="E208" s="5"/>
      <c r="F208" s="2"/>
      <c r="H208" s="4" t="s">
        <v>261</v>
      </c>
    </row>
    <row r="209" ht="13.9" spans="1:8">
      <c r="A209" s="21" t="s">
        <v>257</v>
      </c>
      <c r="B209" s="13" t="s">
        <v>263</v>
      </c>
      <c r="C209" s="13" t="s">
        <v>263</v>
      </c>
      <c r="D209" s="14"/>
      <c r="E209" s="5"/>
      <c r="F209" s="2"/>
      <c r="H209" s="4" t="s">
        <v>264</v>
      </c>
    </row>
    <row r="210" ht="13.9" spans="1:8">
      <c r="A210" s="21" t="s">
        <v>257</v>
      </c>
      <c r="B210" s="16" t="s">
        <v>265</v>
      </c>
      <c r="C210" s="16" t="s">
        <v>265</v>
      </c>
      <c r="D210" s="14"/>
      <c r="E210" s="5"/>
      <c r="F210" s="2"/>
      <c r="H210" s="4" t="s">
        <v>266</v>
      </c>
    </row>
    <row r="211" ht="13.9" spans="1:8">
      <c r="A211" s="21" t="s">
        <v>257</v>
      </c>
      <c r="B211" s="16"/>
      <c r="C211" s="16" t="s">
        <v>267</v>
      </c>
      <c r="D211" s="14"/>
      <c r="E211" s="5"/>
      <c r="F211" s="2"/>
      <c r="H211" s="4" t="s">
        <v>268</v>
      </c>
    </row>
    <row r="212" ht="13.9" spans="1:8">
      <c r="A212" s="1" t="s">
        <v>269</v>
      </c>
      <c r="B212" s="13" t="s">
        <v>270</v>
      </c>
      <c r="C212" s="15" t="s">
        <v>270</v>
      </c>
      <c r="D212" s="14"/>
      <c r="E212" s="5"/>
      <c r="F212" s="2"/>
      <c r="H212" s="4" t="s">
        <v>271</v>
      </c>
    </row>
    <row r="213" ht="13.9" spans="1:8">
      <c r="A213" s="1" t="s">
        <v>269</v>
      </c>
      <c r="B213" s="16"/>
      <c r="C213" s="13" t="s">
        <v>272</v>
      </c>
      <c r="D213" s="14"/>
      <c r="E213" s="5"/>
      <c r="F213" s="2"/>
      <c r="H213" s="4" t="s">
        <v>273</v>
      </c>
    </row>
    <row r="214" ht="13.9" spans="1:8">
      <c r="A214" s="1" t="s">
        <v>269</v>
      </c>
      <c r="B214" s="16"/>
      <c r="C214" s="16" t="s">
        <v>274</v>
      </c>
      <c r="D214" s="14"/>
      <c r="E214" s="5"/>
      <c r="F214" s="2"/>
      <c r="H214" s="4" t="s">
        <v>275</v>
      </c>
    </row>
    <row r="215" ht="13.9" spans="1:8">
      <c r="A215" s="1" t="s">
        <v>269</v>
      </c>
      <c r="B215" s="15" t="s">
        <v>276</v>
      </c>
      <c r="C215" s="16" t="s">
        <v>276</v>
      </c>
      <c r="D215" s="14"/>
      <c r="E215" s="5"/>
      <c r="F215" s="2"/>
      <c r="H215" s="4" t="s">
        <v>277</v>
      </c>
    </row>
    <row r="216" ht="13.9" spans="1:8">
      <c r="A216" s="1" t="s">
        <v>269</v>
      </c>
      <c r="B216" s="15" t="s">
        <v>278</v>
      </c>
      <c r="C216" s="16" t="s">
        <v>278</v>
      </c>
      <c r="D216" s="14"/>
      <c r="E216" s="5"/>
      <c r="F216" s="2"/>
      <c r="H216" s="4" t="s">
        <v>279</v>
      </c>
    </row>
    <row r="217" ht="13.9" spans="1:8">
      <c r="A217" s="1" t="s">
        <v>269</v>
      </c>
      <c r="B217" s="13" t="s">
        <v>280</v>
      </c>
      <c r="C217" s="15" t="s">
        <v>280</v>
      </c>
      <c r="D217" s="14"/>
      <c r="E217" s="5"/>
      <c r="F217" s="2"/>
      <c r="H217" s="4" t="s">
        <v>281</v>
      </c>
    </row>
    <row r="218" ht="13.9" spans="1:8">
      <c r="A218" s="1" t="s">
        <v>282</v>
      </c>
      <c r="B218" s="16" t="s">
        <v>80</v>
      </c>
      <c r="C218" s="15" t="s">
        <v>80</v>
      </c>
      <c r="D218" s="14"/>
      <c r="E218" s="5"/>
      <c r="F218" s="2"/>
      <c r="H218" s="4" t="s">
        <v>261</v>
      </c>
    </row>
    <row r="219" ht="13.9" spans="1:8">
      <c r="A219" s="1" t="s">
        <v>282</v>
      </c>
      <c r="B219" s="16" t="s">
        <v>82</v>
      </c>
      <c r="C219" s="19" t="s">
        <v>82</v>
      </c>
      <c r="D219" s="14"/>
      <c r="E219" s="5"/>
      <c r="F219" s="2"/>
      <c r="H219" s="4" t="s">
        <v>249</v>
      </c>
    </row>
    <row r="220" ht="13.9" spans="1:8">
      <c r="A220" s="1" t="s">
        <v>282</v>
      </c>
      <c r="B220" s="16" t="s">
        <v>283</v>
      </c>
      <c r="C220" s="13" t="s">
        <v>283</v>
      </c>
      <c r="D220" s="14"/>
      <c r="E220" s="5"/>
      <c r="F220" s="2"/>
      <c r="H220" s="4" t="s">
        <v>284</v>
      </c>
    </row>
    <row r="221" ht="13.9" spans="1:8">
      <c r="A221" s="1" t="s">
        <v>282</v>
      </c>
      <c r="B221" s="15" t="s">
        <v>134</v>
      </c>
      <c r="C221" s="13" t="s">
        <v>134</v>
      </c>
      <c r="D221" s="14"/>
      <c r="E221" s="5"/>
      <c r="F221" s="2"/>
      <c r="H221" s="4" t="s">
        <v>279</v>
      </c>
    </row>
    <row r="222" ht="13.9" spans="1:8">
      <c r="A222" s="1" t="s">
        <v>282</v>
      </c>
      <c r="B222" s="13" t="s">
        <v>285</v>
      </c>
      <c r="C222" s="13" t="s">
        <v>285</v>
      </c>
      <c r="D222" s="14"/>
      <c r="E222" s="5"/>
      <c r="F222" s="2"/>
      <c r="H222" s="4" t="s">
        <v>286</v>
      </c>
    </row>
    <row r="223" ht="13.9" spans="1:8">
      <c r="A223" s="1" t="s">
        <v>282</v>
      </c>
      <c r="B223" s="13" t="s">
        <v>255</v>
      </c>
      <c r="C223" s="19" t="s">
        <v>255</v>
      </c>
      <c r="D223" s="14"/>
      <c r="E223" s="5"/>
      <c r="F223" s="2"/>
      <c r="H223" s="4" t="s">
        <v>256</v>
      </c>
    </row>
    <row r="224" ht="13.9" spans="1:8">
      <c r="A224" s="1" t="s">
        <v>282</v>
      </c>
      <c r="B224" s="16"/>
      <c r="C224" s="16" t="s">
        <v>287</v>
      </c>
      <c r="D224" s="14"/>
      <c r="E224" s="5"/>
      <c r="F224" s="2"/>
      <c r="H224" s="4" t="s">
        <v>288</v>
      </c>
    </row>
    <row r="225" ht="13.9" spans="1:8">
      <c r="A225" s="1" t="s">
        <v>289</v>
      </c>
      <c r="B225" s="16" t="s">
        <v>290</v>
      </c>
      <c r="C225" s="15" t="s">
        <v>290</v>
      </c>
      <c r="D225" s="14"/>
      <c r="E225" s="5"/>
      <c r="F225" s="2"/>
      <c r="H225" s="4" t="s">
        <v>291</v>
      </c>
    </row>
    <row r="226" ht="13.9" spans="1:8">
      <c r="A226" s="1" t="s">
        <v>289</v>
      </c>
      <c r="B226" s="16"/>
      <c r="C226" s="13" t="s">
        <v>292</v>
      </c>
      <c r="D226" s="14"/>
      <c r="E226" s="5"/>
      <c r="F226" s="2"/>
      <c r="H226" s="4" t="s">
        <v>291</v>
      </c>
    </row>
    <row r="227" ht="13.9" spans="1:8">
      <c r="A227" s="1" t="s">
        <v>289</v>
      </c>
      <c r="B227" s="13" t="s">
        <v>293</v>
      </c>
      <c r="C227" s="16"/>
      <c r="D227" s="14"/>
      <c r="E227" s="5"/>
      <c r="F227" s="2"/>
      <c r="H227" s="4" t="s">
        <v>294</v>
      </c>
    </row>
    <row r="228" ht="13.9" spans="1:8">
      <c r="A228" s="1" t="s">
        <v>289</v>
      </c>
      <c r="B228" s="13" t="s">
        <v>295</v>
      </c>
      <c r="C228" s="13" t="s">
        <v>295</v>
      </c>
      <c r="D228" s="14"/>
      <c r="E228" s="5"/>
      <c r="F228" s="2"/>
      <c r="H228" s="4" t="s">
        <v>296</v>
      </c>
    </row>
    <row r="229" ht="13.9" spans="1:8">
      <c r="A229" s="1" t="s">
        <v>289</v>
      </c>
      <c r="B229" s="13" t="s">
        <v>262</v>
      </c>
      <c r="C229" s="16"/>
      <c r="D229" s="14"/>
      <c r="E229" s="5"/>
      <c r="F229" s="2"/>
      <c r="H229" s="4" t="s">
        <v>248</v>
      </c>
    </row>
    <row r="230" ht="13.9" spans="1:8">
      <c r="A230" s="1" t="s">
        <v>289</v>
      </c>
      <c r="B230" s="16" t="s">
        <v>210</v>
      </c>
      <c r="C230" s="13" t="s">
        <v>210</v>
      </c>
      <c r="D230" s="14"/>
      <c r="E230" s="5"/>
      <c r="F230" s="2"/>
      <c r="H230" s="4" t="s">
        <v>248</v>
      </c>
    </row>
    <row r="231" ht="13.9" spans="1:8">
      <c r="A231" s="1" t="s">
        <v>289</v>
      </c>
      <c r="B231" s="15" t="s">
        <v>211</v>
      </c>
      <c r="C231" s="13" t="s">
        <v>211</v>
      </c>
      <c r="D231" s="14"/>
      <c r="E231" s="5"/>
      <c r="F231" s="2"/>
      <c r="H231" s="4" t="s">
        <v>297</v>
      </c>
    </row>
    <row r="232" ht="13.9" spans="1:8">
      <c r="A232" s="1" t="s">
        <v>289</v>
      </c>
      <c r="B232" s="13" t="s">
        <v>298</v>
      </c>
      <c r="C232" s="13" t="s">
        <v>298</v>
      </c>
      <c r="D232" s="14"/>
      <c r="E232" s="5"/>
      <c r="F232" s="2"/>
      <c r="H232" s="4" t="s">
        <v>248</v>
      </c>
    </row>
    <row r="233" ht="13.9" spans="1:8">
      <c r="A233" s="1" t="s">
        <v>289</v>
      </c>
      <c r="B233" s="16" t="s">
        <v>299</v>
      </c>
      <c r="C233" s="15" t="s">
        <v>299</v>
      </c>
      <c r="D233" s="14"/>
      <c r="E233" s="5"/>
      <c r="F233" s="2"/>
      <c r="H233" s="4" t="s">
        <v>300</v>
      </c>
    </row>
    <row r="234" ht="13.9" spans="1:8">
      <c r="A234" s="1" t="s">
        <v>289</v>
      </c>
      <c r="B234" s="15" t="s">
        <v>301</v>
      </c>
      <c r="C234" s="19" t="s">
        <v>301</v>
      </c>
      <c r="D234" s="14"/>
      <c r="E234" s="5"/>
      <c r="F234" s="2"/>
      <c r="H234" s="4" t="s">
        <v>256</v>
      </c>
    </row>
    <row r="235" ht="13.9" spans="1:8">
      <c r="A235" s="1" t="s">
        <v>289</v>
      </c>
      <c r="B235" s="16" t="s">
        <v>237</v>
      </c>
      <c r="C235" s="13" t="s">
        <v>237</v>
      </c>
      <c r="D235" s="14"/>
      <c r="E235" s="5"/>
      <c r="F235" s="2"/>
      <c r="H235" s="4" t="s">
        <v>248</v>
      </c>
    </row>
    <row r="236" ht="41.65" spans="1:9">
      <c r="A236" s="1" t="s">
        <v>302</v>
      </c>
      <c r="B236" s="2" t="s">
        <v>303</v>
      </c>
      <c r="C236" s="2" t="s">
        <v>303</v>
      </c>
      <c r="D236" s="2"/>
      <c r="E236" s="2"/>
      <c r="F236" s="2"/>
      <c r="G236" s="2"/>
      <c r="H236" s="4" t="s">
        <v>304</v>
      </c>
      <c r="I236" s="8" t="s">
        <v>305</v>
      </c>
    </row>
    <row r="237" spans="1:8">
      <c r="A237" s="1" t="s">
        <v>302</v>
      </c>
      <c r="B237" s="2" t="s">
        <v>306</v>
      </c>
      <c r="C237" s="2" t="s">
        <v>306</v>
      </c>
      <c r="D237" s="2" t="s">
        <v>306</v>
      </c>
      <c r="E237" s="2"/>
      <c r="F237" s="2"/>
      <c r="G237" s="2"/>
      <c r="H237" s="4" t="s">
        <v>307</v>
      </c>
    </row>
    <row r="238" spans="1:8">
      <c r="A238" s="1" t="s">
        <v>302</v>
      </c>
      <c r="B238" s="2" t="s">
        <v>238</v>
      </c>
      <c r="C238" s="2" t="s">
        <v>238</v>
      </c>
      <c r="D238" s="2" t="s">
        <v>238</v>
      </c>
      <c r="E238" s="2"/>
      <c r="F238" s="2"/>
      <c r="G238" s="2"/>
      <c r="H238" s="4" t="s">
        <v>307</v>
      </c>
    </row>
    <row r="239" ht="13.9" spans="1:8">
      <c r="A239" s="1" t="s">
        <v>302</v>
      </c>
      <c r="B239" s="16" t="s">
        <v>308</v>
      </c>
      <c r="C239" s="16" t="s">
        <v>308</v>
      </c>
      <c r="D239" s="14"/>
      <c r="E239" s="5"/>
      <c r="F239" s="2"/>
      <c r="H239" s="4" t="s">
        <v>309</v>
      </c>
    </row>
    <row r="240" ht="13.9" spans="1:8">
      <c r="A240" s="1" t="s">
        <v>302</v>
      </c>
      <c r="B240" s="16"/>
      <c r="C240" s="15" t="s">
        <v>310</v>
      </c>
      <c r="D240" s="14"/>
      <c r="E240" s="5"/>
      <c r="F240" s="2"/>
      <c r="H240" s="4" t="s">
        <v>311</v>
      </c>
    </row>
    <row r="241" ht="13.9" spans="1:10">
      <c r="A241" s="1" t="s">
        <v>302</v>
      </c>
      <c r="B241" s="16" t="s">
        <v>312</v>
      </c>
      <c r="C241" s="13" t="s">
        <v>312</v>
      </c>
      <c r="D241" s="14"/>
      <c r="E241" s="5"/>
      <c r="F241" s="2"/>
      <c r="H241" s="4" t="s">
        <v>273</v>
      </c>
      <c r="J241" s="2" t="str">
        <f>_xlfn.DISPIMG("ID_785A82C248824C51AD2A3EC9D9E58F32",1)</f>
        <v>=DISPIMG("ID_785A82C248824C51AD2A3EC9D9E58F32",1)</v>
      </c>
    </row>
    <row r="242" ht="13.9" spans="1:10">
      <c r="A242" s="1" t="s">
        <v>302</v>
      </c>
      <c r="B242" s="15" t="s">
        <v>313</v>
      </c>
      <c r="C242" s="16"/>
      <c r="D242" s="14"/>
      <c r="E242" s="5"/>
      <c r="F242" s="2"/>
      <c r="H242" s="4" t="s">
        <v>277</v>
      </c>
      <c r="J242" s="2"/>
    </row>
    <row r="243" ht="13.9" spans="1:10">
      <c r="A243" s="1" t="s">
        <v>302</v>
      </c>
      <c r="B243" s="15" t="s">
        <v>314</v>
      </c>
      <c r="C243" s="13" t="s">
        <v>314</v>
      </c>
      <c r="D243" s="14"/>
      <c r="E243" s="5"/>
      <c r="F243" s="2"/>
      <c r="H243" s="4" t="s">
        <v>279</v>
      </c>
      <c r="J243" s="2"/>
    </row>
    <row r="244" ht="27.75" spans="1:9">
      <c r="A244" s="1" t="s">
        <v>302</v>
      </c>
      <c r="B244" s="3" t="s">
        <v>171</v>
      </c>
      <c r="C244" s="2"/>
      <c r="D244" s="2"/>
      <c r="E244" s="2"/>
      <c r="F244" s="2"/>
      <c r="G244" s="2"/>
      <c r="H244" s="4" t="s">
        <v>315</v>
      </c>
      <c r="I244" s="8" t="s">
        <v>316</v>
      </c>
    </row>
    <row r="245" ht="41.65" spans="1:9">
      <c r="A245" s="1" t="s">
        <v>302</v>
      </c>
      <c r="B245" s="5" t="s">
        <v>317</v>
      </c>
      <c r="C245" s="2"/>
      <c r="D245" s="2"/>
      <c r="E245" s="2"/>
      <c r="F245" s="2"/>
      <c r="G245" s="2"/>
      <c r="H245" s="4" t="s">
        <v>315</v>
      </c>
      <c r="I245" s="8" t="s">
        <v>318</v>
      </c>
    </row>
    <row r="246" spans="1:8">
      <c r="A246" s="1" t="s">
        <v>319</v>
      </c>
      <c r="B246" s="7" t="s">
        <v>80</v>
      </c>
      <c r="C246" s="5" t="s">
        <v>11</v>
      </c>
      <c r="D246" s="5" t="s">
        <v>11</v>
      </c>
      <c r="E246" s="5" t="s">
        <v>11</v>
      </c>
      <c r="F246" s="2"/>
      <c r="G246" s="2"/>
      <c r="H246" s="4" t="s">
        <v>320</v>
      </c>
    </row>
    <row r="247" spans="1:8">
      <c r="A247" s="1" t="s">
        <v>319</v>
      </c>
      <c r="B247" s="3" t="s">
        <v>80</v>
      </c>
      <c r="C247" s="5" t="s">
        <v>11</v>
      </c>
      <c r="D247" s="5" t="s">
        <v>11</v>
      </c>
      <c r="E247" s="5" t="s">
        <v>11</v>
      </c>
      <c r="F247" s="2"/>
      <c r="G247" s="2"/>
      <c r="H247" s="4" t="s">
        <v>320</v>
      </c>
    </row>
    <row r="248" spans="1:8">
      <c r="A248" s="1" t="s">
        <v>319</v>
      </c>
      <c r="B248" s="5" t="s">
        <v>144</v>
      </c>
      <c r="C248" s="3" t="s">
        <v>144</v>
      </c>
      <c r="D248" s="5" t="s">
        <v>144</v>
      </c>
      <c r="E248" s="3" t="s">
        <v>144</v>
      </c>
      <c r="F248" s="2"/>
      <c r="G248" s="2"/>
      <c r="H248" s="4" t="s">
        <v>320</v>
      </c>
    </row>
    <row r="249" spans="1:8">
      <c r="A249" s="1" t="s">
        <v>319</v>
      </c>
      <c r="B249" s="5" t="s">
        <v>144</v>
      </c>
      <c r="C249" s="3" t="s">
        <v>144</v>
      </c>
      <c r="D249" s="5" t="s">
        <v>144</v>
      </c>
      <c r="E249" s="2" t="s">
        <v>144</v>
      </c>
      <c r="F249" s="2"/>
      <c r="G249" s="2"/>
      <c r="H249" s="4" t="s">
        <v>320</v>
      </c>
    </row>
    <row r="250" spans="1:8">
      <c r="A250" s="1" t="s">
        <v>319</v>
      </c>
      <c r="B250" s="22"/>
      <c r="C250" s="7" t="s">
        <v>15</v>
      </c>
      <c r="D250" s="7" t="s">
        <v>15</v>
      </c>
      <c r="E250" s="3" t="s">
        <v>15</v>
      </c>
      <c r="F250" s="2"/>
      <c r="G250" s="2"/>
      <c r="H250" s="4" t="s">
        <v>320</v>
      </c>
    </row>
    <row r="251" spans="1:10">
      <c r="A251" s="1" t="s">
        <v>319</v>
      </c>
      <c r="B251" s="22"/>
      <c r="C251" s="7" t="s">
        <v>15</v>
      </c>
      <c r="D251" s="3" t="s">
        <v>15</v>
      </c>
      <c r="E251" s="7" t="s">
        <v>15</v>
      </c>
      <c r="F251" s="2"/>
      <c r="G251" s="2"/>
      <c r="H251" s="4" t="s">
        <v>320</v>
      </c>
      <c r="J251" s="2" t="str">
        <f>_xlfn.DISPIMG("ID_FAA5A436BF6A4530A01C5ED2D85A8572",1)</f>
        <v>=DISPIMG("ID_FAA5A436BF6A4530A01C5ED2D85A8572",1)</v>
      </c>
    </row>
    <row r="252" spans="1:10">
      <c r="A252" s="1" t="s">
        <v>319</v>
      </c>
      <c r="B252" s="2"/>
      <c r="C252" s="2"/>
      <c r="D252" s="2" t="s">
        <v>321</v>
      </c>
      <c r="E252" s="2"/>
      <c r="F252" s="2"/>
      <c r="G252" s="2"/>
      <c r="H252" s="4" t="s">
        <v>320</v>
      </c>
      <c r="J252" s="2"/>
    </row>
    <row r="253" spans="1:10">
      <c r="A253" s="1" t="s">
        <v>319</v>
      </c>
      <c r="B253" s="2"/>
      <c r="C253" s="2"/>
      <c r="D253" s="2" t="s">
        <v>322</v>
      </c>
      <c r="E253" s="2"/>
      <c r="F253" s="2"/>
      <c r="G253" s="2"/>
      <c r="H253" s="4" t="s">
        <v>320</v>
      </c>
      <c r="J253" s="2" t="str">
        <f>_xlfn.DISPIMG("ID_BF7EC9EDEF2949249956C62F3A174818",1)</f>
        <v>=DISPIMG("ID_BF7EC9EDEF2949249956C62F3A174818",1)</v>
      </c>
    </row>
    <row r="254" ht="13.9" spans="1:10">
      <c r="A254" s="1" t="s">
        <v>319</v>
      </c>
      <c r="B254" s="13" t="s">
        <v>323</v>
      </c>
      <c r="C254" s="15" t="s">
        <v>323</v>
      </c>
      <c r="D254" s="14"/>
      <c r="E254" s="5"/>
      <c r="F254" s="2"/>
      <c r="H254" s="4" t="s">
        <v>324</v>
      </c>
      <c r="J254" s="2"/>
    </row>
    <row r="255" ht="13.9" spans="1:10">
      <c r="A255" s="1" t="s">
        <v>319</v>
      </c>
      <c r="B255" s="13" t="s">
        <v>325</v>
      </c>
      <c r="C255" s="15" t="s">
        <v>325</v>
      </c>
      <c r="D255" s="14"/>
      <c r="E255" s="5"/>
      <c r="F255" s="2"/>
      <c r="H255" s="4" t="s">
        <v>324</v>
      </c>
      <c r="J255" s="2"/>
    </row>
    <row r="256" ht="13.9" spans="1:10">
      <c r="A256" s="1" t="s">
        <v>319</v>
      </c>
      <c r="B256" s="19" t="s">
        <v>326</v>
      </c>
      <c r="C256" s="15" t="s">
        <v>326</v>
      </c>
      <c r="D256" s="14"/>
      <c r="E256" s="5"/>
      <c r="F256" s="2"/>
      <c r="H256" s="4" t="s">
        <v>327</v>
      </c>
      <c r="J256" s="2"/>
    </row>
    <row r="257" ht="13.9" spans="1:10">
      <c r="A257" s="1" t="s">
        <v>319</v>
      </c>
      <c r="B257" s="13" t="s">
        <v>328</v>
      </c>
      <c r="C257" s="16" t="s">
        <v>328</v>
      </c>
      <c r="D257" s="14"/>
      <c r="E257" s="5"/>
      <c r="F257" s="2"/>
      <c r="H257" s="4" t="s">
        <v>291</v>
      </c>
      <c r="J257" s="2"/>
    </row>
    <row r="258" ht="13.9" spans="1:10">
      <c r="A258" s="1" t="s">
        <v>319</v>
      </c>
      <c r="B258" s="16"/>
      <c r="C258" s="15" t="s">
        <v>329</v>
      </c>
      <c r="D258" s="14"/>
      <c r="E258" s="5"/>
      <c r="F258" s="2"/>
      <c r="H258" s="4" t="s">
        <v>330</v>
      </c>
      <c r="J258" s="2"/>
    </row>
    <row r="259" ht="13.9" spans="1:10">
      <c r="A259" s="1" t="s">
        <v>319</v>
      </c>
      <c r="B259" s="16"/>
      <c r="C259" s="16" t="s">
        <v>331</v>
      </c>
      <c r="D259" s="14"/>
      <c r="E259" s="5"/>
      <c r="F259" s="2"/>
      <c r="H259" s="4" t="s">
        <v>332</v>
      </c>
      <c r="J259" s="2"/>
    </row>
    <row r="260" ht="13.9" spans="1:10">
      <c r="A260" s="1" t="s">
        <v>319</v>
      </c>
      <c r="B260" s="13" t="s">
        <v>207</v>
      </c>
      <c r="C260" s="13" t="s">
        <v>207</v>
      </c>
      <c r="D260" s="14"/>
      <c r="E260" s="5"/>
      <c r="F260" s="2"/>
      <c r="H260" s="4" t="s">
        <v>333</v>
      </c>
      <c r="J260" s="2"/>
    </row>
    <row r="261" ht="13.9" spans="1:8">
      <c r="A261" s="1" t="s">
        <v>319</v>
      </c>
      <c r="B261" s="13" t="s">
        <v>334</v>
      </c>
      <c r="C261" s="16" t="s">
        <v>334</v>
      </c>
      <c r="D261" s="14"/>
      <c r="E261" s="5"/>
      <c r="F261" s="2"/>
      <c r="H261" s="4" t="s">
        <v>335</v>
      </c>
    </row>
    <row r="262" ht="13.9" spans="1:8">
      <c r="A262" s="1" t="s">
        <v>319</v>
      </c>
      <c r="B262" s="13" t="s">
        <v>336</v>
      </c>
      <c r="C262" s="16" t="s">
        <v>336</v>
      </c>
      <c r="D262" s="14"/>
      <c r="E262" s="5"/>
      <c r="F262" s="2"/>
      <c r="H262" s="4" t="s">
        <v>333</v>
      </c>
    </row>
    <row r="263" ht="13.9" spans="1:8">
      <c r="A263" s="1" t="s">
        <v>319</v>
      </c>
      <c r="B263" s="16" t="s">
        <v>337</v>
      </c>
      <c r="C263" s="13" t="s">
        <v>337</v>
      </c>
      <c r="D263" s="14"/>
      <c r="E263" s="5"/>
      <c r="F263" s="2"/>
      <c r="H263" s="4" t="s">
        <v>338</v>
      </c>
    </row>
    <row r="264" ht="13.9" spans="1:8">
      <c r="A264" s="1" t="s">
        <v>319</v>
      </c>
      <c r="B264" s="13" t="s">
        <v>339</v>
      </c>
      <c r="C264" s="13" t="s">
        <v>339</v>
      </c>
      <c r="D264" s="14"/>
      <c r="E264" s="5"/>
      <c r="F264" s="2"/>
      <c r="H264" s="4" t="s">
        <v>340</v>
      </c>
    </row>
    <row r="265" ht="13.9" spans="1:8">
      <c r="A265" s="1" t="s">
        <v>319</v>
      </c>
      <c r="B265" s="13" t="s">
        <v>252</v>
      </c>
      <c r="C265" s="16" t="s">
        <v>252</v>
      </c>
      <c r="D265" s="14"/>
      <c r="E265" s="5"/>
      <c r="F265" s="2"/>
      <c r="H265" s="4" t="s">
        <v>341</v>
      </c>
    </row>
    <row r="266" ht="13.9" spans="1:8">
      <c r="A266" s="1" t="s">
        <v>319</v>
      </c>
      <c r="B266" s="13" t="s">
        <v>342</v>
      </c>
      <c r="C266" s="15" t="s">
        <v>342</v>
      </c>
      <c r="D266" s="14"/>
      <c r="E266" s="5"/>
      <c r="F266" s="2"/>
      <c r="H266" s="4" t="s">
        <v>343</v>
      </c>
    </row>
    <row r="267" ht="13.9" spans="1:8">
      <c r="A267" s="1" t="s">
        <v>319</v>
      </c>
      <c r="B267" s="15" t="s">
        <v>344</v>
      </c>
      <c r="C267" s="13" t="s">
        <v>344</v>
      </c>
      <c r="D267" s="14"/>
      <c r="E267" s="5"/>
      <c r="F267" s="2"/>
      <c r="H267" s="4" t="s">
        <v>345</v>
      </c>
    </row>
    <row r="268" ht="13.9" spans="1:8">
      <c r="A268" s="1" t="s">
        <v>319</v>
      </c>
      <c r="B268" s="16" t="s">
        <v>346</v>
      </c>
      <c r="C268" s="16" t="s">
        <v>346</v>
      </c>
      <c r="D268" s="14"/>
      <c r="E268" s="5"/>
      <c r="F268" s="2"/>
      <c r="H268" s="4" t="s">
        <v>347</v>
      </c>
    </row>
    <row r="269" ht="13.9" spans="1:8">
      <c r="A269" s="1" t="s">
        <v>319</v>
      </c>
      <c r="B269" s="13" t="s">
        <v>285</v>
      </c>
      <c r="C269" s="13" t="s">
        <v>285</v>
      </c>
      <c r="D269" s="14"/>
      <c r="E269" s="5"/>
      <c r="F269" s="2"/>
      <c r="H269" s="4" t="s">
        <v>348</v>
      </c>
    </row>
    <row r="270" ht="13.9" spans="1:8">
      <c r="A270" s="1" t="s">
        <v>319</v>
      </c>
      <c r="B270" s="13" t="s">
        <v>349</v>
      </c>
      <c r="C270" s="16" t="s">
        <v>349</v>
      </c>
      <c r="D270" s="14"/>
      <c r="E270" s="5"/>
      <c r="F270" s="2"/>
      <c r="H270" s="4" t="s">
        <v>350</v>
      </c>
    </row>
    <row r="271" ht="41.65" spans="1:9">
      <c r="A271" s="1" t="s">
        <v>351</v>
      </c>
      <c r="B271" s="2"/>
      <c r="C271" s="2"/>
      <c r="D271" s="2"/>
      <c r="E271" s="2"/>
      <c r="F271" s="2"/>
      <c r="G271" s="6" t="s">
        <v>352</v>
      </c>
      <c r="H271" s="4" t="s">
        <v>353</v>
      </c>
      <c r="I271" s="8" t="s">
        <v>354</v>
      </c>
    </row>
    <row r="272" ht="41.65" spans="1:9">
      <c r="A272" s="1" t="s">
        <v>351</v>
      </c>
      <c r="B272" s="2"/>
      <c r="C272" s="2"/>
      <c r="D272" s="2"/>
      <c r="E272" s="2"/>
      <c r="F272" s="2"/>
      <c r="G272" s="6" t="s">
        <v>355</v>
      </c>
      <c r="H272" s="4" t="s">
        <v>353</v>
      </c>
      <c r="I272" s="8" t="s">
        <v>354</v>
      </c>
    </row>
    <row r="273" ht="55.5" spans="1:9">
      <c r="A273" s="1" t="s">
        <v>351</v>
      </c>
      <c r="B273" s="2"/>
      <c r="C273" s="2"/>
      <c r="D273" s="2"/>
      <c r="E273" s="2"/>
      <c r="F273" s="2"/>
      <c r="G273" s="6" t="s">
        <v>356</v>
      </c>
      <c r="H273" s="4" t="s">
        <v>357</v>
      </c>
      <c r="I273" s="8" t="s">
        <v>358</v>
      </c>
    </row>
    <row r="274" spans="1:9">
      <c r="A274" s="1" t="s">
        <v>351</v>
      </c>
      <c r="B274" s="2"/>
      <c r="C274" s="2"/>
      <c r="D274" s="2"/>
      <c r="E274" s="2"/>
      <c r="F274" s="2"/>
      <c r="G274" s="6" t="s">
        <v>359</v>
      </c>
      <c r="H274" s="4" t="s">
        <v>360</v>
      </c>
      <c r="I274" s="10" t="s">
        <v>361</v>
      </c>
    </row>
    <row r="275" spans="1:9">
      <c r="A275" s="1" t="s">
        <v>351</v>
      </c>
      <c r="B275" s="2"/>
      <c r="C275" s="2"/>
      <c r="D275" s="2"/>
      <c r="E275" s="2"/>
      <c r="F275" s="2"/>
      <c r="G275" s="6" t="s">
        <v>362</v>
      </c>
      <c r="H275" s="4" t="s">
        <v>360</v>
      </c>
      <c r="I275" s="10"/>
    </row>
    <row r="276" spans="1:9">
      <c r="A276" s="1" t="s">
        <v>351</v>
      </c>
      <c r="B276" s="2"/>
      <c r="C276" s="2"/>
      <c r="D276" s="2"/>
      <c r="E276" s="2"/>
      <c r="F276" s="2"/>
      <c r="G276" s="6" t="s">
        <v>363</v>
      </c>
      <c r="H276" s="4" t="s">
        <v>360</v>
      </c>
      <c r="I276" s="10"/>
    </row>
    <row r="277" spans="1:9">
      <c r="A277" s="1" t="s">
        <v>351</v>
      </c>
      <c r="B277" s="2"/>
      <c r="C277" s="2"/>
      <c r="D277" s="2"/>
      <c r="E277" s="2"/>
      <c r="F277" s="2"/>
      <c r="G277" s="6" t="s">
        <v>364</v>
      </c>
      <c r="H277" s="4" t="s">
        <v>360</v>
      </c>
      <c r="I277" s="10"/>
    </row>
    <row r="278" spans="1:9">
      <c r="A278" s="1" t="s">
        <v>351</v>
      </c>
      <c r="B278" s="2"/>
      <c r="C278" s="2"/>
      <c r="D278" s="2"/>
      <c r="E278" s="2"/>
      <c r="F278" s="2"/>
      <c r="G278" s="6" t="s">
        <v>365</v>
      </c>
      <c r="H278" s="4" t="s">
        <v>360</v>
      </c>
      <c r="I278" s="10"/>
    </row>
    <row r="279" spans="1:8">
      <c r="A279" s="1" t="s">
        <v>351</v>
      </c>
      <c r="B279" s="2"/>
      <c r="C279" s="2"/>
      <c r="D279" s="2"/>
      <c r="E279" s="2"/>
      <c r="F279" s="2"/>
      <c r="G279" s="2" t="s">
        <v>366</v>
      </c>
      <c r="H279" s="4" t="s">
        <v>307</v>
      </c>
    </row>
    <row r="280" ht="13.9" spans="1:8">
      <c r="A280" s="1" t="s">
        <v>351</v>
      </c>
      <c r="E280" s="5"/>
      <c r="F280" s="2"/>
      <c r="G280" s="19" t="s">
        <v>367</v>
      </c>
      <c r="H280" s="14" t="s">
        <v>368</v>
      </c>
    </row>
    <row r="281" ht="13.9" spans="1:8">
      <c r="A281" s="1" t="s">
        <v>351</v>
      </c>
      <c r="E281" s="5"/>
      <c r="F281" s="2"/>
      <c r="G281" s="19" t="s">
        <v>369</v>
      </c>
      <c r="H281" s="14" t="s">
        <v>204</v>
      </c>
    </row>
    <row r="282" ht="13.9" spans="1:8">
      <c r="A282" s="1" t="s">
        <v>351</v>
      </c>
      <c r="E282" s="5"/>
      <c r="F282" s="2"/>
      <c r="G282" s="19" t="s">
        <v>370</v>
      </c>
      <c r="H282" s="14" t="s">
        <v>204</v>
      </c>
    </row>
    <row r="283" ht="13.9" spans="1:8">
      <c r="A283" s="1" t="s">
        <v>351</v>
      </c>
      <c r="E283" s="5"/>
      <c r="F283" s="2"/>
      <c r="G283" s="19" t="s">
        <v>371</v>
      </c>
      <c r="H283" s="14" t="s">
        <v>372</v>
      </c>
    </row>
    <row r="284" ht="13.9" spans="1:10">
      <c r="A284" s="1" t="s">
        <v>351</v>
      </c>
      <c r="E284" s="5"/>
      <c r="F284" s="2"/>
      <c r="G284" s="19" t="s">
        <v>373</v>
      </c>
      <c r="H284" s="14" t="s">
        <v>204</v>
      </c>
      <c r="J284" s="1" t="str">
        <f>_xlfn.DISPIMG("ID_89B4C17A2F834B6094DCF7187423D6BB",1)</f>
        <v>=DISPIMG("ID_89B4C17A2F834B6094DCF7187423D6BB",1)</v>
      </c>
    </row>
    <row r="285" ht="13.9" spans="1:8">
      <c r="A285" s="1" t="s">
        <v>351</v>
      </c>
      <c r="E285" s="5"/>
      <c r="F285" s="2"/>
      <c r="G285" s="19" t="s">
        <v>374</v>
      </c>
      <c r="H285" s="14" t="s">
        <v>375</v>
      </c>
    </row>
    <row r="286" ht="13.9" spans="1:8">
      <c r="A286" s="1" t="s">
        <v>351</v>
      </c>
      <c r="E286" s="5"/>
      <c r="F286" s="2"/>
      <c r="G286" s="19" t="s">
        <v>376</v>
      </c>
      <c r="H286" s="14" t="s">
        <v>368</v>
      </c>
    </row>
    <row r="287" ht="13.9" spans="1:8">
      <c r="A287" s="1" t="s">
        <v>351</v>
      </c>
      <c r="E287" s="5"/>
      <c r="F287" s="2"/>
      <c r="G287" s="19" t="s">
        <v>377</v>
      </c>
      <c r="H287" s="14" t="s">
        <v>378</v>
      </c>
    </row>
    <row r="288" ht="13.9" spans="1:8">
      <c r="A288" s="1" t="s">
        <v>351</v>
      </c>
      <c r="E288" s="5"/>
      <c r="F288" s="2"/>
      <c r="G288" s="19" t="s">
        <v>379</v>
      </c>
      <c r="H288" s="14" t="s">
        <v>204</v>
      </c>
    </row>
    <row r="289" ht="13.9" spans="1:8">
      <c r="A289" s="1" t="s">
        <v>351</v>
      </c>
      <c r="E289" s="5"/>
      <c r="F289" s="2"/>
      <c r="G289" s="19" t="s">
        <v>380</v>
      </c>
      <c r="H289" s="14" t="s">
        <v>381</v>
      </c>
    </row>
    <row r="290" ht="13.9" spans="1:8">
      <c r="A290" s="1" t="s">
        <v>351</v>
      </c>
      <c r="E290" s="5"/>
      <c r="F290" s="2"/>
      <c r="G290" s="19" t="s">
        <v>382</v>
      </c>
      <c r="H290" s="14" t="s">
        <v>381</v>
      </c>
    </row>
    <row r="291" ht="13.9" spans="1:8">
      <c r="A291" s="1" t="s">
        <v>351</v>
      </c>
      <c r="E291" s="5"/>
      <c r="F291" s="2"/>
      <c r="G291" s="19" t="s">
        <v>383</v>
      </c>
      <c r="H291" s="14" t="s">
        <v>375</v>
      </c>
    </row>
    <row r="292" ht="13.9" spans="1:8">
      <c r="A292" s="1" t="s">
        <v>351</v>
      </c>
      <c r="E292" s="5"/>
      <c r="F292" s="2"/>
      <c r="G292" s="19" t="s">
        <v>384</v>
      </c>
      <c r="H292" s="14" t="s">
        <v>204</v>
      </c>
    </row>
    <row r="293" ht="41.65" spans="1:9">
      <c r="A293" s="1" t="s">
        <v>351</v>
      </c>
      <c r="B293" s="7"/>
      <c r="C293" s="7"/>
      <c r="D293" s="2"/>
      <c r="E293" s="2"/>
      <c r="G293" s="2" t="s">
        <v>385</v>
      </c>
      <c r="H293" s="4" t="s">
        <v>386</v>
      </c>
      <c r="I293" s="8" t="s">
        <v>387</v>
      </c>
    </row>
    <row r="294" ht="27.75" spans="1:9">
      <c r="A294" s="1" t="s">
        <v>351</v>
      </c>
      <c r="B294" s="7"/>
      <c r="C294" s="7"/>
      <c r="D294" s="2"/>
      <c r="E294" s="2"/>
      <c r="G294" s="2" t="s">
        <v>388</v>
      </c>
      <c r="H294" s="4" t="s">
        <v>389</v>
      </c>
      <c r="I294" s="8" t="s">
        <v>390</v>
      </c>
    </row>
    <row r="295" spans="1:8">
      <c r="A295" s="1" t="s">
        <v>351</v>
      </c>
      <c r="B295" s="7"/>
      <c r="C295" s="7"/>
      <c r="D295" s="2"/>
      <c r="E295" s="2"/>
      <c r="G295" s="3" t="s">
        <v>391</v>
      </c>
      <c r="H295" s="4" t="s">
        <v>389</v>
      </c>
    </row>
    <row r="296" ht="55.5" spans="1:9">
      <c r="A296" s="1" t="s">
        <v>392</v>
      </c>
      <c r="B296" s="7"/>
      <c r="C296" s="7"/>
      <c r="D296" s="2"/>
      <c r="E296" s="2"/>
      <c r="F296" s="5" t="s">
        <v>385</v>
      </c>
      <c r="G296" s="2"/>
      <c r="H296" s="4" t="s">
        <v>393</v>
      </c>
      <c r="I296" s="8" t="s">
        <v>394</v>
      </c>
    </row>
    <row r="297" spans="1:8">
      <c r="A297" s="1" t="s">
        <v>392</v>
      </c>
      <c r="B297" s="7"/>
      <c r="C297" s="7"/>
      <c r="D297" s="2"/>
      <c r="E297" s="2"/>
      <c r="F297" s="2" t="s">
        <v>395</v>
      </c>
      <c r="G297" s="2"/>
      <c r="H297" s="4" t="s">
        <v>396</v>
      </c>
    </row>
    <row r="298" spans="1:8">
      <c r="A298" s="1" t="s">
        <v>392</v>
      </c>
      <c r="B298" s="7"/>
      <c r="C298" s="7"/>
      <c r="D298" s="2"/>
      <c r="E298" s="2"/>
      <c r="F298" s="5" t="s">
        <v>397</v>
      </c>
      <c r="G298" s="2"/>
      <c r="H298" s="4" t="s">
        <v>396</v>
      </c>
    </row>
    <row r="299" spans="1:8">
      <c r="A299" s="1" t="s">
        <v>392</v>
      </c>
      <c r="B299" s="7"/>
      <c r="C299" s="7"/>
      <c r="D299" s="2"/>
      <c r="E299" s="2"/>
      <c r="F299" s="2" t="s">
        <v>398</v>
      </c>
      <c r="G299" s="2"/>
      <c r="H299" s="4" t="s">
        <v>399</v>
      </c>
    </row>
    <row r="300" spans="1:8">
      <c r="A300" s="1" t="s">
        <v>392</v>
      </c>
      <c r="B300" s="7"/>
      <c r="C300" s="7"/>
      <c r="D300" s="2"/>
      <c r="E300" s="2"/>
      <c r="F300" s="2" t="s">
        <v>400</v>
      </c>
      <c r="G300" s="2"/>
      <c r="H300" s="4" t="s">
        <v>399</v>
      </c>
    </row>
    <row r="301" spans="1:8">
      <c r="A301" s="1" t="s">
        <v>392</v>
      </c>
      <c r="B301" s="7"/>
      <c r="C301" s="7"/>
      <c r="D301" s="2"/>
      <c r="E301" s="2"/>
      <c r="F301" s="2" t="s">
        <v>401</v>
      </c>
      <c r="G301" s="2"/>
      <c r="H301" s="4" t="s">
        <v>399</v>
      </c>
    </row>
    <row r="302" spans="1:8">
      <c r="A302" s="1" t="s">
        <v>392</v>
      </c>
      <c r="B302" s="7"/>
      <c r="C302" s="7"/>
      <c r="D302" s="2"/>
      <c r="E302" s="2"/>
      <c r="F302" s="3" t="s">
        <v>402</v>
      </c>
      <c r="G302" s="4"/>
      <c r="H302" s="4" t="s">
        <v>399</v>
      </c>
    </row>
    <row r="303" ht="13.9" spans="1:8">
      <c r="A303" s="1" t="s">
        <v>392</v>
      </c>
      <c r="B303" s="22"/>
      <c r="C303" s="22"/>
      <c r="E303" s="5"/>
      <c r="F303" s="16" t="s">
        <v>403</v>
      </c>
      <c r="H303" s="14" t="s">
        <v>399</v>
      </c>
    </row>
    <row r="304" ht="13.9" spans="1:8">
      <c r="A304" s="1" t="s">
        <v>392</v>
      </c>
      <c r="B304" s="23"/>
      <c r="C304" s="23"/>
      <c r="E304" s="5"/>
      <c r="F304" s="16" t="s">
        <v>404</v>
      </c>
      <c r="H304" s="14" t="s">
        <v>405</v>
      </c>
    </row>
    <row r="305" ht="13.9" spans="1:8">
      <c r="A305" s="1" t="s">
        <v>392</v>
      </c>
      <c r="B305" s="23"/>
      <c r="C305" s="23"/>
      <c r="E305" s="5"/>
      <c r="F305" s="16" t="s">
        <v>406</v>
      </c>
      <c r="H305" s="14" t="s">
        <v>405</v>
      </c>
    </row>
    <row r="306" ht="13.9" spans="1:10">
      <c r="A306" s="1" t="s">
        <v>392</v>
      </c>
      <c r="B306" s="22"/>
      <c r="C306" s="22"/>
      <c r="E306" s="5"/>
      <c r="F306" s="16" t="s">
        <v>407</v>
      </c>
      <c r="H306" s="14" t="s">
        <v>405</v>
      </c>
      <c r="J306" s="2" t="str">
        <f>_xlfn.DISPIMG("ID_CF8B8B675A70456CAB026E3115B254CA",1)</f>
        <v>=DISPIMG("ID_CF8B8B675A70456CAB026E3115B254CA",1)</v>
      </c>
    </row>
    <row r="307" ht="13.9" spans="1:10">
      <c r="A307" s="1" t="s">
        <v>392</v>
      </c>
      <c r="B307" s="23"/>
      <c r="C307" s="23"/>
      <c r="E307" s="5"/>
      <c r="F307" s="13" t="s">
        <v>408</v>
      </c>
      <c r="H307" s="14" t="s">
        <v>409</v>
      </c>
      <c r="J307" s="2"/>
    </row>
    <row r="308" ht="13.9" spans="1:8">
      <c r="A308" s="1" t="s">
        <v>392</v>
      </c>
      <c r="B308" s="23"/>
      <c r="C308" s="23"/>
      <c r="E308" s="5"/>
      <c r="F308" s="13" t="s">
        <v>410</v>
      </c>
      <c r="H308" s="14" t="s">
        <v>409</v>
      </c>
    </row>
    <row r="309" ht="13.9" spans="1:10">
      <c r="A309" s="1" t="s">
        <v>392</v>
      </c>
      <c r="B309" s="22"/>
      <c r="C309" s="22"/>
      <c r="E309" s="5"/>
      <c r="F309" s="13" t="s">
        <v>411</v>
      </c>
      <c r="H309" s="14" t="s">
        <v>409</v>
      </c>
      <c r="J309" s="1" t="str">
        <f>_xlfn.DISPIMG("ID_25634F6DDEB742FFB9CC833015294393",1)</f>
        <v>=DISPIMG("ID_25634F6DDEB742FFB9CC833015294393",1)</v>
      </c>
    </row>
    <row r="310" ht="13.9" spans="1:10">
      <c r="A310" s="1" t="s">
        <v>392</v>
      </c>
      <c r="B310" s="22"/>
      <c r="C310" s="22"/>
      <c r="E310" s="5"/>
      <c r="F310" s="16" t="s">
        <v>412</v>
      </c>
      <c r="H310" s="14" t="s">
        <v>405</v>
      </c>
      <c r="J310" s="2" t="str">
        <f>_xlfn.DISPIMG("ID_1306271A9BA94B8DA99B83FF7A54E4BF",1)</f>
        <v>=DISPIMG("ID_1306271A9BA94B8DA99B83FF7A54E4BF",1)</v>
      </c>
    </row>
    <row r="311" ht="13.9" spans="1:10">
      <c r="A311" s="1" t="s">
        <v>392</v>
      </c>
      <c r="B311" s="22"/>
      <c r="C311" s="22"/>
      <c r="E311" s="5"/>
      <c r="F311" s="16" t="s">
        <v>80</v>
      </c>
      <c r="H311" s="24" t="s">
        <v>405</v>
      </c>
      <c r="J311" s="2"/>
    </row>
    <row r="312" ht="13.9" spans="1:10">
      <c r="A312" s="1" t="s">
        <v>392</v>
      </c>
      <c r="B312" s="22"/>
      <c r="C312" s="22"/>
      <c r="E312" s="5"/>
      <c r="F312" s="16" t="s">
        <v>107</v>
      </c>
      <c r="H312" s="14" t="s">
        <v>405</v>
      </c>
      <c r="J312" s="2"/>
    </row>
    <row r="313" ht="13.9" customHeight="1" spans="2:7">
      <c r="B313" s="7"/>
      <c r="C313" s="7"/>
      <c r="D313" s="2"/>
      <c r="E313" s="2"/>
      <c r="F313" s="2"/>
      <c r="G313" s="2"/>
    </row>
    <row r="314" spans="2:8">
      <c r="B314" s="7"/>
      <c r="C314" s="7"/>
      <c r="D314" s="3"/>
      <c r="E314" s="2"/>
      <c r="F314" s="2"/>
      <c r="G314" s="2"/>
      <c r="H314" s="4"/>
    </row>
    <row r="315" spans="2:8">
      <c r="B315" s="7"/>
      <c r="C315" s="7"/>
      <c r="D315" s="3"/>
      <c r="E315" s="2"/>
      <c r="F315" s="2"/>
      <c r="G315" s="2"/>
      <c r="H315" s="4"/>
    </row>
    <row r="316" spans="2:8">
      <c r="B316" s="22"/>
      <c r="C316" s="22"/>
      <c r="D316" s="2"/>
      <c r="H316" s="4"/>
    </row>
    <row r="317" spans="2:8">
      <c r="B317" s="7"/>
      <c r="C317" s="7"/>
      <c r="D317" s="3"/>
      <c r="E317" s="2"/>
      <c r="F317" s="2"/>
      <c r="H317" s="4"/>
    </row>
    <row r="318" spans="2:8">
      <c r="B318" s="3"/>
      <c r="C318" s="3"/>
      <c r="D318" s="3"/>
      <c r="E318" s="2"/>
      <c r="F318" s="2"/>
      <c r="H318" s="4"/>
    </row>
    <row r="319" spans="2:8">
      <c r="B319" s="2"/>
      <c r="C319" s="3"/>
      <c r="D319" s="5"/>
      <c r="E319" s="2"/>
      <c r="F319" s="2"/>
      <c r="H319" s="4"/>
    </row>
    <row r="320" spans="2:8">
      <c r="B320" s="2"/>
      <c r="C320" s="2"/>
      <c r="D320" s="2"/>
      <c r="E320" s="2"/>
      <c r="F320" s="2"/>
      <c r="H320" s="4"/>
    </row>
    <row r="321" spans="2:8">
      <c r="B321" s="2"/>
      <c r="C321" s="2"/>
      <c r="D321" s="2"/>
      <c r="E321" s="2"/>
      <c r="F321" s="2"/>
      <c r="H321" s="4"/>
    </row>
    <row r="322" spans="2:8">
      <c r="B322" s="2"/>
      <c r="C322" s="2"/>
      <c r="D322" s="3"/>
      <c r="E322" s="2"/>
      <c r="F322" s="2"/>
      <c r="H322" s="4"/>
    </row>
    <row r="323" spans="2:8">
      <c r="B323" s="2"/>
      <c r="C323" s="2"/>
      <c r="D323" s="3"/>
      <c r="E323" s="2"/>
      <c r="F323" s="2"/>
      <c r="H323" s="4"/>
    </row>
    <row r="324" spans="2:8">
      <c r="B324" s="2"/>
      <c r="C324" s="2"/>
      <c r="D324" s="2"/>
      <c r="E324" s="2"/>
      <c r="F324" s="2"/>
      <c r="H324" s="4"/>
    </row>
    <row r="325" spans="2:8">
      <c r="B325" s="2"/>
      <c r="C325" s="2"/>
      <c r="D325" s="5"/>
      <c r="E325" s="2"/>
      <c r="F325" s="2"/>
      <c r="H325" s="4"/>
    </row>
    <row r="326" spans="2:8">
      <c r="B326" s="2"/>
      <c r="C326" s="5"/>
      <c r="D326" s="5"/>
      <c r="E326" s="2"/>
      <c r="F326" s="2"/>
      <c r="H326" s="4"/>
    </row>
    <row r="327" spans="2:8">
      <c r="B327" s="2"/>
      <c r="C327" s="3"/>
      <c r="D327" s="5"/>
      <c r="E327" s="2"/>
      <c r="F327" s="2"/>
      <c r="H327" s="4"/>
    </row>
    <row r="328" spans="2:10">
      <c r="B328" s="2"/>
      <c r="C328" s="2"/>
      <c r="D328" s="3"/>
      <c r="E328" s="2"/>
      <c r="F328" s="2"/>
      <c r="H328" s="4"/>
      <c r="J328" s="2"/>
    </row>
    <row r="329" spans="2:10">
      <c r="B329" s="3"/>
      <c r="C329" s="5"/>
      <c r="D329" s="5"/>
      <c r="E329" s="2"/>
      <c r="F329" s="2"/>
      <c r="H329" s="4"/>
      <c r="I329" s="9"/>
      <c r="J329" s="2"/>
    </row>
    <row r="330" spans="2:10">
      <c r="B330" s="3"/>
      <c r="C330" s="3"/>
      <c r="D330" s="3"/>
      <c r="E330" s="2"/>
      <c r="F330" s="2"/>
      <c r="H330" s="4"/>
      <c r="J330" s="2"/>
    </row>
    <row r="331" spans="2:10">
      <c r="B331" s="6"/>
      <c r="C331" s="2"/>
      <c r="D331" s="2"/>
      <c r="E331" s="2"/>
      <c r="F331" s="2"/>
      <c r="H331" s="4"/>
      <c r="I331" s="10"/>
      <c r="J331" s="2"/>
    </row>
    <row r="332" spans="2:10">
      <c r="B332" s="6"/>
      <c r="C332" s="2"/>
      <c r="D332" s="2"/>
      <c r="E332" s="2"/>
      <c r="F332" s="2"/>
      <c r="H332" s="4"/>
      <c r="I332" s="10"/>
      <c r="J332" s="2"/>
    </row>
    <row r="333" spans="2:10">
      <c r="B333" s="3"/>
      <c r="C333" s="3"/>
      <c r="D333" s="5"/>
      <c r="E333" s="2"/>
      <c r="F333" s="2"/>
      <c r="H333" s="4"/>
      <c r="J333" s="2"/>
    </row>
    <row r="334" spans="2:10">
      <c r="B334" s="3"/>
      <c r="C334" s="5"/>
      <c r="D334" s="3"/>
      <c r="E334" s="2"/>
      <c r="F334" s="2"/>
      <c r="H334" s="4"/>
      <c r="J334" s="2"/>
    </row>
    <row r="335" spans="2:10">
      <c r="B335" s="3"/>
      <c r="C335" s="3"/>
      <c r="D335" s="2"/>
      <c r="E335" s="2"/>
      <c r="F335" s="2"/>
      <c r="H335" s="4"/>
      <c r="J335" s="2"/>
    </row>
    <row r="336" spans="2:10">
      <c r="B336" s="2"/>
      <c r="C336" s="2"/>
      <c r="D336" s="3"/>
      <c r="E336" s="2"/>
      <c r="F336" s="2"/>
      <c r="H336" s="4"/>
      <c r="J336" s="2"/>
    </row>
    <row r="337" spans="2:10">
      <c r="B337" s="2"/>
      <c r="C337" s="3"/>
      <c r="D337" s="2"/>
      <c r="E337" s="2"/>
      <c r="F337" s="2"/>
      <c r="H337" s="4"/>
      <c r="I337" s="10"/>
      <c r="J337" s="2"/>
    </row>
    <row r="338" spans="2:10">
      <c r="B338" s="2"/>
      <c r="C338" s="2"/>
      <c r="D338" s="2"/>
      <c r="E338" s="2"/>
      <c r="F338" s="2"/>
      <c r="H338" s="4"/>
      <c r="I338" s="10"/>
      <c r="J338" s="2"/>
    </row>
    <row r="339" spans="2:10">
      <c r="B339" s="3"/>
      <c r="C339" s="5"/>
      <c r="D339" s="5"/>
      <c r="E339" s="5"/>
      <c r="F339" s="2"/>
      <c r="H339" s="4"/>
      <c r="J339" s="2"/>
    </row>
    <row r="340" spans="2:10">
      <c r="B340" s="2"/>
      <c r="C340" s="2"/>
      <c r="E340" s="2"/>
      <c r="F340" s="3"/>
      <c r="H340" s="4"/>
      <c r="I340" s="10"/>
      <c r="J340" s="2"/>
    </row>
    <row r="341" spans="2:10">
      <c r="B341" s="2"/>
      <c r="C341" s="2"/>
      <c r="D341" s="2"/>
      <c r="E341" s="2"/>
      <c r="F341" s="2"/>
      <c r="H341" s="4"/>
      <c r="I341" s="10"/>
      <c r="J341" s="2"/>
    </row>
    <row r="342" spans="8:10">
      <c r="H342" s="4"/>
      <c r="I342" s="10"/>
      <c r="J342" s="2"/>
    </row>
    <row r="343" spans="2:8">
      <c r="B343" s="3"/>
      <c r="C343" s="5"/>
      <c r="D343" s="5"/>
      <c r="E343" s="5"/>
      <c r="F343" s="2"/>
      <c r="H343" s="4"/>
    </row>
    <row r="344" spans="2:8">
      <c r="B344" s="3"/>
      <c r="C344" s="5"/>
      <c r="D344" s="5"/>
      <c r="E344" s="5"/>
      <c r="F344" s="2"/>
      <c r="H344" s="4"/>
    </row>
    <row r="345" spans="2:8">
      <c r="B345" s="3"/>
      <c r="C345" s="5"/>
      <c r="D345" s="5"/>
      <c r="E345" s="5"/>
      <c r="F345" s="2"/>
      <c r="H345" s="4"/>
    </row>
    <row r="346" spans="2:8">
      <c r="B346" s="3"/>
      <c r="C346" s="5"/>
      <c r="D346" s="5"/>
      <c r="E346" s="5"/>
      <c r="F346" s="2"/>
      <c r="H346" s="4"/>
    </row>
    <row r="347" spans="2:8">
      <c r="B347" s="3"/>
      <c r="C347" s="5"/>
      <c r="D347" s="5"/>
      <c r="E347" s="5"/>
      <c r="F347" s="2"/>
      <c r="H347" s="4"/>
    </row>
    <row r="348" spans="2:8">
      <c r="B348" s="3"/>
      <c r="C348" s="5"/>
      <c r="D348" s="5"/>
      <c r="E348" s="5"/>
      <c r="F348" s="2"/>
      <c r="H348" s="4"/>
    </row>
    <row r="349" spans="2:8">
      <c r="B349" s="3"/>
      <c r="C349" s="5"/>
      <c r="D349" s="5"/>
      <c r="E349" s="5"/>
      <c r="F349" s="2"/>
      <c r="H349" s="4"/>
    </row>
    <row r="350" spans="2:8">
      <c r="B350" s="3"/>
      <c r="C350" s="5"/>
      <c r="D350" s="5"/>
      <c r="E350" s="5"/>
      <c r="F350" s="2"/>
      <c r="H350" s="4"/>
    </row>
    <row r="351" spans="2:8">
      <c r="B351" s="3"/>
      <c r="C351" s="5"/>
      <c r="D351" s="5"/>
      <c r="E351" s="5"/>
      <c r="F351" s="2"/>
      <c r="H351" s="4"/>
    </row>
    <row r="352" spans="2:8">
      <c r="B352" s="3"/>
      <c r="C352" s="5"/>
      <c r="D352" s="5"/>
      <c r="E352" s="5"/>
      <c r="F352" s="2"/>
      <c r="H352" s="4"/>
    </row>
    <row r="353" spans="2:8">
      <c r="B353" s="3"/>
      <c r="C353" s="5"/>
      <c r="D353" s="5"/>
      <c r="E353" s="5"/>
      <c r="F353" s="2"/>
      <c r="H353" s="4"/>
    </row>
    <row r="354" spans="2:8">
      <c r="B354" s="3"/>
      <c r="C354" s="5"/>
      <c r="D354" s="5"/>
      <c r="E354" s="5"/>
      <c r="F354" s="2"/>
      <c r="H354" s="4"/>
    </row>
    <row r="355" spans="2:8">
      <c r="B355" s="3"/>
      <c r="C355" s="5"/>
      <c r="D355" s="5"/>
      <c r="E355" s="5"/>
      <c r="F355" s="2"/>
      <c r="H355" s="4"/>
    </row>
    <row r="356" spans="2:8">
      <c r="B356" s="3"/>
      <c r="C356" s="5"/>
      <c r="D356" s="5"/>
      <c r="E356" s="5"/>
      <c r="F356" s="2"/>
      <c r="H356" s="4"/>
    </row>
    <row r="357" spans="2:8">
      <c r="B357" s="3"/>
      <c r="C357" s="5"/>
      <c r="D357" s="5"/>
      <c r="E357" s="5"/>
      <c r="F357" s="2"/>
      <c r="H357" s="4"/>
    </row>
    <row r="358" spans="2:8">
      <c r="B358" s="3"/>
      <c r="C358" s="5"/>
      <c r="D358" s="5"/>
      <c r="E358" s="5"/>
      <c r="F358" s="2"/>
      <c r="H358" s="4"/>
    </row>
    <row r="359" spans="2:8">
      <c r="B359" s="3"/>
      <c r="C359" s="5"/>
      <c r="D359" s="5"/>
      <c r="E359" s="5"/>
      <c r="F359" s="2"/>
      <c r="H359" s="4"/>
    </row>
    <row r="360" spans="2:8">
      <c r="B360" s="3"/>
      <c r="C360" s="5"/>
      <c r="D360" s="5"/>
      <c r="E360" s="5"/>
      <c r="F360" s="2"/>
      <c r="H360" s="4"/>
    </row>
    <row r="361" spans="2:8">
      <c r="B361" s="3"/>
      <c r="C361" s="5"/>
      <c r="D361" s="5"/>
      <c r="E361" s="5"/>
      <c r="F361" s="2"/>
      <c r="H361" s="4"/>
    </row>
    <row r="362" spans="2:8">
      <c r="B362" s="3"/>
      <c r="C362" s="5"/>
      <c r="D362" s="5"/>
      <c r="E362" s="5"/>
      <c r="F362" s="2"/>
      <c r="H362" s="4"/>
    </row>
    <row r="363" spans="2:8">
      <c r="B363" s="3"/>
      <c r="C363" s="5"/>
      <c r="D363" s="5"/>
      <c r="E363" s="5"/>
      <c r="F363" s="2"/>
      <c r="H363" s="4"/>
    </row>
    <row r="364" spans="2:8">
      <c r="B364" s="3"/>
      <c r="C364" s="5"/>
      <c r="D364" s="5"/>
      <c r="E364" s="5"/>
      <c r="F364" s="2"/>
      <c r="H364" s="4"/>
    </row>
    <row r="365" spans="2:8">
      <c r="B365" s="3"/>
      <c r="C365" s="5"/>
      <c r="D365" s="5"/>
      <c r="E365" s="5"/>
      <c r="F365" s="2"/>
      <c r="H365" s="4"/>
    </row>
    <row r="366" spans="2:8">
      <c r="B366" s="3"/>
      <c r="C366" s="5"/>
      <c r="D366" s="5"/>
      <c r="E366" s="5"/>
      <c r="F366" s="2"/>
      <c r="H366" s="4"/>
    </row>
    <row r="367" spans="2:8">
      <c r="B367" s="3"/>
      <c r="C367" s="5"/>
      <c r="D367" s="5"/>
      <c r="E367" s="5"/>
      <c r="F367" s="2"/>
      <c r="H367" s="4"/>
    </row>
    <row r="368" spans="2:8">
      <c r="B368" s="3"/>
      <c r="C368" s="5"/>
      <c r="D368" s="5"/>
      <c r="E368" s="5"/>
      <c r="F368" s="2"/>
      <c r="H368" s="4"/>
    </row>
    <row r="369" spans="2:8">
      <c r="B369" s="3"/>
      <c r="C369" s="5"/>
      <c r="D369" s="5"/>
      <c r="E369" s="5"/>
      <c r="F369" s="2"/>
      <c r="H369" s="4"/>
    </row>
    <row r="370" spans="2:8">
      <c r="B370" s="3"/>
      <c r="C370" s="5"/>
      <c r="D370" s="5"/>
      <c r="E370" s="5"/>
      <c r="F370" s="2"/>
      <c r="H370" s="4"/>
    </row>
    <row r="371" spans="2:8">
      <c r="B371" s="3"/>
      <c r="C371" s="5"/>
      <c r="D371" s="5"/>
      <c r="E371" s="5"/>
      <c r="F371" s="2"/>
      <c r="H371" s="4"/>
    </row>
    <row r="372" spans="2:8">
      <c r="B372" s="3"/>
      <c r="C372" s="5"/>
      <c r="D372" s="5"/>
      <c r="E372" s="5"/>
      <c r="F372" s="2"/>
      <c r="H372" s="4"/>
    </row>
    <row r="373" spans="2:8">
      <c r="B373" s="3"/>
      <c r="C373" s="5"/>
      <c r="D373" s="5"/>
      <c r="E373" s="5"/>
      <c r="F373" s="2"/>
      <c r="H373" s="4"/>
    </row>
    <row r="374" spans="2:8">
      <c r="B374" s="3"/>
      <c r="C374" s="5"/>
      <c r="D374" s="5"/>
      <c r="E374" s="5"/>
      <c r="F374" s="2"/>
      <c r="H374" s="4"/>
    </row>
    <row r="375" spans="2:8">
      <c r="B375" s="3"/>
      <c r="C375" s="5"/>
      <c r="D375" s="5"/>
      <c r="E375" s="5"/>
      <c r="F375" s="2"/>
      <c r="H375" s="4"/>
    </row>
    <row r="376" spans="2:8">
      <c r="B376" s="3"/>
      <c r="C376" s="5"/>
      <c r="D376" s="5"/>
      <c r="E376" s="5"/>
      <c r="F376" s="2"/>
      <c r="H376" s="4"/>
    </row>
    <row r="377" spans="2:8">
      <c r="B377" s="3"/>
      <c r="C377" s="5"/>
      <c r="D377" s="5"/>
      <c r="E377" s="5"/>
      <c r="F377" s="2"/>
      <c r="H377" s="4"/>
    </row>
    <row r="378" spans="2:8">
      <c r="B378" s="3"/>
      <c r="C378" s="5"/>
      <c r="D378" s="5"/>
      <c r="E378" s="5"/>
      <c r="F378" s="2"/>
      <c r="H378" s="4"/>
    </row>
    <row r="379" spans="2:8">
      <c r="B379" s="3"/>
      <c r="C379" s="5"/>
      <c r="D379" s="5"/>
      <c r="E379" s="5"/>
      <c r="F379" s="2"/>
      <c r="H379" s="4"/>
    </row>
    <row r="380" spans="2:8">
      <c r="B380" s="3"/>
      <c r="C380" s="5"/>
      <c r="D380" s="5"/>
      <c r="E380" s="5"/>
      <c r="F380" s="2"/>
      <c r="H380" s="4"/>
    </row>
    <row r="381" spans="2:8">
      <c r="B381" s="3"/>
      <c r="C381" s="5"/>
      <c r="D381" s="5"/>
      <c r="E381" s="5"/>
      <c r="F381" s="2"/>
      <c r="H381" s="4"/>
    </row>
    <row r="382" spans="2:8">
      <c r="B382" s="3"/>
      <c r="C382" s="5"/>
      <c r="D382" s="5"/>
      <c r="E382" s="5"/>
      <c r="F382" s="2"/>
      <c r="H382" s="4"/>
    </row>
    <row r="383" spans="2:8">
      <c r="B383" s="3"/>
      <c r="C383" s="5"/>
      <c r="D383" s="5"/>
      <c r="E383" s="5"/>
      <c r="F383" s="2"/>
      <c r="H383" s="4"/>
    </row>
    <row r="384" spans="2:8">
      <c r="B384" s="3"/>
      <c r="C384" s="5"/>
      <c r="D384" s="5"/>
      <c r="E384" s="5"/>
      <c r="F384" s="2"/>
      <c r="H384" s="4"/>
    </row>
    <row r="385" spans="2:8">
      <c r="B385" s="3"/>
      <c r="C385" s="5"/>
      <c r="D385" s="5"/>
      <c r="E385" s="5"/>
      <c r="F385" s="2"/>
      <c r="H385" s="4"/>
    </row>
    <row r="386" spans="2:8">
      <c r="B386" s="3"/>
      <c r="C386" s="5"/>
      <c r="D386" s="5"/>
      <c r="E386" s="5"/>
      <c r="F386" s="2"/>
      <c r="H386" s="4"/>
    </row>
    <row r="387" spans="2:8">
      <c r="B387" s="3"/>
      <c r="C387" s="5"/>
      <c r="D387" s="5"/>
      <c r="E387" s="5"/>
      <c r="F387" s="2"/>
      <c r="H387" s="4"/>
    </row>
    <row r="388" spans="2:8">
      <c r="B388" s="3"/>
      <c r="C388" s="5"/>
      <c r="D388" s="5"/>
      <c r="E388" s="5"/>
      <c r="F388" s="2"/>
      <c r="H388" s="4"/>
    </row>
    <row r="389" spans="2:8">
      <c r="B389" s="3"/>
      <c r="C389" s="5"/>
      <c r="D389" s="5"/>
      <c r="E389" s="5"/>
      <c r="F389" s="2"/>
      <c r="H389" s="4"/>
    </row>
    <row r="390" spans="2:8">
      <c r="B390" s="3"/>
      <c r="C390" s="5"/>
      <c r="D390" s="5"/>
      <c r="E390" s="5"/>
      <c r="F390" s="2"/>
      <c r="H390" s="4"/>
    </row>
    <row r="391" spans="2:8">
      <c r="B391" s="3"/>
      <c r="C391" s="5"/>
      <c r="D391" s="5"/>
      <c r="E391" s="5"/>
      <c r="F391" s="2"/>
      <c r="H391" s="4"/>
    </row>
    <row r="392" spans="2:8">
      <c r="B392" s="3"/>
      <c r="C392" s="5"/>
      <c r="D392" s="5"/>
      <c r="E392" s="5"/>
      <c r="F392" s="2"/>
      <c r="H392" s="4"/>
    </row>
    <row r="393" spans="2:8">
      <c r="B393" s="3"/>
      <c r="C393" s="5"/>
      <c r="D393" s="5"/>
      <c r="E393" s="5"/>
      <c r="F393" s="2"/>
      <c r="H393" s="4"/>
    </row>
    <row r="394" spans="2:8">
      <c r="B394" s="3"/>
      <c r="C394" s="5"/>
      <c r="D394" s="5"/>
      <c r="E394" s="5"/>
      <c r="F394" s="2"/>
      <c r="H394" s="4"/>
    </row>
    <row r="395" spans="2:8">
      <c r="B395" s="3"/>
      <c r="C395" s="5"/>
      <c r="D395" s="5"/>
      <c r="E395" s="5"/>
      <c r="F395" s="2"/>
      <c r="H395" s="4"/>
    </row>
    <row r="396" spans="2:8">
      <c r="B396" s="3"/>
      <c r="C396" s="5"/>
      <c r="D396" s="5"/>
      <c r="E396" s="5"/>
      <c r="F396" s="2"/>
      <c r="H396" s="4"/>
    </row>
    <row r="397" spans="2:8">
      <c r="B397" s="3"/>
      <c r="C397" s="5"/>
      <c r="D397" s="5"/>
      <c r="E397" s="5"/>
      <c r="F397" s="2"/>
      <c r="H397" s="4"/>
    </row>
    <row r="398" spans="2:8">
      <c r="B398" s="3"/>
      <c r="C398" s="5"/>
      <c r="D398" s="5"/>
      <c r="E398" s="5"/>
      <c r="F398" s="2"/>
      <c r="H398" s="4"/>
    </row>
    <row r="399" spans="2:8">
      <c r="B399" s="3"/>
      <c r="C399" s="5"/>
      <c r="D399" s="5"/>
      <c r="E399" s="5"/>
      <c r="F399" s="2"/>
      <c r="H399" s="4"/>
    </row>
    <row r="400" spans="2:8">
      <c r="B400" s="3"/>
      <c r="C400" s="5"/>
      <c r="D400" s="5"/>
      <c r="E400" s="5"/>
      <c r="F400" s="2"/>
      <c r="H400" s="4"/>
    </row>
    <row r="401" spans="2:8">
      <c r="B401" s="3"/>
      <c r="C401" s="5"/>
      <c r="D401" s="5"/>
      <c r="E401" s="5"/>
      <c r="F401" s="2"/>
      <c r="H401" s="4"/>
    </row>
    <row r="402" spans="2:8">
      <c r="B402" s="3"/>
      <c r="C402" s="5"/>
      <c r="D402" s="5"/>
      <c r="E402" s="5"/>
      <c r="F402" s="2"/>
      <c r="H402" s="4"/>
    </row>
    <row r="403" spans="2:8">
      <c r="B403" s="3"/>
      <c r="C403" s="5"/>
      <c r="D403" s="5"/>
      <c r="E403" s="5"/>
      <c r="F403" s="2"/>
      <c r="H403" s="4"/>
    </row>
    <row r="404" spans="2:8">
      <c r="B404" s="3"/>
      <c r="C404" s="5"/>
      <c r="D404" s="5"/>
      <c r="E404" s="5"/>
      <c r="F404" s="2"/>
      <c r="H404" s="4"/>
    </row>
    <row r="405" spans="2:8">
      <c r="B405" s="3"/>
      <c r="C405" s="5"/>
      <c r="D405" s="5"/>
      <c r="E405" s="5"/>
      <c r="F405" s="2"/>
      <c r="H405" s="4"/>
    </row>
    <row r="406" spans="2:8">
      <c r="B406" s="3"/>
      <c r="C406" s="5"/>
      <c r="D406" s="5"/>
      <c r="E406" s="5"/>
      <c r="F406" s="2"/>
      <c r="H406" s="4"/>
    </row>
    <row r="407" spans="2:8">
      <c r="B407" s="3"/>
      <c r="C407" s="5"/>
      <c r="D407" s="5"/>
      <c r="E407" s="5"/>
      <c r="F407" s="2"/>
      <c r="H407" s="4"/>
    </row>
    <row r="408" spans="2:8">
      <c r="B408" s="3"/>
      <c r="C408" s="5"/>
      <c r="D408" s="5"/>
      <c r="E408" s="5"/>
      <c r="F408" s="2"/>
      <c r="H408" s="4"/>
    </row>
    <row r="409" spans="2:8">
      <c r="B409" s="3"/>
      <c r="C409" s="5"/>
      <c r="D409" s="5"/>
      <c r="E409" s="5"/>
      <c r="F409" s="2"/>
      <c r="H409" s="4"/>
    </row>
    <row r="410" spans="2:8">
      <c r="B410" s="3"/>
      <c r="C410" s="5"/>
      <c r="D410" s="5"/>
      <c r="E410" s="5"/>
      <c r="F410" s="2"/>
      <c r="H410" s="4"/>
    </row>
    <row r="411" spans="2:8">
      <c r="B411" s="3"/>
      <c r="C411" s="5"/>
      <c r="D411" s="5"/>
      <c r="E411" s="5"/>
      <c r="F411" s="2"/>
      <c r="H411" s="4"/>
    </row>
    <row r="412" spans="2:8">
      <c r="B412" s="3"/>
      <c r="C412" s="5"/>
      <c r="D412" s="5"/>
      <c r="E412" s="5"/>
      <c r="F412" s="2"/>
      <c r="H412" s="4"/>
    </row>
    <row r="413" spans="2:8">
      <c r="B413" s="3"/>
      <c r="C413" s="5"/>
      <c r="D413" s="5"/>
      <c r="E413" s="5"/>
      <c r="F413" s="2"/>
      <c r="H413" s="4"/>
    </row>
    <row r="414" spans="2:8">
      <c r="B414" s="3"/>
      <c r="C414" s="5"/>
      <c r="D414" s="5"/>
      <c r="E414" s="5"/>
      <c r="F414" s="2"/>
      <c r="H414" s="4"/>
    </row>
    <row r="415" spans="2:8">
      <c r="B415" s="3"/>
      <c r="C415" s="5"/>
      <c r="D415" s="5"/>
      <c r="E415" s="5"/>
      <c r="F415" s="2"/>
      <c r="H415" s="4"/>
    </row>
    <row r="416" spans="2:8">
      <c r="B416" s="3"/>
      <c r="C416" s="5"/>
      <c r="D416" s="5"/>
      <c r="E416" s="5"/>
      <c r="F416" s="2"/>
      <c r="H416" s="4"/>
    </row>
    <row r="417" spans="2:8">
      <c r="B417" s="3"/>
      <c r="C417" s="5"/>
      <c r="D417" s="5"/>
      <c r="E417" s="5"/>
      <c r="F417" s="2"/>
      <c r="H417" s="4"/>
    </row>
    <row r="418" spans="2:8">
      <c r="B418" s="3"/>
      <c r="C418" s="5"/>
      <c r="D418" s="5"/>
      <c r="E418" s="5"/>
      <c r="F418" s="2"/>
      <c r="H418" s="4"/>
    </row>
    <row r="419" spans="2:8">
      <c r="B419" s="3"/>
      <c r="C419" s="5"/>
      <c r="D419" s="5"/>
      <c r="E419" s="5"/>
      <c r="F419" s="2"/>
      <c r="H419" s="4"/>
    </row>
    <row r="420" spans="2:8">
      <c r="B420" s="3"/>
      <c r="C420" s="5"/>
      <c r="D420" s="5"/>
      <c r="E420" s="5"/>
      <c r="F420" s="2"/>
      <c r="H420" s="4"/>
    </row>
    <row r="421" spans="2:8">
      <c r="B421" s="3"/>
      <c r="C421" s="5"/>
      <c r="D421" s="5"/>
      <c r="E421" s="5"/>
      <c r="F421" s="2"/>
      <c r="H421" s="4"/>
    </row>
    <row r="422" spans="2:8">
      <c r="B422" s="3"/>
      <c r="C422" s="5"/>
      <c r="D422" s="5"/>
      <c r="E422" s="5"/>
      <c r="F422" s="2"/>
      <c r="H422" s="4"/>
    </row>
    <row r="423" spans="2:8">
      <c r="B423" s="3"/>
      <c r="C423" s="5"/>
      <c r="D423" s="5"/>
      <c r="E423" s="5"/>
      <c r="F423" s="2"/>
      <c r="H423" s="4"/>
    </row>
    <row r="424" spans="2:8">
      <c r="B424" s="3"/>
      <c r="C424" s="5"/>
      <c r="D424" s="5"/>
      <c r="E424" s="5"/>
      <c r="F424" s="2"/>
      <c r="H424" s="4"/>
    </row>
    <row r="425" spans="2:8">
      <c r="B425" s="3"/>
      <c r="C425" s="5"/>
      <c r="D425" s="5"/>
      <c r="E425" s="5"/>
      <c r="F425" s="2"/>
      <c r="H425" s="4"/>
    </row>
    <row r="426" spans="2:8">
      <c r="B426" s="3"/>
      <c r="C426" s="5"/>
      <c r="D426" s="5"/>
      <c r="E426" s="5"/>
      <c r="F426" s="2"/>
      <c r="H426" s="4"/>
    </row>
    <row r="427" spans="2:8">
      <c r="B427" s="3"/>
      <c r="C427" s="5"/>
      <c r="D427" s="5"/>
      <c r="E427" s="5"/>
      <c r="F427" s="2"/>
      <c r="H427" s="4"/>
    </row>
    <row r="428" spans="2:8">
      <c r="B428" s="3"/>
      <c r="C428" s="5"/>
      <c r="D428" s="5"/>
      <c r="E428" s="5"/>
      <c r="F428" s="2"/>
      <c r="H428" s="4"/>
    </row>
    <row r="429" spans="2:8">
      <c r="B429" s="3"/>
      <c r="C429" s="5"/>
      <c r="D429" s="5"/>
      <c r="E429" s="5"/>
      <c r="F429" s="2"/>
      <c r="H429" s="4"/>
    </row>
    <row r="430" spans="2:8">
      <c r="B430" s="3"/>
      <c r="C430" s="5"/>
      <c r="D430" s="5"/>
      <c r="E430" s="5"/>
      <c r="F430" s="2"/>
      <c r="H430" s="4"/>
    </row>
    <row r="431" spans="2:8">
      <c r="B431" s="3"/>
      <c r="C431" s="5"/>
      <c r="D431" s="5"/>
      <c r="E431" s="5"/>
      <c r="F431" s="2"/>
      <c r="H431" s="4"/>
    </row>
    <row r="432" spans="2:8">
      <c r="B432" s="3"/>
      <c r="C432" s="5"/>
      <c r="D432" s="5"/>
      <c r="E432" s="5"/>
      <c r="F432" s="2"/>
      <c r="H432" s="4"/>
    </row>
    <row r="433" spans="2:8">
      <c r="B433" s="3"/>
      <c r="C433" s="5"/>
      <c r="D433" s="5"/>
      <c r="E433" s="5"/>
      <c r="F433" s="2"/>
      <c r="H433" s="4"/>
    </row>
    <row r="434" spans="2:8">
      <c r="B434" s="3"/>
      <c r="C434" s="5"/>
      <c r="D434" s="5"/>
      <c r="E434" s="5"/>
      <c r="F434" s="2"/>
      <c r="H434" s="4"/>
    </row>
    <row r="435" spans="2:8">
      <c r="B435" s="3"/>
      <c r="C435" s="5"/>
      <c r="D435" s="5"/>
      <c r="E435" s="5"/>
      <c r="F435" s="2"/>
      <c r="H435" s="4"/>
    </row>
    <row r="436" spans="2:8">
      <c r="B436" s="3"/>
      <c r="C436" s="5"/>
      <c r="D436" s="5"/>
      <c r="E436" s="5"/>
      <c r="F436" s="2"/>
      <c r="H436" s="4"/>
    </row>
    <row r="437" spans="2:8">
      <c r="B437" s="3"/>
      <c r="C437" s="5"/>
      <c r="D437" s="5"/>
      <c r="E437" s="5"/>
      <c r="F437" s="2"/>
      <c r="H437" s="4"/>
    </row>
    <row r="438" spans="2:8">
      <c r="B438" s="3"/>
      <c r="C438" s="5"/>
      <c r="D438" s="5"/>
      <c r="E438" s="5"/>
      <c r="F438" s="2"/>
      <c r="H438" s="4"/>
    </row>
    <row r="439" spans="2:8">
      <c r="B439" s="3"/>
      <c r="C439" s="5"/>
      <c r="D439" s="5"/>
      <c r="E439" s="5"/>
      <c r="F439" s="2"/>
      <c r="H439" s="4"/>
    </row>
    <row r="440" spans="2:8">
      <c r="B440" s="3"/>
      <c r="C440" s="5"/>
      <c r="D440" s="5"/>
      <c r="E440" s="5"/>
      <c r="F440" s="2"/>
      <c r="H440" s="4"/>
    </row>
    <row r="441" spans="2:8">
      <c r="B441" s="3"/>
      <c r="C441" s="5"/>
      <c r="D441" s="5"/>
      <c r="E441" s="5"/>
      <c r="F441" s="2"/>
      <c r="H441" s="4"/>
    </row>
    <row r="442" spans="2:8">
      <c r="B442" s="3"/>
      <c r="C442" s="5"/>
      <c r="D442" s="5"/>
      <c r="E442" s="5"/>
      <c r="F442" s="2"/>
      <c r="H442" s="4"/>
    </row>
    <row r="443" spans="2:8">
      <c r="B443" s="3"/>
      <c r="C443" s="5"/>
      <c r="D443" s="5"/>
      <c r="E443" s="5"/>
      <c r="F443" s="2"/>
      <c r="H443" s="4"/>
    </row>
    <row r="444" spans="2:8">
      <c r="B444" s="3"/>
      <c r="C444" s="5"/>
      <c r="D444" s="5"/>
      <c r="E444" s="5"/>
      <c r="F444" s="2"/>
      <c r="H444" s="4"/>
    </row>
    <row r="445" spans="2:8">
      <c r="B445" s="3"/>
      <c r="C445" s="5"/>
      <c r="D445" s="5"/>
      <c r="E445" s="5"/>
      <c r="F445" s="2"/>
      <c r="H445" s="4"/>
    </row>
    <row r="446" spans="2:8">
      <c r="B446" s="3"/>
      <c r="C446" s="5"/>
      <c r="D446" s="5"/>
      <c r="E446" s="5"/>
      <c r="F446" s="2"/>
      <c r="H446" s="4"/>
    </row>
    <row r="447" spans="2:8">
      <c r="B447" s="3"/>
      <c r="C447" s="5"/>
      <c r="D447" s="5"/>
      <c r="E447" s="5"/>
      <c r="F447" s="2"/>
      <c r="H447" s="4"/>
    </row>
    <row r="448" spans="2:8">
      <c r="B448" s="3"/>
      <c r="C448" s="5"/>
      <c r="D448" s="5"/>
      <c r="E448" s="5"/>
      <c r="F448" s="2"/>
      <c r="H448" s="4"/>
    </row>
    <row r="449" spans="2:8">
      <c r="B449" s="3"/>
      <c r="C449" s="5"/>
      <c r="D449" s="5"/>
      <c r="E449" s="5"/>
      <c r="F449" s="2"/>
      <c r="H449" s="4"/>
    </row>
    <row r="450" spans="2:8">
      <c r="B450" s="3"/>
      <c r="C450" s="5"/>
      <c r="D450" s="5"/>
      <c r="E450" s="5"/>
      <c r="F450" s="2"/>
      <c r="H450" s="4"/>
    </row>
    <row r="451" spans="2:8">
      <c r="B451" s="3"/>
      <c r="C451" s="5"/>
      <c r="D451" s="5"/>
      <c r="E451" s="5"/>
      <c r="F451" s="2"/>
      <c r="H451" s="4"/>
    </row>
    <row r="452" spans="2:8">
      <c r="B452" s="3"/>
      <c r="C452" s="5"/>
      <c r="D452" s="5"/>
      <c r="E452" s="5"/>
      <c r="F452" s="2"/>
      <c r="H452" s="4"/>
    </row>
    <row r="453" spans="2:8">
      <c r="B453" s="3"/>
      <c r="C453" s="5"/>
      <c r="D453" s="5"/>
      <c r="E453" s="5"/>
      <c r="F453" s="2"/>
      <c r="H453" s="4"/>
    </row>
    <row r="454" spans="2:8">
      <c r="B454" s="3"/>
      <c r="C454" s="5"/>
      <c r="D454" s="5"/>
      <c r="E454" s="5"/>
      <c r="F454" s="2"/>
      <c r="H454" s="4"/>
    </row>
    <row r="455" spans="2:8">
      <c r="B455" s="3"/>
      <c r="C455" s="5"/>
      <c r="D455" s="5"/>
      <c r="E455" s="5"/>
      <c r="F455" s="2"/>
      <c r="H455" s="4"/>
    </row>
    <row r="456" spans="2:8">
      <c r="B456" s="3"/>
      <c r="C456" s="5"/>
      <c r="D456" s="5"/>
      <c r="E456" s="5"/>
      <c r="F456" s="2"/>
      <c r="H456" s="4"/>
    </row>
    <row r="457" spans="2:8">
      <c r="B457" s="3"/>
      <c r="C457" s="5"/>
      <c r="D457" s="5"/>
      <c r="E457" s="5"/>
      <c r="F457" s="2"/>
      <c r="H457" s="4"/>
    </row>
    <row r="458" spans="2:8">
      <c r="B458" s="3"/>
      <c r="C458" s="5"/>
      <c r="D458" s="5"/>
      <c r="E458" s="5"/>
      <c r="F458" s="2"/>
      <c r="H458" s="4"/>
    </row>
    <row r="459" spans="2:8">
      <c r="B459" s="3"/>
      <c r="C459" s="5"/>
      <c r="D459" s="5"/>
      <c r="E459" s="5"/>
      <c r="F459" s="2"/>
      <c r="H459" s="4"/>
    </row>
    <row r="460" spans="2:8">
      <c r="B460" s="3"/>
      <c r="C460" s="5"/>
      <c r="D460" s="5"/>
      <c r="E460" s="5"/>
      <c r="F460" s="2"/>
      <c r="H460" s="4"/>
    </row>
    <row r="461" spans="2:8">
      <c r="B461" s="3"/>
      <c r="C461" s="5"/>
      <c r="D461" s="5"/>
      <c r="E461" s="5"/>
      <c r="F461" s="2"/>
      <c r="H461" s="4"/>
    </row>
    <row r="462" spans="2:8">
      <c r="B462" s="3"/>
      <c r="C462" s="5"/>
      <c r="D462" s="5"/>
      <c r="E462" s="5"/>
      <c r="F462" s="2"/>
      <c r="H462" s="4"/>
    </row>
    <row r="463" spans="2:8">
      <c r="B463" s="3"/>
      <c r="C463" s="5"/>
      <c r="D463" s="5"/>
      <c r="E463" s="5"/>
      <c r="F463" s="2"/>
      <c r="H463" s="4"/>
    </row>
    <row r="464" spans="2:8">
      <c r="B464" s="3"/>
      <c r="C464" s="5"/>
      <c r="D464" s="5"/>
      <c r="E464" s="5"/>
      <c r="F464" s="2"/>
      <c r="H464" s="4"/>
    </row>
    <row r="465" spans="2:8">
      <c r="B465" s="3"/>
      <c r="C465" s="5"/>
      <c r="D465" s="5"/>
      <c r="E465" s="5"/>
      <c r="F465" s="2"/>
      <c r="H465" s="4"/>
    </row>
    <row r="466" spans="2:8">
      <c r="B466" s="3"/>
      <c r="C466" s="5"/>
      <c r="D466" s="5"/>
      <c r="E466" s="5"/>
      <c r="F466" s="2"/>
      <c r="H466" s="4"/>
    </row>
    <row r="467" spans="2:8">
      <c r="B467" s="3"/>
      <c r="C467" s="5"/>
      <c r="D467" s="5"/>
      <c r="E467" s="5"/>
      <c r="F467" s="2"/>
      <c r="H467" s="4"/>
    </row>
    <row r="468" spans="2:8">
      <c r="B468" s="3"/>
      <c r="C468" s="5"/>
      <c r="D468" s="5"/>
      <c r="E468" s="5"/>
      <c r="F468" s="2"/>
      <c r="H468" s="4"/>
    </row>
    <row r="469" spans="2:8">
      <c r="B469" s="3"/>
      <c r="C469" s="5"/>
      <c r="D469" s="5"/>
      <c r="E469" s="5"/>
      <c r="F469" s="2"/>
      <c r="H469" s="4"/>
    </row>
    <row r="470" spans="2:8">
      <c r="B470" s="3"/>
      <c r="C470" s="5"/>
      <c r="D470" s="5"/>
      <c r="E470" s="5"/>
      <c r="F470" s="2"/>
      <c r="H470" s="4"/>
    </row>
    <row r="471" spans="2:8">
      <c r="B471" s="3"/>
      <c r="C471" s="5"/>
      <c r="D471" s="5"/>
      <c r="E471" s="5"/>
      <c r="F471" s="2"/>
      <c r="H471" s="4"/>
    </row>
    <row r="472" spans="2:8">
      <c r="B472" s="3"/>
      <c r="C472" s="5"/>
      <c r="D472" s="5"/>
      <c r="E472" s="5"/>
      <c r="F472" s="2"/>
      <c r="H472" s="4"/>
    </row>
    <row r="473" spans="2:8">
      <c r="B473" s="3"/>
      <c r="C473" s="5"/>
      <c r="D473" s="5"/>
      <c r="E473" s="5"/>
      <c r="F473" s="2"/>
      <c r="H473" s="4"/>
    </row>
    <row r="474" spans="2:8">
      <c r="B474" s="3"/>
      <c r="C474" s="5"/>
      <c r="D474" s="5"/>
      <c r="E474" s="5"/>
      <c r="F474" s="2"/>
      <c r="H474" s="4"/>
    </row>
    <row r="475" spans="2:8">
      <c r="B475" s="3"/>
      <c r="C475" s="5"/>
      <c r="D475" s="5"/>
      <c r="E475" s="5"/>
      <c r="F475" s="2"/>
      <c r="H475" s="4"/>
    </row>
    <row r="476" spans="2:8">
      <c r="B476" s="3"/>
      <c r="C476" s="5"/>
      <c r="D476" s="5"/>
      <c r="E476" s="5"/>
      <c r="F476" s="2"/>
      <c r="H476" s="4"/>
    </row>
    <row r="477" spans="2:8">
      <c r="B477" s="3"/>
      <c r="C477" s="5"/>
      <c r="D477" s="5"/>
      <c r="E477" s="5"/>
      <c r="F477" s="2"/>
      <c r="H477" s="4"/>
    </row>
    <row r="478" spans="2:8">
      <c r="B478" s="3"/>
      <c r="C478" s="5"/>
      <c r="D478" s="5"/>
      <c r="E478" s="5"/>
      <c r="F478" s="2"/>
      <c r="H478" s="4"/>
    </row>
    <row r="479" spans="2:8">
      <c r="B479" s="3"/>
      <c r="C479" s="5"/>
      <c r="D479" s="5"/>
      <c r="E479" s="5"/>
      <c r="F479" s="2"/>
      <c r="H479" s="4"/>
    </row>
    <row r="480" spans="2:8">
      <c r="B480" s="3"/>
      <c r="C480" s="5"/>
      <c r="D480" s="5"/>
      <c r="E480" s="5"/>
      <c r="F480" s="2"/>
      <c r="H480" s="4"/>
    </row>
    <row r="481" spans="2:8">
      <c r="B481" s="3"/>
      <c r="C481" s="5"/>
      <c r="D481" s="5"/>
      <c r="E481" s="5"/>
      <c r="F481" s="2"/>
      <c r="H481" s="4"/>
    </row>
    <row r="482" spans="2:8">
      <c r="B482" s="3"/>
      <c r="C482" s="5"/>
      <c r="D482" s="5"/>
      <c r="E482" s="5"/>
      <c r="F482" s="2"/>
      <c r="H482" s="4"/>
    </row>
    <row r="483" spans="2:8">
      <c r="B483" s="3"/>
      <c r="C483" s="5"/>
      <c r="D483" s="5"/>
      <c r="E483" s="5"/>
      <c r="F483" s="2"/>
      <c r="H483" s="4"/>
    </row>
    <row r="484" spans="2:8">
      <c r="B484" s="3"/>
      <c r="C484" s="5"/>
      <c r="D484" s="5"/>
      <c r="E484" s="5"/>
      <c r="F484" s="2"/>
      <c r="H484" s="4"/>
    </row>
    <row r="485" spans="2:8">
      <c r="B485" s="3"/>
      <c r="C485" s="5"/>
      <c r="D485" s="5"/>
      <c r="E485" s="5"/>
      <c r="F485" s="2"/>
      <c r="H485" s="4"/>
    </row>
    <row r="486" spans="2:8">
      <c r="B486" s="3"/>
      <c r="C486" s="5"/>
      <c r="D486" s="5"/>
      <c r="E486" s="5"/>
      <c r="F486" s="2"/>
      <c r="H486" s="4"/>
    </row>
    <row r="487" spans="2:8">
      <c r="B487" s="3"/>
      <c r="C487" s="5"/>
      <c r="D487" s="5"/>
      <c r="E487" s="5"/>
      <c r="F487" s="2"/>
      <c r="H487" s="4"/>
    </row>
    <row r="488" spans="2:8">
      <c r="B488" s="3"/>
      <c r="C488" s="5"/>
      <c r="D488" s="5"/>
      <c r="E488" s="5"/>
      <c r="F488" s="2"/>
      <c r="H488" s="4"/>
    </row>
    <row r="489" spans="2:8">
      <c r="B489" s="3"/>
      <c r="C489" s="5"/>
      <c r="D489" s="5"/>
      <c r="E489" s="5"/>
      <c r="F489" s="2"/>
      <c r="H489" s="4"/>
    </row>
    <row r="490" spans="2:8">
      <c r="B490" s="3"/>
      <c r="C490" s="5"/>
      <c r="D490" s="5"/>
      <c r="E490" s="5"/>
      <c r="F490" s="2"/>
      <c r="H490" s="4"/>
    </row>
    <row r="491" spans="2:8">
      <c r="B491" s="3"/>
      <c r="C491" s="5"/>
      <c r="D491" s="5"/>
      <c r="E491" s="5"/>
      <c r="F491" s="2"/>
      <c r="H491" s="4"/>
    </row>
    <row r="492" spans="2:8">
      <c r="B492" s="3"/>
      <c r="C492" s="5"/>
      <c r="D492" s="5"/>
      <c r="E492" s="5"/>
      <c r="F492" s="2"/>
      <c r="H492" s="4"/>
    </row>
    <row r="493" spans="2:8">
      <c r="B493" s="3"/>
      <c r="C493" s="5"/>
      <c r="D493" s="5"/>
      <c r="E493" s="5"/>
      <c r="F493" s="2"/>
      <c r="H493" s="4"/>
    </row>
    <row r="494" spans="2:8">
      <c r="B494" s="3"/>
      <c r="C494" s="5"/>
      <c r="D494" s="5"/>
      <c r="E494" s="5"/>
      <c r="F494" s="2"/>
      <c r="H494" s="4"/>
    </row>
    <row r="495" spans="2:8">
      <c r="B495" s="3"/>
      <c r="C495" s="5"/>
      <c r="D495" s="5"/>
      <c r="E495" s="5"/>
      <c r="F495" s="2"/>
      <c r="H495" s="4"/>
    </row>
    <row r="496" spans="2:8">
      <c r="B496" s="3"/>
      <c r="C496" s="5"/>
      <c r="D496" s="5"/>
      <c r="E496" s="5"/>
      <c r="F496" s="2"/>
      <c r="H496" s="4"/>
    </row>
    <row r="497" spans="2:8">
      <c r="B497" s="3"/>
      <c r="C497" s="5"/>
      <c r="D497" s="5"/>
      <c r="E497" s="5"/>
      <c r="F497" s="2"/>
      <c r="H497" s="4"/>
    </row>
    <row r="498" spans="2:8">
      <c r="B498" s="3"/>
      <c r="C498" s="5"/>
      <c r="D498" s="5"/>
      <c r="E498" s="5"/>
      <c r="F498" s="2"/>
      <c r="H498" s="4"/>
    </row>
    <row r="499" spans="2:8">
      <c r="B499" s="3"/>
      <c r="C499" s="5"/>
      <c r="D499" s="5"/>
      <c r="E499" s="5"/>
      <c r="F499" s="2"/>
      <c r="H499" s="4"/>
    </row>
    <row r="500" spans="2:8">
      <c r="B500" s="3"/>
      <c r="C500" s="5"/>
      <c r="D500" s="5"/>
      <c r="E500" s="5"/>
      <c r="F500" s="2"/>
      <c r="H500" s="4"/>
    </row>
    <row r="501" spans="2:8">
      <c r="B501" s="3"/>
      <c r="C501" s="5"/>
      <c r="D501" s="5"/>
      <c r="E501" s="5"/>
      <c r="F501" s="2"/>
      <c r="H501" s="4"/>
    </row>
    <row r="502" spans="2:8">
      <c r="B502" s="3"/>
      <c r="C502" s="5"/>
      <c r="D502" s="5"/>
      <c r="E502" s="5"/>
      <c r="F502" s="2"/>
      <c r="H502" s="4"/>
    </row>
    <row r="503" spans="2:8">
      <c r="B503" s="3"/>
      <c r="C503" s="5"/>
      <c r="D503" s="5"/>
      <c r="E503" s="5"/>
      <c r="F503" s="2"/>
      <c r="H503" s="4"/>
    </row>
    <row r="504" spans="2:8">
      <c r="B504" s="3"/>
      <c r="C504" s="5"/>
      <c r="D504" s="5"/>
      <c r="E504" s="5"/>
      <c r="F504" s="2"/>
      <c r="H504" s="4"/>
    </row>
    <row r="505" spans="2:8">
      <c r="B505" s="3"/>
      <c r="C505" s="5"/>
      <c r="D505" s="5"/>
      <c r="E505" s="5"/>
      <c r="F505" s="2"/>
      <c r="H505" s="4"/>
    </row>
    <row r="506" spans="2:8">
      <c r="B506" s="3"/>
      <c r="C506" s="5"/>
      <c r="D506" s="5"/>
      <c r="E506" s="5"/>
      <c r="F506" s="2"/>
      <c r="H506" s="4"/>
    </row>
    <row r="507" spans="2:8">
      <c r="B507" s="3"/>
      <c r="C507" s="5"/>
      <c r="D507" s="5"/>
      <c r="E507" s="5"/>
      <c r="F507" s="2"/>
      <c r="H507" s="4"/>
    </row>
    <row r="508" spans="2:8">
      <c r="B508" s="3"/>
      <c r="C508" s="5"/>
      <c r="D508" s="5"/>
      <c r="E508" s="5"/>
      <c r="F508" s="2"/>
      <c r="H508" s="4"/>
    </row>
    <row r="509" spans="2:8">
      <c r="B509" s="3"/>
      <c r="C509" s="5"/>
      <c r="D509" s="5"/>
      <c r="E509" s="5"/>
      <c r="F509" s="2"/>
      <c r="H509" s="4"/>
    </row>
    <row r="510" spans="2:8">
      <c r="B510" s="3"/>
      <c r="C510" s="5"/>
      <c r="D510" s="5"/>
      <c r="E510" s="5"/>
      <c r="F510" s="2"/>
      <c r="H510" s="4"/>
    </row>
    <row r="511" spans="2:8">
      <c r="B511" s="3"/>
      <c r="C511" s="5"/>
      <c r="D511" s="5"/>
      <c r="E511" s="5"/>
      <c r="F511" s="2"/>
      <c r="H511" s="4"/>
    </row>
    <row r="512" spans="2:8">
      <c r="B512" s="3"/>
      <c r="C512" s="5"/>
      <c r="D512" s="5"/>
      <c r="E512" s="5"/>
      <c r="F512" s="2"/>
      <c r="H512" s="4"/>
    </row>
    <row r="513" spans="2:8">
      <c r="B513" s="3"/>
      <c r="C513" s="5"/>
      <c r="D513" s="5"/>
      <c r="E513" s="5"/>
      <c r="F513" s="2"/>
      <c r="H513" s="4"/>
    </row>
    <row r="514" spans="2:8">
      <c r="B514" s="3"/>
      <c r="C514" s="5"/>
      <c r="D514" s="5"/>
      <c r="E514" s="5"/>
      <c r="F514" s="2"/>
      <c r="H514" s="4"/>
    </row>
    <row r="515" spans="2:8">
      <c r="B515" s="3"/>
      <c r="C515" s="5"/>
      <c r="D515" s="5"/>
      <c r="E515" s="5"/>
      <c r="F515" s="2"/>
      <c r="H515" s="4"/>
    </row>
    <row r="516" spans="2:8">
      <c r="B516" s="3"/>
      <c r="C516" s="5"/>
      <c r="D516" s="5"/>
      <c r="E516" s="5"/>
      <c r="F516" s="2"/>
      <c r="H516" s="4"/>
    </row>
    <row r="517" spans="2:8">
      <c r="B517" s="3"/>
      <c r="C517" s="5"/>
      <c r="D517" s="5"/>
      <c r="E517" s="5"/>
      <c r="F517" s="2"/>
      <c r="H517" s="4"/>
    </row>
    <row r="518" spans="2:8">
      <c r="B518" s="3"/>
      <c r="C518" s="5"/>
      <c r="D518" s="5"/>
      <c r="E518" s="5"/>
      <c r="F518" s="2"/>
      <c r="H518" s="4"/>
    </row>
    <row r="519" spans="2:8">
      <c r="B519" s="3"/>
      <c r="C519" s="5"/>
      <c r="D519" s="5"/>
      <c r="E519" s="5"/>
      <c r="F519" s="2"/>
      <c r="H519" s="4"/>
    </row>
    <row r="520" spans="2:8">
      <c r="B520" s="3"/>
      <c r="C520" s="5"/>
      <c r="D520" s="5"/>
      <c r="E520" s="5"/>
      <c r="F520" s="2"/>
      <c r="H520" s="4"/>
    </row>
    <row r="521" spans="2:8">
      <c r="B521" s="3"/>
      <c r="C521" s="5"/>
      <c r="D521" s="5"/>
      <c r="E521" s="5"/>
      <c r="F521" s="2"/>
      <c r="H521" s="4"/>
    </row>
    <row r="522" spans="2:8">
      <c r="B522" s="3"/>
      <c r="C522" s="5"/>
      <c r="D522" s="5"/>
      <c r="E522" s="5"/>
      <c r="F522" s="2"/>
      <c r="H522" s="4"/>
    </row>
    <row r="523" spans="2:8">
      <c r="B523" s="3"/>
      <c r="C523" s="5"/>
      <c r="D523" s="5"/>
      <c r="E523" s="5"/>
      <c r="F523" s="2"/>
      <c r="H523" s="4"/>
    </row>
    <row r="524" spans="2:8">
      <c r="B524" s="3"/>
      <c r="C524" s="5"/>
      <c r="D524" s="5"/>
      <c r="E524" s="5"/>
      <c r="F524" s="2"/>
      <c r="H524" s="4"/>
    </row>
    <row r="525" spans="2:8">
      <c r="B525" s="3"/>
      <c r="C525" s="5"/>
      <c r="D525" s="5"/>
      <c r="E525" s="5"/>
      <c r="F525" s="2"/>
      <c r="H525" s="4"/>
    </row>
    <row r="526" spans="2:8">
      <c r="B526" s="3"/>
      <c r="C526" s="5"/>
      <c r="D526" s="5"/>
      <c r="E526" s="5"/>
      <c r="F526" s="2"/>
      <c r="H526" s="4"/>
    </row>
    <row r="527" spans="2:8">
      <c r="B527" s="3"/>
      <c r="C527" s="5"/>
      <c r="D527" s="5"/>
      <c r="E527" s="5"/>
      <c r="F527" s="2"/>
      <c r="H527" s="4"/>
    </row>
    <row r="528" spans="2:8">
      <c r="B528" s="3"/>
      <c r="C528" s="5"/>
      <c r="D528" s="5"/>
      <c r="E528" s="5"/>
      <c r="F528" s="2"/>
      <c r="H528" s="4"/>
    </row>
    <row r="529" spans="2:8">
      <c r="B529" s="3"/>
      <c r="C529" s="5"/>
      <c r="D529" s="5"/>
      <c r="E529" s="5"/>
      <c r="F529" s="2"/>
      <c r="H529" s="4"/>
    </row>
    <row r="530" spans="2:8">
      <c r="B530" s="3"/>
      <c r="C530" s="5"/>
      <c r="D530" s="5"/>
      <c r="E530" s="5"/>
      <c r="F530" s="2"/>
      <c r="H530" s="4"/>
    </row>
    <row r="531" spans="2:8">
      <c r="B531" s="3"/>
      <c r="C531" s="5"/>
      <c r="D531" s="5"/>
      <c r="E531" s="5"/>
      <c r="F531" s="2"/>
      <c r="H531" s="4"/>
    </row>
    <row r="532" spans="2:8">
      <c r="B532" s="3"/>
      <c r="C532" s="5"/>
      <c r="D532" s="5"/>
      <c r="E532" s="5"/>
      <c r="F532" s="2"/>
      <c r="H532" s="4"/>
    </row>
    <row r="533" spans="2:8">
      <c r="B533" s="3"/>
      <c r="C533" s="5"/>
      <c r="D533" s="5"/>
      <c r="E533" s="5"/>
      <c r="F533" s="2"/>
      <c r="H533" s="4"/>
    </row>
    <row r="534" spans="2:8">
      <c r="B534" s="3"/>
      <c r="C534" s="5"/>
      <c r="D534" s="5"/>
      <c r="E534" s="5"/>
      <c r="F534" s="2"/>
      <c r="H534" s="4"/>
    </row>
    <row r="535" spans="2:8">
      <c r="B535" s="3"/>
      <c r="C535" s="5"/>
      <c r="D535" s="5"/>
      <c r="E535" s="5"/>
      <c r="F535" s="2"/>
      <c r="H535" s="4"/>
    </row>
    <row r="536" spans="2:8">
      <c r="B536" s="3"/>
      <c r="C536" s="5"/>
      <c r="D536" s="5"/>
      <c r="E536" s="5"/>
      <c r="F536" s="2"/>
      <c r="H536" s="4"/>
    </row>
    <row r="537" spans="2:8">
      <c r="B537" s="3"/>
      <c r="C537" s="5"/>
      <c r="D537" s="5"/>
      <c r="E537" s="5"/>
      <c r="F537" s="2"/>
      <c r="H537" s="4"/>
    </row>
    <row r="538" spans="2:8">
      <c r="B538" s="3"/>
      <c r="C538" s="5"/>
      <c r="D538" s="5"/>
      <c r="E538" s="5"/>
      <c r="F538" s="2"/>
      <c r="H538" s="4"/>
    </row>
    <row r="539" spans="2:8">
      <c r="B539" s="3"/>
      <c r="C539" s="5"/>
      <c r="D539" s="5"/>
      <c r="E539" s="5"/>
      <c r="F539" s="2"/>
      <c r="H539" s="4"/>
    </row>
    <row r="540" spans="2:8">
      <c r="B540" s="3"/>
      <c r="C540" s="5"/>
      <c r="D540" s="5"/>
      <c r="E540" s="5"/>
      <c r="F540" s="2"/>
      <c r="H540" s="4"/>
    </row>
    <row r="541" spans="2:8">
      <c r="B541" s="3"/>
      <c r="C541" s="5"/>
      <c r="D541" s="5"/>
      <c r="E541" s="5"/>
      <c r="F541" s="2"/>
      <c r="H541" s="4"/>
    </row>
    <row r="542" spans="2:8">
      <c r="B542" s="3"/>
      <c r="C542" s="5"/>
      <c r="D542" s="5"/>
      <c r="E542" s="5"/>
      <c r="F542" s="2"/>
      <c r="H542" s="4"/>
    </row>
    <row r="543" spans="2:8">
      <c r="B543" s="3"/>
      <c r="C543" s="5"/>
      <c r="D543" s="5"/>
      <c r="E543" s="5"/>
      <c r="F543" s="2"/>
      <c r="H543" s="4"/>
    </row>
    <row r="544" spans="2:8">
      <c r="B544" s="3"/>
      <c r="C544" s="5"/>
      <c r="D544" s="5"/>
      <c r="E544" s="5"/>
      <c r="F544" s="2"/>
      <c r="H544" s="4"/>
    </row>
    <row r="545" spans="2:8">
      <c r="B545" s="3"/>
      <c r="C545" s="5"/>
      <c r="D545" s="5"/>
      <c r="E545" s="5"/>
      <c r="F545" s="2"/>
      <c r="H545" s="4"/>
    </row>
    <row r="546" spans="2:8">
      <c r="B546" s="3"/>
      <c r="C546" s="5"/>
      <c r="D546" s="5"/>
      <c r="E546" s="5"/>
      <c r="F546" s="2"/>
      <c r="H546" s="4"/>
    </row>
    <row r="547" spans="2:8">
      <c r="B547" s="3"/>
      <c r="C547" s="5"/>
      <c r="D547" s="5"/>
      <c r="E547" s="5"/>
      <c r="F547" s="2"/>
      <c r="H547" s="4"/>
    </row>
    <row r="548" spans="2:8">
      <c r="B548" s="3"/>
      <c r="C548" s="5"/>
      <c r="D548" s="5"/>
      <c r="E548" s="5"/>
      <c r="F548" s="2"/>
      <c r="H548" s="4"/>
    </row>
    <row r="549" spans="2:8">
      <c r="B549" s="3"/>
      <c r="C549" s="5"/>
      <c r="D549" s="5"/>
      <c r="E549" s="5"/>
      <c r="F549" s="2"/>
      <c r="H549" s="4"/>
    </row>
    <row r="550" spans="2:8">
      <c r="B550" s="3"/>
      <c r="C550" s="5"/>
      <c r="D550" s="5"/>
      <c r="E550" s="5"/>
      <c r="F550" s="2"/>
      <c r="H550" s="4"/>
    </row>
    <row r="551" spans="2:8">
      <c r="B551" s="3"/>
      <c r="C551" s="5"/>
      <c r="D551" s="5"/>
      <c r="E551" s="5"/>
      <c r="F551" s="2"/>
      <c r="H551" s="4"/>
    </row>
    <row r="552" spans="2:8">
      <c r="B552" s="3"/>
      <c r="C552" s="5"/>
      <c r="D552" s="5"/>
      <c r="E552" s="5"/>
      <c r="F552" s="2"/>
      <c r="H552" s="4"/>
    </row>
    <row r="553" spans="2:8">
      <c r="B553" s="3"/>
      <c r="C553" s="5"/>
      <c r="D553" s="5"/>
      <c r="E553" s="5"/>
      <c r="F553" s="2"/>
      <c r="H553" s="4"/>
    </row>
    <row r="554" spans="2:8">
      <c r="B554" s="3"/>
      <c r="C554" s="5"/>
      <c r="D554" s="5"/>
      <c r="E554" s="5"/>
      <c r="F554" s="2"/>
      <c r="H554" s="4"/>
    </row>
    <row r="555" spans="2:8">
      <c r="B555" s="3"/>
      <c r="C555" s="5"/>
      <c r="D555" s="5"/>
      <c r="E555" s="5"/>
      <c r="F555" s="2"/>
      <c r="H555" s="4"/>
    </row>
    <row r="556" spans="2:8">
      <c r="B556" s="3"/>
      <c r="C556" s="5"/>
      <c r="D556" s="5"/>
      <c r="E556" s="5"/>
      <c r="F556" s="2"/>
      <c r="H556" s="4"/>
    </row>
    <row r="557" spans="2:8">
      <c r="B557" s="3"/>
      <c r="C557" s="5"/>
      <c r="D557" s="5"/>
      <c r="E557" s="5"/>
      <c r="F557" s="2"/>
      <c r="H557" s="4"/>
    </row>
    <row r="558" spans="2:8">
      <c r="B558" s="3"/>
      <c r="C558" s="5"/>
      <c r="D558" s="5"/>
      <c r="E558" s="5"/>
      <c r="F558" s="2"/>
      <c r="H558" s="4"/>
    </row>
    <row r="559" spans="2:8">
      <c r="B559" s="3"/>
      <c r="C559" s="5"/>
      <c r="D559" s="5"/>
      <c r="E559" s="5"/>
      <c r="F559" s="2"/>
      <c r="H559" s="4"/>
    </row>
    <row r="560" spans="2:8">
      <c r="B560" s="3"/>
      <c r="C560" s="5"/>
      <c r="D560" s="5"/>
      <c r="E560" s="5"/>
      <c r="F560" s="2"/>
      <c r="H560" s="4"/>
    </row>
    <row r="561" spans="2:8">
      <c r="B561" s="3"/>
      <c r="C561" s="5"/>
      <c r="D561" s="5"/>
      <c r="E561" s="5"/>
      <c r="F561" s="2"/>
      <c r="H561" s="4"/>
    </row>
    <row r="562" spans="2:8">
      <c r="B562" s="3"/>
      <c r="C562" s="5"/>
      <c r="D562" s="5"/>
      <c r="E562" s="5"/>
      <c r="F562" s="2"/>
      <c r="H562" s="4"/>
    </row>
    <row r="563" spans="2:8">
      <c r="B563" s="3"/>
      <c r="C563" s="5"/>
      <c r="D563" s="5"/>
      <c r="E563" s="5"/>
      <c r="F563" s="2"/>
      <c r="H563" s="4"/>
    </row>
    <row r="564" spans="2:8">
      <c r="B564" s="3"/>
      <c r="C564" s="5"/>
      <c r="D564" s="5"/>
      <c r="E564" s="5"/>
      <c r="F564" s="2"/>
      <c r="H564" s="4"/>
    </row>
    <row r="565" spans="2:8">
      <c r="B565" s="3"/>
      <c r="C565" s="5"/>
      <c r="D565" s="5"/>
      <c r="E565" s="5"/>
      <c r="F565" s="2"/>
      <c r="H565" s="4"/>
    </row>
    <row r="566" spans="2:8">
      <c r="B566" s="3"/>
      <c r="C566" s="5"/>
      <c r="D566" s="5"/>
      <c r="E566" s="5"/>
      <c r="F566" s="2"/>
      <c r="H566" s="4"/>
    </row>
    <row r="567" spans="2:8">
      <c r="B567" s="3"/>
      <c r="C567" s="5"/>
      <c r="D567" s="5"/>
      <c r="E567" s="5"/>
      <c r="F567" s="2"/>
      <c r="H567" s="4"/>
    </row>
    <row r="568" spans="2:8">
      <c r="B568" s="3"/>
      <c r="C568" s="5"/>
      <c r="D568" s="5"/>
      <c r="E568" s="5"/>
      <c r="F568" s="2"/>
      <c r="H568" s="4"/>
    </row>
    <row r="569" spans="2:8">
      <c r="B569" s="3"/>
      <c r="C569" s="5"/>
      <c r="D569" s="5"/>
      <c r="E569" s="5"/>
      <c r="F569" s="2"/>
      <c r="H569" s="4"/>
    </row>
    <row r="570" spans="2:8">
      <c r="B570" s="3"/>
      <c r="C570" s="5"/>
      <c r="D570" s="5"/>
      <c r="E570" s="5"/>
      <c r="F570" s="2"/>
      <c r="H570" s="4"/>
    </row>
    <row r="571" spans="2:8">
      <c r="B571" s="3"/>
      <c r="C571" s="5"/>
      <c r="D571" s="5"/>
      <c r="E571" s="5"/>
      <c r="F571" s="2"/>
      <c r="H571" s="4"/>
    </row>
    <row r="572" spans="2:8">
      <c r="B572" s="3"/>
      <c r="C572" s="5"/>
      <c r="D572" s="5"/>
      <c r="E572" s="5"/>
      <c r="F572" s="2"/>
      <c r="H572" s="4"/>
    </row>
    <row r="573" spans="2:8">
      <c r="B573" s="3"/>
      <c r="C573" s="5"/>
      <c r="D573" s="5"/>
      <c r="E573" s="5"/>
      <c r="F573" s="2"/>
      <c r="H573" s="4"/>
    </row>
    <row r="574" spans="2:8">
      <c r="B574" s="3"/>
      <c r="C574" s="5"/>
      <c r="D574" s="5"/>
      <c r="E574" s="5"/>
      <c r="F574" s="2"/>
      <c r="H574" s="4"/>
    </row>
    <row r="575" spans="2:8">
      <c r="B575" s="3"/>
      <c r="C575" s="5"/>
      <c r="D575" s="5"/>
      <c r="E575" s="5"/>
      <c r="F575" s="2"/>
      <c r="H575" s="4"/>
    </row>
    <row r="576" spans="2:8">
      <c r="B576" s="3"/>
      <c r="C576" s="5"/>
      <c r="D576" s="5"/>
      <c r="E576" s="5"/>
      <c r="F576" s="2"/>
      <c r="H576" s="4"/>
    </row>
    <row r="577" spans="2:8">
      <c r="B577" s="3"/>
      <c r="C577" s="5"/>
      <c r="D577" s="5"/>
      <c r="E577" s="5"/>
      <c r="F577" s="2"/>
      <c r="H577" s="4"/>
    </row>
    <row r="578" spans="2:8">
      <c r="B578" s="3"/>
      <c r="C578" s="5"/>
      <c r="D578" s="5"/>
      <c r="E578" s="5"/>
      <c r="F578" s="2"/>
      <c r="H578" s="4"/>
    </row>
    <row r="579" spans="2:8">
      <c r="B579" s="3"/>
      <c r="C579" s="5"/>
      <c r="D579" s="5"/>
      <c r="E579" s="5"/>
      <c r="F579" s="2"/>
      <c r="H579" s="4"/>
    </row>
    <row r="580" spans="2:8">
      <c r="B580" s="3"/>
      <c r="C580" s="5"/>
      <c r="D580" s="5"/>
      <c r="E580" s="5"/>
      <c r="F580" s="2"/>
      <c r="H580" s="4"/>
    </row>
    <row r="581" spans="2:8">
      <c r="B581" s="3"/>
      <c r="C581" s="5"/>
      <c r="D581" s="5"/>
      <c r="E581" s="5"/>
      <c r="F581" s="2"/>
      <c r="H581" s="4"/>
    </row>
    <row r="582" spans="2:8">
      <c r="B582" s="3"/>
      <c r="C582" s="5"/>
      <c r="D582" s="5"/>
      <c r="E582" s="5"/>
      <c r="F582" s="2"/>
      <c r="H582" s="4"/>
    </row>
    <row r="583" spans="2:8">
      <c r="B583" s="3"/>
      <c r="C583" s="5"/>
      <c r="D583" s="5"/>
      <c r="E583" s="5"/>
      <c r="F583" s="2"/>
      <c r="H583" s="4"/>
    </row>
    <row r="584" spans="2:8">
      <c r="B584" s="3"/>
      <c r="C584" s="5"/>
      <c r="D584" s="5"/>
      <c r="E584" s="5"/>
      <c r="F584" s="2"/>
      <c r="H584" s="4"/>
    </row>
    <row r="585" spans="2:8">
      <c r="B585" s="3"/>
      <c r="C585" s="5"/>
      <c r="D585" s="5"/>
      <c r="E585" s="5"/>
      <c r="F585" s="2"/>
      <c r="H585" s="4"/>
    </row>
    <row r="586" spans="2:8">
      <c r="B586" s="3"/>
      <c r="C586" s="5"/>
      <c r="D586" s="5"/>
      <c r="E586" s="5"/>
      <c r="F586" s="2"/>
      <c r="H586" s="4"/>
    </row>
    <row r="587" spans="2:8">
      <c r="B587" s="3"/>
      <c r="C587" s="5"/>
      <c r="D587" s="5"/>
      <c r="E587" s="5"/>
      <c r="F587" s="2"/>
      <c r="H587" s="4"/>
    </row>
    <row r="588" spans="2:8">
      <c r="B588" s="3"/>
      <c r="C588" s="5"/>
      <c r="D588" s="5"/>
      <c r="E588" s="5"/>
      <c r="F588" s="2"/>
      <c r="H588" s="4"/>
    </row>
    <row r="589" spans="2:8">
      <c r="B589" s="3"/>
      <c r="C589" s="5"/>
      <c r="D589" s="5"/>
      <c r="E589" s="5"/>
      <c r="F589" s="2"/>
      <c r="H589" s="4"/>
    </row>
    <row r="590" spans="2:8">
      <c r="B590" s="3"/>
      <c r="C590" s="5"/>
      <c r="D590" s="5"/>
      <c r="E590" s="5"/>
      <c r="F590" s="2"/>
      <c r="H590" s="4"/>
    </row>
    <row r="591" spans="2:8">
      <c r="B591" s="3"/>
      <c r="C591" s="5"/>
      <c r="D591" s="5"/>
      <c r="E591" s="5"/>
      <c r="F591" s="2"/>
      <c r="H591" s="4"/>
    </row>
    <row r="592" spans="2:8">
      <c r="B592" s="3"/>
      <c r="C592" s="5"/>
      <c r="D592" s="5"/>
      <c r="E592" s="5"/>
      <c r="F592" s="2"/>
      <c r="H592" s="4"/>
    </row>
    <row r="593" spans="2:8">
      <c r="B593" s="3"/>
      <c r="C593" s="5"/>
      <c r="D593" s="5"/>
      <c r="E593" s="5"/>
      <c r="F593" s="2"/>
      <c r="H593" s="4"/>
    </row>
    <row r="594" spans="2:8">
      <c r="B594" s="3"/>
      <c r="C594" s="5"/>
      <c r="D594" s="5"/>
      <c r="E594" s="5"/>
      <c r="F594" s="2"/>
      <c r="H594" s="4"/>
    </row>
    <row r="595" spans="2:8">
      <c r="B595" s="3"/>
      <c r="C595" s="5"/>
      <c r="D595" s="5"/>
      <c r="E595" s="5"/>
      <c r="F595" s="2"/>
      <c r="H595" s="4"/>
    </row>
    <row r="596" spans="2:8">
      <c r="B596" s="3"/>
      <c r="C596" s="5"/>
      <c r="D596" s="5"/>
      <c r="E596" s="5"/>
      <c r="F596" s="2"/>
      <c r="H596" s="4"/>
    </row>
    <row r="597" spans="2:8">
      <c r="B597" s="3"/>
      <c r="C597" s="5"/>
      <c r="D597" s="5"/>
      <c r="E597" s="5"/>
      <c r="F597" s="2"/>
      <c r="H597" s="4"/>
    </row>
    <row r="598" spans="2:8">
      <c r="B598" s="3"/>
      <c r="C598" s="5"/>
      <c r="D598" s="5"/>
      <c r="E598" s="5"/>
      <c r="F598" s="2"/>
      <c r="H598" s="4"/>
    </row>
    <row r="599" spans="2:8">
      <c r="B599" s="3"/>
      <c r="C599" s="5"/>
      <c r="D599" s="5"/>
      <c r="E599" s="5"/>
      <c r="F599" s="2"/>
      <c r="H599" s="4"/>
    </row>
    <row r="600" spans="2:8">
      <c r="B600" s="3"/>
      <c r="C600" s="5"/>
      <c r="D600" s="5"/>
      <c r="E600" s="5"/>
      <c r="F600" s="2"/>
      <c r="H600" s="4"/>
    </row>
    <row r="601" spans="2:8">
      <c r="B601" s="3"/>
      <c r="C601" s="5"/>
      <c r="D601" s="5"/>
      <c r="E601" s="5"/>
      <c r="F601" s="2"/>
      <c r="H601" s="4"/>
    </row>
    <row r="602" spans="2:8">
      <c r="B602" s="3"/>
      <c r="C602" s="5"/>
      <c r="D602" s="5"/>
      <c r="E602" s="5"/>
      <c r="F602" s="2"/>
      <c r="H602" s="4"/>
    </row>
    <row r="603" spans="2:8">
      <c r="B603" s="3"/>
      <c r="C603" s="5"/>
      <c r="D603" s="5"/>
      <c r="E603" s="5"/>
      <c r="F603" s="2"/>
      <c r="H603" s="4"/>
    </row>
    <row r="604" spans="2:8">
      <c r="B604" s="3"/>
      <c r="C604" s="5"/>
      <c r="D604" s="5"/>
      <c r="E604" s="5"/>
      <c r="F604" s="2"/>
      <c r="H604" s="4"/>
    </row>
    <row r="605" spans="2:8">
      <c r="B605" s="3"/>
      <c r="C605" s="5"/>
      <c r="D605" s="5"/>
      <c r="E605" s="5"/>
      <c r="F605" s="2"/>
      <c r="H605" s="4"/>
    </row>
    <row r="606" spans="2:8">
      <c r="B606" s="3"/>
      <c r="C606" s="5"/>
      <c r="D606" s="5"/>
      <c r="E606" s="5"/>
      <c r="F606" s="2"/>
      <c r="H606" s="4"/>
    </row>
    <row r="607" spans="2:8">
      <c r="B607" s="3"/>
      <c r="C607" s="5"/>
      <c r="D607" s="5"/>
      <c r="E607" s="5"/>
      <c r="F607" s="2"/>
      <c r="H607" s="4"/>
    </row>
    <row r="608" spans="2:8">
      <c r="B608" s="3"/>
      <c r="C608" s="5"/>
      <c r="D608" s="5"/>
      <c r="E608" s="5"/>
      <c r="F608" s="2"/>
      <c r="H608" s="4"/>
    </row>
    <row r="609" spans="2:8">
      <c r="B609" s="3"/>
      <c r="C609" s="5"/>
      <c r="D609" s="5"/>
      <c r="E609" s="5"/>
      <c r="F609" s="2"/>
      <c r="H609" s="4"/>
    </row>
    <row r="610" spans="2:8">
      <c r="B610" s="3"/>
      <c r="C610" s="5"/>
      <c r="D610" s="5"/>
      <c r="E610" s="5"/>
      <c r="F610" s="2"/>
      <c r="H610" s="4"/>
    </row>
    <row r="611" spans="2:8">
      <c r="B611" s="3"/>
      <c r="C611" s="5"/>
      <c r="D611" s="5"/>
      <c r="E611" s="5"/>
      <c r="F611" s="2"/>
      <c r="H611" s="4"/>
    </row>
    <row r="612" spans="2:8">
      <c r="B612" s="3"/>
      <c r="C612" s="5"/>
      <c r="D612" s="5"/>
      <c r="E612" s="5"/>
      <c r="F612" s="2"/>
      <c r="H612" s="4"/>
    </row>
    <row r="613" spans="2:8">
      <c r="B613" s="3"/>
      <c r="C613" s="5"/>
      <c r="D613" s="5"/>
      <c r="E613" s="5"/>
      <c r="F613" s="2"/>
      <c r="H613" s="4"/>
    </row>
    <row r="614" spans="2:8">
      <c r="B614" s="3"/>
      <c r="C614" s="5"/>
      <c r="D614" s="5"/>
      <c r="E614" s="5"/>
      <c r="F614" s="2"/>
      <c r="H614" s="4"/>
    </row>
    <row r="615" spans="2:8">
      <c r="B615" s="3"/>
      <c r="C615" s="5"/>
      <c r="D615" s="5"/>
      <c r="E615" s="5"/>
      <c r="F615" s="2"/>
      <c r="H615" s="4"/>
    </row>
    <row r="616" spans="2:8">
      <c r="B616" s="3"/>
      <c r="C616" s="5"/>
      <c r="D616" s="5"/>
      <c r="E616" s="5"/>
      <c r="F616" s="2"/>
      <c r="H616" s="4"/>
    </row>
    <row r="617" spans="2:8">
      <c r="B617" s="3"/>
      <c r="C617" s="5"/>
      <c r="D617" s="5"/>
      <c r="E617" s="5"/>
      <c r="F617" s="2"/>
      <c r="H617" s="4"/>
    </row>
    <row r="618" spans="2:8">
      <c r="B618" s="3"/>
      <c r="C618" s="5"/>
      <c r="D618" s="5"/>
      <c r="E618" s="5"/>
      <c r="F618" s="2"/>
      <c r="H618" s="4"/>
    </row>
    <row r="619" spans="2:8">
      <c r="B619" s="3"/>
      <c r="C619" s="5"/>
      <c r="D619" s="5"/>
      <c r="E619" s="5"/>
      <c r="F619" s="2"/>
      <c r="H619" s="4"/>
    </row>
    <row r="620" spans="2:8">
      <c r="B620" s="3"/>
      <c r="C620" s="5"/>
      <c r="D620" s="5"/>
      <c r="E620" s="5"/>
      <c r="F620" s="2"/>
      <c r="H620" s="4"/>
    </row>
    <row r="621" spans="2:8">
      <c r="B621" s="3"/>
      <c r="C621" s="5"/>
      <c r="D621" s="5"/>
      <c r="E621" s="5"/>
      <c r="F621" s="2"/>
      <c r="H621" s="4"/>
    </row>
    <row r="622" spans="2:8">
      <c r="B622" s="3"/>
      <c r="C622" s="5"/>
      <c r="D622" s="5"/>
      <c r="E622" s="5"/>
      <c r="F622" s="2"/>
      <c r="H622" s="4"/>
    </row>
    <row r="623" spans="2:8">
      <c r="B623" s="3"/>
      <c r="C623" s="5"/>
      <c r="D623" s="5"/>
      <c r="E623" s="5"/>
      <c r="F623" s="2"/>
      <c r="H623" s="4"/>
    </row>
    <row r="624" spans="2:8">
      <c r="B624" s="3"/>
      <c r="C624" s="5"/>
      <c r="D624" s="5"/>
      <c r="E624" s="5"/>
      <c r="F624" s="2"/>
      <c r="H624" s="4"/>
    </row>
    <row r="625" spans="2:8">
      <c r="B625" s="3"/>
      <c r="C625" s="5"/>
      <c r="D625" s="5"/>
      <c r="E625" s="5"/>
      <c r="F625" s="2"/>
      <c r="H625" s="4"/>
    </row>
    <row r="626" spans="2:8">
      <c r="B626" s="3"/>
      <c r="C626" s="5"/>
      <c r="D626" s="5"/>
      <c r="E626" s="5"/>
      <c r="F626" s="2"/>
      <c r="H626" s="4"/>
    </row>
    <row r="627" spans="2:9">
      <c r="B627"/>
      <c r="C627"/>
      <c r="D627"/>
      <c r="E627"/>
      <c r="F627"/>
      <c r="G627"/>
      <c r="I627" s="25"/>
    </row>
    <row r="628" spans="2:9">
      <c r="B628"/>
      <c r="C628"/>
      <c r="D628"/>
      <c r="E628"/>
      <c r="F628"/>
      <c r="G628"/>
      <c r="I628" s="25"/>
    </row>
    <row r="629" spans="2:9">
      <c r="B629"/>
      <c r="C629"/>
      <c r="D629"/>
      <c r="E629"/>
      <c r="F629"/>
      <c r="G629"/>
      <c r="I629" s="25"/>
    </row>
    <row r="630" spans="2:9">
      <c r="B630"/>
      <c r="C630"/>
      <c r="D630"/>
      <c r="E630"/>
      <c r="F630"/>
      <c r="G630"/>
      <c r="I630" s="25"/>
    </row>
    <row r="631" spans="2:9">
      <c r="B631"/>
      <c r="C631"/>
      <c r="D631"/>
      <c r="E631"/>
      <c r="F631"/>
      <c r="G631"/>
      <c r="I631" s="25"/>
    </row>
    <row r="639" spans="10:10">
      <c r="J639"/>
    </row>
    <row r="640" spans="10:10">
      <c r="J640"/>
    </row>
    <row r="641" spans="10:10">
      <c r="J641"/>
    </row>
    <row r="642" spans="1:10">
      <c r="A642" s="26"/>
      <c r="J642"/>
    </row>
    <row r="643" spans="1:10">
      <c r="A643" s="26"/>
      <c r="J643"/>
    </row>
    <row r="690" spans="11:22">
      <c r="K690"/>
      <c r="L690"/>
      <c r="M690"/>
      <c r="N690"/>
      <c r="O690"/>
      <c r="P690"/>
      <c r="Q690"/>
      <c r="R690"/>
      <c r="S690"/>
      <c r="T690"/>
      <c r="U690"/>
      <c r="V690"/>
    </row>
    <row r="691" spans="11:22">
      <c r="K691"/>
      <c r="L691"/>
      <c r="M691"/>
      <c r="N691"/>
      <c r="O691"/>
      <c r="P691"/>
      <c r="Q691"/>
      <c r="R691"/>
      <c r="S691"/>
      <c r="T691"/>
      <c r="U691"/>
      <c r="V691"/>
    </row>
    <row r="692" spans="11:22">
      <c r="K692"/>
      <c r="L692"/>
      <c r="M692"/>
      <c r="N692"/>
      <c r="O692"/>
      <c r="P692"/>
      <c r="Q692"/>
      <c r="R692"/>
      <c r="S692"/>
      <c r="T692"/>
      <c r="U692"/>
      <c r="V692"/>
    </row>
    <row r="693" spans="11:22">
      <c r="K693"/>
      <c r="L693"/>
      <c r="M693"/>
      <c r="N693"/>
      <c r="O693"/>
      <c r="P693"/>
      <c r="Q693"/>
      <c r="R693"/>
      <c r="S693"/>
      <c r="T693"/>
      <c r="U693"/>
      <c r="V693"/>
    </row>
    <row r="694" spans="11:22">
      <c r="K694"/>
      <c r="L694"/>
      <c r="M694"/>
      <c r="N694"/>
      <c r="O694"/>
      <c r="P694"/>
      <c r="Q694"/>
      <c r="R694"/>
      <c r="S694"/>
      <c r="T694"/>
      <c r="U694"/>
      <c r="V694"/>
    </row>
    <row r="699" ht="13.5" customHeight="1"/>
  </sheetData>
  <mergeCells count="33">
    <mergeCell ref="C304:C305"/>
    <mergeCell ref="C307:C308"/>
    <mergeCell ref="I17:I18"/>
    <mergeCell ref="I21:I23"/>
    <mergeCell ref="I24:I27"/>
    <mergeCell ref="I28:I29"/>
    <mergeCell ref="I32:I33"/>
    <mergeCell ref="I110:I111"/>
    <mergeCell ref="I112:I113"/>
    <mergeCell ref="I274:I278"/>
    <mergeCell ref="I331:I332"/>
    <mergeCell ref="I337:I338"/>
    <mergeCell ref="I340:I342"/>
    <mergeCell ref="J2:J15"/>
    <mergeCell ref="J21:J23"/>
    <mergeCell ref="J24:J27"/>
    <mergeCell ref="J114:J115"/>
    <mergeCell ref="J119:J121"/>
    <mergeCell ref="J156:J158"/>
    <mergeCell ref="J159:J162"/>
    <mergeCell ref="J163:J167"/>
    <mergeCell ref="J168:J171"/>
    <mergeCell ref="J172:J181"/>
    <mergeCell ref="J182:J185"/>
    <mergeCell ref="J186:J190"/>
    <mergeCell ref="J191:J194"/>
    <mergeCell ref="J241:J243"/>
    <mergeCell ref="J251:J252"/>
    <mergeCell ref="J253:J260"/>
    <mergeCell ref="J306:J307"/>
    <mergeCell ref="J310:J312"/>
    <mergeCell ref="J328:J336"/>
    <mergeCell ref="J337:J342"/>
  </mergeCells>
  <hyperlinks>
    <hyperlink ref="H2" r:id="rId1" display="PMID:30602610"/>
    <hyperlink ref="H244" r:id="rId2" display="PMID:34381119"/>
    <hyperlink ref="H302" r:id="rId3" display="PMID:32253432" tooltip="https://doi.org/10.2807/1560-7917.ES.2019.24.12.1900170"/>
    <hyperlink ref="H297" r:id="rId4" display="PMID:31541547"/>
    <hyperlink ref="H159" r:id="rId5" display="PMID:33055248"/>
    <hyperlink ref="H168" r:id="rId5" display="PMID:33055248"/>
    <hyperlink ref="H28" r:id="rId6" display="PMID:33202972" tooltip="https://doi.org/10.3390/v12111304 "/>
    <hyperlink ref="H30" r:id="rId7" display="PMID:32004620"/>
    <hyperlink ref="H16" r:id="rId8" display="PMID:31228489" tooltip="https://doi.org/10.1016/j.antiviral.2019.104539"/>
    <hyperlink ref="H21" r:id="rId9" display="PMID:32887429"/>
    <hyperlink ref="H172" r:id="rId5" display="PMID:33055248"/>
    <hyperlink ref="H3" r:id="rId1" display="PMID:30602610"/>
    <hyperlink ref="H4" r:id="rId1" display="PMID:30602610"/>
    <hyperlink ref="H6" r:id="rId1" display="PMID:30602610"/>
    <hyperlink ref="H8" r:id="rId1" display="PMID:30602610"/>
    <hyperlink ref="H10" r:id="rId1" display="PMID:30602610"/>
    <hyperlink ref="H12" r:id="rId1" display="PMID:30602610"/>
    <hyperlink ref="H14" r:id="rId1" display="PMID:30602610"/>
    <hyperlink ref="H5" r:id="rId1" display="PMID:30602610"/>
    <hyperlink ref="H7" r:id="rId1" display="PMID:30602610"/>
    <hyperlink ref="H9" r:id="rId1" display="PMID:30602610"/>
    <hyperlink ref="H11" r:id="rId1" display="PMID:30602610"/>
    <hyperlink ref="H13" r:id="rId1" display="PMID:30602610"/>
    <hyperlink ref="H15" r:id="rId1" display="PMID:30602610"/>
    <hyperlink ref="H17" r:id="rId8" display="PMID:31228489" tooltip="https://doi.org/10.1016/j.antiviral.2019.104539"/>
    <hyperlink ref="H18" r:id="rId8" display="PMID:31228489" tooltip="https://doi.org/10.1016/j.antiviral.2019.104539"/>
    <hyperlink ref="H19" r:id="rId8" display="PMID:31228489" tooltip="https://doi.org/10.1016/j.antiviral.2019.104539"/>
    <hyperlink ref="H20" r:id="rId8" display="PMID:31228489" tooltip="https://doi.org/10.1016/j.antiviral.2019.104539"/>
    <hyperlink ref="H22" r:id="rId9" display="PMID:32887429"/>
    <hyperlink ref="H23" r:id="rId9" display="PMID:32887429"/>
    <hyperlink ref="H29" r:id="rId6" display="PMID:33202972" tooltip="https://doi.org/10.3390/v12111304 "/>
    <hyperlink ref="H31" r:id="rId7" display="PMID:32004620"/>
    <hyperlink ref="H32" r:id="rId7" display="PMID:32004620"/>
    <hyperlink ref="H33" r:id="rId7" display="PMID:32004620"/>
    <hyperlink ref="H34" r:id="rId7" display="PMID:32004620"/>
    <hyperlink ref="H160" r:id="rId5" display="PMID:33055248"/>
    <hyperlink ref="H161" r:id="rId5" display="PMID:33055248"/>
    <hyperlink ref="H162" r:id="rId5" display="PMID:33055248"/>
    <hyperlink ref="H245" r:id="rId2" display="PMID:34381119"/>
    <hyperlink ref="H169" r:id="rId5" display="PMID:33055248"/>
    <hyperlink ref="H170" r:id="rId5" display="PMID:33055248"/>
    <hyperlink ref="H171" r:id="rId5" display="PMID:33055248"/>
    <hyperlink ref="H173" r:id="rId5" display="PMID:33055248"/>
    <hyperlink ref="H174" r:id="rId5" display="PMID:33055248"/>
    <hyperlink ref="H175" r:id="rId5" display="PMID:33055248"/>
    <hyperlink ref="H176" r:id="rId5" display="PMID:33055248"/>
    <hyperlink ref="H177" r:id="rId5" display="PMID:33055248"/>
    <hyperlink ref="H178" r:id="rId5" display="PMID:33055248"/>
    <hyperlink ref="H179" r:id="rId5" display="PMID:33055248"/>
    <hyperlink ref="H180" r:id="rId5" display="PMID:33055248"/>
    <hyperlink ref="H296" r:id="rId10" display="PMID:31436527"/>
    <hyperlink ref="H181" r:id="rId5" display="PMID:33055248"/>
    <hyperlink ref="H280" r:id="rId11" display="PMID:17061402" tooltip="https://www.ncbi.nlm.nih.gov/pubmed/17061402"/>
    <hyperlink ref="H281" r:id="rId12" display="PMID:25635767" tooltip="https://www.ncbi.nlm.nih.gov/pubmed/25635767"/>
    <hyperlink ref="H282" r:id="rId12" display="PMID:25635767" tooltip="https://www.ncbi.nlm.nih.gov/pubmed/25635767"/>
    <hyperlink ref="H284" r:id="rId12" display="PMID:25635767" tooltip="https://www.ncbi.nlm.nih.gov/pubmed/25635767"/>
    <hyperlink ref="H286" r:id="rId11" display="PMID:17061402" tooltip="https://www.ncbi.nlm.nih.gov/pubmed/17061402"/>
    <hyperlink ref="H287" r:id="rId13" display="PMID:DOI: 10.3969/j.issn.1008-0589.2012.09.02" tooltip="https://doi.org/10.3969/j.issn.1008-0589.2012.09.02"/>
    <hyperlink ref="H288" r:id="rId12" display="PMID:25635767" tooltip="https://www.ncbi.nlm.nih.gov/pubmed/25635767"/>
    <hyperlink ref="H289" r:id="rId14" display="PMID:1951297" tooltip="https://www.ncbi.nlm.nih.gov/pubmed/1951297"/>
    <hyperlink ref="H290" r:id="rId14" display="PMID:1951297" tooltip="https://www.ncbi.nlm.nih.gov/pubmed/1951297"/>
    <hyperlink ref="H292" r:id="rId12" display="PMID:25635767" tooltip="https://www.ncbi.nlm.nih.gov/pubmed/25635767"/>
    <hyperlink ref="H303" r:id="rId15" display="PMID:32253432" tooltip="https://www.ncbi.nlm.nih.gov/pubmed/30670144"/>
    <hyperlink ref="H304" r:id="rId15" display="PMID:30670144" tooltip="https://www.ncbi.nlm.nih.gov/pubmed/30670144"/>
    <hyperlink ref="H305" r:id="rId15" display="PMID:30670144" tooltip="https://www.ncbi.nlm.nih.gov/pubmed/30670144"/>
    <hyperlink ref="H306" r:id="rId15" display="PMID:30670144" tooltip="https://www.ncbi.nlm.nih.gov/pubmed/30670144"/>
    <hyperlink ref="H307" r:id="rId16" display="PMID:30771405" tooltip="https://www.ncbi.nlm.nih.gov/pubmed/30771405"/>
    <hyperlink ref="H308" r:id="rId16" display="PMID:30771405" tooltip="https://www.ncbi.nlm.nih.gov/pubmed/30771405"/>
    <hyperlink ref="H309" r:id="rId16" display="PMID:30771405" tooltip="https://www.ncbi.nlm.nih.gov/pubmed/30771405"/>
    <hyperlink ref="H310" r:id="rId15" display="PMID:30670144" tooltip="https://www.ncbi.nlm.nih.gov/pubmed/30670144"/>
    <hyperlink ref="H311" r:id="rId15" display="PMID:30670144" tooltip="https://www.ncbi.nlm.nih.gov/pubmed/30670144"/>
    <hyperlink ref="H312" r:id="rId15" display="PMID:30670144" tooltip="https://www.ncbi.nlm.nih.gov/pubmed/30670144"/>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tabSelected="1" topLeftCell="A19" workbookViewId="0">
      <selection activeCell="G32" sqref="G32"/>
    </sheetView>
  </sheetViews>
  <sheetFormatPr defaultColWidth="9.02654867256637" defaultRowHeight="13.85"/>
  <cols>
    <col min="1" max="1" width="16.2035398230088" customWidth="1"/>
    <col min="2" max="2" width="11.8230088495575" customWidth="1"/>
    <col min="3" max="3" width="12.4867256637168" customWidth="1"/>
    <col min="4" max="4" width="12.6194690265487" customWidth="1"/>
    <col min="5" max="5" width="13.1504424778761" customWidth="1"/>
    <col min="6" max="6" width="13.5486725663717" customWidth="1"/>
    <col min="7" max="7" width="13.8849557522124" customWidth="1"/>
    <col min="8" max="8" width="17.7964601769912" customWidth="1"/>
    <col min="9" max="9" width="62.3982300884956" customWidth="1"/>
    <col min="10" max="10" width="50.1150442477876" customWidth="1"/>
  </cols>
  <sheetData>
    <row r="1" ht="13.9" spans="1:10">
      <c r="A1" s="1" t="s">
        <v>0</v>
      </c>
      <c r="B1" s="2" t="s">
        <v>1</v>
      </c>
      <c r="C1" s="2" t="s">
        <v>2</v>
      </c>
      <c r="D1" s="2" t="s">
        <v>3</v>
      </c>
      <c r="E1" s="2" t="s">
        <v>4</v>
      </c>
      <c r="F1" s="2" t="s">
        <v>5</v>
      </c>
      <c r="G1" s="2" t="s">
        <v>6</v>
      </c>
      <c r="H1" s="2" t="s">
        <v>7</v>
      </c>
      <c r="I1" s="8" t="s">
        <v>8</v>
      </c>
      <c r="J1" s="1" t="s">
        <v>9</v>
      </c>
    </row>
    <row r="2" ht="41.65" spans="1:10">
      <c r="A2" s="1" t="s">
        <v>413</v>
      </c>
      <c r="B2" s="2" t="s">
        <v>414</v>
      </c>
      <c r="C2" s="3" t="s">
        <v>414</v>
      </c>
      <c r="D2" s="3" t="s">
        <v>414</v>
      </c>
      <c r="E2" s="2"/>
      <c r="F2" s="2"/>
      <c r="G2" s="2"/>
      <c r="H2" s="4" t="s">
        <v>415</v>
      </c>
      <c r="I2" s="8" t="s">
        <v>416</v>
      </c>
      <c r="J2" s="1"/>
    </row>
    <row r="3" ht="55.5" spans="1:10">
      <c r="A3" s="1" t="s">
        <v>413</v>
      </c>
      <c r="B3" s="2" t="s">
        <v>417</v>
      </c>
      <c r="C3" s="3" t="s">
        <v>417</v>
      </c>
      <c r="D3" s="3" t="s">
        <v>417</v>
      </c>
      <c r="E3" s="2"/>
      <c r="F3" s="2"/>
      <c r="G3" s="2"/>
      <c r="H3" s="4" t="s">
        <v>418</v>
      </c>
      <c r="I3" s="8" t="s">
        <v>419</v>
      </c>
      <c r="J3" s="1"/>
    </row>
    <row r="4" spans="1:10">
      <c r="A4" s="1" t="s">
        <v>413</v>
      </c>
      <c r="B4" s="1"/>
      <c r="C4" s="1"/>
      <c r="D4" s="2" t="s">
        <v>420</v>
      </c>
      <c r="E4" s="1"/>
      <c r="F4" s="1"/>
      <c r="G4" s="1"/>
      <c r="H4" s="4" t="s">
        <v>421</v>
      </c>
      <c r="I4" s="8"/>
      <c r="J4" s="1"/>
    </row>
    <row r="5" spans="1:10">
      <c r="A5" s="1" t="s">
        <v>413</v>
      </c>
      <c r="B5" s="2" t="s">
        <v>422</v>
      </c>
      <c r="C5" s="2" t="s">
        <v>422</v>
      </c>
      <c r="D5" s="3" t="s">
        <v>422</v>
      </c>
      <c r="E5" s="2"/>
      <c r="F5" s="2"/>
      <c r="G5" s="1"/>
      <c r="H5" s="4" t="s">
        <v>421</v>
      </c>
      <c r="I5" s="8"/>
      <c r="J5" s="1"/>
    </row>
    <row r="6" spans="1:10">
      <c r="A6" s="1" t="s">
        <v>413</v>
      </c>
      <c r="B6" s="3" t="s">
        <v>423</v>
      </c>
      <c r="C6" s="3" t="s">
        <v>423</v>
      </c>
      <c r="D6" s="3" t="s">
        <v>423</v>
      </c>
      <c r="E6" s="2"/>
      <c r="F6" s="2"/>
      <c r="G6" s="1"/>
      <c r="H6" s="4" t="s">
        <v>421</v>
      </c>
      <c r="I6" s="8"/>
      <c r="J6" s="1"/>
    </row>
    <row r="7" spans="1:10">
      <c r="A7" s="1" t="s">
        <v>413</v>
      </c>
      <c r="B7" s="2" t="s">
        <v>424</v>
      </c>
      <c r="C7" s="3" t="s">
        <v>424</v>
      </c>
      <c r="D7" s="5" t="s">
        <v>424</v>
      </c>
      <c r="E7" s="2"/>
      <c r="F7" s="2"/>
      <c r="G7" s="1"/>
      <c r="H7" s="4" t="s">
        <v>421</v>
      </c>
      <c r="I7" s="8"/>
      <c r="J7" s="1"/>
    </row>
    <row r="8" spans="1:10">
      <c r="A8" s="1" t="s">
        <v>413</v>
      </c>
      <c r="B8" s="2"/>
      <c r="C8" s="2" t="s">
        <v>425</v>
      </c>
      <c r="D8" s="2" t="s">
        <v>425</v>
      </c>
      <c r="E8" s="2"/>
      <c r="F8" s="2"/>
      <c r="G8" s="1"/>
      <c r="H8" s="4" t="s">
        <v>421</v>
      </c>
      <c r="I8" s="8"/>
      <c r="J8" s="1"/>
    </row>
    <row r="9" spans="1:10">
      <c r="A9" s="1" t="s">
        <v>413</v>
      </c>
      <c r="B9" s="2" t="s">
        <v>426</v>
      </c>
      <c r="C9" s="2"/>
      <c r="D9" s="2" t="s">
        <v>426</v>
      </c>
      <c r="E9" s="2"/>
      <c r="F9" s="2"/>
      <c r="G9" s="1"/>
      <c r="H9" s="4" t="s">
        <v>421</v>
      </c>
      <c r="I9" s="8"/>
      <c r="J9" s="1"/>
    </row>
    <row r="10" spans="1:10">
      <c r="A10" s="1" t="s">
        <v>413</v>
      </c>
      <c r="B10" s="2" t="s">
        <v>427</v>
      </c>
      <c r="C10" s="2"/>
      <c r="D10" s="3" t="s">
        <v>427</v>
      </c>
      <c r="E10" s="2"/>
      <c r="F10" s="2"/>
      <c r="G10" s="1"/>
      <c r="H10" s="4" t="s">
        <v>421</v>
      </c>
      <c r="I10" s="8"/>
      <c r="J10" s="1"/>
    </row>
    <row r="11" spans="1:10">
      <c r="A11" s="1" t="s">
        <v>413</v>
      </c>
      <c r="B11" s="2" t="s">
        <v>178</v>
      </c>
      <c r="C11" s="2" t="s">
        <v>178</v>
      </c>
      <c r="D11" s="3" t="s">
        <v>178</v>
      </c>
      <c r="E11" s="2"/>
      <c r="F11" s="2"/>
      <c r="G11" s="1"/>
      <c r="H11" s="4" t="s">
        <v>421</v>
      </c>
      <c r="I11" s="8"/>
      <c r="J11" s="1"/>
    </row>
    <row r="12" spans="1:10">
      <c r="A12" s="1" t="s">
        <v>413</v>
      </c>
      <c r="B12" s="2" t="s">
        <v>417</v>
      </c>
      <c r="C12" s="2" t="s">
        <v>417</v>
      </c>
      <c r="D12" s="2" t="s">
        <v>417</v>
      </c>
      <c r="E12" s="2"/>
      <c r="F12" s="2"/>
      <c r="G12" s="1"/>
      <c r="H12" s="4" t="s">
        <v>421</v>
      </c>
      <c r="I12" s="8"/>
      <c r="J12" s="1"/>
    </row>
    <row r="13" ht="41.65" spans="1:10">
      <c r="A13" s="1" t="s">
        <v>413</v>
      </c>
      <c r="B13" s="2" t="s">
        <v>428</v>
      </c>
      <c r="C13" s="2" t="s">
        <v>428</v>
      </c>
      <c r="D13" s="5" t="s">
        <v>428</v>
      </c>
      <c r="E13" s="2"/>
      <c r="F13" s="2"/>
      <c r="G13" s="1"/>
      <c r="H13" s="4" t="s">
        <v>429</v>
      </c>
      <c r="I13" s="8" t="s">
        <v>430</v>
      </c>
      <c r="J13" s="1"/>
    </row>
    <row r="14" ht="27.75" spans="1:10">
      <c r="A14" s="1" t="s">
        <v>413</v>
      </c>
      <c r="B14" s="2" t="s">
        <v>431</v>
      </c>
      <c r="C14" s="5" t="s">
        <v>431</v>
      </c>
      <c r="D14" s="5" t="s">
        <v>431</v>
      </c>
      <c r="E14" s="2"/>
      <c r="F14" s="2"/>
      <c r="G14" s="1"/>
      <c r="H14" s="4" t="s">
        <v>429</v>
      </c>
      <c r="I14" s="8" t="s">
        <v>432</v>
      </c>
      <c r="J14" s="1"/>
    </row>
    <row r="15" ht="129.55" spans="1:10">
      <c r="A15" s="1" t="s">
        <v>413</v>
      </c>
      <c r="B15" s="2" t="s">
        <v>433</v>
      </c>
      <c r="C15" s="3" t="s">
        <v>433</v>
      </c>
      <c r="D15" s="5" t="s">
        <v>433</v>
      </c>
      <c r="E15" s="2"/>
      <c r="F15" s="2"/>
      <c r="G15" s="1"/>
      <c r="H15" s="4" t="s">
        <v>429</v>
      </c>
      <c r="I15" s="8"/>
      <c r="J15" s="1" t="str">
        <f>_xlfn.DISPIMG("ID_E390CC383E5F4498AD584AC64AE91D55",1)</f>
        <v>=DISPIMG("ID_E390CC383E5F4498AD584AC64AE91D55",1)</v>
      </c>
    </row>
    <row r="16" spans="1:10">
      <c r="A16" s="1" t="s">
        <v>413</v>
      </c>
      <c r="B16" s="2"/>
      <c r="C16" s="2" t="s">
        <v>434</v>
      </c>
      <c r="D16" s="3" t="s">
        <v>434</v>
      </c>
      <c r="E16" s="2"/>
      <c r="F16" s="2"/>
      <c r="G16" s="1"/>
      <c r="H16" s="4" t="s">
        <v>429</v>
      </c>
      <c r="I16" s="8"/>
      <c r="J16" s="2" t="str">
        <f>_xlfn.DISPIMG("ID_B00376AF622E4DC49D79CF0F159BF31D",1)</f>
        <v>=DISPIMG("ID_B00376AF622E4DC49D79CF0F159BF31D",1)</v>
      </c>
    </row>
    <row r="17" ht="40.5" spans="1:10">
      <c r="A17" s="1" t="s">
        <v>413</v>
      </c>
      <c r="B17" s="3" t="s">
        <v>435</v>
      </c>
      <c r="C17" s="5" t="s">
        <v>435</v>
      </c>
      <c r="D17" s="5" t="s">
        <v>435</v>
      </c>
      <c r="E17" s="2"/>
      <c r="F17" s="2"/>
      <c r="G17" s="1"/>
      <c r="H17" s="4" t="s">
        <v>429</v>
      </c>
      <c r="I17" s="9" t="s">
        <v>436</v>
      </c>
      <c r="J17" s="2"/>
    </row>
    <row r="18" ht="27.75" spans="1:10">
      <c r="A18" s="1" t="s">
        <v>413</v>
      </c>
      <c r="B18" s="3" t="s">
        <v>437</v>
      </c>
      <c r="C18" s="3" t="s">
        <v>437</v>
      </c>
      <c r="D18" s="3" t="s">
        <v>437</v>
      </c>
      <c r="E18" s="2"/>
      <c r="F18" s="2"/>
      <c r="G18" s="1"/>
      <c r="H18" s="4" t="s">
        <v>429</v>
      </c>
      <c r="I18" s="8" t="s">
        <v>438</v>
      </c>
      <c r="J18" s="2"/>
    </row>
    <row r="19" spans="1:10">
      <c r="A19" s="1" t="s">
        <v>413</v>
      </c>
      <c r="B19" s="6" t="s">
        <v>439</v>
      </c>
      <c r="C19" s="2"/>
      <c r="D19" s="2"/>
      <c r="E19" s="2"/>
      <c r="F19" s="2"/>
      <c r="G19" s="1"/>
      <c r="H19" s="4" t="s">
        <v>440</v>
      </c>
      <c r="I19" s="10" t="s">
        <v>441</v>
      </c>
      <c r="J19" s="2"/>
    </row>
    <row r="20" spans="1:10">
      <c r="A20" s="1" t="s">
        <v>413</v>
      </c>
      <c r="B20" s="6" t="s">
        <v>442</v>
      </c>
      <c r="C20" s="2"/>
      <c r="D20" s="2"/>
      <c r="E20" s="2"/>
      <c r="F20" s="2"/>
      <c r="G20" s="1"/>
      <c r="H20" s="4" t="s">
        <v>440</v>
      </c>
      <c r="I20" s="10"/>
      <c r="J20" s="2"/>
    </row>
    <row r="21" ht="27.75" spans="1:10">
      <c r="A21" s="1" t="s">
        <v>413</v>
      </c>
      <c r="B21" s="3" t="s">
        <v>443</v>
      </c>
      <c r="C21" s="3" t="s">
        <v>443</v>
      </c>
      <c r="D21" s="5" t="s">
        <v>443</v>
      </c>
      <c r="E21" s="2" t="s">
        <v>443</v>
      </c>
      <c r="F21" s="2"/>
      <c r="G21" s="1"/>
      <c r="H21" s="4" t="s">
        <v>52</v>
      </c>
      <c r="I21" s="8" t="s">
        <v>444</v>
      </c>
      <c r="J21" s="2"/>
    </row>
    <row r="22" ht="27.75" spans="1:10">
      <c r="A22" s="1" t="s">
        <v>413</v>
      </c>
      <c r="B22" s="3" t="s">
        <v>445</v>
      </c>
      <c r="C22" s="5" t="s">
        <v>445</v>
      </c>
      <c r="D22" s="3" t="s">
        <v>445</v>
      </c>
      <c r="E22" s="2" t="s">
        <v>445</v>
      </c>
      <c r="F22" s="2"/>
      <c r="G22" s="1"/>
      <c r="H22" s="4" t="s">
        <v>52</v>
      </c>
      <c r="I22" s="8" t="s">
        <v>446</v>
      </c>
      <c r="J22" s="2"/>
    </row>
    <row r="23" ht="27.75" spans="1:10">
      <c r="A23" s="1" t="s">
        <v>413</v>
      </c>
      <c r="B23" s="3" t="s">
        <v>447</v>
      </c>
      <c r="C23" s="3" t="s">
        <v>447</v>
      </c>
      <c r="D23" s="2"/>
      <c r="E23" s="2"/>
      <c r="F23" s="2"/>
      <c r="G23" s="1"/>
      <c r="H23" s="4" t="s">
        <v>52</v>
      </c>
      <c r="I23" s="8" t="s">
        <v>448</v>
      </c>
      <c r="J23" s="2"/>
    </row>
    <row r="24" ht="27.75" spans="1:10">
      <c r="A24" s="1" t="s">
        <v>413</v>
      </c>
      <c r="B24" s="2"/>
      <c r="C24" s="2"/>
      <c r="D24" s="3" t="s">
        <v>420</v>
      </c>
      <c r="E24" s="2"/>
      <c r="F24" s="2"/>
      <c r="G24" s="1"/>
      <c r="H24" s="4" t="s">
        <v>52</v>
      </c>
      <c r="I24" s="8" t="s">
        <v>449</v>
      </c>
      <c r="J24" s="2"/>
    </row>
    <row r="25" spans="1:10">
      <c r="A25" s="1" t="s">
        <v>413</v>
      </c>
      <c r="B25" s="2"/>
      <c r="C25" s="3" t="s">
        <v>450</v>
      </c>
      <c r="D25" s="2" t="s">
        <v>450</v>
      </c>
      <c r="E25" s="2" t="s">
        <v>450</v>
      </c>
      <c r="F25" s="2"/>
      <c r="G25" s="1"/>
      <c r="H25" s="4" t="s">
        <v>52</v>
      </c>
      <c r="I25" s="10" t="s">
        <v>451</v>
      </c>
      <c r="J25" s="2" t="str">
        <f>_xlfn.DISPIMG("ID_CC64FBC88E8B460A917AF73A65BF64DF",1)</f>
        <v>=DISPIMG("ID_CC64FBC88E8B460A917AF73A65BF64DF",1)</v>
      </c>
    </row>
    <row r="26" spans="1:10">
      <c r="A26" s="1" t="s">
        <v>413</v>
      </c>
      <c r="B26" s="2"/>
      <c r="C26" s="2"/>
      <c r="D26" s="2" t="s">
        <v>452</v>
      </c>
      <c r="E26" s="2"/>
      <c r="F26" s="2"/>
      <c r="G26" s="1"/>
      <c r="H26" s="4" t="s">
        <v>52</v>
      </c>
      <c r="I26" s="10"/>
      <c r="J26" s="2"/>
    </row>
    <row r="27" spans="1:10">
      <c r="A27" s="1" t="s">
        <v>413</v>
      </c>
      <c r="B27" s="2"/>
      <c r="C27" s="2"/>
      <c r="D27" s="2" t="s">
        <v>453</v>
      </c>
      <c r="E27" s="2"/>
      <c r="F27" s="2"/>
      <c r="G27" s="1"/>
      <c r="H27" s="4" t="s">
        <v>52</v>
      </c>
      <c r="I27" s="10"/>
      <c r="J27" s="2"/>
    </row>
    <row r="28" ht="55.5" spans="1:10">
      <c r="A28" s="1" t="s">
        <v>413</v>
      </c>
      <c r="B28" s="3" t="s">
        <v>454</v>
      </c>
      <c r="C28" s="5" t="s">
        <v>454</v>
      </c>
      <c r="D28" s="5" t="s">
        <v>454</v>
      </c>
      <c r="E28" s="5" t="s">
        <v>454</v>
      </c>
      <c r="F28" s="2"/>
      <c r="G28" s="1"/>
      <c r="H28" s="4" t="s">
        <v>52</v>
      </c>
      <c r="I28" s="8" t="s">
        <v>455</v>
      </c>
      <c r="J28" s="2"/>
    </row>
    <row r="29" spans="1:10">
      <c r="A29" s="1" t="s">
        <v>392</v>
      </c>
      <c r="B29" s="2"/>
      <c r="C29" s="2"/>
      <c r="D29" s="1"/>
      <c r="E29" s="2"/>
      <c r="F29" s="3" t="s">
        <v>456</v>
      </c>
      <c r="G29" s="1"/>
      <c r="H29" s="4" t="s">
        <v>457</v>
      </c>
      <c r="I29" s="10" t="s">
        <v>458</v>
      </c>
      <c r="J29" s="2"/>
    </row>
    <row r="30" spans="1:10">
      <c r="A30" s="1" t="s">
        <v>392</v>
      </c>
      <c r="B30" s="2"/>
      <c r="C30" s="2"/>
      <c r="D30" s="1"/>
      <c r="E30" s="2"/>
      <c r="F30" s="7" t="s">
        <v>459</v>
      </c>
      <c r="G30" s="1"/>
      <c r="H30" s="4" t="s">
        <v>457</v>
      </c>
      <c r="I30" s="10"/>
      <c r="J30" s="2"/>
    </row>
    <row r="31" spans="1:10">
      <c r="A31" s="1" t="s">
        <v>392</v>
      </c>
      <c r="B31" s="2"/>
      <c r="C31" s="2"/>
      <c r="D31" s="2"/>
      <c r="E31" s="2"/>
      <c r="F31" s="2" t="s">
        <v>388</v>
      </c>
      <c r="G31" s="1"/>
      <c r="H31" s="4" t="s">
        <v>457</v>
      </c>
      <c r="I31" s="10"/>
      <c r="J31" s="2"/>
    </row>
    <row r="32" spans="1:10">
      <c r="A32" s="1" t="s">
        <v>392</v>
      </c>
      <c r="B32" s="1"/>
      <c r="C32" s="1"/>
      <c r="D32" s="1"/>
      <c r="E32" s="1"/>
      <c r="F32" s="1"/>
      <c r="G32" s="1"/>
      <c r="H32" s="4" t="s">
        <v>457</v>
      </c>
      <c r="I32" s="10"/>
      <c r="J32" s="2"/>
    </row>
  </sheetData>
  <mergeCells count="5">
    <mergeCell ref="I19:I20"/>
    <mergeCell ref="I25:I26"/>
    <mergeCell ref="I29:I32"/>
    <mergeCell ref="J16:J24"/>
    <mergeCell ref="J25:J32"/>
  </mergeCells>
  <hyperlinks>
    <hyperlink ref="H3" r:id="rId1" display="PMID:30882323"/>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influenza A virus</vt:lpstr>
      <vt:lpstr>influenza B virus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lhr</dc:creator>
  <cp:lastModifiedBy>韩冷笙</cp:lastModifiedBy>
  <dcterms:created xsi:type="dcterms:W3CDTF">2022-12-11T07:35:00Z</dcterms:created>
  <dcterms:modified xsi:type="dcterms:W3CDTF">2023-12-06T03:03:16Z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4DF49CF456C847039F5BCD8BBB5303F4_13</vt:lpwstr>
  </property>
</Properties>
</file>