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160"/>
  </bookViews>
  <sheets>
    <sheet name="螺杆空压报价模板（无线部署）" sheetId="1" r:id="rId1"/>
    <sheet name="螺杆空压报价模板（有线部署）" sheetId="2" r:id="rId2"/>
    <sheet name="【三方品】空压" sheetId="3" r:id="rId3"/>
    <sheet name="标准空压平台功能清单" sheetId="4" r:id="rId4"/>
    <sheet name="运维服务范围" sheetId="5" r:id="rId5"/>
  </sheets>
  <calcPr calcId="144525"/>
</workbook>
</file>

<file path=xl/sharedStrings.xml><?xml version="1.0" encoding="utf-8"?>
<sst xmlns="http://schemas.openxmlformats.org/spreadsheetml/2006/main" count="1503" uniqueCount="549">
  <si>
    <t>蘑菇物联2026年标准空压云智控4.0目录表 v2025.12</t>
  </si>
  <si>
    <t>序号</t>
  </si>
  <si>
    <t>模块</t>
  </si>
  <si>
    <t>标配/选配</t>
  </si>
  <si>
    <t>描述</t>
  </si>
  <si>
    <t>品牌</t>
  </si>
  <si>
    <t>型号</t>
  </si>
  <si>
    <t>数量</t>
  </si>
  <si>
    <t>单位</t>
  </si>
  <si>
    <t>渠道底价（元）</t>
  </si>
  <si>
    <t>渠道总价（元）</t>
  </si>
  <si>
    <t>标准底价（元）</t>
  </si>
  <si>
    <t>标准总价
（元）</t>
  </si>
  <si>
    <t>备注</t>
  </si>
  <si>
    <t>报价操作指引</t>
  </si>
  <si>
    <t>一</t>
  </si>
  <si>
    <t>软件平台</t>
  </si>
  <si>
    <t>（发出报价单前，请删除本列）</t>
  </si>
  <si>
    <t>仅监测/手动控制</t>
  </si>
  <si>
    <t>智能控制</t>
  </si>
  <si>
    <t>有多少需要通讯改造？</t>
  </si>
  <si>
    <t>边缘端软件V4.0系统（PC端）</t>
  </si>
  <si>
    <t>标配</t>
  </si>
  <si>
    <t>空压系统边缘端软件：基于Linux操作系统部署,采用B/S架构，并支持容器环境下运行，系统以大数据平台和AI算法平台为核心，通过物联平台取得设备层和边缘层的公辅系统数据，使用监测，控制与运维的平台工具，实现空压站数字化与可视化</t>
  </si>
  <si>
    <t>蘑菇物联</t>
  </si>
  <si>
    <t>云智控4.0</t>
  </si>
  <si>
    <t>套</t>
  </si>
  <si>
    <t>1、2D动力车间工艺流程图：展示动力车间工艺流程，以及自定义配置关键参数；
2、云边双控：通过边缘端与云端（或本地上位机）双重智能控制，既保障控制安全，又实现能效最优；
3、设备控制：支持设备单设备手动控制、多设备一键控制；（阀门默认支持阀门开关调节。若涉及到阀门开度的调节，请咨询供应商技术顾问）；
4、控制参数设置：支持根据工况差异化设置控制参数；
5、权限管理：支持多用户功能权限分级管理；
6、实时数据显示及声光报警：支持全部参数的实时监测及重故障声光报警；
7、边缘服务器调试工具：边缘服务器自动调试工具，支持快速、便捷完成系统调试；
8、专家诊断与调优服务：由压缩空气系统专家进行现场诊断，结合行业数据出具专家配置参数方案；
9、开放通讯接口：提供标准Modbus通讯接口，供客户接入其他第三方系统提供数据使用；
10、边缘服务器健康监测工具：通过看门狗程序智能监测边缘服务器健康指标；
11、UPS电源：标配UPS电源，支持断电报警提醒；
具体功能详见《标准空压平台功能清单》。</t>
  </si>
  <si>
    <t>勿动</t>
  </si>
  <si>
    <t>站房数量</t>
  </si>
  <si>
    <t>------</t>
  </si>
  <si>
    <t>按照不同类型设备的License计算，一台设备为1个License
（仅含智能控制的设备数量）</t>
  </si>
  <si>
    <t>空压机
1类：项目节能率 &gt;8%
（附属设备台数&gt;空压机台数*1.5）
（或单项目站房数量 ≥2个）</t>
  </si>
  <si>
    <t>/</t>
  </si>
  <si>
    <t>仅含智能控制的设备数量</t>
  </si>
  <si>
    <t>空压机
2类，0%&lt;项目节能率≤8%
（附属设备台数≤空压机台数*1.5）</t>
  </si>
  <si>
    <t>台</t>
  </si>
  <si>
    <t>空压机
3类，项目不要求节能率
（附属设备台数≤空压机台数*1）</t>
  </si>
  <si>
    <t>冷干机、吸干机等后处理设备</t>
  </si>
  <si>
    <t>水泵，冷却塔、风机等附属设备</t>
  </si>
  <si>
    <t>水泵，冷却塔、风机等空压站附属设备</t>
  </si>
  <si>
    <t>阀门</t>
  </si>
  <si>
    <t>仅含智能控制的设备数量；默认支持阀门开关调节。若涉及到阀门开度调节，请咨询供应商技术顾问</t>
  </si>
  <si>
    <t>上位机软件V4.0系统（PC端）</t>
  </si>
  <si>
    <t>空压智控系统基础软件平台，B/S架构，包含数据监测、监控中心、报警中心、设备控制、系统管理等基本功能</t>
  </si>
  <si>
    <t>1、2D动力车间工艺流程图：展示动力车间工艺流程，以及自定义配置关键参数；
2、云边双控：通过边缘端与云端（或本地上位机）双重智能控制，既保障控制安全，又实现能效最优；
3、设备控制：支持设备单设备手动控制、多设备一键控制；
4、控制参数设置：支持根据工况差异化设置控制参数；
5、权限管理：支持多用户功能权限分级管理；
6、实时数据显示及声光报警：支持全部参数的实时监测及重故障声光报警；
7、边缘服务器调试工具：边缘服务器自动调试工具，支持快速、便捷完成系统调试；
8、专家诊断与调优服务：由压缩空气系统专家进行现场诊断，结合行业数据出具专家配置参数方案；
9、开放通讯接口：提供标准Modbus通讯接口，供客户接入其他第三方系统提供数据使用；
10、边缘服务器健康监测工具：通过看门狗程序智能监测边缘服务器健康指标；
11、UPS电源：标配UPS电源，支持断电报警提醒；
具体功能详见《标准空压平台功能清单》。</t>
  </si>
  <si>
    <t>压力传感器、露点仪等传感器</t>
  </si>
  <si>
    <t>按照不同类型设备的License计算，一台设备为1个License
（含监测、远程手动控制和智能控制的所有设备数量）</t>
  </si>
  <si>
    <t>空压机</t>
  </si>
  <si>
    <t>含监测、远程手动控制和智能控制的所有设备数量</t>
  </si>
  <si>
    <t>是否有高压螺杆机？如果有，请填写数量</t>
  </si>
  <si>
    <t>是否需要本地服务器？如有，请填写1</t>
  </si>
  <si>
    <t>传感器、仪表
（仪表数据需要支持485或4-20MA输出）</t>
  </si>
  <si>
    <t>请填写数量</t>
  </si>
  <si>
    <t>微信小程序
（云端部署）</t>
  </si>
  <si>
    <t>选配</t>
  </si>
  <si>
    <t>1、实时数据展示：设备全部参数的实时展示；
2、设备远程控制：远程控制设备启停，加卸载，修改参数；
3、微信故障通知：设备故障通过微信推送；</t>
  </si>
  <si>
    <t>如需要云端微信小程序，请填写1</t>
  </si>
  <si>
    <t>小计</t>
  </si>
  <si>
    <t>二</t>
  </si>
  <si>
    <t>硬件监控单元及控制单元</t>
  </si>
  <si>
    <t>边缘智能服务器</t>
  </si>
  <si>
    <t>1、4.0云-边-端架构；
2、含嵌入式程序、网络通讯单元、电源单元、计算控制单元、显示器；</t>
  </si>
  <si>
    <t>MoguEdge-2.0</t>
  </si>
  <si>
    <t>每个站房标配1个边缘智能服务器，实发MoguEdge-4.0</t>
  </si>
  <si>
    <t>螺杆控制单元</t>
  </si>
  <si>
    <t>1.CPU：ARM Cortex-A7
2.南向接口：485接口*2，232接口*1，CAN接口*1，LAN接口*2
3.北向接口：4G.cat1+WAN+Lora
4.每个485接口可连接64台设备（小于80米）
5.可采集数据点100个
6.供电24VDC</t>
  </si>
  <si>
    <t>Maxw5Pro-C1LN</t>
  </si>
  <si>
    <t>每台空压机配一个控制单元，用于对接空压机及其内部电表</t>
  </si>
  <si>
    <t>附属设备智控单元（设备带通讯）</t>
  </si>
  <si>
    <t>每台设备配一个智控单元，用于对接【带通讯】的：
1、冷干机、吸干机等后处理设备
2、水泵，冷却塔、风机等附属设备</t>
  </si>
  <si>
    <t>附属设备智控单元（设备不带通讯/启停需IO控制，需改造）</t>
  </si>
  <si>
    <t>配备单个Maxw5Pro系列云盒；含嵌入式软件V4.0一套。
1、支持两路通讯，一路接后处理或附属设备，一路接电表（或相关传感器）；
2、支持可定义的本地AI算法，可自身做边缘计算与控制；
3、支持Modbus-RTU、Modbus-TCP、CAN、Profinet、OPC UA; 透传PLC协议；</t>
  </si>
  <si>
    <t>CU-DIO-0203-V5-C1LN</t>
  </si>
  <si>
    <t>每台设备配一个智控单元，用于对接【不带通讯/启停需IO控制】的：
1、冷干机、吸干机等后处理设备
2、水泵，冷却塔、风机等附属设备</t>
  </si>
  <si>
    <t>智能传感采集单元</t>
  </si>
  <si>
    <t>* 核心硬件MAXW5 五代云盒
* 工作电压：100-240V AC
* 物理接口：具备四路模拟量输入，两路485，含专用嵌入式软件一套，支持高频数据1秒上报；两路24VDC仪表供电
* 通讯方式：支持Modbus-RTU、Modbus-TCP、CAN、DLT645等，透传PLC协议
* 传输方式：LORA，4G
* 控制柜防护等级：IP54
* 工作环境温度：-15℃~70℃
* 箱体尺寸HWD：400*300*200mm</t>
  </si>
  <si>
    <t>MU-AIO-0400-V5-C1LN</t>
  </si>
  <si>
    <t>用于对接传感器：
1. 如果涉及到控制，则一个采集单元最多对接两个表计
2. 如果涉及到主备控制压力传感器，则主备压力传感器要分别对接两个采集单元
用于需要工业网关配备独立外箱的电表采集，符合以下场景之一必选：
1、对接高压螺杆机的电表
2、安装在配电室（注意：DTL645-旧版本不支持一拖多）
3、对接高配电表</t>
  </si>
  <si>
    <t>工业网关</t>
  </si>
  <si>
    <t>用于对接系统或其他仅监测的设备，以下场景可选：
1. 对接甲方的其他第三方系统，每个系统对接一个工业网关
2. 对接甲方设备或表计，每个设备对接一个工业网关
3. 对接低配电表</t>
  </si>
  <si>
    <t>通讯基站</t>
  </si>
  <si>
    <t>4.0云智控用Lora基站，24V DC供电</t>
  </si>
  <si>
    <t>maxw5pro-LB</t>
  </si>
  <si>
    <t>自动计算，勿动。
无线控制必选，4.0 云智控用Lora基站，24V DC供电（不支持POE供电），一个基站最多接8个网关/采集单元/智控单元。</t>
  </si>
  <si>
    <t>三</t>
  </si>
  <si>
    <t>硬件设备及仪器仪表</t>
  </si>
  <si>
    <t>塔式服务器
（本地化部署）</t>
  </si>
  <si>
    <t>含UPS不间断电源
CPU: 16线程以上
内存：64G以上
存储：3个1TB硬盘 支持RAID5  阵列卡缓存4G或者以上
操作系统版本: 推荐使用rocky linux 9.4或者centos7.9</t>
  </si>
  <si>
    <t>戴尔</t>
  </si>
  <si>
    <t>T360</t>
  </si>
  <si>
    <t>如果本地服务器为乙供，则服务器必须标配，请填写1</t>
  </si>
  <si>
    <t>仪器仪表</t>
  </si>
  <si>
    <t>请根据《蘑菇物联（空压机）云智控三方硬件选型及价目表 》选择配置
空压控制系统必备仪器仪表如下：
1、每台空压机应配1个电表
2、每套管网应2个压力变送器，1个露点仪</t>
  </si>
  <si>
    <t>四</t>
  </si>
  <si>
    <t>技术实施费</t>
  </si>
  <si>
    <t>施工费</t>
  </si>
  <si>
    <t>现场施工与安装</t>
  </si>
  <si>
    <t>甲供</t>
  </si>
  <si>
    <t>如果需要蘑菇物联提供施工服务，请咨询蘑菇物联销售顾问。</t>
  </si>
  <si>
    <t>技术服务费</t>
  </si>
  <si>
    <t>现场技术指导、系统调试、功能培训</t>
  </si>
  <si>
    <t>五</t>
  </si>
  <si>
    <t>税费（软硬件13%，调试6%）</t>
  </si>
  <si>
    <t>增值税</t>
  </si>
  <si>
    <t>云智控系统软件和硬件费税率13%，技术服务费税率6%；</t>
  </si>
  <si>
    <t>每年按照云智控软件（边缘智能控制系统+上位机软件PC端+上位机软件移动端）总价的10%</t>
  </si>
  <si>
    <t>总价合计（无折扣）：</t>
  </si>
  <si>
    <t>【半责运维】验收后第二年起，半责运维服务费用（元/年）</t>
  </si>
  <si>
    <t>验收后第两年起按照软件（边缘智能控制系统+上位机软件PC端+上位机软件移动端）总价的10%收取。具体服务范围详见《运维服务范围》。</t>
  </si>
  <si>
    <t>【全责运维】验收后第二、三年，全责运维服务费用（元/年）</t>
  </si>
  <si>
    <t>验收后第两年、第三年按软硬件合同额*15%收取。具体服务范围详见《运维服务范围》。</t>
  </si>
  <si>
    <t>【全责运维】验收后第四年及以后，全责运维服务费用（元/年）</t>
  </si>
  <si>
    <t>验收后第四年及以后按软硬件合同额*20%收取。具体服务范围详见《运维服务范围》。</t>
  </si>
  <si>
    <r>
      <rPr>
        <sz val="11"/>
        <color rgb="FF000000"/>
        <rFont val="宋体"/>
        <charset val="134"/>
      </rPr>
      <t>备注：</t>
    </r>
    <r>
      <rPr>
        <sz val="10"/>
        <rFont val="宋体"/>
        <charset val="134"/>
      </rPr>
      <t xml:space="preserve">
</t>
    </r>
    <r>
      <rPr>
        <sz val="11"/>
        <color rgb="FFFE0300"/>
        <rFont val="宋体"/>
        <charset val="134"/>
      </rPr>
      <t>1、以上各模块价格均为买断模式，第1年不收取云资源及软件升级服务费用；第2年开始，半责运维每年按照云智控软件（边缘智能控制系统+上位机软件PC端+上位机软件移动端）总价的10%收费；全责运维第2、3年按照软硬件的15%、第4年以后按照软硬件的20%收费。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2、云智控系统软件和硬件费含13%的增值税，技术实施费、云资源及软件升级费含6%的增值税；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3、质保政策：若为公有云部署，蘑菇物联品牌硬件3年质保，三方品硬件1年质保； 若为私有云部署，所有硬件均1年质保；</t>
    </r>
    <r>
      <rPr>
        <sz val="10"/>
        <rFont val="宋体"/>
        <charset val="134"/>
      </rPr>
      <t xml:space="preserve">
</t>
    </r>
    <r>
      <rPr>
        <sz val="11"/>
        <color rgb="FFFE0300"/>
        <rFont val="宋体"/>
        <charset val="134"/>
      </rPr>
      <t>4、此部分报价不包含市场推广服务费用。</t>
    </r>
  </si>
  <si>
    <t>空压系统边缘端软件：基于Linux操作系统部署,采用B/S架构，并支持容器环境下运行，系统以大数据平台和AI算法平台为核心，通过物联平台取得设备层和边缘层的公辅系统数据，使用监测，控制与运维的平台工具，实现空压站数字化与可视化。具体功能详见《标准空压平台功能清单》。</t>
  </si>
  <si>
    <t>1、2D动力车间工艺流程图：展示动力车间工艺流程，以及自定义配置关键参数；
2、云边双控：通过边缘端与云端（或本地上位机）双重智能控制，既保障控制安全，又实现能效最优；
3、设备控制：支持设备单设备手动控制、多设备一键控制；（阀门默认支持阀门开关调节。若涉及到阀门开度的调节，请咨询供应商技术顾问）；
4、控制参数设置：支持根据工况差异化设置控制参数；
5、权限管理：支持多用户功能权限分级管理；
6、实时数据显示及声光报警：支持全部参数的实时监测及重故障声光报警；
7、边缘服务器调试工具：边缘服务器自动调试工具，支持快速、便捷完成系统调试；
8、专家诊断与调优服务：由压缩空气系统专家进行现场诊断，结合行业数据出具专家配置参数方案；
9、开放通讯接口：提供标准Modbus通讯接口，供客户接入其他第三方系统提供数据使用；
10、边缘服务器健康监测工具：通过看门狗程序智能监测边缘服务器健康指标；
11、UPS电源：标配UPS电源，支持断电报警提醒；</t>
  </si>
  <si>
    <t>空压机空压机
2类，0%&lt;项目节能率≤8%
（附属设备台数≤空压机台数*1.5）</t>
  </si>
  <si>
    <t>空压机空压机
3类，项目不要求节能率
（附属设备台数≤空压机台数*1）</t>
  </si>
  <si>
    <t>空压智控系统基础软件平台，B/S架构，包含数据监测、监控中心、报警中心、设备控制、系统管理等基本功能，具体功能详见《标准空压平台功能清单》。</t>
  </si>
  <si>
    <t>1、2D动力车间工艺流程图：展示动力车间工艺流程，以及自定义配置关键参数；
2、云边双控：通过边缘端与云端（或本地上位机）双重智能控制，既保障控制安全，又实现能效最优；
3、设备控制：支持设备单设备手动控制、多设备一键控制；
4、控制参数设置：支持根据工况差异化设置控制参数；
5、权限管理：支持多用户功能权限分级管理；
6、实时数据显示及声光报警：支持全部参数的实时监测及重故障声光报警；
7、边缘服务器调试工具：边缘服务器自动调试工具，支持快速、便捷完成系统调试；
8、专家诊断与调优服务：由压缩空气系统专家进行现场诊断，结合行业数据出具专家配置参数方案；
9、开放通讯接口：提供标准Modbus通讯接口，供客户接入其他第三方系统提供数据使用；
10、边缘服务器健康监测工具：通过看门狗程序智能监测边缘服务器健康指标；
11、UPS电源：标配UPS电源，支持断电报警提醒；</t>
  </si>
  <si>
    <t>监控单元及控制单元</t>
  </si>
  <si>
    <t>1.CPU：ARM Cortex-A7
2.南向接口：485接口*2，232接口*1，CAN接口*1，LAN接口*2
3.北向接口：WAN
4.每个485接口可连接64台设备（小于80米）
5.可采集数据点100个
6.供电24VDC</t>
  </si>
  <si>
    <t>Maxw5Pro-LAN</t>
  </si>
  <si>
    <t>CU-DIO-0203-V5-LAN</t>
  </si>
  <si>
    <t>* 核心硬件MAXW5 五代云盒
* 工作电压：100-240V AC
* 物理接口：具备四路模拟量输入，两路485，含专用嵌入式软件一套，支持高频数据1秒上报；两路24VDC仪表供电
* 通讯方式：支持Modbus-RTU、Modbus-TCP、CAN、DLT645等，透传PLC协议
* 传输方式：以太网
* 控制柜防护等级：IP54
* 工作环境温度：-15℃~70℃
* 箱体尺寸HWD：400*300*200mm</t>
  </si>
  <si>
    <t>MU-AIO-0400-V5-LAN</t>
  </si>
  <si>
    <t>如果本地服务器为乙供，则服务器为标配，请填写1</t>
  </si>
  <si>
    <t>请根据《蘑菇物联（空压机）云智控三方硬件选型及价目表 》选择配置
。空压控制系统必备仪器仪表如下：
1、每台空压机应配1个电表
2、每套管网应2个压力变送器，1个露点仪</t>
  </si>
  <si>
    <t>技术调试</t>
  </si>
  <si>
    <t>如果需要施工服务报价，请咨询蘑菇物联销售顾问</t>
  </si>
  <si>
    <r>
      <rPr>
        <sz val="11"/>
        <color rgb="FF000000"/>
        <rFont val="宋体"/>
        <charset val="134"/>
      </rPr>
      <t>备注：</t>
    </r>
    <r>
      <rPr>
        <sz val="10"/>
        <rFont val="宋体"/>
        <charset val="134"/>
      </rPr>
      <t xml:space="preserve">
</t>
    </r>
    <r>
      <rPr>
        <sz val="11"/>
        <color rgb="FFFE0300"/>
        <rFont val="宋体"/>
        <charset val="134"/>
      </rPr>
      <t>1、以上各模块价格均为买断模式，第1年不收取云资源及软件升级服务费用；第2年开始，半责运维每年按照云智控软件（边缘智能控制系统+上位机软件PC端+上位机软件移动端）总价的10%收费；全责运维第2、3年按照软硬件的15%、第4年以后按照软硬件的20%收费。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2、云智控系统软件和硬件费含13%的增值税，技术实施费、云资源及软件升级费含6%的增值税；</t>
    </r>
    <r>
      <rPr>
        <sz val="10"/>
        <rFont val="宋体"/>
        <charset val="134"/>
      </rPr>
      <t xml:space="preserve">
</t>
    </r>
    <r>
      <rPr>
        <sz val="11"/>
        <color rgb="FF000000"/>
        <rFont val="宋体"/>
        <charset val="134"/>
      </rPr>
      <t>3、质保政策：若为公有云部署，蘑菇物联品牌硬件3年质保，三方品硬件1年质保； 若为私有云部署，所有硬件均1年质保。</t>
    </r>
  </si>
  <si>
    <r>
      <rPr>
        <b/>
        <sz val="20"/>
        <color rgb="FF002060"/>
        <rFont val="微软雅黑"/>
        <charset val="134"/>
      </rPr>
      <t>蘑菇物联</t>
    </r>
    <r>
      <rPr>
        <b/>
        <sz val="20"/>
        <color rgb="FF002060"/>
        <rFont val="Times New Roman"/>
        <charset val="134"/>
      </rPr>
      <t>2025</t>
    </r>
    <r>
      <rPr>
        <b/>
        <sz val="20"/>
        <color rgb="FF002060"/>
        <rFont val="微软雅黑"/>
        <charset val="134"/>
      </rPr>
      <t>年（空压机）云智控三方硬件选型及价目表</t>
    </r>
    <r>
      <rPr>
        <b/>
        <sz val="20"/>
        <color rgb="FF002060"/>
        <rFont val="Times New Roman"/>
        <charset val="134"/>
      </rPr>
      <t xml:space="preserve"> </t>
    </r>
  </si>
  <si>
    <r>
      <rPr>
        <b/>
        <sz val="12"/>
        <color rgb="FF002060"/>
        <rFont val="微软雅黑"/>
        <charset val="134"/>
      </rPr>
      <t>序号</t>
    </r>
  </si>
  <si>
    <r>
      <rPr>
        <b/>
        <sz val="12"/>
        <color rgb="FF002060"/>
        <rFont val="微软雅黑"/>
        <charset val="134"/>
      </rPr>
      <t>产品编码</t>
    </r>
  </si>
  <si>
    <r>
      <rPr>
        <b/>
        <sz val="12"/>
        <color rgb="FF002060"/>
        <rFont val="微软雅黑"/>
        <charset val="134"/>
      </rPr>
      <t>产品名称</t>
    </r>
  </si>
  <si>
    <r>
      <rPr>
        <b/>
        <sz val="12"/>
        <color rgb="FF002060"/>
        <rFont val="微软雅黑"/>
        <charset val="134"/>
      </rPr>
      <t>产品型号</t>
    </r>
  </si>
  <si>
    <r>
      <rPr>
        <b/>
        <sz val="12"/>
        <color rgb="FF002060"/>
        <rFont val="微软雅黑"/>
        <charset val="134"/>
      </rPr>
      <t>产品参考图片</t>
    </r>
  </si>
  <si>
    <r>
      <rPr>
        <b/>
        <sz val="12"/>
        <color rgb="FF002060"/>
        <rFont val="微软雅黑"/>
        <charset val="134"/>
      </rPr>
      <t>规格参数</t>
    </r>
  </si>
  <si>
    <r>
      <rPr>
        <b/>
        <sz val="12"/>
        <color rgb="FF002060"/>
        <rFont val="微软雅黑"/>
        <charset val="134"/>
      </rPr>
      <t>品牌</t>
    </r>
  </si>
  <si>
    <r>
      <rPr>
        <b/>
        <sz val="12"/>
        <color rgb="FF002060"/>
        <rFont val="微软雅黑"/>
        <charset val="134"/>
      </rPr>
      <t>单位</t>
    </r>
  </si>
  <si>
    <r>
      <rPr>
        <b/>
        <sz val="11"/>
        <color rgb="FF002060"/>
        <rFont val="微软雅黑"/>
        <charset val="134"/>
      </rPr>
      <t>数量填写</t>
    </r>
    <r>
      <rPr>
        <sz val="10"/>
        <rFont val="宋体"/>
        <charset val="134"/>
      </rPr>
      <t xml:space="preserve">
</t>
    </r>
    <r>
      <rPr>
        <b/>
        <sz val="11"/>
        <color rgb="FF002060"/>
        <rFont val="微软雅黑"/>
        <charset val="134"/>
      </rPr>
      <t>（没有填</t>
    </r>
    <r>
      <rPr>
        <b/>
        <sz val="11"/>
        <color rgb="FF002060"/>
        <rFont val="Times New Roman"/>
        <charset val="134"/>
      </rPr>
      <t>“0”</t>
    </r>
    <r>
      <rPr>
        <b/>
        <sz val="11"/>
        <color rgb="FF002060"/>
        <rFont val="微软雅黑"/>
        <charset val="134"/>
      </rPr>
      <t>）</t>
    </r>
  </si>
  <si>
    <r>
      <rPr>
        <b/>
        <sz val="12"/>
        <color rgb="FF002060"/>
        <rFont val="微软雅黑"/>
        <charset val="134"/>
      </rPr>
      <t>对外销售价（元）</t>
    </r>
  </si>
  <si>
    <r>
      <rPr>
        <b/>
        <sz val="12"/>
        <color rgb="FF1F3864"/>
        <rFont val="微软雅黑"/>
        <charset val="134"/>
      </rPr>
      <t>备注</t>
    </r>
    <r>
      <rPr>
        <sz val="10"/>
        <rFont val="宋体"/>
        <charset val="134"/>
      </rPr>
      <t xml:space="preserve">
</t>
    </r>
    <r>
      <rPr>
        <sz val="12"/>
        <color rgb="FF1F3864"/>
        <rFont val="微软雅黑"/>
        <charset val="134"/>
      </rPr>
      <t>（选型注意及</t>
    </r>
    <r>
      <rPr>
        <sz val="10"/>
        <rFont val="宋体"/>
        <charset val="134"/>
      </rPr>
      <t xml:space="preserve">
</t>
    </r>
    <r>
      <rPr>
        <sz val="12"/>
        <color rgb="FF1F3864"/>
        <rFont val="微软雅黑"/>
        <charset val="134"/>
      </rPr>
      <t>相关说明）</t>
    </r>
  </si>
  <si>
    <r>
      <rPr>
        <b/>
        <sz val="12"/>
        <color rgb="FF002060"/>
        <rFont val="微软雅黑"/>
        <charset val="134"/>
      </rPr>
      <t>渠道销售价格</t>
    </r>
  </si>
  <si>
    <r>
      <rPr>
        <b/>
        <sz val="12"/>
        <color rgb="FF002060"/>
        <rFont val="微软雅黑"/>
        <charset val="134"/>
      </rPr>
      <t>市场指导价格</t>
    </r>
  </si>
  <si>
    <r>
      <rPr>
        <sz val="10"/>
        <color rgb="FF002060"/>
        <rFont val="宋体"/>
        <charset val="134"/>
      </rPr>
      <t>涡街流量计</t>
    </r>
  </si>
  <si>
    <t>DN40</t>
  </si>
  <si>
    <r>
      <rPr>
        <b/>
        <sz val="10"/>
        <color rgb="FF002060"/>
        <rFont val="宋体"/>
        <charset val="134"/>
      </rPr>
      <t>温压一体涡街流量计</t>
    </r>
    <r>
      <rPr>
        <sz val="10"/>
        <color rgb="FF002060"/>
        <rFont val="Times New Roman"/>
        <charset val="134"/>
      </rPr>
      <t xml:space="preserve">
1</t>
    </r>
    <r>
      <rPr>
        <sz val="10"/>
        <color rgb="FF002060"/>
        <rFont val="宋体"/>
        <charset val="134"/>
      </rPr>
      <t>、安装方式</t>
    </r>
    <r>
      <rPr>
        <sz val="10"/>
        <color rgb="FF002060"/>
        <rFont val="Times New Roman"/>
        <charset val="134"/>
      </rPr>
      <t>:</t>
    </r>
    <r>
      <rPr>
        <sz val="10"/>
        <color rgb="FF002060"/>
        <rFont val="宋体"/>
        <charset val="134"/>
      </rPr>
      <t>法兰夹持式（含配套碳钢法兰盘及螺母螺栓垫片）</t>
    </r>
    <r>
      <rPr>
        <sz val="10"/>
        <color rgb="FF002060"/>
        <rFont val="Times New Roman"/>
        <charset val="134"/>
      </rPr>
      <t xml:space="preserve">
2</t>
    </r>
    <r>
      <rPr>
        <sz val="10"/>
        <color rgb="FF002060"/>
        <rFont val="宋体"/>
        <charset val="134"/>
      </rPr>
      <t>、本体材质</t>
    </r>
    <r>
      <rPr>
        <sz val="10"/>
        <color rgb="FF002060"/>
        <rFont val="Times New Roman"/>
        <charset val="134"/>
      </rPr>
      <t>:304</t>
    </r>
    <r>
      <rPr>
        <sz val="10"/>
        <color rgb="FF002060"/>
        <rFont val="宋体"/>
        <charset val="134"/>
      </rPr>
      <t>不锈钢</t>
    </r>
    <r>
      <rPr>
        <sz val="10"/>
        <color rgb="FF002060"/>
        <rFont val="Times New Roman"/>
        <charset val="134"/>
      </rPr>
      <t xml:space="preserve">
3</t>
    </r>
    <r>
      <rPr>
        <sz val="10"/>
        <color rgb="FF002060"/>
        <rFont val="宋体"/>
        <charset val="134"/>
      </rPr>
      <t>、输出方式</t>
    </r>
    <r>
      <rPr>
        <sz val="10"/>
        <color rgb="FF002060"/>
        <rFont val="Times New Roman"/>
        <charset val="134"/>
      </rPr>
      <t>:RS485</t>
    </r>
    <r>
      <rPr>
        <sz val="10"/>
        <color rgb="FF002060"/>
        <rFont val="宋体"/>
        <charset val="134"/>
      </rPr>
      <t>通讯</t>
    </r>
    <r>
      <rPr>
        <sz val="10"/>
        <color rgb="FF002060"/>
        <rFont val="Times New Roman"/>
        <charset val="134"/>
      </rPr>
      <t xml:space="preserve">
4</t>
    </r>
    <r>
      <rPr>
        <sz val="10"/>
        <color rgb="FF002060"/>
        <rFont val="宋体"/>
        <charset val="134"/>
      </rPr>
      <t>、供电方式</t>
    </r>
    <r>
      <rPr>
        <sz val="10"/>
        <color rgb="FF002060"/>
        <rFont val="Times New Roman"/>
        <charset val="134"/>
      </rPr>
      <t>:24VDC  
5</t>
    </r>
    <r>
      <rPr>
        <sz val="10"/>
        <color rgb="FF002060"/>
        <rFont val="宋体"/>
        <charset val="134"/>
      </rPr>
      <t>、耐压等级</t>
    </r>
    <r>
      <rPr>
        <sz val="10"/>
        <color rgb="FF002060"/>
        <rFont val="Times New Roman"/>
        <charset val="134"/>
      </rPr>
      <t>:PN1.6MPa
6</t>
    </r>
    <r>
      <rPr>
        <sz val="10"/>
        <color rgb="FF002060"/>
        <rFont val="宋体"/>
        <charset val="134"/>
      </rPr>
      <t>、介质耐温范围</t>
    </r>
    <r>
      <rPr>
        <sz val="10"/>
        <color rgb="FF002060"/>
        <rFont val="Times New Roman"/>
        <charset val="134"/>
      </rPr>
      <t>:-40~250</t>
    </r>
    <r>
      <rPr>
        <sz val="10"/>
        <color rgb="FF002060"/>
        <rFont val="宋体"/>
        <charset val="134"/>
      </rPr>
      <t>度</t>
    </r>
    <r>
      <rPr>
        <sz val="10"/>
        <color rgb="FF002060"/>
        <rFont val="Times New Roman"/>
        <charset val="134"/>
      </rPr>
      <t xml:space="preserve">
7</t>
    </r>
    <r>
      <rPr>
        <sz val="10"/>
        <color rgb="FF002060"/>
        <rFont val="宋体"/>
        <charset val="134"/>
      </rPr>
      <t>、精度等级</t>
    </r>
    <r>
      <rPr>
        <sz val="10"/>
        <color rgb="FF002060"/>
        <rFont val="Times New Roman"/>
        <charset val="134"/>
      </rPr>
      <t>:±1.5%
8</t>
    </r>
    <r>
      <rPr>
        <sz val="10"/>
        <color rgb="FF002060"/>
        <rFont val="宋体"/>
        <charset val="134"/>
      </rPr>
      <t>、防护等级</t>
    </r>
    <r>
      <rPr>
        <sz val="10"/>
        <color rgb="FF002060"/>
        <rFont val="Times New Roman"/>
        <charset val="134"/>
      </rPr>
      <t>:IP65</t>
    </r>
  </si>
  <si>
    <r>
      <rPr>
        <sz val="10"/>
        <color rgb="FF002060"/>
        <rFont val="宋体"/>
        <charset val="134"/>
      </rPr>
      <t>美仪</t>
    </r>
  </si>
  <si>
    <r>
      <rPr>
        <sz val="10"/>
        <color rgb="FF002060"/>
        <rFont val="宋体"/>
        <charset val="134"/>
      </rPr>
      <t>台</t>
    </r>
  </si>
  <si>
    <r>
      <rPr>
        <sz val="10"/>
        <color rgb="FF1F3864"/>
        <rFont val="Calibri"/>
        <charset val="134"/>
      </rPr>
      <t>①</t>
    </r>
    <r>
      <rPr>
        <sz val="10"/>
        <color rgb="FF1F3864"/>
        <rFont val="宋体"/>
        <charset val="134"/>
      </rPr>
      <t>管径小于</t>
    </r>
    <r>
      <rPr>
        <sz val="10"/>
        <color rgb="FF1F3864"/>
        <rFont val="Times New Roman"/>
        <charset val="134"/>
      </rPr>
      <t>DN300</t>
    </r>
    <r>
      <rPr>
        <sz val="10"/>
        <color rgb="FF1F3864"/>
        <rFont val="宋体"/>
        <charset val="134"/>
      </rPr>
      <t>，离空压机较远（并远离振动高的管路），量程小</t>
    </r>
    <r>
      <rPr>
        <sz val="10"/>
        <rFont val="宋体"/>
        <charset val="134"/>
      </rPr>
      <t xml:space="preserve">
</t>
    </r>
    <r>
      <rPr>
        <sz val="10"/>
        <color rgb="FF1F3864"/>
        <rFont val="宋体"/>
        <charset val="134"/>
      </rPr>
      <t>（测量下限</t>
    </r>
    <r>
      <rPr>
        <sz val="10"/>
        <color rgb="FF1F3864"/>
        <rFont val="Times New Roman"/>
        <charset val="134"/>
      </rPr>
      <t>13.5m/s</t>
    </r>
    <r>
      <rPr>
        <sz val="10"/>
        <color rgb="FF1F3864"/>
        <rFont val="宋体"/>
        <charset val="134"/>
      </rPr>
      <t>）</t>
    </r>
    <r>
      <rPr>
        <sz val="10"/>
        <rFont val="宋体"/>
        <charset val="134"/>
      </rPr>
      <t xml:space="preserve">
</t>
    </r>
    <r>
      <rPr>
        <sz val="10"/>
        <color rgb="FF1F3864"/>
        <rFont val="Calibri"/>
        <charset val="134"/>
      </rPr>
      <t>②</t>
    </r>
    <r>
      <rPr>
        <sz val="10"/>
        <color rgb="FF1F3864"/>
        <rFont val="Times New Roman"/>
        <charset val="134"/>
      </rPr>
      <t>DN200</t>
    </r>
    <r>
      <rPr>
        <sz val="10"/>
        <color rgb="FF1F3864"/>
        <rFont val="宋体"/>
        <charset val="134"/>
      </rPr>
      <t>以上的，另行报价。</t>
    </r>
    <r>
      <rPr>
        <sz val="10"/>
        <rFont val="宋体"/>
        <charset val="134"/>
      </rPr>
      <t xml:space="preserve">
</t>
    </r>
    <r>
      <rPr>
        <sz val="10"/>
        <color rgb="FF1F3864"/>
        <rFont val="Calibri"/>
        <charset val="134"/>
      </rPr>
      <t>③</t>
    </r>
    <r>
      <rPr>
        <sz val="10"/>
        <color rgb="FF1F3864"/>
        <rFont val="宋体"/>
        <charset val="134"/>
      </rPr>
      <t>因条件限制，本表只对产品规格作基本的描述；产品选型前，请详细了解产品规格书或产品说明书。</t>
    </r>
  </si>
  <si>
    <t>DN50</t>
  </si>
  <si>
    <t>DN65</t>
  </si>
  <si>
    <t>DN80</t>
  </si>
  <si>
    <t>DN100</t>
  </si>
  <si>
    <t>DN125</t>
  </si>
  <si>
    <t>DN150</t>
  </si>
  <si>
    <t>DN200</t>
  </si>
  <si>
    <r>
      <rPr>
        <b/>
        <sz val="10"/>
        <color rgb="FF002060"/>
        <rFont val="宋体"/>
        <charset val="134"/>
      </rPr>
      <t>温压一体涡街流量计</t>
    </r>
    <r>
      <rPr>
        <sz val="10"/>
        <color rgb="FF002060"/>
        <rFont val="Times New Roman"/>
        <charset val="134"/>
      </rPr>
      <t xml:space="preserve">
1</t>
    </r>
    <r>
      <rPr>
        <sz val="10"/>
        <color rgb="FF002060"/>
        <rFont val="宋体"/>
        <charset val="134"/>
      </rPr>
      <t>、安装方式</t>
    </r>
    <r>
      <rPr>
        <sz val="10"/>
        <color rgb="FF002060"/>
        <rFont val="Times New Roman"/>
        <charset val="134"/>
      </rPr>
      <t>:</t>
    </r>
    <r>
      <rPr>
        <sz val="10"/>
        <color rgb="FF002060"/>
        <rFont val="宋体"/>
        <charset val="134"/>
      </rPr>
      <t>法兰夹持式（含配套碳钢法兰盘及螺母螺栓垫片）</t>
    </r>
    <r>
      <rPr>
        <sz val="10"/>
        <color rgb="FF002060"/>
        <rFont val="Times New Roman"/>
        <charset val="134"/>
      </rPr>
      <t xml:space="preserve">
2</t>
    </r>
    <r>
      <rPr>
        <sz val="10"/>
        <color rgb="FF002060"/>
        <rFont val="宋体"/>
        <charset val="134"/>
      </rPr>
      <t>、本体材质</t>
    </r>
    <r>
      <rPr>
        <sz val="10"/>
        <color rgb="FF002060"/>
        <rFont val="Times New Roman"/>
        <charset val="134"/>
      </rPr>
      <t>:304</t>
    </r>
    <r>
      <rPr>
        <sz val="10"/>
        <color rgb="FF002060"/>
        <rFont val="宋体"/>
        <charset val="134"/>
      </rPr>
      <t>不锈钢</t>
    </r>
    <r>
      <rPr>
        <sz val="10"/>
        <color rgb="FF002060"/>
        <rFont val="Times New Roman"/>
        <charset val="134"/>
      </rPr>
      <t xml:space="preserve">
3</t>
    </r>
    <r>
      <rPr>
        <sz val="10"/>
        <color rgb="FF002060"/>
        <rFont val="宋体"/>
        <charset val="134"/>
      </rPr>
      <t>、输出方式</t>
    </r>
    <r>
      <rPr>
        <sz val="10"/>
        <color rgb="FF002060"/>
        <rFont val="Times New Roman"/>
        <charset val="134"/>
      </rPr>
      <t>:RS485</t>
    </r>
    <r>
      <rPr>
        <sz val="10"/>
        <color rgb="FF002060"/>
        <rFont val="宋体"/>
        <charset val="134"/>
      </rPr>
      <t>通讯</t>
    </r>
    <r>
      <rPr>
        <sz val="10"/>
        <color rgb="FF002060"/>
        <rFont val="Times New Roman"/>
        <charset val="134"/>
      </rPr>
      <t xml:space="preserve">
4</t>
    </r>
    <r>
      <rPr>
        <sz val="10"/>
        <color rgb="FF002060"/>
        <rFont val="宋体"/>
        <charset val="134"/>
      </rPr>
      <t>、供电方式</t>
    </r>
    <r>
      <rPr>
        <sz val="10"/>
        <color rgb="FF002060"/>
        <rFont val="Times New Roman"/>
        <charset val="134"/>
      </rPr>
      <t>:24VDC  
5</t>
    </r>
    <r>
      <rPr>
        <sz val="10"/>
        <color rgb="FF002060"/>
        <rFont val="宋体"/>
        <charset val="134"/>
      </rPr>
      <t>、耐压等级</t>
    </r>
    <r>
      <rPr>
        <sz val="10"/>
        <color rgb="FF002060"/>
        <rFont val="Times New Roman"/>
        <charset val="134"/>
      </rPr>
      <t>:PN1.6MPa
6</t>
    </r>
    <r>
      <rPr>
        <sz val="10"/>
        <color rgb="FF002060"/>
        <rFont val="宋体"/>
        <charset val="134"/>
      </rPr>
      <t>、介质耐温范围</t>
    </r>
    <r>
      <rPr>
        <sz val="10"/>
        <color rgb="FF002060"/>
        <rFont val="Times New Roman"/>
        <charset val="134"/>
      </rPr>
      <t>:-40~250</t>
    </r>
    <r>
      <rPr>
        <sz val="10"/>
        <color rgb="FF002060"/>
        <rFont val="宋体"/>
        <charset val="134"/>
      </rPr>
      <t>度</t>
    </r>
    <r>
      <rPr>
        <sz val="10"/>
        <color rgb="FF002060"/>
        <rFont val="Times New Roman"/>
        <charset val="134"/>
      </rPr>
      <t xml:space="preserve">
7</t>
    </r>
    <r>
      <rPr>
        <sz val="10"/>
        <color rgb="FF002060"/>
        <rFont val="宋体"/>
        <charset val="134"/>
      </rPr>
      <t>、精度等级</t>
    </r>
    <r>
      <rPr>
        <sz val="10"/>
        <color rgb="FF002060"/>
        <rFont val="Times New Roman"/>
        <charset val="134"/>
      </rPr>
      <t>:±1.0%
8</t>
    </r>
    <r>
      <rPr>
        <sz val="10"/>
        <color rgb="FF002060"/>
        <rFont val="宋体"/>
        <charset val="134"/>
      </rPr>
      <t>、防护等级</t>
    </r>
    <r>
      <rPr>
        <sz val="10"/>
        <color rgb="FF002060"/>
        <rFont val="Times New Roman"/>
        <charset val="134"/>
      </rPr>
      <t>:IP65</t>
    </r>
  </si>
  <si>
    <r>
      <rPr>
        <sz val="10"/>
        <color rgb="FF002060"/>
        <rFont val="宋体"/>
        <charset val="134"/>
      </rPr>
      <t>昆仑海岸</t>
    </r>
  </si>
  <si>
    <r>
      <rPr>
        <sz val="10"/>
        <color rgb="FF002060"/>
        <rFont val="宋体"/>
        <charset val="134"/>
      </rPr>
      <t>差压式流量计</t>
    </r>
  </si>
  <si>
    <t>F201A-W</t>
  </si>
  <si>
    <r>
      <rPr>
        <b/>
        <sz val="10"/>
        <color rgb="FF002060"/>
        <rFont val="宋体"/>
        <charset val="134"/>
      </rPr>
      <t>差压式流量计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测量介质：空气和非腐蚀性气体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电源：</t>
    </r>
    <r>
      <rPr>
        <sz val="10"/>
        <color rgb="FF002060"/>
        <rFont val="Times New Roman"/>
        <charset val="134"/>
      </rPr>
      <t xml:space="preserve">18~30VDC
</t>
    </r>
    <r>
      <rPr>
        <sz val="10"/>
        <color rgb="FF002060"/>
        <rFont val="宋体"/>
        <charset val="134"/>
      </rPr>
      <t>工作压力：</t>
    </r>
    <r>
      <rPr>
        <sz val="10"/>
        <color rgb="FF002060"/>
        <rFont val="Times New Roman"/>
        <charset val="134"/>
      </rPr>
      <t xml:space="preserve">0...1.7MPa
</t>
    </r>
    <r>
      <rPr>
        <sz val="10"/>
        <color rgb="FF002060"/>
        <rFont val="宋体"/>
        <charset val="134"/>
      </rPr>
      <t>通信：</t>
    </r>
    <r>
      <rPr>
        <sz val="10"/>
        <color rgb="FF002060"/>
        <rFont val="Times New Roman"/>
        <charset val="134"/>
      </rPr>
      <t>Modbus/RTU</t>
    </r>
    <r>
      <rPr>
        <sz val="10"/>
        <color rgb="FF002060"/>
        <rFont val="宋体"/>
        <charset val="134"/>
      </rPr>
      <t>输出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显示：</t>
    </r>
    <r>
      <rPr>
        <sz val="10"/>
        <color rgb="FF002060"/>
        <rFont val="Times New Roman"/>
        <charset val="134"/>
      </rPr>
      <t>2.8”IPS</t>
    </r>
    <r>
      <rPr>
        <sz val="10"/>
        <color rgb="FF002060"/>
        <rFont val="宋体"/>
        <charset val="134"/>
      </rPr>
      <t>超宽视角液晶屏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精度等级：</t>
    </r>
    <r>
      <rPr>
        <sz val="10"/>
        <color rgb="FF002060"/>
        <rFont val="Times New Roman"/>
        <charset val="134"/>
      </rPr>
      <t xml:space="preserve">±(1.5%RD+0.3%FS)
</t>
    </r>
    <r>
      <rPr>
        <sz val="10"/>
        <color rgb="FF002060"/>
        <rFont val="宋体"/>
        <charset val="134"/>
      </rPr>
      <t>测量范围：</t>
    </r>
    <r>
      <rPr>
        <sz val="10"/>
        <color rgb="FF002060"/>
        <rFont val="Times New Roman"/>
        <charset val="134"/>
      </rPr>
      <t xml:space="preserve">5~300Nm/s
</t>
    </r>
    <r>
      <rPr>
        <sz val="10"/>
        <color rgb="FF002060"/>
        <rFont val="宋体"/>
        <charset val="134"/>
      </rPr>
      <t>最大可测管道</t>
    </r>
    <r>
      <rPr>
        <sz val="10"/>
        <color rgb="FF002060"/>
        <rFont val="Times New Roman"/>
        <charset val="134"/>
      </rPr>
      <t>DN250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杆长：</t>
    </r>
    <r>
      <rPr>
        <sz val="10"/>
        <color rgb="FF002060"/>
        <rFont val="Times New Roman"/>
        <charset val="134"/>
      </rPr>
      <t xml:space="preserve">250mm
</t>
    </r>
    <r>
      <rPr>
        <sz val="10"/>
        <color rgb="FF002060"/>
        <rFont val="宋体"/>
        <charset val="134"/>
      </rPr>
      <t>带排水功能</t>
    </r>
  </si>
  <si>
    <r>
      <rPr>
        <sz val="10"/>
        <color rgb="FF002060"/>
        <rFont val="宋体"/>
        <charset val="134"/>
      </rPr>
      <t>飞思</t>
    </r>
  </si>
  <si>
    <r>
      <rPr>
        <sz val="10"/>
        <color rgb="FF1F3864"/>
        <rFont val="Times New Roman"/>
        <charset val="134"/>
      </rPr>
      <t xml:space="preserve">
</t>
    </r>
    <r>
      <rPr>
        <sz val="10"/>
        <color rgb="FF1F3864"/>
        <rFont val="Segoe UI Symbol"/>
        <charset val="134"/>
      </rPr>
      <t>①</t>
    </r>
    <r>
      <rPr>
        <sz val="10"/>
        <color rgb="FF1F3864"/>
        <rFont val="宋体"/>
        <charset val="134"/>
      </rPr>
      <t>气体要求质量中，冷干机之后，量程小（测量下限：</t>
    </r>
    <r>
      <rPr>
        <sz val="10"/>
        <color rgb="FF1F3864"/>
        <rFont val="Times New Roman"/>
        <charset val="134"/>
      </rPr>
      <t>5m/s</t>
    </r>
    <r>
      <rPr>
        <sz val="10"/>
        <color rgb="FF1F3864"/>
        <rFont val="宋体"/>
        <charset val="134"/>
      </rPr>
      <t>）</t>
    </r>
    <r>
      <rPr>
        <sz val="10"/>
        <rFont val="宋体"/>
        <charset val="134"/>
      </rPr>
      <t xml:space="preserve">
</t>
    </r>
    <r>
      <rPr>
        <sz val="10"/>
        <color rgb="FF1F3864"/>
        <rFont val="Segoe UI Symbol"/>
        <charset val="134"/>
      </rPr>
      <t>②</t>
    </r>
    <r>
      <rPr>
        <sz val="10"/>
        <color rgb="FF1F3864"/>
        <rFont val="宋体"/>
        <charset val="134"/>
      </rPr>
      <t>因条件限制，本表只对产品规格作基本的描述；产品选型前，请详细了解产品规格书或产品说明书。</t>
    </r>
  </si>
  <si>
    <t>差压式流量计</t>
  </si>
  <si>
    <t>F201B-W</t>
  </si>
  <si>
    <r>
      <rPr>
        <b/>
        <sz val="10"/>
        <color rgb="FF002060"/>
        <rFont val="宋体"/>
        <charset val="134"/>
      </rPr>
      <t>差压式流量计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测量介质：空气和非腐蚀性气体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电源：</t>
    </r>
    <r>
      <rPr>
        <sz val="10"/>
        <color rgb="FF002060"/>
        <rFont val="Times New Roman"/>
        <charset val="134"/>
      </rPr>
      <t xml:space="preserve">18~30VDC
</t>
    </r>
    <r>
      <rPr>
        <sz val="10"/>
        <color rgb="FF002060"/>
        <rFont val="宋体"/>
        <charset val="134"/>
      </rPr>
      <t>工作压力：</t>
    </r>
    <r>
      <rPr>
        <sz val="10"/>
        <color rgb="FF002060"/>
        <rFont val="Times New Roman"/>
        <charset val="134"/>
      </rPr>
      <t xml:space="preserve">0...1.7MPa
</t>
    </r>
    <r>
      <rPr>
        <sz val="10"/>
        <color rgb="FF002060"/>
        <rFont val="宋体"/>
        <charset val="134"/>
      </rPr>
      <t>通信：</t>
    </r>
    <r>
      <rPr>
        <sz val="10"/>
        <color rgb="FF002060"/>
        <rFont val="Times New Roman"/>
        <charset val="134"/>
      </rPr>
      <t>Modbus/RTU</t>
    </r>
    <r>
      <rPr>
        <sz val="10"/>
        <color rgb="FF002060"/>
        <rFont val="宋体"/>
        <charset val="134"/>
      </rPr>
      <t>输出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显示：</t>
    </r>
    <r>
      <rPr>
        <sz val="10"/>
        <color rgb="FF002060"/>
        <rFont val="Times New Roman"/>
        <charset val="134"/>
      </rPr>
      <t>2.8”IPS</t>
    </r>
    <r>
      <rPr>
        <sz val="10"/>
        <color rgb="FF002060"/>
        <rFont val="宋体"/>
        <charset val="134"/>
      </rPr>
      <t>超宽视角液晶屏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精度等级：</t>
    </r>
    <r>
      <rPr>
        <sz val="10"/>
        <color rgb="FF002060"/>
        <rFont val="Times New Roman"/>
        <charset val="134"/>
      </rPr>
      <t xml:space="preserve">±(1.5%RD+0.3%FS)
</t>
    </r>
    <r>
      <rPr>
        <sz val="10"/>
        <color rgb="FF002060"/>
        <rFont val="宋体"/>
        <charset val="134"/>
      </rPr>
      <t>测量范围：</t>
    </r>
    <r>
      <rPr>
        <sz val="10"/>
        <color rgb="FF002060"/>
        <rFont val="Times New Roman"/>
        <charset val="134"/>
      </rPr>
      <t xml:space="preserve">5~300Nm/s
</t>
    </r>
    <r>
      <rPr>
        <sz val="10"/>
        <color rgb="FF002060"/>
        <rFont val="宋体"/>
        <charset val="134"/>
      </rPr>
      <t>最大可测管道</t>
    </r>
    <r>
      <rPr>
        <sz val="10"/>
        <color rgb="FF002060"/>
        <rFont val="Times New Roman"/>
        <charset val="134"/>
      </rPr>
      <t xml:space="preserve">DN600
</t>
    </r>
    <r>
      <rPr>
        <sz val="10"/>
        <color rgb="FF002060"/>
        <rFont val="宋体"/>
        <charset val="134"/>
      </rPr>
      <t>杆长：</t>
    </r>
    <r>
      <rPr>
        <sz val="10"/>
        <color rgb="FF002060"/>
        <rFont val="Times New Roman"/>
        <charset val="134"/>
      </rPr>
      <t xml:space="preserve">400mm
</t>
    </r>
    <r>
      <rPr>
        <sz val="10"/>
        <color rgb="FF002060"/>
        <rFont val="宋体"/>
        <charset val="134"/>
      </rPr>
      <t>带排水功能</t>
    </r>
  </si>
  <si>
    <r>
      <rPr>
        <sz val="10"/>
        <color rgb="FF002060"/>
        <rFont val="宋体"/>
        <charset val="134"/>
      </rPr>
      <t>热式质量流量计</t>
    </r>
  </si>
  <si>
    <t>F211A</t>
  </si>
  <si>
    <r>
      <rPr>
        <b/>
        <sz val="10"/>
        <color rgb="FF002060"/>
        <rFont val="宋体"/>
        <charset val="134"/>
      </rPr>
      <t>热式质量流量计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测量介质：压缩空气、氮气、氧气、二氧化碳等非冷凝气体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电源：</t>
    </r>
    <r>
      <rPr>
        <sz val="10"/>
        <color rgb="FF002060"/>
        <rFont val="Times New Roman"/>
        <charset val="134"/>
      </rPr>
      <t xml:space="preserve">18...30VDC
</t>
    </r>
    <r>
      <rPr>
        <sz val="10"/>
        <color rgb="FF002060"/>
        <rFont val="宋体"/>
        <charset val="134"/>
      </rPr>
      <t>工作压力：</t>
    </r>
    <r>
      <rPr>
        <sz val="10"/>
        <color rgb="FF002060"/>
        <rFont val="Times New Roman"/>
        <charset val="134"/>
      </rPr>
      <t xml:space="preserve">0...1.6MPa
</t>
    </r>
    <r>
      <rPr>
        <sz val="10"/>
        <color rgb="FF002060"/>
        <rFont val="宋体"/>
        <charset val="134"/>
      </rPr>
      <t>通信：</t>
    </r>
    <r>
      <rPr>
        <sz val="10"/>
        <color rgb="FF002060"/>
        <rFont val="Times New Roman"/>
        <charset val="134"/>
      </rPr>
      <t>Modbus/RTU</t>
    </r>
    <r>
      <rPr>
        <sz val="10"/>
        <color rgb="FF002060"/>
        <rFont val="宋体"/>
        <charset val="134"/>
      </rPr>
      <t>输出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显示：</t>
    </r>
    <r>
      <rPr>
        <sz val="10"/>
        <color rgb="FF002060"/>
        <rFont val="Times New Roman"/>
        <charset val="134"/>
      </rPr>
      <t>2.8”IPS</t>
    </r>
    <r>
      <rPr>
        <sz val="10"/>
        <color rgb="FF002060"/>
        <rFont val="宋体"/>
        <charset val="134"/>
      </rPr>
      <t>超宽视角液晶屏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精度等级：</t>
    </r>
    <r>
      <rPr>
        <sz val="10"/>
        <color rgb="FF002060"/>
        <rFont val="Times New Roman"/>
        <charset val="134"/>
      </rPr>
      <t xml:space="preserve">±(1.5%RD+0.3%FS)
</t>
    </r>
    <r>
      <rPr>
        <sz val="10"/>
        <color rgb="FF002060"/>
        <rFont val="宋体"/>
        <charset val="134"/>
      </rPr>
      <t>测量范围：</t>
    </r>
    <r>
      <rPr>
        <sz val="10"/>
        <color rgb="FF002060"/>
        <rFont val="Times New Roman"/>
        <charset val="134"/>
      </rPr>
      <t xml:space="preserve">0(0.1) … 250 Nm/s
</t>
    </r>
    <r>
      <rPr>
        <sz val="10"/>
        <color rgb="FF002060"/>
        <rFont val="宋体"/>
        <charset val="134"/>
      </rPr>
      <t>最大可测管道</t>
    </r>
    <r>
      <rPr>
        <sz val="10"/>
        <color rgb="FF002060"/>
        <rFont val="Times New Roman"/>
        <charset val="134"/>
      </rPr>
      <t xml:space="preserve">DN250
</t>
    </r>
    <r>
      <rPr>
        <sz val="10"/>
        <color rgb="FF002060"/>
        <rFont val="宋体"/>
        <charset val="134"/>
      </rPr>
      <t>杆长：</t>
    </r>
    <r>
      <rPr>
        <sz val="10"/>
        <color rgb="FF002060"/>
        <rFont val="Times New Roman"/>
        <charset val="134"/>
      </rPr>
      <t>250mm</t>
    </r>
  </si>
  <si>
    <r>
      <rPr>
        <sz val="10"/>
        <color rgb="FF1F3864"/>
        <rFont val="Times New Roman"/>
        <charset val="134"/>
      </rPr>
      <t xml:space="preserve">
</t>
    </r>
    <r>
      <rPr>
        <sz val="10"/>
        <color rgb="FF1F3864"/>
        <rFont val="Segoe UI Symbol"/>
        <charset val="134"/>
      </rPr>
      <t>①</t>
    </r>
    <r>
      <rPr>
        <sz val="10"/>
        <color rgb="FF1F3864"/>
        <rFont val="宋体"/>
        <charset val="134"/>
      </rPr>
      <t>气体要求质量高，吸干机之后，量程大（测量下限：</t>
    </r>
    <r>
      <rPr>
        <sz val="10"/>
        <color rgb="FF1F3864"/>
        <rFont val="Times New Roman"/>
        <charset val="134"/>
      </rPr>
      <t>0.1m/s</t>
    </r>
    <r>
      <rPr>
        <sz val="10"/>
        <color rgb="FF1F3864"/>
        <rFont val="宋体"/>
        <charset val="134"/>
      </rPr>
      <t>）</t>
    </r>
    <r>
      <rPr>
        <sz val="10"/>
        <rFont val="宋体"/>
        <charset val="134"/>
      </rPr>
      <t xml:space="preserve">
</t>
    </r>
    <r>
      <rPr>
        <sz val="10"/>
        <color rgb="FF1F3864"/>
        <rFont val="Segoe UI Symbol"/>
        <charset val="134"/>
      </rPr>
      <t>②</t>
    </r>
    <r>
      <rPr>
        <sz val="10"/>
        <color rgb="FF1F3864"/>
        <rFont val="宋体"/>
        <charset val="134"/>
      </rPr>
      <t>因条件限制，本表只对产品规格作基本的描述；产品选型前，请详细了解产品规格书或产品说明书。</t>
    </r>
  </si>
  <si>
    <t>F211B</t>
  </si>
  <si>
    <r>
      <rPr>
        <b/>
        <sz val="10"/>
        <color rgb="FF002060"/>
        <rFont val="宋体"/>
        <charset val="134"/>
      </rPr>
      <t>热式质量流量计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测量介质：压缩空气、氮气、氧气、二氧化碳等非冷凝气体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电源：</t>
    </r>
    <r>
      <rPr>
        <sz val="10"/>
        <color rgb="FF002060"/>
        <rFont val="Times New Roman"/>
        <charset val="134"/>
      </rPr>
      <t xml:space="preserve">18...30VDC
</t>
    </r>
    <r>
      <rPr>
        <sz val="10"/>
        <color rgb="FF002060"/>
        <rFont val="宋体"/>
        <charset val="134"/>
      </rPr>
      <t>工作压力：</t>
    </r>
    <r>
      <rPr>
        <sz val="10"/>
        <color rgb="FF002060"/>
        <rFont val="Times New Roman"/>
        <charset val="134"/>
      </rPr>
      <t xml:space="preserve">0...1.6MPa
</t>
    </r>
    <r>
      <rPr>
        <sz val="10"/>
        <color rgb="FF002060"/>
        <rFont val="宋体"/>
        <charset val="134"/>
      </rPr>
      <t>通信：</t>
    </r>
    <r>
      <rPr>
        <sz val="10"/>
        <color rgb="FF002060"/>
        <rFont val="Times New Roman"/>
        <charset val="134"/>
      </rPr>
      <t>Modbus/RTU</t>
    </r>
    <r>
      <rPr>
        <sz val="10"/>
        <color rgb="FF002060"/>
        <rFont val="宋体"/>
        <charset val="134"/>
      </rPr>
      <t>输出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显示：</t>
    </r>
    <r>
      <rPr>
        <sz val="10"/>
        <color rgb="FF002060"/>
        <rFont val="Times New Roman"/>
        <charset val="134"/>
      </rPr>
      <t>2.8”IPS</t>
    </r>
    <r>
      <rPr>
        <sz val="10"/>
        <color rgb="FF002060"/>
        <rFont val="宋体"/>
        <charset val="134"/>
      </rPr>
      <t>超宽视角液晶屏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精度等级：</t>
    </r>
    <r>
      <rPr>
        <sz val="10"/>
        <color rgb="FF002060"/>
        <rFont val="Times New Roman"/>
        <charset val="134"/>
      </rPr>
      <t xml:space="preserve">±(1.5%RD+0.3%FS)
</t>
    </r>
    <r>
      <rPr>
        <sz val="10"/>
        <color rgb="FF002060"/>
        <rFont val="宋体"/>
        <charset val="134"/>
      </rPr>
      <t>测量范围：</t>
    </r>
    <r>
      <rPr>
        <sz val="10"/>
        <color rgb="FF002060"/>
        <rFont val="Times New Roman"/>
        <charset val="134"/>
      </rPr>
      <t xml:space="preserve">0(0.1) … 250 Nm/s
</t>
    </r>
    <r>
      <rPr>
        <sz val="10"/>
        <color rgb="FF002060"/>
        <rFont val="宋体"/>
        <charset val="134"/>
      </rPr>
      <t>最大可测管道</t>
    </r>
    <r>
      <rPr>
        <sz val="10"/>
        <color rgb="FF002060"/>
        <rFont val="Times New Roman"/>
        <charset val="134"/>
      </rPr>
      <t xml:space="preserve">DN600
</t>
    </r>
    <r>
      <rPr>
        <sz val="10"/>
        <color rgb="FF002060"/>
        <rFont val="宋体"/>
        <charset val="134"/>
      </rPr>
      <t>杆长：</t>
    </r>
    <r>
      <rPr>
        <sz val="10"/>
        <color rgb="FF002060"/>
        <rFont val="Times New Roman"/>
        <charset val="134"/>
      </rPr>
      <t>400mm</t>
    </r>
  </si>
  <si>
    <t>PTF570</t>
  </si>
  <si>
    <r>
      <rPr>
        <b/>
        <sz val="10"/>
        <color rgb="FF002060"/>
        <rFont val="宋体"/>
        <charset val="134"/>
      </rPr>
      <t>差压式流量计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测量介质：空气和非腐蚀性气体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电源：</t>
    </r>
    <r>
      <rPr>
        <sz val="10"/>
        <color rgb="FF002060"/>
        <rFont val="Times New Roman"/>
        <charset val="134"/>
      </rPr>
      <t xml:space="preserve">20~36V DC
</t>
    </r>
    <r>
      <rPr>
        <sz val="10"/>
        <color rgb="FF002060"/>
        <rFont val="宋体"/>
        <charset val="134"/>
      </rPr>
      <t>工作压力：</t>
    </r>
    <r>
      <rPr>
        <sz val="10"/>
        <color rgb="FF002060"/>
        <rFont val="Times New Roman"/>
        <charset val="134"/>
      </rPr>
      <t xml:space="preserve">0...1.0MPa
</t>
    </r>
    <r>
      <rPr>
        <sz val="10"/>
        <color rgb="FF002060"/>
        <rFont val="宋体"/>
        <charset val="134"/>
      </rPr>
      <t>信号接口：</t>
    </r>
    <r>
      <rPr>
        <sz val="10"/>
        <color rgb="FF002060"/>
        <rFont val="Times New Roman"/>
        <charset val="134"/>
      </rPr>
      <t>Modbus@RS485/4~20mA/</t>
    </r>
    <r>
      <rPr>
        <sz val="10"/>
        <color rgb="FF002060"/>
        <rFont val="宋体"/>
        <charset val="134"/>
      </rPr>
      <t>蓝牙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显示：</t>
    </r>
    <r>
      <rPr>
        <sz val="10"/>
        <color rgb="FF002060"/>
        <rFont val="Times New Roman"/>
        <charset val="134"/>
      </rPr>
      <t>2 "</t>
    </r>
    <r>
      <rPr>
        <sz val="10"/>
        <color rgb="FF002060"/>
        <rFont val="宋体"/>
        <charset val="134"/>
      </rPr>
      <t>高清</t>
    </r>
    <r>
      <rPr>
        <sz val="10"/>
        <color rgb="FF002060"/>
        <rFont val="Times New Roman"/>
        <charset val="134"/>
      </rPr>
      <t xml:space="preserve">TFT </t>
    </r>
    <r>
      <rPr>
        <sz val="10"/>
        <color rgb="FF002060"/>
        <rFont val="宋体"/>
        <charset val="134"/>
      </rPr>
      <t>彩色显示屏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精度等级：</t>
    </r>
    <r>
      <rPr>
        <sz val="10"/>
        <color rgb="FF002060"/>
        <rFont val="Times New Roman"/>
        <charset val="134"/>
      </rPr>
      <t xml:space="preserve">±(1.5%RD+0.3%FS)
</t>
    </r>
    <r>
      <rPr>
        <sz val="10"/>
        <color rgb="FF002060"/>
        <rFont val="宋体"/>
        <charset val="134"/>
      </rPr>
      <t>介质温度</t>
    </r>
    <r>
      <rPr>
        <sz val="10"/>
        <color rgb="FF002060"/>
        <rFont val="Times New Roman"/>
        <charset val="134"/>
      </rPr>
      <t xml:space="preserve"> </t>
    </r>
    <r>
      <rPr>
        <sz val="10"/>
        <color rgb="FF002060"/>
        <rFont val="宋体"/>
        <charset val="134"/>
      </rPr>
      <t>：</t>
    </r>
    <r>
      <rPr>
        <sz val="10"/>
        <color rgb="FF002060"/>
        <rFont val="Times New Roman"/>
        <charset val="134"/>
      </rPr>
      <t>-40</t>
    </r>
    <r>
      <rPr>
        <sz val="10"/>
        <color rgb="FF002060"/>
        <rFont val="宋体"/>
        <charset val="134"/>
      </rPr>
      <t>～</t>
    </r>
    <r>
      <rPr>
        <sz val="10"/>
        <color rgb="FF002060"/>
        <rFont val="Times New Roman"/>
        <charset val="134"/>
      </rPr>
      <t>85℃</t>
    </r>
    <r>
      <rPr>
        <sz val="10"/>
        <color rgb="FF002060"/>
        <rFont val="宋体"/>
        <charset val="134"/>
      </rPr>
      <t>（常温型）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最大可测管道</t>
    </r>
    <r>
      <rPr>
        <sz val="10"/>
        <color rgb="FF002060"/>
        <rFont val="Times New Roman"/>
        <charset val="134"/>
      </rPr>
      <t xml:space="preserve">DN40-400
</t>
    </r>
    <r>
      <rPr>
        <sz val="10"/>
        <color rgb="FF002060"/>
        <rFont val="宋体"/>
        <charset val="134"/>
      </rPr>
      <t>杆长：</t>
    </r>
    <r>
      <rPr>
        <sz val="10"/>
        <color rgb="FF002060"/>
        <rFont val="Times New Roman"/>
        <charset val="134"/>
      </rPr>
      <t xml:space="preserve">395mm(DN40-400)
</t>
    </r>
    <r>
      <rPr>
        <sz val="10"/>
        <color rgb="FF002060"/>
        <rFont val="宋体"/>
        <charset val="134"/>
      </rPr>
      <t>带排水功能</t>
    </r>
  </si>
  <si>
    <r>
      <rPr>
        <sz val="10"/>
        <color rgb="FF002060"/>
        <rFont val="宋体"/>
        <charset val="134"/>
      </rPr>
      <t>科迈捷</t>
    </r>
  </si>
  <si>
    <r>
      <rPr>
        <sz val="10"/>
        <color rgb="FF1F3864"/>
        <rFont val="宋体"/>
        <charset val="134"/>
      </rPr>
      <t>超出常温的，介质温度</t>
    </r>
    <r>
      <rPr>
        <sz val="10"/>
        <color rgb="FF1F3864"/>
        <rFont val="Times New Roman"/>
        <charset val="134"/>
      </rPr>
      <t>-40</t>
    </r>
    <r>
      <rPr>
        <sz val="10"/>
        <color rgb="FF1F3864"/>
        <rFont val="宋体"/>
        <charset val="134"/>
      </rPr>
      <t>～</t>
    </r>
    <r>
      <rPr>
        <sz val="10"/>
        <color rgb="FF1F3864"/>
        <rFont val="Times New Roman"/>
        <charset val="134"/>
      </rPr>
      <t xml:space="preserve">250℃
</t>
    </r>
    <r>
      <rPr>
        <b/>
        <sz val="10"/>
        <color rgb="FFFF0000"/>
        <rFont val="宋体"/>
        <charset val="134"/>
      </rPr>
      <t>需选型，可定制</t>
    </r>
  </si>
  <si>
    <t>TGF460</t>
  </si>
  <si>
    <r>
      <rPr>
        <b/>
        <sz val="10"/>
        <color rgb="FF002060"/>
        <rFont val="宋体"/>
        <charset val="134"/>
      </rPr>
      <t>热式质量流量计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测量介质：压缩空气、氮气、氧气、二氧化碳等非冷凝气体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电源：</t>
    </r>
    <r>
      <rPr>
        <sz val="10"/>
        <color rgb="FF002060"/>
        <rFont val="Times New Roman"/>
        <charset val="134"/>
      </rPr>
      <t xml:space="preserve">16...32VDC
</t>
    </r>
    <r>
      <rPr>
        <sz val="10"/>
        <color rgb="FF002060"/>
        <rFont val="宋体"/>
        <charset val="134"/>
      </rPr>
      <t>工作压力：</t>
    </r>
    <r>
      <rPr>
        <sz val="10"/>
        <color rgb="FF002060"/>
        <rFont val="Times New Roman"/>
        <charset val="134"/>
      </rPr>
      <t xml:space="preserve">0...1.6MPa
</t>
    </r>
    <r>
      <rPr>
        <sz val="10"/>
        <color rgb="FF002060"/>
        <rFont val="宋体"/>
        <charset val="134"/>
      </rPr>
      <t>信号接口：</t>
    </r>
    <r>
      <rPr>
        <sz val="10"/>
        <color rgb="FF002060"/>
        <rFont val="Times New Roman"/>
        <charset val="134"/>
      </rPr>
      <t>Modbus@RS485/4~20mA/</t>
    </r>
    <r>
      <rPr>
        <sz val="10"/>
        <color rgb="FF002060"/>
        <rFont val="宋体"/>
        <charset val="134"/>
      </rPr>
      <t>蓝牙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显示：带显示屏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精度等级：</t>
    </r>
    <r>
      <rPr>
        <sz val="10"/>
        <color rgb="FF002060"/>
        <rFont val="Times New Roman"/>
        <charset val="134"/>
      </rPr>
      <t xml:space="preserve">±(1.5%RD+0.5%FS)
</t>
    </r>
    <r>
      <rPr>
        <sz val="10"/>
        <color rgb="FF002060"/>
        <rFont val="宋体"/>
        <charset val="134"/>
      </rPr>
      <t>介质温度</t>
    </r>
    <r>
      <rPr>
        <sz val="10"/>
        <color rgb="FF002060"/>
        <rFont val="Times New Roman"/>
        <charset val="134"/>
      </rPr>
      <t xml:space="preserve"> </t>
    </r>
    <r>
      <rPr>
        <sz val="10"/>
        <color rgb="FF002060"/>
        <rFont val="宋体"/>
        <charset val="134"/>
      </rPr>
      <t>：</t>
    </r>
    <r>
      <rPr>
        <sz val="10"/>
        <color rgb="FF002060"/>
        <rFont val="Times New Roman"/>
        <charset val="134"/>
      </rPr>
      <t>-40</t>
    </r>
    <r>
      <rPr>
        <sz val="10"/>
        <color rgb="FF002060"/>
        <rFont val="宋体"/>
        <charset val="134"/>
      </rPr>
      <t>～</t>
    </r>
    <r>
      <rPr>
        <sz val="10"/>
        <color rgb="FF002060"/>
        <rFont val="Times New Roman"/>
        <charset val="134"/>
      </rPr>
      <t>50℃</t>
    </r>
    <r>
      <rPr>
        <sz val="10"/>
        <color rgb="FF002060"/>
        <rFont val="宋体"/>
        <charset val="134"/>
      </rPr>
      <t>（常温型）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最大可测管道</t>
    </r>
    <r>
      <rPr>
        <sz val="10"/>
        <color rgb="FF002060"/>
        <rFont val="Times New Roman"/>
        <charset val="134"/>
      </rPr>
      <t xml:space="preserve">DN50-400
</t>
    </r>
    <r>
      <rPr>
        <sz val="10"/>
        <color rgb="FF002060"/>
        <rFont val="宋体"/>
        <charset val="134"/>
      </rPr>
      <t>杆长：</t>
    </r>
    <r>
      <rPr>
        <sz val="10"/>
        <color rgb="FF002060"/>
        <rFont val="Times New Roman"/>
        <charset val="134"/>
      </rPr>
      <t>395mm(DN50-400)</t>
    </r>
  </si>
  <si>
    <r>
      <rPr>
        <sz val="10"/>
        <color rgb="FF1F3864"/>
        <rFont val="宋体"/>
        <charset val="134"/>
      </rPr>
      <t>超出常温的，介质温度</t>
    </r>
    <r>
      <rPr>
        <sz val="10"/>
        <color rgb="FF1F3864"/>
        <rFont val="Times New Roman"/>
        <charset val="134"/>
      </rPr>
      <t>-40</t>
    </r>
    <r>
      <rPr>
        <sz val="10"/>
        <color rgb="FF1F3864"/>
        <rFont val="宋体"/>
        <charset val="134"/>
      </rPr>
      <t>～</t>
    </r>
    <r>
      <rPr>
        <sz val="10"/>
        <color rgb="FF1F3864"/>
        <rFont val="Times New Roman"/>
        <charset val="134"/>
      </rPr>
      <t xml:space="preserve">175℃
</t>
    </r>
    <r>
      <rPr>
        <b/>
        <sz val="10"/>
        <color rgb="FFFF0000"/>
        <rFont val="宋体"/>
        <charset val="134"/>
      </rPr>
      <t>需选型，可定制</t>
    </r>
  </si>
  <si>
    <r>
      <rPr>
        <sz val="10"/>
        <color rgb="FF002060"/>
        <rFont val="宋体"/>
        <charset val="134"/>
      </rPr>
      <t>待定</t>
    </r>
  </si>
  <si>
    <r>
      <rPr>
        <sz val="10"/>
        <color rgb="FF002060"/>
        <rFont val="宋体"/>
        <charset val="134"/>
      </rPr>
      <t>热式流量计</t>
    </r>
  </si>
  <si>
    <t>VA500</t>
  </si>
  <si>
    <r>
      <rPr>
        <sz val="10"/>
        <color rgb="FF002060"/>
        <rFont val="宋体"/>
        <charset val="134"/>
      </rPr>
      <t>热式质量流量计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测量介质：空气和非腐蚀性气体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电源：</t>
    </r>
    <r>
      <rPr>
        <sz val="10"/>
        <color rgb="FF002060"/>
        <rFont val="Times New Roman"/>
        <charset val="134"/>
      </rPr>
      <t xml:space="preserve">18~36V DC
</t>
    </r>
    <r>
      <rPr>
        <sz val="10"/>
        <color rgb="FF002060"/>
        <rFont val="宋体"/>
        <charset val="134"/>
      </rPr>
      <t>工作压力：</t>
    </r>
    <r>
      <rPr>
        <sz val="10"/>
        <color rgb="FF002060"/>
        <rFont val="Times New Roman"/>
        <charset val="134"/>
      </rPr>
      <t xml:space="preserve">0...1.0MPa
</t>
    </r>
    <r>
      <rPr>
        <sz val="10"/>
        <color rgb="FF002060"/>
        <rFont val="宋体"/>
        <charset val="134"/>
      </rPr>
      <t>信号接口：</t>
    </r>
    <r>
      <rPr>
        <sz val="10"/>
        <color rgb="FF002060"/>
        <rFont val="Times New Roman"/>
        <charset val="134"/>
      </rPr>
      <t>Modbus@RS485/4~20mA/</t>
    </r>
    <r>
      <rPr>
        <sz val="10"/>
        <color rgb="FF002060"/>
        <rFont val="宋体"/>
        <charset val="134"/>
      </rPr>
      <t>蓝牙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显示：集成显示屏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精度等级：</t>
    </r>
    <r>
      <rPr>
        <sz val="10"/>
        <color rgb="FF002060"/>
        <rFont val="Times New Roman"/>
        <charset val="134"/>
      </rPr>
      <t xml:space="preserve">±1.5 %
</t>
    </r>
    <r>
      <rPr>
        <sz val="10"/>
        <color rgb="FF002060"/>
        <rFont val="宋体"/>
        <charset val="134"/>
      </rPr>
      <t>操作温度</t>
    </r>
    <r>
      <rPr>
        <sz val="10"/>
        <color rgb="FF002060"/>
        <rFont val="Times New Roman"/>
        <charset val="134"/>
      </rPr>
      <t xml:space="preserve"> </t>
    </r>
    <r>
      <rPr>
        <sz val="10"/>
        <color rgb="FF002060"/>
        <rFont val="宋体"/>
        <charset val="134"/>
      </rPr>
      <t>：</t>
    </r>
    <r>
      <rPr>
        <sz val="10"/>
        <color rgb="FF002060"/>
        <rFont val="Times New Roman"/>
        <charset val="134"/>
      </rPr>
      <t>-30</t>
    </r>
    <r>
      <rPr>
        <sz val="10"/>
        <color rgb="FF002060"/>
        <rFont val="宋体"/>
        <charset val="134"/>
      </rPr>
      <t>～</t>
    </r>
    <r>
      <rPr>
        <sz val="10"/>
        <color rgb="FF002060"/>
        <rFont val="Times New Roman"/>
        <charset val="134"/>
      </rPr>
      <t xml:space="preserve">110℃
</t>
    </r>
    <r>
      <rPr>
        <sz val="10"/>
        <color rgb="FF002060"/>
        <rFont val="宋体"/>
        <charset val="134"/>
      </rPr>
      <t>最大可测管道</t>
    </r>
    <r>
      <rPr>
        <sz val="10"/>
        <color rgb="FF002060"/>
        <rFont val="Times New Roman"/>
        <charset val="134"/>
      </rPr>
      <t>DN40-400</t>
    </r>
  </si>
  <si>
    <t>CS</t>
  </si>
  <si>
    <t>VD500</t>
  </si>
  <si>
    <r>
      <rPr>
        <sz val="10"/>
        <color rgb="FF002060"/>
        <rFont val="宋体"/>
        <charset val="134"/>
      </rPr>
      <t>差压流量计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测量介质：空气和非腐蚀性气体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电源：</t>
    </r>
    <r>
      <rPr>
        <sz val="10"/>
        <color rgb="FF002060"/>
        <rFont val="Times New Roman"/>
        <charset val="134"/>
      </rPr>
      <t xml:space="preserve">18~36V DC
</t>
    </r>
    <r>
      <rPr>
        <sz val="10"/>
        <color rgb="FF002060"/>
        <rFont val="宋体"/>
        <charset val="134"/>
      </rPr>
      <t>工作压力：</t>
    </r>
    <r>
      <rPr>
        <sz val="10"/>
        <color rgb="FF002060"/>
        <rFont val="Times New Roman"/>
        <charset val="134"/>
      </rPr>
      <t>0...1.0MPa</t>
    </r>
    <r>
      <rPr>
        <sz val="10"/>
        <color rgb="FF002060"/>
        <rFont val="宋体"/>
        <charset val="134"/>
      </rPr>
      <t>（最高可达</t>
    </r>
    <r>
      <rPr>
        <sz val="10"/>
        <color rgb="FF002060"/>
        <rFont val="Times New Roman"/>
        <charset val="134"/>
      </rPr>
      <t>3.0MPa</t>
    </r>
    <r>
      <rPr>
        <sz val="10"/>
        <color rgb="FF002060"/>
        <rFont val="宋体"/>
        <charset val="134"/>
      </rPr>
      <t>）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信号接口：</t>
    </r>
    <r>
      <rPr>
        <sz val="10"/>
        <color rgb="FF002060"/>
        <rFont val="Times New Roman"/>
        <charset val="134"/>
      </rPr>
      <t>Modbus@RS485/4~20mA/</t>
    </r>
    <r>
      <rPr>
        <sz val="10"/>
        <color rgb="FF002060"/>
        <rFont val="宋体"/>
        <charset val="134"/>
      </rPr>
      <t>蓝牙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显示：集成显示屏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精度等级：</t>
    </r>
    <r>
      <rPr>
        <sz val="10"/>
        <color rgb="FF002060"/>
        <rFont val="Times New Roman"/>
        <charset val="134"/>
      </rPr>
      <t xml:space="preserve">±1.5 %
</t>
    </r>
    <r>
      <rPr>
        <sz val="10"/>
        <color rgb="FF002060"/>
        <rFont val="宋体"/>
        <charset val="134"/>
      </rPr>
      <t>操作温度</t>
    </r>
    <r>
      <rPr>
        <sz val="10"/>
        <color rgb="FF002060"/>
        <rFont val="Times New Roman"/>
        <charset val="134"/>
      </rPr>
      <t xml:space="preserve"> </t>
    </r>
    <r>
      <rPr>
        <sz val="10"/>
        <color rgb="FF002060"/>
        <rFont val="宋体"/>
        <charset val="134"/>
      </rPr>
      <t>：</t>
    </r>
    <r>
      <rPr>
        <sz val="10"/>
        <color rgb="FF002060"/>
        <rFont val="Times New Roman"/>
        <charset val="134"/>
      </rPr>
      <t>-30</t>
    </r>
    <r>
      <rPr>
        <sz val="10"/>
        <color rgb="FF002060"/>
        <rFont val="宋体"/>
        <charset val="134"/>
      </rPr>
      <t>～</t>
    </r>
    <r>
      <rPr>
        <sz val="10"/>
        <color rgb="FF002060"/>
        <rFont val="Times New Roman"/>
        <charset val="134"/>
      </rPr>
      <t xml:space="preserve">180℃
</t>
    </r>
    <r>
      <rPr>
        <sz val="10"/>
        <color rgb="FF002060"/>
        <rFont val="宋体"/>
        <charset val="134"/>
      </rPr>
      <t>测量范围：最高</t>
    </r>
    <r>
      <rPr>
        <sz val="10"/>
        <color rgb="FF002060"/>
        <rFont val="Times New Roman"/>
        <charset val="134"/>
      </rPr>
      <t xml:space="preserve">224m/s-60m/s
</t>
    </r>
    <r>
      <rPr>
        <sz val="10"/>
        <color rgb="FF002060"/>
        <rFont val="宋体"/>
        <charset val="134"/>
      </rPr>
      <t>最大可测管道</t>
    </r>
    <r>
      <rPr>
        <sz val="10"/>
        <color rgb="FF002060"/>
        <rFont val="Times New Roman"/>
        <charset val="134"/>
      </rPr>
      <t>DN40-600</t>
    </r>
  </si>
  <si>
    <r>
      <rPr>
        <sz val="10"/>
        <color rgb="FF002060"/>
        <rFont val="宋体"/>
        <charset val="134"/>
      </rPr>
      <t>露点仪</t>
    </r>
    <r>
      <rPr>
        <sz val="10"/>
        <rFont val="宋体"/>
        <charset val="134"/>
      </rPr>
      <t xml:space="preserve">
</t>
    </r>
    <r>
      <rPr>
        <sz val="11"/>
        <color rgb="FF002060"/>
        <rFont val="微软雅黑"/>
        <charset val="134"/>
      </rPr>
      <t>（含测量室）</t>
    </r>
  </si>
  <si>
    <t>F161B</t>
  </si>
  <si>
    <r>
      <rPr>
        <b/>
        <sz val="10"/>
        <color rgb="FF002060"/>
        <rFont val="宋体"/>
        <charset val="134"/>
      </rPr>
      <t>压缩空气露点测量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测量范围：</t>
    </r>
    <r>
      <rPr>
        <sz val="10"/>
        <color rgb="FF002060"/>
        <rFont val="Times New Roman"/>
        <charset val="134"/>
      </rPr>
      <t xml:space="preserve">-60...+60 ℃td
</t>
    </r>
    <r>
      <rPr>
        <sz val="10"/>
        <color rgb="FF002060"/>
        <rFont val="宋体"/>
        <charset val="134"/>
      </rPr>
      <t>测量精度：</t>
    </r>
    <r>
      <rPr>
        <sz val="10"/>
        <color rgb="FF002060"/>
        <rFont val="Times New Roman"/>
        <charset val="134"/>
      </rPr>
      <t xml:space="preserve">±2 ℃td
</t>
    </r>
    <r>
      <rPr>
        <sz val="10"/>
        <color rgb="FF002060"/>
        <rFont val="宋体"/>
        <charset val="134"/>
      </rPr>
      <t>输出：</t>
    </r>
    <r>
      <rPr>
        <sz val="10"/>
        <color rgb="FF002060"/>
        <rFont val="Times New Roman"/>
        <charset val="134"/>
      </rPr>
      <t xml:space="preserve">RS485, MODBUS/RTU
</t>
    </r>
    <r>
      <rPr>
        <sz val="10"/>
        <color rgb="FF002060"/>
        <rFont val="宋体"/>
        <charset val="134"/>
      </rPr>
      <t>工作压力：</t>
    </r>
    <r>
      <rPr>
        <sz val="10"/>
        <color rgb="FF002060"/>
        <rFont val="Times New Roman"/>
        <charset val="134"/>
      </rPr>
      <t xml:space="preserve">0~5 MPa
</t>
    </r>
    <r>
      <rPr>
        <sz val="10"/>
        <color rgb="FF002060"/>
        <rFont val="宋体"/>
        <charset val="134"/>
      </rPr>
      <t>电源：</t>
    </r>
    <r>
      <rPr>
        <sz val="10"/>
        <color rgb="FF002060"/>
        <rFont val="Times New Roman"/>
        <charset val="134"/>
      </rPr>
      <t xml:space="preserve">10~30 VDC
</t>
    </r>
    <r>
      <rPr>
        <sz val="10"/>
        <color rgb="FF002060"/>
        <rFont val="宋体"/>
        <charset val="134"/>
      </rPr>
      <t>防护等级：</t>
    </r>
    <r>
      <rPr>
        <sz val="10"/>
        <color rgb="FF002060"/>
        <rFont val="Times New Roman"/>
        <charset val="134"/>
      </rPr>
      <t>IP65</t>
    </r>
  </si>
  <si>
    <r>
      <rPr>
        <sz val="10"/>
        <color rgb="FF1F3864"/>
        <rFont val="宋体"/>
        <charset val="134"/>
      </rPr>
      <t>配套测量室和快速锁头下单</t>
    </r>
  </si>
  <si>
    <t>L420215002</t>
  </si>
  <si>
    <r>
      <rPr>
        <sz val="11"/>
        <color rgb="FF002060"/>
        <rFont val="微软雅黑"/>
        <charset val="134"/>
      </rPr>
      <t>露点仪</t>
    </r>
    <r>
      <rPr>
        <sz val="10"/>
        <rFont val="宋体"/>
        <charset val="134"/>
      </rPr>
      <t xml:space="preserve">
</t>
    </r>
    <r>
      <rPr>
        <sz val="11"/>
        <color rgb="FF002060"/>
        <rFont val="微软雅黑"/>
        <charset val="134"/>
      </rPr>
      <t>（含测量室）</t>
    </r>
  </si>
  <si>
    <t>DMT143</t>
  </si>
  <si>
    <r>
      <rPr>
        <sz val="10"/>
        <color rgb="FF002060"/>
        <rFont val="宋体"/>
        <charset val="134"/>
      </rPr>
      <t>测量范围：</t>
    </r>
    <r>
      <rPr>
        <sz val="11"/>
        <color rgb="FF002060"/>
        <rFont val="Times New Roman"/>
        <charset val="134"/>
      </rPr>
      <t xml:space="preserve">-60-60°C Td 
</t>
    </r>
    <r>
      <rPr>
        <sz val="11"/>
        <color rgb="FF002060"/>
        <rFont val="微软雅黑"/>
        <charset val="134"/>
      </rPr>
      <t>测量精度：</t>
    </r>
    <r>
      <rPr>
        <sz val="11"/>
        <color rgb="FF002060"/>
        <rFont val="Times New Roman"/>
        <charset val="134"/>
      </rPr>
      <t xml:space="preserve">±2°C Td
</t>
    </r>
    <r>
      <rPr>
        <sz val="11"/>
        <color rgb="FF002060"/>
        <rFont val="微软雅黑"/>
        <charset val="134"/>
      </rPr>
      <t>输出：</t>
    </r>
    <r>
      <rPr>
        <sz val="11"/>
        <color rgb="FF002060"/>
        <rFont val="宋体"/>
        <charset val="134"/>
      </rPr>
      <t>模拟量</t>
    </r>
    <r>
      <rPr>
        <sz val="11"/>
        <color rgb="FF002060"/>
        <rFont val="Times New Roman"/>
        <charset val="134"/>
      </rPr>
      <t>4-20mA</t>
    </r>
    <r>
      <rPr>
        <sz val="11"/>
        <color rgb="FF002060"/>
        <rFont val="宋体"/>
        <charset val="134"/>
      </rPr>
      <t>输出</t>
    </r>
    <r>
      <rPr>
        <sz val="10"/>
        <rFont val="宋体"/>
        <charset val="134"/>
      </rPr>
      <t xml:space="preserve">
</t>
    </r>
    <r>
      <rPr>
        <sz val="11"/>
        <color rgb="FF002060"/>
        <rFont val="微软雅黑"/>
        <charset val="134"/>
      </rPr>
      <t>工作压力：</t>
    </r>
    <r>
      <rPr>
        <sz val="11"/>
        <color rgb="FF002060"/>
        <rFont val="Times New Roman"/>
        <charset val="134"/>
      </rPr>
      <t xml:space="preserve">0- 5MPa
</t>
    </r>
    <r>
      <rPr>
        <sz val="11"/>
        <color rgb="FF002060"/>
        <rFont val="微软雅黑"/>
        <charset val="134"/>
      </rPr>
      <t>电源：</t>
    </r>
    <r>
      <rPr>
        <sz val="11"/>
        <color rgb="FF002060"/>
        <rFont val="Times New Roman"/>
        <charset val="134"/>
      </rPr>
      <t xml:space="preserve">12-28VDC
</t>
    </r>
    <r>
      <rPr>
        <sz val="11"/>
        <color rgb="FF002060"/>
        <rFont val="微软雅黑"/>
        <charset val="134"/>
      </rPr>
      <t>防护等级：</t>
    </r>
    <r>
      <rPr>
        <sz val="11"/>
        <color rgb="FF002060"/>
        <rFont val="Times New Roman"/>
        <charset val="134"/>
      </rPr>
      <t xml:space="preserve">IP66
 </t>
    </r>
    <r>
      <rPr>
        <sz val="11"/>
        <color rgb="FF002060"/>
        <rFont val="微软雅黑"/>
        <charset val="134"/>
      </rPr>
      <t>接口：</t>
    </r>
    <r>
      <rPr>
        <sz val="11"/>
        <color rgb="FF002060"/>
        <rFont val="Times New Roman"/>
        <charset val="134"/>
      </rPr>
      <t>G1/2"</t>
    </r>
  </si>
  <si>
    <r>
      <rPr>
        <sz val="11"/>
        <color rgb="FF002060"/>
        <rFont val="微软雅黑"/>
        <charset val="134"/>
      </rPr>
      <t>维萨拉</t>
    </r>
  </si>
  <si>
    <r>
      <rPr>
        <sz val="11"/>
        <color rgb="FF002060"/>
        <rFont val="微软雅黑"/>
        <charset val="134"/>
      </rPr>
      <t>个</t>
    </r>
  </si>
  <si>
    <r>
      <rPr>
        <sz val="10"/>
        <color rgb="FF1F3864"/>
        <rFont val="宋体"/>
        <charset val="134"/>
      </rPr>
      <t>离心空压</t>
    </r>
  </si>
  <si>
    <r>
      <rPr>
        <sz val="10"/>
        <color rgb="FF002060"/>
        <rFont val="宋体"/>
        <charset val="134"/>
      </rPr>
      <t>球阀</t>
    </r>
  </si>
  <si>
    <t>M3202 0100</t>
  </si>
  <si>
    <r>
      <rPr>
        <sz val="10"/>
        <color rgb="FF002060"/>
        <rFont val="宋体"/>
        <charset val="134"/>
      </rPr>
      <t>含焊接外丝头</t>
    </r>
  </si>
  <si>
    <r>
      <rPr>
        <sz val="10"/>
        <color rgb="FF002060"/>
        <rFont val="宋体"/>
        <charset val="134"/>
      </rPr>
      <t>压力变送器</t>
    </r>
  </si>
  <si>
    <t>SUP-P300</t>
  </si>
  <si>
    <r>
      <rPr>
        <b/>
        <sz val="10"/>
        <color rgb="FF002060"/>
        <rFont val="宋体"/>
        <charset val="134"/>
      </rPr>
      <t>压力变送器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测量范围：</t>
    </r>
    <r>
      <rPr>
        <sz val="10"/>
        <color rgb="FF002060"/>
        <rFont val="Times New Roman"/>
        <charset val="134"/>
      </rPr>
      <t xml:space="preserve">0...1.6MPa
</t>
    </r>
    <r>
      <rPr>
        <sz val="10"/>
        <color rgb="FF002060"/>
        <rFont val="宋体"/>
        <charset val="134"/>
      </rPr>
      <t>测量精度：</t>
    </r>
    <r>
      <rPr>
        <sz val="10"/>
        <color rgb="FF002060"/>
        <rFont val="Times New Roman"/>
        <charset val="134"/>
      </rPr>
      <t xml:space="preserve">≤±0.5%FS
</t>
    </r>
    <r>
      <rPr>
        <sz val="10"/>
        <color rgb="FF002060"/>
        <rFont val="宋体"/>
        <charset val="134"/>
      </rPr>
      <t>输出信号：</t>
    </r>
    <r>
      <rPr>
        <sz val="10"/>
        <color rgb="FF002060"/>
        <rFont val="Times New Roman"/>
        <charset val="134"/>
      </rPr>
      <t xml:space="preserve">RS485
</t>
    </r>
    <r>
      <rPr>
        <sz val="10"/>
        <color rgb="FF002060"/>
        <rFont val="宋体"/>
        <charset val="134"/>
      </rPr>
      <t>接头：赫斯曼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电源：</t>
    </r>
    <r>
      <rPr>
        <sz val="10"/>
        <color rgb="FF002060"/>
        <rFont val="Times New Roman"/>
        <charset val="134"/>
      </rPr>
      <t xml:space="preserve">24V±20%
</t>
    </r>
    <r>
      <rPr>
        <sz val="10"/>
        <color rgb="FF002060"/>
        <rFont val="宋体"/>
        <charset val="134"/>
      </rPr>
      <t>防护等级：</t>
    </r>
    <r>
      <rPr>
        <sz val="10"/>
        <color rgb="FF002060"/>
        <rFont val="Times New Roman"/>
        <charset val="134"/>
      </rPr>
      <t xml:space="preserve">IP65
ZG1/2 </t>
    </r>
    <r>
      <rPr>
        <sz val="10"/>
        <color rgb="FF002060"/>
        <rFont val="宋体"/>
        <charset val="134"/>
      </rPr>
      <t>外螺纹</t>
    </r>
  </si>
  <si>
    <r>
      <rPr>
        <sz val="10"/>
        <color rgb="FF002060"/>
        <rFont val="宋体"/>
        <charset val="134"/>
      </rPr>
      <t>个</t>
    </r>
  </si>
  <si>
    <t>HP31D</t>
  </si>
  <si>
    <r>
      <rPr>
        <sz val="10"/>
        <color rgb="FF002060"/>
        <rFont val="宋体"/>
        <charset val="134"/>
      </rPr>
      <t>华水</t>
    </r>
  </si>
  <si>
    <t>L420105108</t>
  </si>
  <si>
    <r>
      <rPr>
        <sz val="11"/>
        <color rgb="FF002060"/>
        <rFont val="微软雅黑"/>
        <charset val="134"/>
      </rPr>
      <t>压力变送器</t>
    </r>
  </si>
  <si>
    <t>PS510-16V-04-LI2UPN8-H1141</t>
  </si>
  <si>
    <r>
      <rPr>
        <sz val="11"/>
        <color rgb="FF002060"/>
        <rFont val="微软雅黑"/>
        <charset val="134"/>
      </rPr>
      <t>测量范围：</t>
    </r>
    <r>
      <rPr>
        <sz val="11"/>
        <color rgb="FF002060"/>
        <rFont val="Times New Roman"/>
        <charset val="134"/>
      </rPr>
      <t xml:space="preserve">0.1…1.6MPa
</t>
    </r>
    <r>
      <rPr>
        <sz val="11"/>
        <color rgb="FF002060"/>
        <rFont val="微软雅黑"/>
        <charset val="134"/>
      </rPr>
      <t>测量精度：</t>
    </r>
    <r>
      <rPr>
        <sz val="11"/>
        <color rgb="FF002060"/>
        <rFont val="Times New Roman"/>
        <charset val="134"/>
      </rPr>
      <t xml:space="preserve">±0.5%
</t>
    </r>
    <r>
      <rPr>
        <sz val="11"/>
        <color rgb="FF002060"/>
        <rFont val="微软雅黑"/>
        <charset val="134"/>
      </rPr>
      <t>输出信号：模拟量</t>
    </r>
    <r>
      <rPr>
        <sz val="11"/>
        <color rgb="FF002060"/>
        <rFont val="Times New Roman"/>
        <charset val="134"/>
      </rPr>
      <t xml:space="preserve">4-20mA
</t>
    </r>
    <r>
      <rPr>
        <sz val="11"/>
        <color rgb="FF002060"/>
        <rFont val="微软雅黑"/>
        <charset val="134"/>
      </rPr>
      <t>接头：</t>
    </r>
    <r>
      <rPr>
        <sz val="11"/>
        <color rgb="FF002060"/>
        <rFont val="Times New Roman"/>
        <charset val="134"/>
      </rPr>
      <t xml:space="preserve">M12
</t>
    </r>
    <r>
      <rPr>
        <sz val="11"/>
        <color rgb="FF002060"/>
        <rFont val="微软雅黑"/>
        <charset val="134"/>
      </rPr>
      <t>电源：</t>
    </r>
    <r>
      <rPr>
        <sz val="11"/>
        <color rgb="FF002060"/>
        <rFont val="Times New Roman"/>
        <charset val="134"/>
      </rPr>
      <t xml:space="preserve">24 VDC
</t>
    </r>
    <r>
      <rPr>
        <sz val="11"/>
        <color rgb="FF002060"/>
        <rFont val="微软雅黑"/>
        <charset val="134"/>
      </rPr>
      <t>防护等级：</t>
    </r>
    <r>
      <rPr>
        <sz val="11"/>
        <color rgb="FF002060"/>
        <rFont val="Times New Roman"/>
        <charset val="134"/>
      </rPr>
      <t xml:space="preserve">IP67 
</t>
    </r>
    <r>
      <rPr>
        <sz val="11"/>
        <color rgb="FF002060"/>
        <rFont val="微软雅黑"/>
        <charset val="134"/>
      </rPr>
      <t>连接方式：</t>
    </r>
    <r>
      <rPr>
        <sz val="11"/>
        <color rgb="FF002060"/>
        <rFont val="Times New Roman"/>
        <charset val="134"/>
      </rPr>
      <t>G ¼"</t>
    </r>
    <r>
      <rPr>
        <sz val="11"/>
        <color rgb="FF002060"/>
        <rFont val="微软雅黑"/>
        <charset val="134"/>
      </rPr>
      <t>外螺纹</t>
    </r>
    <r>
      <rPr>
        <sz val="10"/>
        <rFont val="宋体"/>
        <charset val="134"/>
      </rPr>
      <t xml:space="preserve">
</t>
    </r>
    <r>
      <rPr>
        <sz val="11"/>
        <color rgb="FF002060"/>
        <rFont val="微软雅黑"/>
        <charset val="134"/>
      </rPr>
      <t>配两米线缆（国产）</t>
    </r>
  </si>
  <si>
    <r>
      <rPr>
        <sz val="11"/>
        <color rgb="FF002060"/>
        <rFont val="微软雅黑"/>
        <charset val="134"/>
      </rPr>
      <t>图尔克</t>
    </r>
  </si>
  <si>
    <t>L420105135</t>
  </si>
  <si>
    <r>
      <rPr>
        <sz val="11"/>
        <color rgb="FF002060"/>
        <rFont val="微软雅黑"/>
        <charset val="134"/>
      </rPr>
      <t>压力变送器</t>
    </r>
    <r>
      <rPr>
        <sz val="10"/>
        <rFont val="宋体"/>
        <charset val="134"/>
      </rPr>
      <t xml:space="preserve">
</t>
    </r>
    <r>
      <rPr>
        <sz val="11"/>
        <color rgb="FF002060"/>
        <rFont val="微软雅黑"/>
        <charset val="134"/>
      </rPr>
      <t>（高压）</t>
    </r>
  </si>
  <si>
    <t>HP-31D</t>
  </si>
  <si>
    <r>
      <rPr>
        <sz val="11"/>
        <color rgb="FF002060"/>
        <rFont val="微软雅黑"/>
        <charset val="134"/>
      </rPr>
      <t>测量范围：</t>
    </r>
    <r>
      <rPr>
        <sz val="11"/>
        <color rgb="FF002060"/>
        <rFont val="Times New Roman"/>
        <charset val="134"/>
      </rPr>
      <t xml:space="preserve">0~4MPa 
</t>
    </r>
    <r>
      <rPr>
        <sz val="11"/>
        <color rgb="FF002060"/>
        <rFont val="微软雅黑"/>
        <charset val="134"/>
      </rPr>
      <t>测量精度：</t>
    </r>
    <r>
      <rPr>
        <sz val="11"/>
        <color rgb="FF002060"/>
        <rFont val="Times New Roman"/>
        <charset val="134"/>
      </rPr>
      <t xml:space="preserve">≤±0.5%FS
</t>
    </r>
    <r>
      <rPr>
        <sz val="11"/>
        <color rgb="FF002060"/>
        <rFont val="微软雅黑"/>
        <charset val="134"/>
      </rPr>
      <t>输出信号：</t>
    </r>
    <r>
      <rPr>
        <sz val="11"/>
        <color rgb="FF002060"/>
        <rFont val="Times New Roman"/>
        <charset val="134"/>
      </rPr>
      <t xml:space="preserve">ModbusRTU
</t>
    </r>
    <r>
      <rPr>
        <sz val="11"/>
        <color rgb="FF002060"/>
        <rFont val="微软雅黑"/>
        <charset val="134"/>
      </rPr>
      <t>电气接口：防水接头，赫斯曼接头</t>
    </r>
    <r>
      <rPr>
        <sz val="10"/>
        <rFont val="宋体"/>
        <charset val="134"/>
      </rPr>
      <t xml:space="preserve">
</t>
    </r>
    <r>
      <rPr>
        <sz val="11"/>
        <color rgb="FF002060"/>
        <rFont val="微软雅黑"/>
        <charset val="134"/>
      </rPr>
      <t>电源：</t>
    </r>
    <r>
      <rPr>
        <sz val="11"/>
        <color rgb="FF002060"/>
        <rFont val="Times New Roman"/>
        <charset val="134"/>
      </rPr>
      <t xml:space="preserve">24VDC
</t>
    </r>
    <r>
      <rPr>
        <sz val="11"/>
        <color rgb="FF002060"/>
        <rFont val="微软雅黑"/>
        <charset val="134"/>
      </rPr>
      <t>防护等级：</t>
    </r>
    <r>
      <rPr>
        <sz val="11"/>
        <color rgb="FF002060"/>
        <rFont val="Times New Roman"/>
        <charset val="134"/>
      </rPr>
      <t xml:space="preserve">IP65
</t>
    </r>
    <r>
      <rPr>
        <sz val="11"/>
        <color rgb="FF002060"/>
        <rFont val="微软雅黑"/>
        <charset val="134"/>
      </rPr>
      <t>过程接口：</t>
    </r>
    <r>
      <rPr>
        <sz val="11"/>
        <color rgb="FF002060"/>
        <rFont val="Times New Roman"/>
        <charset val="134"/>
      </rPr>
      <t>ZG1/2</t>
    </r>
  </si>
  <si>
    <r>
      <rPr>
        <sz val="11"/>
        <color rgb="FF002060"/>
        <rFont val="微软雅黑"/>
        <charset val="134"/>
      </rPr>
      <t>华水</t>
    </r>
  </si>
  <si>
    <r>
      <rPr>
        <sz val="11"/>
        <color rgb="FF002060"/>
        <rFont val="微软雅黑"/>
        <charset val="134"/>
      </rPr>
      <t>待定</t>
    </r>
  </si>
  <si>
    <t>PT10SR-2489</t>
  </si>
  <si>
    <r>
      <rPr>
        <sz val="11"/>
        <color rgb="FF002060"/>
        <rFont val="微软雅黑"/>
        <charset val="134"/>
      </rPr>
      <t>测量范围：</t>
    </r>
    <r>
      <rPr>
        <sz val="11"/>
        <color rgb="FF002060"/>
        <rFont val="Times New Roman"/>
        <charset val="134"/>
      </rPr>
      <t xml:space="preserve">0~3.5Mpa
</t>
    </r>
    <r>
      <rPr>
        <sz val="11"/>
        <color rgb="FF002060"/>
        <rFont val="微软雅黑"/>
        <charset val="134"/>
      </rPr>
      <t>测量精度：</t>
    </r>
    <r>
      <rPr>
        <sz val="11"/>
        <color rgb="FF002060"/>
        <rFont val="Times New Roman"/>
        <charset val="134"/>
      </rPr>
      <t xml:space="preserve">±0.5%
</t>
    </r>
    <r>
      <rPr>
        <sz val="11"/>
        <color rgb="FF002060"/>
        <rFont val="微软雅黑"/>
        <charset val="134"/>
      </rPr>
      <t>介质：压缩空气，</t>
    </r>
    <r>
      <rPr>
        <sz val="11"/>
        <color rgb="FF002060"/>
        <rFont val="Times New Roman"/>
        <charset val="134"/>
      </rPr>
      <t xml:space="preserve">-20~80℃
</t>
    </r>
    <r>
      <rPr>
        <sz val="11"/>
        <color rgb="FF002060"/>
        <rFont val="微软雅黑"/>
        <charset val="134"/>
      </rPr>
      <t>输出信号：</t>
    </r>
    <r>
      <rPr>
        <sz val="11"/>
        <color rgb="FF002060"/>
        <rFont val="Times New Roman"/>
        <charset val="134"/>
      </rPr>
      <t>4~20mA</t>
    </r>
    <r>
      <rPr>
        <sz val="11"/>
        <color rgb="FF002060"/>
        <rFont val="微软雅黑"/>
        <charset val="134"/>
      </rPr>
      <t>二线制输出</t>
    </r>
    <r>
      <rPr>
        <sz val="10"/>
        <rFont val="宋体"/>
        <charset val="134"/>
      </rPr>
      <t xml:space="preserve">
</t>
    </r>
    <r>
      <rPr>
        <sz val="11"/>
        <color rgb="FF002060"/>
        <rFont val="微软雅黑"/>
        <charset val="134"/>
      </rPr>
      <t>电源：</t>
    </r>
    <r>
      <rPr>
        <sz val="11"/>
        <color rgb="FF002060"/>
        <rFont val="Times New Roman"/>
        <charset val="134"/>
      </rPr>
      <t>DC24V</t>
    </r>
    <r>
      <rPr>
        <sz val="11"/>
        <color rgb="FF002060"/>
        <rFont val="微软雅黑"/>
        <charset val="134"/>
      </rPr>
      <t>供电</t>
    </r>
    <r>
      <rPr>
        <sz val="10"/>
        <rFont val="宋体"/>
        <charset val="134"/>
      </rPr>
      <t xml:space="preserve">
</t>
    </r>
    <r>
      <rPr>
        <sz val="11"/>
        <color rgb="FF002060"/>
        <rFont val="微软雅黑"/>
        <charset val="134"/>
      </rPr>
      <t>防护等级：</t>
    </r>
    <r>
      <rPr>
        <sz val="11"/>
        <color rgb="FF002060"/>
        <rFont val="Times New Roman"/>
        <charset val="134"/>
      </rPr>
      <t xml:space="preserve">IP65
</t>
    </r>
    <r>
      <rPr>
        <sz val="11"/>
        <color rgb="FF002060"/>
        <rFont val="微软雅黑"/>
        <charset val="134"/>
      </rPr>
      <t>连接方式：</t>
    </r>
    <r>
      <rPr>
        <sz val="11"/>
        <color rgb="FF002060"/>
        <rFont val="Times New Roman"/>
        <charset val="134"/>
      </rPr>
      <t>M20*1.5</t>
    </r>
    <r>
      <rPr>
        <sz val="11"/>
        <color rgb="FF002060"/>
        <rFont val="微软雅黑"/>
        <charset val="134"/>
      </rPr>
      <t>外螺纹，</t>
    </r>
    <r>
      <rPr>
        <sz val="11"/>
        <color rgb="FF002060"/>
        <rFont val="Times New Roman"/>
        <charset val="134"/>
      </rPr>
      <t xml:space="preserve"> </t>
    </r>
    <r>
      <rPr>
        <sz val="11"/>
        <color rgb="FF002060"/>
        <rFont val="微软雅黑"/>
        <charset val="134"/>
      </rPr>
      <t>带散热片</t>
    </r>
    <r>
      <rPr>
        <sz val="11"/>
        <color rgb="FF002060"/>
        <rFont val="Times New Roman"/>
        <charset val="134"/>
      </rPr>
      <t xml:space="preserve">  </t>
    </r>
    <r>
      <rPr>
        <sz val="11"/>
        <color rgb="FF002060"/>
        <rFont val="微软雅黑"/>
        <charset val="134"/>
      </rPr>
      <t>赫斯曼接插件接口</t>
    </r>
  </si>
  <si>
    <r>
      <rPr>
        <sz val="11"/>
        <color rgb="FF002060"/>
        <rFont val="微软雅黑"/>
        <charset val="134"/>
      </rPr>
      <t>卓然天工</t>
    </r>
    <r>
      <rPr>
        <sz val="11"/>
        <color rgb="FF002060"/>
        <rFont val="Times New Roman"/>
        <charset val="134"/>
      </rPr>
      <t>ZORICREATO</t>
    </r>
  </si>
  <si>
    <t>L420105140</t>
  </si>
  <si>
    <r>
      <rPr>
        <sz val="11"/>
        <color rgb="FF002060"/>
        <rFont val="微软雅黑"/>
        <charset val="134"/>
      </rPr>
      <t>压力变送器</t>
    </r>
    <r>
      <rPr>
        <sz val="10"/>
        <rFont val="宋体"/>
        <charset val="134"/>
      </rPr>
      <t xml:space="preserve">
</t>
    </r>
    <r>
      <rPr>
        <sz val="11"/>
        <color rgb="FF002060"/>
        <rFont val="微软雅黑"/>
        <charset val="134"/>
      </rPr>
      <t>（高温）</t>
    </r>
  </si>
  <si>
    <t>PT10SR-2530</t>
  </si>
  <si>
    <r>
      <rPr>
        <sz val="11"/>
        <color rgb="FF002060"/>
        <rFont val="微软雅黑"/>
        <charset val="134"/>
      </rPr>
      <t>测量范围：</t>
    </r>
    <r>
      <rPr>
        <sz val="11"/>
        <color rgb="FF002060"/>
        <rFont val="Times New Roman"/>
        <charset val="134"/>
      </rPr>
      <t xml:space="preserve">0~1.6Mpa
</t>
    </r>
    <r>
      <rPr>
        <sz val="11"/>
        <color rgb="FF002060"/>
        <rFont val="微软雅黑"/>
        <charset val="134"/>
      </rPr>
      <t>测量精度：</t>
    </r>
    <r>
      <rPr>
        <sz val="11"/>
        <color rgb="FF002060"/>
        <rFont val="Times New Roman"/>
        <charset val="134"/>
      </rPr>
      <t xml:space="preserve">±0.5%
</t>
    </r>
    <r>
      <rPr>
        <sz val="11"/>
        <color rgb="FF002060"/>
        <rFont val="微软雅黑"/>
        <charset val="134"/>
      </rPr>
      <t>介质：压缩空气，</t>
    </r>
    <r>
      <rPr>
        <sz val="11"/>
        <color rgb="FF002060"/>
        <rFont val="Times New Roman"/>
        <charset val="134"/>
      </rPr>
      <t xml:space="preserve">-40~150℃
</t>
    </r>
    <r>
      <rPr>
        <sz val="11"/>
        <color rgb="FF002060"/>
        <rFont val="微软雅黑"/>
        <charset val="134"/>
      </rPr>
      <t>输出信号：</t>
    </r>
    <r>
      <rPr>
        <sz val="11"/>
        <color rgb="FF002060"/>
        <rFont val="Times New Roman"/>
        <charset val="134"/>
      </rPr>
      <t>4~20mA</t>
    </r>
    <r>
      <rPr>
        <sz val="11"/>
        <color rgb="FF002060"/>
        <rFont val="微软雅黑"/>
        <charset val="134"/>
      </rPr>
      <t>二线制输出</t>
    </r>
    <r>
      <rPr>
        <sz val="10"/>
        <rFont val="宋体"/>
        <charset val="134"/>
      </rPr>
      <t xml:space="preserve">
</t>
    </r>
    <r>
      <rPr>
        <sz val="11"/>
        <color rgb="FF002060"/>
        <rFont val="微软雅黑"/>
        <charset val="134"/>
      </rPr>
      <t>电源：</t>
    </r>
    <r>
      <rPr>
        <sz val="11"/>
        <color rgb="FF002060"/>
        <rFont val="Times New Roman"/>
        <charset val="134"/>
      </rPr>
      <t>DC24V</t>
    </r>
    <r>
      <rPr>
        <sz val="11"/>
        <color rgb="FF002060"/>
        <rFont val="微软雅黑"/>
        <charset val="134"/>
      </rPr>
      <t>供电</t>
    </r>
    <r>
      <rPr>
        <sz val="10"/>
        <rFont val="宋体"/>
        <charset val="134"/>
      </rPr>
      <t xml:space="preserve">
</t>
    </r>
    <r>
      <rPr>
        <sz val="11"/>
        <color rgb="FF002060"/>
        <rFont val="微软雅黑"/>
        <charset val="134"/>
      </rPr>
      <t>防护等级：</t>
    </r>
    <r>
      <rPr>
        <sz val="11"/>
        <color rgb="FF002060"/>
        <rFont val="Times New Roman"/>
        <charset val="134"/>
      </rPr>
      <t xml:space="preserve">IP65
</t>
    </r>
    <r>
      <rPr>
        <sz val="11"/>
        <color rgb="FF002060"/>
        <rFont val="微软雅黑"/>
        <charset val="134"/>
      </rPr>
      <t>连接方式：</t>
    </r>
    <r>
      <rPr>
        <sz val="11"/>
        <color rgb="FF002060"/>
        <rFont val="Times New Roman"/>
        <charset val="134"/>
      </rPr>
      <t>M20*1.5</t>
    </r>
    <r>
      <rPr>
        <sz val="11"/>
        <color rgb="FF002060"/>
        <rFont val="微软雅黑"/>
        <charset val="134"/>
      </rPr>
      <t>外螺纹，赫斯曼接插件接口</t>
    </r>
  </si>
  <si>
    <r>
      <rPr>
        <sz val="10"/>
        <color rgb="FF002060"/>
        <rFont val="宋体"/>
        <charset val="134"/>
      </rPr>
      <t>温度变送器</t>
    </r>
  </si>
  <si>
    <t>TT-31B</t>
  </si>
  <si>
    <r>
      <rPr>
        <b/>
        <sz val="10"/>
        <color rgb="FF002060"/>
        <rFont val="宋体"/>
        <charset val="134"/>
      </rPr>
      <t>温度变送器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测量范围：</t>
    </r>
    <r>
      <rPr>
        <sz val="10"/>
        <color rgb="FF002060"/>
        <rFont val="Times New Roman"/>
        <charset val="134"/>
      </rPr>
      <t xml:space="preserve">0~100℃
</t>
    </r>
    <r>
      <rPr>
        <sz val="10"/>
        <color rgb="FF002060"/>
        <rFont val="宋体"/>
        <charset val="134"/>
      </rPr>
      <t>测量精度：</t>
    </r>
    <r>
      <rPr>
        <sz val="10"/>
        <color rgb="FF002060"/>
        <rFont val="Times New Roman"/>
        <charset val="134"/>
      </rPr>
      <t xml:space="preserve">≤±0.5%FS
</t>
    </r>
    <r>
      <rPr>
        <sz val="10"/>
        <color rgb="FF002060"/>
        <rFont val="宋体"/>
        <charset val="134"/>
      </rPr>
      <t>输出信号：</t>
    </r>
    <r>
      <rPr>
        <sz val="10"/>
        <color rgb="FF002060"/>
        <rFont val="Times New Roman"/>
        <charset val="134"/>
      </rPr>
      <t xml:space="preserve">RS485
</t>
    </r>
    <r>
      <rPr>
        <sz val="10"/>
        <color rgb="FF002060"/>
        <rFont val="宋体"/>
        <charset val="134"/>
      </rPr>
      <t>接头：赫斯曼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电源：</t>
    </r>
    <r>
      <rPr>
        <sz val="10"/>
        <color rgb="FF002060"/>
        <rFont val="Times New Roman"/>
        <charset val="134"/>
      </rPr>
      <t xml:space="preserve">24V±20%
</t>
    </r>
    <r>
      <rPr>
        <sz val="10"/>
        <color rgb="FF002060"/>
        <rFont val="宋体"/>
        <charset val="134"/>
      </rPr>
      <t>防护等级：</t>
    </r>
    <r>
      <rPr>
        <sz val="10"/>
        <color rgb="FF002060"/>
        <rFont val="Times New Roman"/>
        <charset val="134"/>
      </rPr>
      <t xml:space="preserve">IP65
ZG1/2 </t>
    </r>
    <r>
      <rPr>
        <sz val="10"/>
        <color rgb="FF002060"/>
        <rFont val="宋体"/>
        <charset val="134"/>
      </rPr>
      <t>外螺纹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杆长</t>
    </r>
    <r>
      <rPr>
        <sz val="10"/>
        <color rgb="FF002060"/>
        <rFont val="Times New Roman"/>
        <charset val="134"/>
      </rPr>
      <t>80mm</t>
    </r>
  </si>
  <si>
    <r>
      <rPr>
        <sz val="10"/>
        <color rgb="FF1F3864"/>
        <rFont val="宋体"/>
        <charset val="134"/>
      </rPr>
      <t>其他测量范围和杆长另行报价</t>
    </r>
  </si>
  <si>
    <t>SUP-P202</t>
  </si>
  <si>
    <r>
      <rPr>
        <sz val="10"/>
        <color rgb="FF002060"/>
        <rFont val="宋体"/>
        <charset val="134"/>
      </rPr>
      <t>开关电源</t>
    </r>
    <r>
      <rPr>
        <sz val="10"/>
        <color rgb="FF002060"/>
        <rFont val="Times New Roman"/>
        <charset val="134"/>
      </rPr>
      <t xml:space="preserve"> </t>
    </r>
  </si>
  <si>
    <t>LI30-20B24PR2</t>
  </si>
  <si>
    <r>
      <rPr>
        <sz val="10"/>
        <color rgb="FF002060"/>
        <rFont val="宋体"/>
        <charset val="134"/>
      </rPr>
      <t>输出电压及电流：</t>
    </r>
    <r>
      <rPr>
        <sz val="10"/>
        <color rgb="FF002060"/>
        <rFont val="Times New Roman"/>
        <charset val="134"/>
      </rPr>
      <t xml:space="preserve">DC24V/1.5A
</t>
    </r>
    <r>
      <rPr>
        <sz val="10"/>
        <color rgb="FF002060"/>
        <rFont val="宋体"/>
        <charset val="134"/>
      </rPr>
      <t>输出功率：</t>
    </r>
    <r>
      <rPr>
        <sz val="10"/>
        <color rgb="FF002060"/>
        <rFont val="Times New Roman"/>
        <charset val="134"/>
      </rPr>
      <t xml:space="preserve">36W
</t>
    </r>
    <r>
      <rPr>
        <sz val="10"/>
        <color rgb="FF002060"/>
        <rFont val="宋体"/>
        <charset val="134"/>
      </rPr>
      <t>工作温度范围：</t>
    </r>
    <r>
      <rPr>
        <sz val="10"/>
        <color rgb="FF002060"/>
        <rFont val="Times New Roman"/>
        <charset val="134"/>
      </rPr>
      <t xml:space="preserve">-40℃ ... +70℃
</t>
    </r>
    <r>
      <rPr>
        <sz val="10"/>
        <color rgb="FF002060"/>
        <rFont val="宋体"/>
        <charset val="134"/>
      </rPr>
      <t>安装方式：导轨式</t>
    </r>
  </si>
  <si>
    <r>
      <rPr>
        <sz val="10"/>
        <color rgb="FF002060"/>
        <rFont val="宋体"/>
        <charset val="134"/>
      </rPr>
      <t>金升阳</t>
    </r>
  </si>
  <si>
    <r>
      <rPr>
        <sz val="10"/>
        <color rgb="FF002060"/>
        <rFont val="宋体"/>
        <charset val="134"/>
      </rPr>
      <t>空气开关</t>
    </r>
  </si>
  <si>
    <r>
      <rPr>
        <sz val="10"/>
        <color rgb="FF002060"/>
        <rFont val="Times New Roman"/>
        <charset val="134"/>
      </rPr>
      <t>2P</t>
    </r>
    <r>
      <rPr>
        <sz val="10"/>
        <color rgb="FF002060"/>
        <rFont val="宋体"/>
        <charset val="134"/>
      </rPr>
      <t>空气开关</t>
    </r>
  </si>
  <si>
    <r>
      <rPr>
        <sz val="10"/>
        <color rgb="FF002060"/>
        <rFont val="宋体"/>
        <charset val="134"/>
      </rPr>
      <t>极数：</t>
    </r>
    <r>
      <rPr>
        <sz val="10"/>
        <color rgb="FF002060"/>
        <rFont val="Times New Roman"/>
        <charset val="134"/>
      </rPr>
      <t xml:space="preserve">2P
</t>
    </r>
    <r>
      <rPr>
        <sz val="10"/>
        <color rgb="FF002060"/>
        <rFont val="宋体"/>
        <charset val="134"/>
      </rPr>
      <t>额定电流：</t>
    </r>
    <r>
      <rPr>
        <sz val="10"/>
        <color rgb="FF002060"/>
        <rFont val="Times New Roman"/>
        <charset val="134"/>
      </rPr>
      <t xml:space="preserve">10A
</t>
    </r>
    <r>
      <rPr>
        <sz val="10"/>
        <color rgb="FF002060"/>
        <rFont val="宋体"/>
        <charset val="134"/>
      </rPr>
      <t>额定工作电压：</t>
    </r>
    <r>
      <rPr>
        <sz val="10"/>
        <color rgb="FF002060"/>
        <rFont val="Times New Roman"/>
        <charset val="134"/>
      </rPr>
      <t xml:space="preserve">230/400 V AC 50 Hz
</t>
    </r>
    <r>
      <rPr>
        <sz val="10"/>
        <color rgb="FF002060"/>
        <rFont val="宋体"/>
        <charset val="134"/>
      </rPr>
      <t>安装方式：</t>
    </r>
    <r>
      <rPr>
        <sz val="10"/>
        <color rgb="FF002060"/>
        <rFont val="Times New Roman"/>
        <charset val="134"/>
      </rPr>
      <t xml:space="preserve">DIN </t>
    </r>
    <r>
      <rPr>
        <sz val="10"/>
        <color rgb="FF002060"/>
        <rFont val="宋体"/>
        <charset val="134"/>
      </rPr>
      <t>导轨安装</t>
    </r>
  </si>
  <si>
    <r>
      <rPr>
        <sz val="10"/>
        <color rgb="FF002060"/>
        <rFont val="宋体"/>
        <charset val="134"/>
      </rPr>
      <t>施耐德</t>
    </r>
  </si>
  <si>
    <r>
      <rPr>
        <sz val="10"/>
        <color rgb="FF002060"/>
        <rFont val="Times New Roman"/>
        <charset val="134"/>
      </rPr>
      <t>3P</t>
    </r>
    <r>
      <rPr>
        <sz val="10"/>
        <color rgb="FF002060"/>
        <rFont val="宋体"/>
        <charset val="134"/>
      </rPr>
      <t>空气开关</t>
    </r>
  </si>
  <si>
    <r>
      <rPr>
        <sz val="10"/>
        <color rgb="FF002060"/>
        <rFont val="宋体"/>
        <charset val="134"/>
      </rPr>
      <t>极数：</t>
    </r>
    <r>
      <rPr>
        <sz val="10"/>
        <color rgb="FF002060"/>
        <rFont val="Times New Roman"/>
        <charset val="134"/>
      </rPr>
      <t xml:space="preserve">3P
</t>
    </r>
    <r>
      <rPr>
        <sz val="10"/>
        <color rgb="FF002060"/>
        <rFont val="宋体"/>
        <charset val="134"/>
      </rPr>
      <t>额定电流：</t>
    </r>
    <r>
      <rPr>
        <sz val="10"/>
        <color rgb="FF002060"/>
        <rFont val="Times New Roman"/>
        <charset val="134"/>
      </rPr>
      <t xml:space="preserve">10A
</t>
    </r>
    <r>
      <rPr>
        <sz val="10"/>
        <color rgb="FF002060"/>
        <rFont val="宋体"/>
        <charset val="134"/>
      </rPr>
      <t>额定工作电压：</t>
    </r>
    <r>
      <rPr>
        <sz val="10"/>
        <color rgb="FF002060"/>
        <rFont val="Times New Roman"/>
        <charset val="134"/>
      </rPr>
      <t xml:space="preserve">230/400 V AC 50 Hz
</t>
    </r>
    <r>
      <rPr>
        <sz val="10"/>
        <color rgb="FF002060"/>
        <rFont val="宋体"/>
        <charset val="134"/>
      </rPr>
      <t>安装方式：</t>
    </r>
    <r>
      <rPr>
        <sz val="10"/>
        <color rgb="FF002060"/>
        <rFont val="Times New Roman"/>
        <charset val="134"/>
      </rPr>
      <t xml:space="preserve">DIN </t>
    </r>
    <r>
      <rPr>
        <sz val="10"/>
        <color rgb="FF002060"/>
        <rFont val="宋体"/>
        <charset val="134"/>
      </rPr>
      <t>导轨安装</t>
    </r>
  </si>
  <si>
    <r>
      <rPr>
        <sz val="10"/>
        <color rgb="FF002060"/>
        <rFont val="宋体"/>
        <charset val="134"/>
      </rPr>
      <t>三相多功能电表</t>
    </r>
  </si>
  <si>
    <t>ADL400</t>
  </si>
  <si>
    <r>
      <rPr>
        <b/>
        <sz val="10"/>
        <color rgb="FF002060"/>
        <rFont val="宋体"/>
        <charset val="134"/>
      </rPr>
      <t>导轨式多功能电表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用</t>
    </r>
    <r>
      <rPr>
        <sz val="10"/>
        <color rgb="FF002060"/>
        <rFont val="Times New Roman"/>
        <charset val="134"/>
      </rPr>
      <t xml:space="preserve"> </t>
    </r>
    <r>
      <rPr>
        <sz val="10"/>
        <color rgb="FF002060"/>
        <rFont val="宋体"/>
        <charset val="134"/>
      </rPr>
      <t>途：测量电量参数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接线方式：三相三线</t>
    </r>
    <r>
      <rPr>
        <sz val="10"/>
        <color rgb="FF002060"/>
        <rFont val="Times New Roman"/>
        <charset val="134"/>
      </rPr>
      <t xml:space="preserve"> </t>
    </r>
    <r>
      <rPr>
        <sz val="10"/>
        <color rgb="FF002060"/>
        <rFont val="宋体"/>
        <charset val="134"/>
      </rPr>
      <t>或</t>
    </r>
    <r>
      <rPr>
        <sz val="10"/>
        <color rgb="FF002060"/>
        <rFont val="Times New Roman"/>
        <charset val="134"/>
      </rPr>
      <t xml:space="preserve"> </t>
    </r>
    <r>
      <rPr>
        <sz val="10"/>
        <color rgb="FF002060"/>
        <rFont val="宋体"/>
        <charset val="134"/>
      </rPr>
      <t>三相四线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额定电压：</t>
    </r>
    <r>
      <rPr>
        <sz val="10"/>
        <color rgb="FF002060"/>
        <rFont val="Times New Roman"/>
        <charset val="134"/>
      </rPr>
      <t xml:space="preserve">3*220/380V
</t>
    </r>
    <r>
      <rPr>
        <sz val="10"/>
        <color rgb="FF002060"/>
        <rFont val="宋体"/>
        <charset val="134"/>
      </rPr>
      <t>电流输入：互感式</t>
    </r>
    <r>
      <rPr>
        <sz val="10"/>
        <color rgb="FF002060"/>
        <rFont val="Times New Roman"/>
        <charset val="134"/>
      </rPr>
      <t xml:space="preserve">5(6)A
</t>
    </r>
    <r>
      <rPr>
        <sz val="10"/>
        <color rgb="FF002060"/>
        <rFont val="宋体"/>
        <charset val="134"/>
      </rPr>
      <t>显示类型：</t>
    </r>
    <r>
      <rPr>
        <sz val="10"/>
        <color rgb="FF002060"/>
        <rFont val="Times New Roman"/>
        <charset val="134"/>
      </rPr>
      <t>LCD</t>
    </r>
    <r>
      <rPr>
        <sz val="10"/>
        <color rgb="FF002060"/>
        <rFont val="宋体"/>
        <charset val="134"/>
      </rPr>
      <t>显示屏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通信格式：</t>
    </r>
    <r>
      <rPr>
        <sz val="10"/>
        <color rgb="FF002060"/>
        <rFont val="Times New Roman"/>
        <charset val="134"/>
      </rPr>
      <t xml:space="preserve"> Modbus RTU</t>
    </r>
    <r>
      <rPr>
        <sz val="10"/>
        <color rgb="FF002060"/>
        <rFont val="宋体"/>
        <charset val="134"/>
      </rPr>
      <t>规约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精度等级：有功</t>
    </r>
    <r>
      <rPr>
        <sz val="10"/>
        <color rgb="FF002060"/>
        <rFont val="Times New Roman"/>
        <charset val="134"/>
      </rPr>
      <t>C</t>
    </r>
    <r>
      <rPr>
        <sz val="10"/>
        <color rgb="FF002060"/>
        <rFont val="宋体"/>
        <charset val="134"/>
      </rPr>
      <t>级（</t>
    </r>
    <r>
      <rPr>
        <sz val="10"/>
        <color rgb="FF002060"/>
        <rFont val="Times New Roman"/>
        <charset val="134"/>
      </rPr>
      <t>0.5S</t>
    </r>
    <r>
      <rPr>
        <sz val="10"/>
        <color rgb="FF002060"/>
        <rFont val="宋体"/>
        <charset val="134"/>
      </rPr>
      <t>）级</t>
    </r>
  </si>
  <si>
    <r>
      <rPr>
        <sz val="10"/>
        <color rgb="FF002060"/>
        <rFont val="宋体"/>
        <charset val="134"/>
      </rPr>
      <t>安科瑞</t>
    </r>
  </si>
  <si>
    <r>
      <rPr>
        <sz val="10"/>
        <color rgb="FF002060"/>
        <rFont val="宋体"/>
        <charset val="134"/>
      </rPr>
      <t>开口式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电流互感器</t>
    </r>
  </si>
  <si>
    <r>
      <rPr>
        <sz val="9"/>
        <color rgb="FF002060"/>
        <rFont val="Times New Roman"/>
        <charset val="134"/>
      </rPr>
      <t>150A/5A&amp;</t>
    </r>
    <r>
      <rPr>
        <sz val="9"/>
        <color rgb="FF002060"/>
        <rFont val="宋体"/>
        <charset val="134"/>
      </rPr>
      <t>口径</t>
    </r>
    <r>
      <rPr>
        <sz val="9"/>
        <color rgb="FF002060"/>
        <rFont val="Times New Roman"/>
        <charset val="134"/>
      </rPr>
      <t>K-φ24</t>
    </r>
  </si>
  <si>
    <r>
      <rPr>
        <sz val="10"/>
        <color rgb="FF002060"/>
        <rFont val="Times New Roman"/>
        <charset val="134"/>
      </rPr>
      <t>150A/5A&amp;</t>
    </r>
    <r>
      <rPr>
        <sz val="10"/>
        <color rgb="FF002060"/>
        <rFont val="宋体"/>
        <charset val="134"/>
      </rPr>
      <t>口径</t>
    </r>
    <r>
      <rPr>
        <sz val="10"/>
        <color rgb="FF002060"/>
        <rFont val="Times New Roman"/>
        <charset val="134"/>
      </rPr>
      <t>K-φ24mm&amp;AKH-0.66K</t>
    </r>
  </si>
  <si>
    <r>
      <rPr>
        <sz val="9"/>
        <color rgb="FF002060"/>
        <rFont val="Times New Roman"/>
        <charset val="134"/>
      </rPr>
      <t>200A/5A&amp;</t>
    </r>
    <r>
      <rPr>
        <sz val="9"/>
        <color rgb="FF002060"/>
        <rFont val="宋体"/>
        <charset val="134"/>
      </rPr>
      <t>口径</t>
    </r>
    <r>
      <rPr>
        <sz val="9"/>
        <color rgb="FF002060"/>
        <rFont val="Times New Roman"/>
        <charset val="134"/>
      </rPr>
      <t>K-φ24</t>
    </r>
  </si>
  <si>
    <r>
      <rPr>
        <sz val="10"/>
        <color rgb="FF002060"/>
        <rFont val="Times New Roman"/>
        <charset val="134"/>
      </rPr>
      <t>200A/5A&amp;</t>
    </r>
    <r>
      <rPr>
        <sz val="10"/>
        <color rgb="FF002060"/>
        <rFont val="宋体"/>
        <charset val="134"/>
      </rPr>
      <t>口径</t>
    </r>
    <r>
      <rPr>
        <sz val="10"/>
        <color rgb="FF002060"/>
        <rFont val="Times New Roman"/>
        <charset val="134"/>
      </rPr>
      <t>K-φ24mm&amp;AKH-0.66K</t>
    </r>
  </si>
  <si>
    <r>
      <rPr>
        <sz val="9"/>
        <color rgb="FF002060"/>
        <rFont val="Times New Roman"/>
        <charset val="134"/>
      </rPr>
      <t>250A/5A&amp;</t>
    </r>
    <r>
      <rPr>
        <sz val="9"/>
        <color rgb="FF002060"/>
        <rFont val="宋体"/>
        <charset val="134"/>
      </rPr>
      <t>口径</t>
    </r>
    <r>
      <rPr>
        <sz val="9"/>
        <color rgb="FF002060"/>
        <rFont val="Times New Roman"/>
        <charset val="134"/>
      </rPr>
      <t>K-φ24</t>
    </r>
  </si>
  <si>
    <r>
      <rPr>
        <sz val="10"/>
        <color rgb="FF002060"/>
        <rFont val="Times New Roman"/>
        <charset val="134"/>
      </rPr>
      <t>250A/5A&amp;</t>
    </r>
    <r>
      <rPr>
        <sz val="10"/>
        <color rgb="FF002060"/>
        <rFont val="宋体"/>
        <charset val="134"/>
      </rPr>
      <t>口径</t>
    </r>
    <r>
      <rPr>
        <sz val="10"/>
        <color rgb="FF002060"/>
        <rFont val="Times New Roman"/>
        <charset val="134"/>
      </rPr>
      <t>K-φ24mm&amp;AKH-0.66K</t>
    </r>
  </si>
  <si>
    <r>
      <rPr>
        <sz val="9"/>
        <color rgb="FF002060"/>
        <rFont val="Times New Roman"/>
        <charset val="134"/>
      </rPr>
      <t>300A/5A&amp;</t>
    </r>
    <r>
      <rPr>
        <sz val="9"/>
        <color rgb="FF002060"/>
        <rFont val="宋体"/>
        <charset val="134"/>
      </rPr>
      <t>口径</t>
    </r>
    <r>
      <rPr>
        <sz val="9"/>
        <color rgb="FF002060"/>
        <rFont val="Times New Roman"/>
        <charset val="134"/>
      </rPr>
      <t>K-φ24</t>
    </r>
  </si>
  <si>
    <r>
      <rPr>
        <sz val="10"/>
        <color rgb="FF002060"/>
        <rFont val="Times New Roman"/>
        <charset val="134"/>
      </rPr>
      <t>300A/5A&amp;</t>
    </r>
    <r>
      <rPr>
        <sz val="10"/>
        <color rgb="FF002060"/>
        <rFont val="宋体"/>
        <charset val="134"/>
      </rPr>
      <t>口径</t>
    </r>
    <r>
      <rPr>
        <sz val="10"/>
        <color rgb="FF002060"/>
        <rFont val="Times New Roman"/>
        <charset val="134"/>
      </rPr>
      <t>K-φ24mm&amp;AKH-0.66K</t>
    </r>
  </si>
  <si>
    <r>
      <rPr>
        <sz val="9"/>
        <color rgb="FF002060"/>
        <rFont val="Times New Roman"/>
        <charset val="134"/>
      </rPr>
      <t>350A/5A&amp;</t>
    </r>
    <r>
      <rPr>
        <sz val="9"/>
        <color rgb="FF002060"/>
        <rFont val="宋体"/>
        <charset val="134"/>
      </rPr>
      <t>口径</t>
    </r>
    <r>
      <rPr>
        <sz val="9"/>
        <color rgb="FF002060"/>
        <rFont val="Times New Roman"/>
        <charset val="134"/>
      </rPr>
      <t>K-φ36</t>
    </r>
  </si>
  <si>
    <r>
      <rPr>
        <sz val="10"/>
        <color rgb="FF002060"/>
        <rFont val="Times New Roman"/>
        <charset val="134"/>
      </rPr>
      <t>350A/5A&amp;</t>
    </r>
    <r>
      <rPr>
        <sz val="10"/>
        <color rgb="FF002060"/>
        <rFont val="宋体"/>
        <charset val="134"/>
      </rPr>
      <t>口径</t>
    </r>
    <r>
      <rPr>
        <sz val="10"/>
        <color rgb="FF002060"/>
        <rFont val="Times New Roman"/>
        <charset val="134"/>
      </rPr>
      <t>K-φ36mm&amp;AKH-0.66K</t>
    </r>
  </si>
  <si>
    <r>
      <rPr>
        <sz val="9"/>
        <color rgb="FF002060"/>
        <rFont val="Times New Roman"/>
        <charset val="134"/>
      </rPr>
      <t>400A/5A&amp;</t>
    </r>
    <r>
      <rPr>
        <sz val="9"/>
        <color rgb="FF002060"/>
        <rFont val="宋体"/>
        <charset val="134"/>
      </rPr>
      <t>口径</t>
    </r>
    <r>
      <rPr>
        <sz val="9"/>
        <color rgb="FF002060"/>
        <rFont val="Times New Roman"/>
        <charset val="134"/>
      </rPr>
      <t>K-φ36</t>
    </r>
  </si>
  <si>
    <r>
      <rPr>
        <sz val="10"/>
        <color rgb="FF002060"/>
        <rFont val="Times New Roman"/>
        <charset val="134"/>
      </rPr>
      <t>400A/5A&amp;</t>
    </r>
    <r>
      <rPr>
        <sz val="10"/>
        <color rgb="FF002060"/>
        <rFont val="宋体"/>
        <charset val="134"/>
      </rPr>
      <t>口径</t>
    </r>
    <r>
      <rPr>
        <sz val="10"/>
        <color rgb="FF002060"/>
        <rFont val="Times New Roman"/>
        <charset val="134"/>
      </rPr>
      <t>K-φ36mm&amp;AKH-0.66K</t>
    </r>
  </si>
  <si>
    <r>
      <rPr>
        <sz val="9"/>
        <color rgb="FF002060"/>
        <rFont val="Times New Roman"/>
        <charset val="134"/>
      </rPr>
      <t>600A/5A&amp;</t>
    </r>
    <r>
      <rPr>
        <sz val="9"/>
        <color rgb="FF002060"/>
        <rFont val="宋体"/>
        <charset val="134"/>
      </rPr>
      <t>口径</t>
    </r>
    <r>
      <rPr>
        <sz val="9"/>
        <color rgb="FF002060"/>
        <rFont val="Times New Roman"/>
        <charset val="134"/>
      </rPr>
      <t>K-φ36</t>
    </r>
  </si>
  <si>
    <r>
      <rPr>
        <sz val="10"/>
        <color rgb="FF002060"/>
        <rFont val="Times New Roman"/>
        <charset val="134"/>
      </rPr>
      <t>600A/5A&amp;</t>
    </r>
    <r>
      <rPr>
        <sz val="10"/>
        <color rgb="FF002060"/>
        <rFont val="宋体"/>
        <charset val="134"/>
      </rPr>
      <t>口径</t>
    </r>
    <r>
      <rPr>
        <sz val="10"/>
        <color rgb="FF002060"/>
        <rFont val="Times New Roman"/>
        <charset val="134"/>
      </rPr>
      <t>K-φ36mm&amp;AKH-0.66K</t>
    </r>
  </si>
  <si>
    <r>
      <rPr>
        <sz val="9"/>
        <color rgb="FF002060"/>
        <rFont val="宋体"/>
        <charset val="134"/>
      </rPr>
      <t>开口式</t>
    </r>
    <r>
      <rPr>
        <sz val="10"/>
        <rFont val="宋体"/>
        <charset val="134"/>
      </rPr>
      <t xml:space="preserve">
</t>
    </r>
    <r>
      <rPr>
        <sz val="9"/>
        <color rgb="FF002060"/>
        <rFont val="宋体"/>
        <charset val="134"/>
      </rPr>
      <t>电流互感器</t>
    </r>
  </si>
  <si>
    <r>
      <rPr>
        <sz val="9"/>
        <color rgb="FF002060"/>
        <rFont val="Times New Roman"/>
        <charset val="134"/>
      </rPr>
      <t>600A/5A&amp;</t>
    </r>
    <r>
      <rPr>
        <sz val="9"/>
        <color rgb="FF002060"/>
        <rFont val="宋体"/>
        <charset val="134"/>
      </rPr>
      <t>口径</t>
    </r>
    <r>
      <rPr>
        <sz val="9"/>
        <color rgb="FF002060"/>
        <rFont val="Times New Roman"/>
        <charset val="134"/>
      </rPr>
      <t>K-60*40</t>
    </r>
  </si>
  <si>
    <r>
      <rPr>
        <sz val="10"/>
        <color rgb="FF002060"/>
        <rFont val="Times New Roman"/>
        <charset val="134"/>
      </rPr>
      <t>600A/5A&amp;</t>
    </r>
    <r>
      <rPr>
        <sz val="10"/>
        <color rgb="FF002060"/>
        <rFont val="宋体"/>
        <charset val="134"/>
      </rPr>
      <t>口径</t>
    </r>
    <r>
      <rPr>
        <sz val="10"/>
        <color rgb="FF002060"/>
        <rFont val="Times New Roman"/>
        <charset val="134"/>
      </rPr>
      <t>K-60*40mm&amp;AKH-0.66/K</t>
    </r>
  </si>
  <si>
    <r>
      <rPr>
        <sz val="9"/>
        <color rgb="FF002060"/>
        <rFont val="Times New Roman"/>
        <charset val="134"/>
      </rPr>
      <t>400A/5A&amp;</t>
    </r>
    <r>
      <rPr>
        <sz val="9"/>
        <color rgb="FF002060"/>
        <rFont val="宋体"/>
        <charset val="134"/>
      </rPr>
      <t>口径</t>
    </r>
    <r>
      <rPr>
        <sz val="9"/>
        <color rgb="FF002060"/>
        <rFont val="Times New Roman"/>
        <charset val="134"/>
      </rPr>
      <t>K-80*80</t>
    </r>
  </si>
  <si>
    <r>
      <rPr>
        <sz val="10"/>
        <color rgb="FF002060"/>
        <rFont val="Times New Roman"/>
        <charset val="134"/>
      </rPr>
      <t>400A/5A&amp;</t>
    </r>
    <r>
      <rPr>
        <sz val="10"/>
        <color rgb="FF002060"/>
        <rFont val="宋体"/>
        <charset val="134"/>
      </rPr>
      <t>口径</t>
    </r>
    <r>
      <rPr>
        <sz val="10"/>
        <color rgb="FF002060"/>
        <rFont val="Times New Roman"/>
        <charset val="134"/>
      </rPr>
      <t>K-80*80mm&amp;AKH-0.66/K</t>
    </r>
  </si>
  <si>
    <r>
      <rPr>
        <sz val="9"/>
        <color rgb="FF002060"/>
        <rFont val="Times New Roman"/>
        <charset val="134"/>
      </rPr>
      <t>800A/5A&amp;</t>
    </r>
    <r>
      <rPr>
        <sz val="9"/>
        <color rgb="FF002060"/>
        <rFont val="宋体"/>
        <charset val="134"/>
      </rPr>
      <t>口径</t>
    </r>
    <r>
      <rPr>
        <sz val="9"/>
        <color rgb="FF002060"/>
        <rFont val="Times New Roman"/>
        <charset val="134"/>
      </rPr>
      <t>K-80*80</t>
    </r>
  </si>
  <si>
    <r>
      <rPr>
        <sz val="10"/>
        <color rgb="FF002060"/>
        <rFont val="Times New Roman"/>
        <charset val="134"/>
      </rPr>
      <t>800A/5A&amp;</t>
    </r>
    <r>
      <rPr>
        <sz val="10"/>
        <color rgb="FF002060"/>
        <rFont val="宋体"/>
        <charset val="134"/>
      </rPr>
      <t>口径</t>
    </r>
    <r>
      <rPr>
        <sz val="10"/>
        <color rgb="FF002060"/>
        <rFont val="Times New Roman"/>
        <charset val="134"/>
      </rPr>
      <t>K-80*80mm&amp;AKH-0.66/K</t>
    </r>
  </si>
  <si>
    <r>
      <rPr>
        <sz val="9"/>
        <color rgb="FF002060"/>
        <rFont val="Times New Roman"/>
        <charset val="134"/>
      </rPr>
      <t>600A/5A&amp;</t>
    </r>
    <r>
      <rPr>
        <sz val="9"/>
        <color rgb="FF002060"/>
        <rFont val="宋体"/>
        <charset val="134"/>
      </rPr>
      <t>口径</t>
    </r>
    <r>
      <rPr>
        <sz val="9"/>
        <color rgb="FF002060"/>
        <rFont val="Times New Roman"/>
        <charset val="134"/>
      </rPr>
      <t>K-80*80</t>
    </r>
  </si>
  <si>
    <r>
      <rPr>
        <sz val="10"/>
        <color rgb="FF002060"/>
        <rFont val="Times New Roman"/>
        <charset val="134"/>
      </rPr>
      <t>600A/5A&amp;</t>
    </r>
    <r>
      <rPr>
        <sz val="10"/>
        <color rgb="FF002060"/>
        <rFont val="宋体"/>
        <charset val="134"/>
      </rPr>
      <t>口径</t>
    </r>
    <r>
      <rPr>
        <sz val="10"/>
        <color rgb="FF002060"/>
        <rFont val="Times New Roman"/>
        <charset val="134"/>
      </rPr>
      <t>K-80*80mm&amp;AKH-0.66/K</t>
    </r>
  </si>
  <si>
    <r>
      <rPr>
        <sz val="9"/>
        <color rgb="FF002060"/>
        <rFont val="Times New Roman"/>
        <charset val="134"/>
      </rPr>
      <t>1000A/5A&amp;</t>
    </r>
    <r>
      <rPr>
        <sz val="9"/>
        <color rgb="FF002060"/>
        <rFont val="宋体"/>
        <charset val="134"/>
      </rPr>
      <t>口径</t>
    </r>
    <r>
      <rPr>
        <sz val="9"/>
        <color rgb="FF002060"/>
        <rFont val="Times New Roman"/>
        <charset val="134"/>
      </rPr>
      <t>-80*80</t>
    </r>
  </si>
  <si>
    <r>
      <rPr>
        <sz val="10"/>
        <color rgb="FF002060"/>
        <rFont val="Times New Roman"/>
        <charset val="134"/>
      </rPr>
      <t>1000A/5A&amp;</t>
    </r>
    <r>
      <rPr>
        <sz val="10"/>
        <color rgb="FF002060"/>
        <rFont val="宋体"/>
        <charset val="134"/>
      </rPr>
      <t>口径</t>
    </r>
    <r>
      <rPr>
        <sz val="10"/>
        <color rgb="FF002060"/>
        <rFont val="Times New Roman"/>
        <charset val="134"/>
      </rPr>
      <t>-80*80mm&amp;AKH-0.66/K</t>
    </r>
  </si>
  <si>
    <r>
      <rPr>
        <sz val="10"/>
        <color rgb="FF002060"/>
        <rFont val="宋体"/>
        <charset val="134"/>
      </rPr>
      <t>普通开关型</t>
    </r>
    <r>
      <rPr>
        <sz val="10"/>
        <color rgb="FF002060"/>
        <rFont val="Times New Roman"/>
        <charset val="134"/>
      </rPr>
      <t xml:space="preserve">-
</t>
    </r>
    <r>
      <rPr>
        <sz val="10"/>
        <color rgb="FF002060"/>
        <rFont val="宋体"/>
        <charset val="134"/>
      </rPr>
      <t>电动法兰蝶阀</t>
    </r>
  </si>
  <si>
    <r>
      <rPr>
        <b/>
        <sz val="10"/>
        <color rgb="FF002060"/>
        <rFont val="宋体"/>
        <charset val="134"/>
      </rPr>
      <t>电动法兰蝶阀：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压力：</t>
    </r>
    <r>
      <rPr>
        <sz val="10"/>
        <color rgb="FF002060"/>
        <rFont val="Times New Roman"/>
        <charset val="134"/>
      </rPr>
      <t xml:space="preserve">1.6Mpa
</t>
    </r>
    <r>
      <rPr>
        <sz val="10"/>
        <color rgb="FF002060"/>
        <rFont val="宋体"/>
        <charset val="134"/>
      </rPr>
      <t>介质：水、压缩空气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电压：</t>
    </r>
    <r>
      <rPr>
        <sz val="10"/>
        <color rgb="FF002060"/>
        <rFont val="Times New Roman"/>
        <charset val="134"/>
      </rPr>
      <t xml:space="preserve">AC220V
</t>
    </r>
    <r>
      <rPr>
        <sz val="10"/>
        <color rgb="FF002060"/>
        <rFont val="宋体"/>
        <charset val="134"/>
      </rPr>
      <t>阀体材质：球墨铸铁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密封材质：橡胶密封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普通开关型</t>
    </r>
  </si>
  <si>
    <r>
      <rPr>
        <sz val="10"/>
        <color rgb="FF002060"/>
        <rFont val="宋体"/>
        <charset val="134"/>
      </rPr>
      <t>塘沽塘阀</t>
    </r>
  </si>
  <si>
    <r>
      <rPr>
        <sz val="10"/>
        <color rgb="FF1F3864"/>
        <rFont val="Times New Roman"/>
        <charset val="134"/>
      </rPr>
      <t>DN250</t>
    </r>
    <r>
      <rPr>
        <sz val="10"/>
        <color rgb="FF1F3864"/>
        <rFont val="宋体"/>
        <charset val="134"/>
      </rPr>
      <t>以上的，另行报价。</t>
    </r>
  </si>
  <si>
    <r>
      <rPr>
        <sz val="10"/>
        <color rgb="FF002060"/>
        <rFont val="宋体"/>
        <charset val="134"/>
      </rPr>
      <t>带调节阀型</t>
    </r>
    <r>
      <rPr>
        <sz val="10"/>
        <color rgb="FF002060"/>
        <rFont val="Times New Roman"/>
        <charset val="134"/>
      </rPr>
      <t xml:space="preserve">-
</t>
    </r>
    <r>
      <rPr>
        <sz val="10"/>
        <color rgb="FF002060"/>
        <rFont val="宋体"/>
        <charset val="134"/>
      </rPr>
      <t>电动法兰蝶阀</t>
    </r>
  </si>
  <si>
    <r>
      <rPr>
        <b/>
        <sz val="10"/>
        <color rgb="FF002060"/>
        <rFont val="宋体"/>
        <charset val="134"/>
      </rPr>
      <t>电动法兰蝶阀：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压力：</t>
    </r>
    <r>
      <rPr>
        <sz val="10"/>
        <color rgb="FF002060"/>
        <rFont val="Times New Roman"/>
        <charset val="134"/>
      </rPr>
      <t xml:space="preserve">1.6Mpa
</t>
    </r>
    <r>
      <rPr>
        <sz val="10"/>
        <color rgb="FF002060"/>
        <rFont val="宋体"/>
        <charset val="134"/>
      </rPr>
      <t>介质：水、压缩空气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电压：</t>
    </r>
    <r>
      <rPr>
        <sz val="10"/>
        <color rgb="FF002060"/>
        <rFont val="Times New Roman"/>
        <charset val="134"/>
      </rPr>
      <t xml:space="preserve">AC220V
</t>
    </r>
    <r>
      <rPr>
        <sz val="10"/>
        <color rgb="FF002060"/>
        <rFont val="宋体"/>
        <charset val="134"/>
      </rPr>
      <t>阀体材质：球墨铸铁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密封材质：橡胶密封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带调节阀</t>
    </r>
    <r>
      <rPr>
        <sz val="10"/>
        <color rgb="FF002060"/>
        <rFont val="Times New Roman"/>
        <charset val="134"/>
      </rPr>
      <t xml:space="preserve">+ModBus 485 </t>
    </r>
    <r>
      <rPr>
        <sz val="10"/>
        <color rgb="FF002060"/>
        <rFont val="宋体"/>
        <charset val="134"/>
      </rPr>
      <t>通讯</t>
    </r>
  </si>
  <si>
    <r>
      <rPr>
        <sz val="10"/>
        <color rgb="FF002060"/>
        <rFont val="宋体"/>
        <charset val="134"/>
      </rPr>
      <t>塔式服务器</t>
    </r>
  </si>
  <si>
    <r>
      <rPr>
        <b/>
        <sz val="10"/>
        <color rgb="FF002060"/>
        <rFont val="宋体"/>
        <charset val="134"/>
      </rPr>
      <t>服务器</t>
    </r>
    <r>
      <rPr>
        <b/>
        <sz val="10"/>
        <color rgb="FF002060"/>
        <rFont val="Times New Roman"/>
        <charset val="134"/>
      </rPr>
      <t>+</t>
    </r>
    <r>
      <rPr>
        <b/>
        <sz val="10"/>
        <color rgb="FF002060"/>
        <rFont val="宋体"/>
        <charset val="134"/>
      </rPr>
      <t>蘑菇物联上位机软件安装：</t>
    </r>
    <r>
      <rPr>
        <sz val="10"/>
        <color rgb="FF002060"/>
        <rFont val="Times New Roman"/>
        <charset val="134"/>
      </rPr>
      <t xml:space="preserve">
1*</t>
    </r>
    <r>
      <rPr>
        <sz val="10"/>
        <color rgb="FF002060"/>
        <rFont val="宋体"/>
        <charset val="134"/>
      </rPr>
      <t>至强</t>
    </r>
    <r>
      <rPr>
        <sz val="10"/>
        <color rgb="FF002060"/>
        <rFont val="Times New Roman"/>
        <charset val="134"/>
      </rPr>
      <t>E-2478(8C/16T)</t>
    </r>
    <r>
      <rPr>
        <sz val="10"/>
        <color rgb="FF002060"/>
        <rFont val="宋体"/>
        <charset val="134"/>
      </rPr>
      <t>，</t>
    </r>
    <r>
      <rPr>
        <sz val="10"/>
        <color rgb="FF002060"/>
        <rFont val="Times New Roman"/>
        <charset val="134"/>
      </rPr>
      <t xml:space="preserve">
2*32GB</t>
    </r>
    <r>
      <rPr>
        <sz val="10"/>
        <color rgb="FF002060"/>
        <rFont val="宋体"/>
        <charset val="134"/>
      </rPr>
      <t>内存，</t>
    </r>
    <r>
      <rPr>
        <sz val="10"/>
        <color rgb="FF002060"/>
        <rFont val="Times New Roman"/>
        <charset val="134"/>
      </rPr>
      <t xml:space="preserve">
3*1.2TB 10K  SAS </t>
    </r>
    <r>
      <rPr>
        <sz val="10"/>
        <color rgb="FF002060"/>
        <rFont val="宋体"/>
        <charset val="134"/>
      </rPr>
      <t>企业级，</t>
    </r>
    <r>
      <rPr>
        <sz val="10"/>
        <color rgb="FF002060"/>
        <rFont val="Times New Roman"/>
        <charset val="134"/>
      </rPr>
      <t xml:space="preserve">
1*PERC H755</t>
    </r>
    <r>
      <rPr>
        <sz val="10"/>
        <color rgb="FF002060"/>
        <rFont val="宋体"/>
        <charset val="134"/>
      </rPr>
      <t>阵列卡，</t>
    </r>
    <r>
      <rPr>
        <sz val="10"/>
        <color rgb="FF002060"/>
        <rFont val="Times New Roman"/>
        <charset val="134"/>
      </rPr>
      <t xml:space="preserve">
1*600W</t>
    </r>
    <r>
      <rPr>
        <sz val="10"/>
        <color rgb="FF002060"/>
        <rFont val="宋体"/>
        <charset val="134"/>
      </rPr>
      <t>电源</t>
    </r>
  </si>
  <si>
    <r>
      <rPr>
        <sz val="10"/>
        <color rgb="FF002060"/>
        <rFont val="宋体"/>
        <charset val="134"/>
      </rPr>
      <t>戴尔</t>
    </r>
  </si>
  <si>
    <r>
      <rPr>
        <b/>
        <sz val="10"/>
        <color rgb="FF1F3864"/>
        <rFont val="Times New Roman"/>
        <charset val="134"/>
      </rPr>
      <t>1.</t>
    </r>
    <r>
      <rPr>
        <b/>
        <sz val="10"/>
        <color rgb="FF1F3864"/>
        <rFont val="宋体"/>
        <charset val="134"/>
      </rPr>
      <t>含系统部署费</t>
    </r>
    <r>
      <rPr>
        <b/>
        <sz val="10"/>
        <color rgb="FF1F3864"/>
        <rFont val="Times New Roman"/>
        <charset val="134"/>
      </rPr>
      <t xml:space="preserve">
2.“</t>
    </r>
    <r>
      <rPr>
        <b/>
        <sz val="10"/>
        <color rgb="FF1F3864"/>
        <rFont val="宋体"/>
        <charset val="134"/>
      </rPr>
      <t>服务器</t>
    </r>
    <r>
      <rPr>
        <b/>
        <sz val="10"/>
        <color rgb="FF1F3864"/>
        <rFont val="Times New Roman"/>
        <charset val="134"/>
      </rPr>
      <t>+UPS</t>
    </r>
    <r>
      <rPr>
        <b/>
        <sz val="10"/>
        <color rgb="FF1F3864"/>
        <rFont val="宋体"/>
        <charset val="134"/>
      </rPr>
      <t>不间断电源</t>
    </r>
    <r>
      <rPr>
        <b/>
        <sz val="10"/>
        <color rgb="FF1F3864"/>
        <rFont val="Times New Roman"/>
        <charset val="134"/>
      </rPr>
      <t>”</t>
    </r>
    <r>
      <rPr>
        <sz val="10"/>
        <rFont val="宋体"/>
        <charset val="134"/>
      </rPr>
      <t xml:space="preserve">
</t>
    </r>
    <r>
      <rPr>
        <sz val="10"/>
        <color rgb="FF1F3864"/>
        <rFont val="宋体"/>
        <charset val="134"/>
      </rPr>
      <t>要配套使用</t>
    </r>
    <r>
      <rPr>
        <sz val="10"/>
        <rFont val="宋体"/>
        <charset val="134"/>
      </rPr>
      <t xml:space="preserve">
</t>
    </r>
    <r>
      <rPr>
        <b/>
        <sz val="10"/>
        <color rgb="FF1F3864"/>
        <rFont val="宋体"/>
        <charset val="134"/>
      </rPr>
      <t>不可以拆开，不可不要</t>
    </r>
  </si>
  <si>
    <t>L420101039</t>
  </si>
  <si>
    <r>
      <rPr>
        <sz val="10"/>
        <color rgb="FF002060"/>
        <rFont val="Times New Roman"/>
        <charset val="134"/>
      </rPr>
      <t>UPS</t>
    </r>
    <r>
      <rPr>
        <sz val="10"/>
        <color rgb="FF002060"/>
        <rFont val="宋体"/>
        <charset val="134"/>
      </rPr>
      <t>不间断电源</t>
    </r>
  </si>
  <si>
    <t>C3K</t>
  </si>
  <si>
    <r>
      <rPr>
        <b/>
        <sz val="10"/>
        <color rgb="FF002060"/>
        <rFont val="宋体"/>
        <charset val="134"/>
      </rPr>
      <t>本地化部署服务器配套电源：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额定容量：</t>
    </r>
    <r>
      <rPr>
        <sz val="10"/>
        <color rgb="FF002060"/>
        <rFont val="Times New Roman"/>
        <charset val="134"/>
      </rPr>
      <t xml:space="preserve">3kVA/2400W
</t>
    </r>
    <r>
      <rPr>
        <sz val="10"/>
        <color rgb="FF002060"/>
        <rFont val="宋体"/>
        <charset val="134"/>
      </rPr>
      <t>输出电压：</t>
    </r>
    <r>
      <rPr>
        <sz val="10"/>
        <color rgb="FF002060"/>
        <rFont val="Times New Roman"/>
        <charset val="134"/>
      </rPr>
      <t xml:space="preserve">220VAC
</t>
    </r>
    <r>
      <rPr>
        <sz val="10"/>
        <color rgb="FF002060"/>
        <rFont val="宋体"/>
        <charset val="134"/>
      </rPr>
      <t>尺寸</t>
    </r>
    <r>
      <rPr>
        <sz val="10"/>
        <color rgb="FF002060"/>
        <rFont val="Times New Roman"/>
        <charset val="134"/>
      </rPr>
      <t>WHD(mm)</t>
    </r>
    <r>
      <rPr>
        <sz val="10"/>
        <color rgb="FF002060"/>
        <rFont val="宋体"/>
        <charset val="134"/>
      </rPr>
      <t>：</t>
    </r>
    <r>
      <rPr>
        <sz val="10"/>
        <color rgb="FF002060"/>
        <rFont val="Times New Roman"/>
        <charset val="134"/>
      </rPr>
      <t>190x328x393</t>
    </r>
  </si>
  <si>
    <r>
      <rPr>
        <sz val="10"/>
        <color rgb="FF002060"/>
        <rFont val="宋体"/>
        <charset val="134"/>
      </rPr>
      <t>山特</t>
    </r>
  </si>
  <si>
    <t>YDC9103S</t>
  </si>
  <si>
    <r>
      <rPr>
        <b/>
        <sz val="10"/>
        <color rgb="FF002060"/>
        <rFont val="宋体"/>
        <charset val="134"/>
      </rPr>
      <t>本地化部署服务器配套电源：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额定容量：</t>
    </r>
    <r>
      <rPr>
        <sz val="10"/>
        <color rgb="FF002060"/>
        <rFont val="Times New Roman"/>
        <charset val="134"/>
      </rPr>
      <t xml:space="preserve">3KVA/2700W
</t>
    </r>
    <r>
      <rPr>
        <sz val="10"/>
        <color rgb="FF002060"/>
        <rFont val="宋体"/>
        <charset val="134"/>
      </rPr>
      <t>输出电压：</t>
    </r>
    <r>
      <rPr>
        <sz val="10"/>
        <color rgb="FF002060"/>
        <rFont val="Times New Roman"/>
        <charset val="134"/>
      </rPr>
      <t xml:space="preserve">220VAC
</t>
    </r>
    <r>
      <rPr>
        <sz val="10"/>
        <color rgb="FF002060"/>
        <rFont val="宋体"/>
        <charset val="134"/>
      </rPr>
      <t>尺寸</t>
    </r>
    <r>
      <rPr>
        <sz val="10"/>
        <color rgb="FF002060"/>
        <rFont val="Times New Roman"/>
        <charset val="134"/>
      </rPr>
      <t>WDH(mm)</t>
    </r>
    <r>
      <rPr>
        <sz val="10"/>
        <color rgb="FF002060"/>
        <rFont val="宋体"/>
        <charset val="134"/>
      </rPr>
      <t>：</t>
    </r>
    <r>
      <rPr>
        <sz val="10"/>
        <color rgb="FF002060"/>
        <rFont val="Times New Roman"/>
        <charset val="134"/>
      </rPr>
      <t>191×460×337</t>
    </r>
  </si>
  <si>
    <r>
      <rPr>
        <sz val="10"/>
        <color rgb="FF002060"/>
        <rFont val="宋体"/>
        <charset val="134"/>
      </rPr>
      <t>科士达</t>
    </r>
  </si>
  <si>
    <r>
      <rPr>
        <sz val="10"/>
        <color rgb="FF002060"/>
        <rFont val="宋体"/>
        <charset val="134"/>
      </rPr>
      <t>机架式服务器</t>
    </r>
  </si>
  <si>
    <t>R250</t>
  </si>
  <si>
    <r>
      <rPr>
        <b/>
        <sz val="10"/>
        <color rgb="FF002060"/>
        <rFont val="宋体"/>
        <charset val="134"/>
      </rPr>
      <t>服务器</t>
    </r>
    <r>
      <rPr>
        <b/>
        <sz val="10"/>
        <color rgb="FF002060"/>
        <rFont val="Times New Roman"/>
        <charset val="134"/>
      </rPr>
      <t>+</t>
    </r>
    <r>
      <rPr>
        <b/>
        <sz val="10"/>
        <color rgb="FF002060"/>
        <rFont val="宋体"/>
        <charset val="134"/>
      </rPr>
      <t>蘑菇物联上位机软件安装：</t>
    </r>
    <r>
      <rPr>
        <sz val="10"/>
        <color rgb="FF002060"/>
        <rFont val="Times New Roman"/>
        <charset val="134"/>
      </rPr>
      <t xml:space="preserve">
1*</t>
    </r>
    <r>
      <rPr>
        <sz val="10"/>
        <color rgb="FF002060"/>
        <rFont val="宋体"/>
        <charset val="134"/>
      </rPr>
      <t>至强</t>
    </r>
    <r>
      <rPr>
        <sz val="10"/>
        <color rgb="FF002060"/>
        <rFont val="Times New Roman"/>
        <charset val="134"/>
      </rPr>
      <t>E-2378G</t>
    </r>
    <r>
      <rPr>
        <sz val="10"/>
        <color rgb="FF002060"/>
        <rFont val="宋体"/>
        <charset val="134"/>
      </rPr>
      <t>，</t>
    </r>
    <r>
      <rPr>
        <sz val="10"/>
        <color rgb="FF002060"/>
        <rFont val="Times New Roman"/>
        <charset val="134"/>
      </rPr>
      <t xml:space="preserve">
2*32GB</t>
    </r>
    <r>
      <rPr>
        <sz val="10"/>
        <color rgb="FF002060"/>
        <rFont val="宋体"/>
        <charset val="134"/>
      </rPr>
      <t>内存，</t>
    </r>
    <r>
      <rPr>
        <sz val="10"/>
        <color rgb="FF002060"/>
        <rFont val="Times New Roman"/>
        <charset val="134"/>
      </rPr>
      <t xml:space="preserve">
3*2TB SATA</t>
    </r>
    <r>
      <rPr>
        <sz val="10"/>
        <color rgb="FF002060"/>
        <rFont val="宋体"/>
        <charset val="134"/>
      </rPr>
      <t>企业级，</t>
    </r>
    <r>
      <rPr>
        <sz val="10"/>
        <color rgb="FF002060"/>
        <rFont val="Times New Roman"/>
        <charset val="134"/>
      </rPr>
      <t xml:space="preserve">
1*PERC H755</t>
    </r>
    <r>
      <rPr>
        <sz val="10"/>
        <color rgb="FF002060"/>
        <rFont val="宋体"/>
        <charset val="134"/>
      </rPr>
      <t>阵列卡，</t>
    </r>
    <r>
      <rPr>
        <sz val="10"/>
        <color rgb="FF002060"/>
        <rFont val="Times New Roman"/>
        <charset val="134"/>
      </rPr>
      <t xml:space="preserve">
1*450W</t>
    </r>
    <r>
      <rPr>
        <sz val="10"/>
        <color rgb="FF002060"/>
        <rFont val="宋体"/>
        <charset val="134"/>
      </rPr>
      <t>电源</t>
    </r>
  </si>
  <si>
    <t>L420101040</t>
  </si>
  <si>
    <t>C3KR</t>
  </si>
  <si>
    <r>
      <rPr>
        <b/>
        <sz val="10"/>
        <color rgb="FF002060"/>
        <rFont val="宋体"/>
        <charset val="134"/>
      </rPr>
      <t>本地化部署服务器配套电源：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额定容量：</t>
    </r>
    <r>
      <rPr>
        <sz val="10"/>
        <color rgb="FF002060"/>
        <rFont val="Times New Roman"/>
        <charset val="134"/>
      </rPr>
      <t xml:space="preserve">3kVA/2400W
</t>
    </r>
    <r>
      <rPr>
        <sz val="10"/>
        <color rgb="FF002060"/>
        <rFont val="宋体"/>
        <charset val="134"/>
      </rPr>
      <t>输出电压：</t>
    </r>
    <r>
      <rPr>
        <sz val="10"/>
        <color rgb="FF002060"/>
        <rFont val="Times New Roman"/>
        <charset val="134"/>
      </rPr>
      <t xml:space="preserve">220VAC
</t>
    </r>
    <r>
      <rPr>
        <sz val="10"/>
        <color rgb="FF002060"/>
        <rFont val="宋体"/>
        <charset val="134"/>
      </rPr>
      <t>尺寸</t>
    </r>
    <r>
      <rPr>
        <sz val="10"/>
        <color rgb="FF002060"/>
        <rFont val="Times New Roman"/>
        <charset val="134"/>
      </rPr>
      <t>WDH(mm)</t>
    </r>
    <r>
      <rPr>
        <sz val="10"/>
        <color rgb="FF002060"/>
        <rFont val="宋体"/>
        <charset val="134"/>
      </rPr>
      <t>：</t>
    </r>
    <r>
      <rPr>
        <sz val="10"/>
        <color rgb="FF002060"/>
        <rFont val="Times New Roman"/>
        <charset val="134"/>
      </rPr>
      <t>438*570*87</t>
    </r>
  </si>
  <si>
    <t>YDC9103S-RT</t>
  </si>
  <si>
    <r>
      <rPr>
        <b/>
        <sz val="10"/>
        <color rgb="FF002060"/>
        <rFont val="宋体"/>
        <charset val="134"/>
      </rPr>
      <t>本地化部署服务器配套电源：</t>
    </r>
    <r>
      <rPr>
        <sz val="10"/>
        <rFont val="宋体"/>
        <charset val="134"/>
      </rPr>
      <t xml:space="preserve">
</t>
    </r>
    <r>
      <rPr>
        <b/>
        <sz val="10"/>
        <color rgb="FF002060"/>
        <rFont val="宋体"/>
        <charset val="134"/>
      </rPr>
      <t>额定容量：</t>
    </r>
    <r>
      <rPr>
        <b/>
        <sz val="10"/>
        <color rgb="FF002060"/>
        <rFont val="Times New Roman"/>
        <charset val="134"/>
      </rPr>
      <t xml:space="preserve">3KVA/2700W
</t>
    </r>
    <r>
      <rPr>
        <b/>
        <sz val="10"/>
        <color rgb="FF002060"/>
        <rFont val="宋体"/>
        <charset val="134"/>
      </rPr>
      <t>输出电压：</t>
    </r>
    <r>
      <rPr>
        <b/>
        <sz val="10"/>
        <color rgb="FF002060"/>
        <rFont val="Times New Roman"/>
        <charset val="134"/>
      </rPr>
      <t xml:space="preserve">220VAC
</t>
    </r>
    <r>
      <rPr>
        <b/>
        <sz val="10"/>
        <color rgb="FF002060"/>
        <rFont val="宋体"/>
        <charset val="134"/>
      </rPr>
      <t>尺寸</t>
    </r>
    <r>
      <rPr>
        <b/>
        <sz val="10"/>
        <color rgb="FF002060"/>
        <rFont val="Times New Roman"/>
        <charset val="134"/>
      </rPr>
      <t>WDH(mm)</t>
    </r>
    <r>
      <rPr>
        <b/>
        <sz val="10"/>
        <color rgb="FF002060"/>
        <rFont val="宋体"/>
        <charset val="134"/>
      </rPr>
      <t>：</t>
    </r>
    <r>
      <rPr>
        <b/>
        <sz val="10"/>
        <color rgb="FF002060"/>
        <rFont val="Times New Roman"/>
        <charset val="134"/>
      </rPr>
      <t>440×600×86.5</t>
    </r>
  </si>
  <si>
    <t>NF5280M6</t>
  </si>
  <si>
    <r>
      <rPr>
        <b/>
        <sz val="10"/>
        <color rgb="FF002060"/>
        <rFont val="宋体"/>
        <charset val="134"/>
      </rPr>
      <t>服务器</t>
    </r>
    <r>
      <rPr>
        <b/>
        <sz val="10"/>
        <color rgb="FF002060"/>
        <rFont val="Times New Roman"/>
        <charset val="134"/>
      </rPr>
      <t>+</t>
    </r>
    <r>
      <rPr>
        <b/>
        <sz val="10"/>
        <color rgb="FF002060"/>
        <rFont val="宋体"/>
        <charset val="134"/>
      </rPr>
      <t>蘑菇物联上位机软件安装：</t>
    </r>
    <r>
      <rPr>
        <sz val="10"/>
        <color rgb="FF002060"/>
        <rFont val="Times New Roman"/>
        <charset val="134"/>
      </rPr>
      <t xml:space="preserve">
1*4309Y(8C/16T</t>
    </r>
    <r>
      <rPr>
        <sz val="10"/>
        <color rgb="FF002060"/>
        <rFont val="宋体"/>
        <charset val="134"/>
      </rPr>
      <t>），</t>
    </r>
    <r>
      <rPr>
        <sz val="10"/>
        <color rgb="FF002060"/>
        <rFont val="Times New Roman"/>
        <charset val="134"/>
      </rPr>
      <t xml:space="preserve">
2*32GB </t>
    </r>
    <r>
      <rPr>
        <sz val="10"/>
        <color rgb="FF002060"/>
        <rFont val="宋体"/>
        <charset val="134"/>
      </rPr>
      <t>内存，</t>
    </r>
    <r>
      <rPr>
        <sz val="10"/>
        <color rgb="FF002060"/>
        <rFont val="Times New Roman"/>
        <charset val="134"/>
      </rPr>
      <t xml:space="preserve">
3*1.2TB 10K SAS</t>
    </r>
    <r>
      <rPr>
        <sz val="10"/>
        <color rgb="FF002060"/>
        <rFont val="宋体"/>
        <charset val="134"/>
      </rPr>
      <t>企业级，</t>
    </r>
    <r>
      <rPr>
        <sz val="10"/>
        <color rgb="FF002060"/>
        <rFont val="Times New Roman"/>
        <charset val="134"/>
      </rPr>
      <t xml:space="preserve">
1*PM8204 4G</t>
    </r>
    <r>
      <rPr>
        <sz val="10"/>
        <color rgb="FF002060"/>
        <rFont val="宋体"/>
        <charset val="134"/>
      </rPr>
      <t>缓存阵列卡，</t>
    </r>
    <r>
      <rPr>
        <sz val="10"/>
        <color rgb="FF002060"/>
        <rFont val="Times New Roman"/>
        <charset val="134"/>
      </rPr>
      <t xml:space="preserve">
1*550W</t>
    </r>
    <r>
      <rPr>
        <sz val="10"/>
        <color rgb="FF002060"/>
        <rFont val="宋体"/>
        <charset val="134"/>
      </rPr>
      <t>电源</t>
    </r>
  </si>
  <si>
    <r>
      <rPr>
        <sz val="10"/>
        <color rgb="FF002060"/>
        <rFont val="宋体"/>
        <charset val="134"/>
      </rPr>
      <t>浪潮</t>
    </r>
  </si>
  <si>
    <r>
      <rPr>
        <b/>
        <sz val="10"/>
        <color rgb="FF002060"/>
        <rFont val="Times New Roman"/>
        <charset val="134"/>
      </rPr>
      <t>1.</t>
    </r>
    <r>
      <rPr>
        <b/>
        <sz val="10"/>
        <color rgb="FF002060"/>
        <rFont val="宋体"/>
        <charset val="134"/>
      </rPr>
      <t>含系统部署费</t>
    </r>
    <r>
      <rPr>
        <b/>
        <sz val="10"/>
        <color rgb="FF002060"/>
        <rFont val="Times New Roman"/>
        <charset val="134"/>
      </rPr>
      <t xml:space="preserve">
2.“</t>
    </r>
    <r>
      <rPr>
        <b/>
        <sz val="10"/>
        <color rgb="FF002060"/>
        <rFont val="宋体"/>
        <charset val="134"/>
      </rPr>
      <t>服务器</t>
    </r>
    <r>
      <rPr>
        <b/>
        <sz val="10"/>
        <color rgb="FF002060"/>
        <rFont val="Times New Roman"/>
        <charset val="134"/>
      </rPr>
      <t>+UPS</t>
    </r>
    <r>
      <rPr>
        <b/>
        <sz val="10"/>
        <color rgb="FF002060"/>
        <rFont val="宋体"/>
        <charset val="134"/>
      </rPr>
      <t>不间断电源</t>
    </r>
    <r>
      <rPr>
        <b/>
        <sz val="10"/>
        <color rgb="FF002060"/>
        <rFont val="Times New Roman"/>
        <charset val="134"/>
      </rPr>
      <t>+</t>
    </r>
    <r>
      <rPr>
        <b/>
        <sz val="10"/>
        <color rgb="FF002060"/>
        <rFont val="宋体"/>
        <charset val="134"/>
      </rPr>
      <t>服务器和</t>
    </r>
    <r>
      <rPr>
        <b/>
        <sz val="10"/>
        <color rgb="FF002060"/>
        <rFont val="Times New Roman"/>
        <charset val="134"/>
      </rPr>
      <t>UPS</t>
    </r>
    <r>
      <rPr>
        <b/>
        <sz val="10"/>
        <color rgb="FF002060"/>
        <rFont val="宋体"/>
        <charset val="134"/>
      </rPr>
      <t>机柜</t>
    </r>
    <r>
      <rPr>
        <b/>
        <sz val="10"/>
        <color rgb="FF002060"/>
        <rFont val="Times New Roman"/>
        <charset val="134"/>
      </rPr>
      <t>”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要配套使用</t>
    </r>
    <r>
      <rPr>
        <sz val="10"/>
        <rFont val="宋体"/>
        <charset val="134"/>
      </rPr>
      <t xml:space="preserve">
</t>
    </r>
    <r>
      <rPr>
        <b/>
        <sz val="10"/>
        <color rgb="FF002060"/>
        <rFont val="宋体"/>
        <charset val="134"/>
      </rPr>
      <t>不可以拆开，不可不要</t>
    </r>
  </si>
  <si>
    <t>L420503021</t>
  </si>
  <si>
    <r>
      <rPr>
        <sz val="10"/>
        <color rgb="FF002060"/>
        <rFont val="宋体"/>
        <charset val="134"/>
      </rPr>
      <t>机柜</t>
    </r>
  </si>
  <si>
    <t>H5 6022</t>
  </si>
  <si>
    <r>
      <rPr>
        <sz val="10"/>
        <color rgb="FF002060"/>
        <rFont val="Times New Roman"/>
        <charset val="134"/>
      </rPr>
      <t>22U</t>
    </r>
    <r>
      <rPr>
        <sz val="10"/>
        <color rgb="FF002060"/>
        <rFont val="宋体"/>
        <charset val="134"/>
      </rPr>
      <t>，前玻璃后网孔门，宽深高尺寸：</t>
    </r>
    <r>
      <rPr>
        <sz val="10"/>
        <color rgb="FF002060"/>
        <rFont val="Times New Roman"/>
        <charset val="134"/>
      </rPr>
      <t>600*1000*1200mm</t>
    </r>
    <r>
      <rPr>
        <sz val="10"/>
        <color rgb="FF002060"/>
        <rFont val="宋体"/>
        <charset val="134"/>
      </rPr>
      <t>，含</t>
    </r>
    <r>
      <rPr>
        <sz val="10"/>
        <color rgb="FF002060"/>
        <rFont val="Times New Roman"/>
        <charset val="134"/>
      </rPr>
      <t>2</t>
    </r>
    <r>
      <rPr>
        <sz val="10"/>
        <color rgb="FF002060"/>
        <rFont val="宋体"/>
        <charset val="134"/>
      </rPr>
      <t>个固定托盘</t>
    </r>
  </si>
  <si>
    <r>
      <rPr>
        <sz val="10"/>
        <color rgb="FF002060"/>
        <rFont val="宋体"/>
        <charset val="134"/>
      </rPr>
      <t>纵横机柜</t>
    </r>
  </si>
  <si>
    <r>
      <rPr>
        <sz val="10"/>
        <color rgb="FFC00000"/>
        <rFont val="宋体"/>
        <charset val="134"/>
      </rPr>
      <t>如现场无机柜，机架式服务器需要配此机柜</t>
    </r>
  </si>
  <si>
    <t>L420216039</t>
  </si>
  <si>
    <r>
      <rPr>
        <sz val="10"/>
        <color rgb="FF002060"/>
        <rFont val="宋体"/>
        <charset val="134"/>
      </rPr>
      <t>工作站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（含显示器）</t>
    </r>
  </si>
  <si>
    <t>ThinkStation P368</t>
  </si>
  <si>
    <r>
      <rPr>
        <sz val="10"/>
        <color rgb="FF002060"/>
        <rFont val="Times New Roman"/>
        <charset val="134"/>
      </rPr>
      <t>CPU</t>
    </r>
    <r>
      <rPr>
        <sz val="10"/>
        <color rgb="FF002060"/>
        <rFont val="宋体"/>
        <charset val="134"/>
      </rPr>
      <t>：</t>
    </r>
    <r>
      <rPr>
        <sz val="10"/>
        <color rgb="FF002060"/>
        <rFont val="Times New Roman"/>
        <charset val="134"/>
      </rPr>
      <t xml:space="preserve">i5-13500
</t>
    </r>
    <r>
      <rPr>
        <sz val="10"/>
        <color rgb="FF002060"/>
        <rFont val="宋体"/>
        <charset val="134"/>
      </rPr>
      <t>内存：</t>
    </r>
    <r>
      <rPr>
        <sz val="10"/>
        <color rgb="FF002060"/>
        <rFont val="Times New Roman"/>
        <charset val="134"/>
      </rPr>
      <t xml:space="preserve">32GB (2X16GB)
</t>
    </r>
    <r>
      <rPr>
        <sz val="10"/>
        <color rgb="FF002060"/>
        <rFont val="宋体"/>
        <charset val="134"/>
      </rPr>
      <t>硬盘：</t>
    </r>
    <r>
      <rPr>
        <sz val="10"/>
        <color rgb="FF002060"/>
        <rFont val="Times New Roman"/>
        <charset val="134"/>
      </rPr>
      <t>256G</t>
    </r>
    <r>
      <rPr>
        <sz val="10"/>
        <color rgb="FF002060"/>
        <rFont val="宋体"/>
        <charset val="134"/>
      </rPr>
      <t>固态硬盘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集显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有线键盘鼠标</t>
    </r>
    <r>
      <rPr>
        <sz val="10"/>
        <color rgb="FF002060"/>
        <rFont val="Times New Roman"/>
        <charset val="134"/>
      </rPr>
      <t xml:space="preserve">
Windows 11</t>
    </r>
    <r>
      <rPr>
        <sz val="10"/>
        <color rgb="FF002060"/>
        <rFont val="宋体"/>
        <charset val="134"/>
      </rPr>
      <t>家庭版操作系统</t>
    </r>
    <r>
      <rPr>
        <sz val="10"/>
        <color rgb="FF002060"/>
        <rFont val="Times New Roman"/>
        <charset val="134"/>
      </rPr>
      <t xml:space="preserve">
23.8</t>
    </r>
    <r>
      <rPr>
        <sz val="10"/>
        <color rgb="FF002060"/>
        <rFont val="宋体"/>
        <charset val="134"/>
      </rPr>
      <t>寸显示器</t>
    </r>
    <r>
      <rPr>
        <sz val="10"/>
        <color rgb="FF002060"/>
        <rFont val="Times New Roman"/>
        <charset val="134"/>
      </rPr>
      <t xml:space="preserve"> </t>
    </r>
    <r>
      <rPr>
        <sz val="10"/>
        <color rgb="FF002060"/>
        <rFont val="宋体"/>
        <charset val="134"/>
      </rPr>
      <t>（</t>
    </r>
    <r>
      <rPr>
        <sz val="10"/>
        <color rgb="FF002060"/>
        <rFont val="Times New Roman"/>
        <charset val="134"/>
      </rPr>
      <t>B2432E</t>
    </r>
    <r>
      <rPr>
        <sz val="10"/>
        <color rgb="FF002060"/>
        <rFont val="宋体"/>
        <charset val="134"/>
      </rPr>
      <t>）</t>
    </r>
  </si>
  <si>
    <r>
      <rPr>
        <sz val="10"/>
        <color rgb="FF002060"/>
        <rFont val="宋体"/>
        <charset val="134"/>
      </rPr>
      <t>联想</t>
    </r>
  </si>
  <si>
    <t>L420221014</t>
  </si>
  <si>
    <r>
      <rPr>
        <sz val="10"/>
        <color rgb="FF002060"/>
        <rFont val="宋体"/>
        <charset val="134"/>
      </rPr>
      <t>电脑主机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（含显示器）</t>
    </r>
  </si>
  <si>
    <t>OptiPlex Tower 7020</t>
  </si>
  <si>
    <r>
      <rPr>
        <sz val="10"/>
        <color rgb="FF002060"/>
        <rFont val="Times New Roman"/>
        <charset val="134"/>
      </rPr>
      <t>CPU</t>
    </r>
    <r>
      <rPr>
        <sz val="10"/>
        <color rgb="FF002060"/>
        <rFont val="宋体"/>
        <charset val="134"/>
      </rPr>
      <t>：</t>
    </r>
    <r>
      <rPr>
        <sz val="10"/>
        <color rgb="FF002060"/>
        <rFont val="Times New Roman"/>
        <charset val="134"/>
      </rPr>
      <t xml:space="preserve">i5-12500
</t>
    </r>
    <r>
      <rPr>
        <sz val="10"/>
        <color rgb="FF002060"/>
        <rFont val="宋体"/>
        <charset val="134"/>
      </rPr>
      <t>内存：</t>
    </r>
    <r>
      <rPr>
        <sz val="10"/>
        <color rgb="FF002060"/>
        <rFont val="Times New Roman"/>
        <charset val="134"/>
      </rPr>
      <t xml:space="preserve">32GB (2X16GB)
</t>
    </r>
    <r>
      <rPr>
        <sz val="10"/>
        <color rgb="FF002060"/>
        <rFont val="宋体"/>
        <charset val="134"/>
      </rPr>
      <t>硬盘：</t>
    </r>
    <r>
      <rPr>
        <sz val="10"/>
        <color rgb="FF002060"/>
        <rFont val="Times New Roman"/>
        <charset val="134"/>
      </rPr>
      <t>512G</t>
    </r>
    <r>
      <rPr>
        <sz val="10"/>
        <color rgb="FF002060"/>
        <rFont val="宋体"/>
        <charset val="134"/>
      </rPr>
      <t>固态硬盘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集显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有线键盘鼠标</t>
    </r>
    <r>
      <rPr>
        <sz val="10"/>
        <color rgb="FF002060"/>
        <rFont val="Times New Roman"/>
        <charset val="134"/>
      </rPr>
      <t xml:space="preserve">
Windows 11</t>
    </r>
    <r>
      <rPr>
        <sz val="10"/>
        <color rgb="FF002060"/>
        <rFont val="宋体"/>
        <charset val="134"/>
      </rPr>
      <t>家庭版操作系统</t>
    </r>
    <r>
      <rPr>
        <sz val="10"/>
        <color rgb="FF002060"/>
        <rFont val="Times New Roman"/>
        <charset val="134"/>
      </rPr>
      <t xml:space="preserve">
24</t>
    </r>
    <r>
      <rPr>
        <sz val="10"/>
        <color rgb="FF002060"/>
        <rFont val="宋体"/>
        <charset val="134"/>
      </rPr>
      <t>寸显示器（</t>
    </r>
    <r>
      <rPr>
        <sz val="10"/>
        <color rgb="FF002060"/>
        <rFont val="Times New Roman"/>
        <charset val="134"/>
      </rPr>
      <t>E2425H</t>
    </r>
    <r>
      <rPr>
        <sz val="10"/>
        <color rgb="FF002060"/>
        <rFont val="宋体"/>
        <charset val="134"/>
      </rPr>
      <t>）</t>
    </r>
  </si>
  <si>
    <t>L420207014</t>
  </si>
  <si>
    <r>
      <rPr>
        <sz val="10"/>
        <color rgb="FF002060"/>
        <rFont val="宋体"/>
        <charset val="134"/>
      </rPr>
      <t>电脑显示器</t>
    </r>
  </si>
  <si>
    <r>
      <rPr>
        <sz val="10"/>
        <color rgb="FF002060"/>
        <rFont val="Times New Roman"/>
        <charset val="134"/>
      </rPr>
      <t>23.8</t>
    </r>
    <r>
      <rPr>
        <sz val="10"/>
        <color rgb="FF002060"/>
        <rFont val="宋体"/>
        <charset val="134"/>
      </rPr>
      <t>英寸显示器</t>
    </r>
  </si>
  <si>
    <r>
      <rPr>
        <sz val="10"/>
        <color rgb="FF002060"/>
        <rFont val="Times New Roman"/>
        <charset val="134"/>
      </rPr>
      <t>IPS</t>
    </r>
    <r>
      <rPr>
        <sz val="10"/>
        <color rgb="FF002060"/>
        <rFont val="宋体"/>
        <charset val="134"/>
      </rPr>
      <t>面板，</t>
    </r>
    <r>
      <rPr>
        <sz val="10"/>
        <color rgb="FF002060"/>
        <rFont val="Times New Roman"/>
        <charset val="134"/>
      </rPr>
      <t xml:space="preserve"> </t>
    </r>
    <r>
      <rPr>
        <sz val="10"/>
        <color rgb="FF002060"/>
        <rFont val="宋体"/>
        <charset val="134"/>
      </rPr>
      <t>支持</t>
    </r>
    <r>
      <rPr>
        <sz val="10"/>
        <color rgb="FF002060"/>
        <rFont val="Times New Roman"/>
        <charset val="134"/>
      </rPr>
      <t>HDMI</t>
    </r>
    <r>
      <rPr>
        <sz val="10"/>
        <color rgb="FF002060"/>
        <rFont val="宋体"/>
        <charset val="134"/>
      </rPr>
      <t>接口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屏幕尺寸：</t>
    </r>
    <r>
      <rPr>
        <sz val="10"/>
        <color rgb="FF002060"/>
        <rFont val="Times New Roman"/>
        <charset val="134"/>
      </rPr>
      <t>23.8</t>
    </r>
    <r>
      <rPr>
        <sz val="10"/>
        <color rgb="FF002060"/>
        <rFont val="宋体"/>
        <charset val="134"/>
      </rPr>
      <t>英寸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显示比例：</t>
    </r>
    <r>
      <rPr>
        <sz val="10"/>
        <color rgb="FF002060"/>
        <rFont val="Times New Roman"/>
        <charset val="134"/>
      </rPr>
      <t>16</t>
    </r>
    <r>
      <rPr>
        <sz val="10"/>
        <color rgb="FF002060"/>
        <rFont val="宋体"/>
        <charset val="134"/>
      </rPr>
      <t>：</t>
    </r>
    <r>
      <rPr>
        <sz val="10"/>
        <color rgb="FF002060"/>
        <rFont val="Times New Roman"/>
        <charset val="134"/>
      </rPr>
      <t xml:space="preserve">9
</t>
    </r>
    <r>
      <rPr>
        <sz val="10"/>
        <color rgb="FF002060"/>
        <rFont val="宋体"/>
        <charset val="134"/>
      </rPr>
      <t>分辨率：</t>
    </r>
    <r>
      <rPr>
        <sz val="10"/>
        <color rgb="FF002060"/>
        <rFont val="Times New Roman"/>
        <charset val="134"/>
      </rPr>
      <t>1920*1080</t>
    </r>
  </si>
  <si>
    <r>
      <rPr>
        <sz val="10"/>
        <color rgb="FF002060"/>
        <rFont val="Times New Roman"/>
        <charset val="134"/>
      </rPr>
      <t xml:space="preserve"> Redmi 
</t>
    </r>
    <r>
      <rPr>
        <sz val="10"/>
        <color rgb="FF002060"/>
        <rFont val="宋体"/>
        <charset val="134"/>
      </rPr>
      <t>（红米）</t>
    </r>
  </si>
  <si>
    <r>
      <rPr>
        <sz val="10"/>
        <color rgb="FF002060"/>
        <rFont val="宋体"/>
        <charset val="134"/>
      </rPr>
      <t>电视机</t>
    </r>
  </si>
  <si>
    <r>
      <rPr>
        <sz val="10"/>
        <color rgb="FF002060"/>
        <rFont val="Times New Roman"/>
        <charset val="134"/>
      </rPr>
      <t>55</t>
    </r>
    <r>
      <rPr>
        <sz val="10"/>
        <color rgb="FF002060"/>
        <rFont val="宋体"/>
        <charset val="134"/>
      </rPr>
      <t>英寸</t>
    </r>
  </si>
  <si>
    <r>
      <rPr>
        <sz val="10"/>
        <color rgb="FF002060"/>
        <rFont val="宋体"/>
        <charset val="134"/>
      </rPr>
      <t>金属全面屏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安装方式：挂装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显示比例：</t>
    </r>
    <r>
      <rPr>
        <sz val="10"/>
        <color rgb="FF002060"/>
        <rFont val="Times New Roman"/>
        <charset val="134"/>
      </rPr>
      <t>16</t>
    </r>
    <r>
      <rPr>
        <sz val="10"/>
        <color rgb="FF002060"/>
        <rFont val="宋体"/>
        <charset val="134"/>
      </rPr>
      <t>：</t>
    </r>
    <r>
      <rPr>
        <sz val="10"/>
        <color rgb="FF002060"/>
        <rFont val="Times New Roman"/>
        <charset val="134"/>
      </rPr>
      <t xml:space="preserve">9
</t>
    </r>
    <r>
      <rPr>
        <sz val="10"/>
        <color rgb="FF002060"/>
        <rFont val="宋体"/>
        <charset val="134"/>
      </rPr>
      <t>屏幕分辨率：超高清</t>
    </r>
    <r>
      <rPr>
        <sz val="10"/>
        <color rgb="FF002060"/>
        <rFont val="Times New Roman"/>
        <charset val="134"/>
      </rPr>
      <t>4K</t>
    </r>
  </si>
  <si>
    <r>
      <rPr>
        <sz val="10"/>
        <color rgb="FF002060"/>
        <rFont val="Times New Roman"/>
        <charset val="134"/>
      </rPr>
      <t>65</t>
    </r>
    <r>
      <rPr>
        <sz val="10"/>
        <color rgb="FF002060"/>
        <rFont val="宋体"/>
        <charset val="134"/>
      </rPr>
      <t>英寸</t>
    </r>
  </si>
  <si>
    <r>
      <rPr>
        <sz val="10"/>
        <color rgb="FF002060"/>
        <rFont val="Times New Roman"/>
        <charset val="134"/>
      </rPr>
      <t>75</t>
    </r>
    <r>
      <rPr>
        <sz val="10"/>
        <color rgb="FF002060"/>
        <rFont val="宋体"/>
        <charset val="134"/>
      </rPr>
      <t>英寸</t>
    </r>
  </si>
  <si>
    <r>
      <rPr>
        <sz val="10"/>
        <color rgb="FF002060"/>
        <rFont val="宋体"/>
        <charset val="134"/>
      </rPr>
      <t>触摸一体机</t>
    </r>
  </si>
  <si>
    <r>
      <rPr>
        <sz val="10"/>
        <color rgb="FF002060"/>
        <rFont val="宋体"/>
        <charset val="134"/>
      </rPr>
      <t>工业级，红外屏</t>
    </r>
    <r>
      <rPr>
        <sz val="10"/>
        <color rgb="FF002060"/>
        <rFont val="Times New Roman"/>
        <charset val="134"/>
      </rPr>
      <t xml:space="preserve"> </t>
    </r>
    <r>
      <rPr>
        <sz val="10"/>
        <color rgb="FF002060"/>
        <rFont val="宋体"/>
        <charset val="134"/>
      </rPr>
      <t>，壁挂式</t>
    </r>
    <r>
      <rPr>
        <sz val="10"/>
        <color rgb="FF002060"/>
        <rFont val="Times New Roman"/>
        <charset val="134"/>
      </rPr>
      <t xml:space="preserve">
Win7/i5 +8G+128G</t>
    </r>
  </si>
  <si>
    <r>
      <rPr>
        <sz val="10"/>
        <color rgb="FF002060"/>
        <rFont val="宋体"/>
        <charset val="134"/>
      </rPr>
      <t>蘑菇物联</t>
    </r>
  </si>
  <si>
    <r>
      <rPr>
        <sz val="10"/>
        <color rgb="FFC00000"/>
        <rFont val="宋体"/>
        <charset val="134"/>
      </rPr>
      <t>适用</t>
    </r>
    <r>
      <rPr>
        <sz val="10"/>
        <color rgb="FFC00000"/>
        <rFont val="Times New Roman"/>
        <charset val="134"/>
      </rPr>
      <t>2D</t>
    </r>
    <r>
      <rPr>
        <sz val="10"/>
        <color rgb="FFC00000"/>
        <rFont val="宋体"/>
        <charset val="134"/>
      </rPr>
      <t>组态，</t>
    </r>
    <r>
      <rPr>
        <sz val="10"/>
        <color rgb="FFC00000"/>
        <rFont val="Times New Roman"/>
        <charset val="134"/>
      </rPr>
      <t>2D</t>
    </r>
    <r>
      <rPr>
        <sz val="10"/>
        <color rgb="FFC00000"/>
        <rFont val="宋体"/>
        <charset val="134"/>
      </rPr>
      <t>以上组态需增配</t>
    </r>
  </si>
  <si>
    <r>
      <rPr>
        <sz val="10"/>
        <color rgb="FF002060"/>
        <rFont val="Times New Roman"/>
        <charset val="134"/>
      </rPr>
      <t>85</t>
    </r>
    <r>
      <rPr>
        <sz val="10"/>
        <color rgb="FF002060"/>
        <rFont val="宋体"/>
        <charset val="134"/>
      </rPr>
      <t>英寸</t>
    </r>
  </si>
  <si>
    <r>
      <rPr>
        <sz val="10"/>
        <color rgb="FF002060"/>
        <rFont val="宋体"/>
        <charset val="134"/>
      </rPr>
      <t>工业级，红外屏</t>
    </r>
    <r>
      <rPr>
        <sz val="10"/>
        <color rgb="FF002060"/>
        <rFont val="Times New Roman"/>
        <charset val="134"/>
      </rPr>
      <t xml:space="preserve"> </t>
    </r>
    <r>
      <rPr>
        <sz val="10"/>
        <color rgb="FF002060"/>
        <rFont val="宋体"/>
        <charset val="134"/>
      </rPr>
      <t>，壁挂式</t>
    </r>
    <r>
      <rPr>
        <sz val="10"/>
        <color rgb="FF002060"/>
        <rFont val="Times New Roman"/>
        <charset val="134"/>
      </rPr>
      <t xml:space="preserve">
Win7/i7 +8G+128G</t>
    </r>
  </si>
  <si>
    <r>
      <rPr>
        <sz val="10"/>
        <color rgb="FF002060"/>
        <rFont val="宋体"/>
        <charset val="134"/>
      </rPr>
      <t>智能驱动柜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（变频柜）</t>
    </r>
  </si>
  <si>
    <r>
      <rPr>
        <sz val="10"/>
        <color rgb="FF002060"/>
        <rFont val="Times New Roman"/>
        <charset val="134"/>
      </rPr>
      <t>MG-CHWP-</t>
    </r>
    <r>
      <rPr>
        <sz val="10"/>
        <color rgb="FF002060"/>
        <rFont val="宋体"/>
        <charset val="134"/>
      </rPr>
      <t>功率数</t>
    </r>
    <r>
      <rPr>
        <sz val="10"/>
        <color rgb="FF002060"/>
        <rFont val="Times New Roman"/>
        <charset val="134"/>
      </rPr>
      <t>VF-II</t>
    </r>
    <r>
      <rPr>
        <sz val="10"/>
        <color rgb="FF002060"/>
        <rFont val="宋体"/>
        <charset val="134"/>
      </rPr>
      <t>（自定义）</t>
    </r>
  </si>
  <si>
    <r>
      <rPr>
        <sz val="10"/>
        <color rgb="FF002060"/>
        <rFont val="宋体"/>
        <charset val="134"/>
      </rPr>
      <t>非标定制，根据项目而定。含</t>
    </r>
    <r>
      <rPr>
        <sz val="10"/>
        <color rgb="FF002060"/>
        <rFont val="Times New Roman"/>
        <charset val="134"/>
      </rPr>
      <t>INVT</t>
    </r>
    <r>
      <rPr>
        <sz val="10"/>
        <color rgb="FF002060"/>
        <rFont val="宋体"/>
        <charset val="134"/>
      </rPr>
      <t>【英威腾】</t>
    </r>
    <r>
      <rPr>
        <sz val="10"/>
        <color rgb="FF002060"/>
        <rFont val="Times New Roman"/>
        <charset val="134"/>
      </rPr>
      <t>GD2700</t>
    </r>
    <r>
      <rPr>
        <sz val="10"/>
        <color rgb="FF002060"/>
        <rFont val="宋体"/>
        <charset val="134"/>
      </rPr>
      <t>系列变频器（其他变频器需另行报价）、箱体以及柜内附件；但不含变频柜与设备之间的施工费、线材及辅材费等。</t>
    </r>
  </si>
  <si>
    <r>
      <rPr>
        <sz val="10"/>
        <color rgb="FF002060"/>
        <rFont val="Times New Roman"/>
        <charset val="134"/>
      </rPr>
      <t>400</t>
    </r>
    <r>
      <rPr>
        <sz val="10"/>
        <color rgb="FF002060"/>
        <rFont val="宋体"/>
        <charset val="134"/>
      </rPr>
      <t>元</t>
    </r>
    <r>
      <rPr>
        <sz val="10"/>
        <color rgb="FF002060"/>
        <rFont val="Times New Roman"/>
        <charset val="134"/>
      </rPr>
      <t>/kW</t>
    </r>
  </si>
  <si>
    <r>
      <rPr>
        <sz val="10"/>
        <color rgb="FF002060"/>
        <rFont val="Times New Roman"/>
        <charset val="134"/>
      </rPr>
      <t>440</t>
    </r>
    <r>
      <rPr>
        <sz val="10"/>
        <color rgb="FF002060"/>
        <rFont val="宋体"/>
        <charset val="134"/>
      </rPr>
      <t>元</t>
    </r>
    <r>
      <rPr>
        <sz val="10"/>
        <color rgb="FF002060"/>
        <rFont val="Times New Roman"/>
        <charset val="134"/>
      </rPr>
      <t>/kW</t>
    </r>
  </si>
  <si>
    <r>
      <rPr>
        <sz val="10"/>
        <color rgb="FF1F3864"/>
        <rFont val="宋体"/>
        <charset val="134"/>
      </rPr>
      <t>变频器：英威腾</t>
    </r>
  </si>
  <si>
    <r>
      <rPr>
        <sz val="10"/>
        <color rgb="FF002060"/>
        <rFont val="宋体"/>
        <charset val="134"/>
      </rPr>
      <t>非标定制，根据项目而定。含</t>
    </r>
    <r>
      <rPr>
        <sz val="10"/>
        <color rgb="FF002060"/>
        <rFont val="Times New Roman"/>
        <charset val="134"/>
      </rPr>
      <t>ABB 510</t>
    </r>
    <r>
      <rPr>
        <sz val="10"/>
        <color rgb="FF002060"/>
        <rFont val="宋体"/>
        <charset val="134"/>
      </rPr>
      <t>或</t>
    </r>
    <r>
      <rPr>
        <sz val="10"/>
        <color rgb="FF002060"/>
        <rFont val="Times New Roman"/>
        <charset val="134"/>
      </rPr>
      <t>530</t>
    </r>
    <r>
      <rPr>
        <sz val="10"/>
        <color rgb="FF002060"/>
        <rFont val="宋体"/>
        <charset val="134"/>
      </rPr>
      <t>系列变频器（其他变频器需另行报价）、箱体以及柜内附件；但不含变频柜与设备之间的施工费、线材及辅材费等。</t>
    </r>
  </si>
  <si>
    <r>
      <rPr>
        <sz val="10"/>
        <color rgb="FF002060"/>
        <rFont val="Times New Roman"/>
        <charset val="134"/>
      </rPr>
      <t>500</t>
    </r>
    <r>
      <rPr>
        <sz val="10"/>
        <color rgb="FF002060"/>
        <rFont val="宋体"/>
        <charset val="134"/>
      </rPr>
      <t>元</t>
    </r>
    <r>
      <rPr>
        <sz val="10"/>
        <color rgb="FF002060"/>
        <rFont val="Times New Roman"/>
        <charset val="134"/>
      </rPr>
      <t>/kW</t>
    </r>
  </si>
  <si>
    <r>
      <rPr>
        <sz val="10"/>
        <color rgb="FF002060"/>
        <rFont val="Times New Roman"/>
        <charset val="134"/>
      </rPr>
      <t>550</t>
    </r>
    <r>
      <rPr>
        <sz val="10"/>
        <color rgb="FF002060"/>
        <rFont val="宋体"/>
        <charset val="134"/>
      </rPr>
      <t>元</t>
    </r>
    <r>
      <rPr>
        <sz val="10"/>
        <color rgb="FF002060"/>
        <rFont val="Times New Roman"/>
        <charset val="134"/>
      </rPr>
      <t>/kW</t>
    </r>
  </si>
  <si>
    <r>
      <rPr>
        <sz val="10"/>
        <color rgb="FF1F3864"/>
        <rFont val="宋体"/>
        <charset val="134"/>
      </rPr>
      <t>变频器：</t>
    </r>
    <r>
      <rPr>
        <sz val="10"/>
        <color rgb="FF1F3864"/>
        <rFont val="Times New Roman"/>
        <charset val="134"/>
      </rPr>
      <t>ABB</t>
    </r>
  </si>
  <si>
    <r>
      <rPr>
        <sz val="10"/>
        <color rgb="FF002060"/>
        <rFont val="宋体"/>
        <charset val="134"/>
      </rPr>
      <t>智能控制柜</t>
    </r>
    <r>
      <rPr>
        <sz val="10"/>
        <rFont val="宋体"/>
        <charset val="134"/>
      </rPr>
      <t xml:space="preserve">
</t>
    </r>
    <r>
      <rPr>
        <sz val="10"/>
        <color rgb="FF002060"/>
        <rFont val="宋体"/>
        <charset val="134"/>
      </rPr>
      <t>（</t>
    </r>
    <r>
      <rPr>
        <sz val="10"/>
        <color rgb="FF002060"/>
        <rFont val="Times New Roman"/>
        <charset val="134"/>
      </rPr>
      <t>PLC</t>
    </r>
    <r>
      <rPr>
        <sz val="10"/>
        <color rgb="FF002060"/>
        <rFont val="宋体"/>
        <charset val="134"/>
      </rPr>
      <t>柜）</t>
    </r>
  </si>
  <si>
    <r>
      <rPr>
        <sz val="10"/>
        <color rgb="FF002060"/>
        <rFont val="宋体"/>
        <charset val="134"/>
      </rPr>
      <t>非标定制，根据项目而定</t>
    </r>
  </si>
  <si>
    <t>-</t>
  </si>
  <si>
    <r>
      <rPr>
        <sz val="10"/>
        <color rgb="FF002060"/>
        <rFont val="宋体"/>
        <charset val="134"/>
      </rPr>
      <t>手动阀改电动阀</t>
    </r>
  </si>
  <si>
    <r>
      <rPr>
        <sz val="10"/>
        <color rgb="FF002060"/>
        <rFont val="宋体"/>
        <charset val="134"/>
      </rPr>
      <t>非标定制，根据项目而定，优先选用</t>
    </r>
    <r>
      <rPr>
        <sz val="10"/>
        <color rgb="FF002060"/>
        <rFont val="Times New Roman"/>
        <charset val="134"/>
      </rPr>
      <t>“</t>
    </r>
    <r>
      <rPr>
        <sz val="10"/>
        <color rgb="FF002060"/>
        <rFont val="宋体"/>
        <charset val="134"/>
      </rPr>
      <t>蝶飞</t>
    </r>
    <r>
      <rPr>
        <sz val="10"/>
        <color rgb="FF002060"/>
        <rFont val="Times New Roman"/>
        <charset val="134"/>
      </rPr>
      <t>”</t>
    </r>
    <r>
      <rPr>
        <sz val="10"/>
        <color rgb="FF002060"/>
        <rFont val="宋体"/>
        <charset val="134"/>
      </rPr>
      <t>或</t>
    </r>
    <r>
      <rPr>
        <sz val="10"/>
        <color rgb="FF002060"/>
        <rFont val="Times New Roman"/>
        <charset val="134"/>
      </rPr>
      <t>“</t>
    </r>
    <r>
      <rPr>
        <sz val="10"/>
        <color rgb="FF002060"/>
        <rFont val="宋体"/>
        <charset val="134"/>
      </rPr>
      <t>国优</t>
    </r>
    <r>
      <rPr>
        <sz val="10"/>
        <color rgb="FF002060"/>
        <rFont val="Times New Roman"/>
        <charset val="134"/>
      </rPr>
      <t>”</t>
    </r>
    <r>
      <rPr>
        <sz val="10"/>
        <color rgb="FF002060"/>
        <rFont val="宋体"/>
        <charset val="134"/>
      </rPr>
      <t>电动执行器。要注意，改造项目报价时还需增加改造辅材及人工费用。</t>
    </r>
  </si>
  <si>
    <r>
      <rPr>
        <sz val="10"/>
        <color rgb="FF002060"/>
        <rFont val="宋体"/>
        <charset val="134"/>
      </rPr>
      <t>蝶飞或国优</t>
    </r>
  </si>
  <si>
    <r>
      <rPr>
        <sz val="10"/>
        <color rgb="FFC00000"/>
        <rFont val="宋体"/>
        <charset val="134"/>
      </rPr>
      <t>若非业主指定，原则上不要指定电动执行器品牌</t>
    </r>
  </si>
  <si>
    <r>
      <rPr>
        <b/>
        <sz val="11"/>
        <color rgb="FF002060"/>
        <rFont val="宋体"/>
        <charset val="134"/>
      </rPr>
      <t>含税总价合计</t>
    </r>
  </si>
  <si>
    <r>
      <rPr>
        <b/>
        <sz val="10"/>
        <color rgb="FF002060"/>
        <rFont val="宋体"/>
        <charset val="134"/>
      </rPr>
      <t>备注</t>
    </r>
  </si>
  <si>
    <r>
      <rPr>
        <sz val="11"/>
        <color rgb="FF002060"/>
        <rFont val="Times New Roman"/>
        <charset val="134"/>
      </rPr>
      <t>1</t>
    </r>
    <r>
      <rPr>
        <sz val="11"/>
        <color rgb="FF002060"/>
        <rFont val="宋体"/>
        <charset val="134"/>
      </rPr>
      <t>、蘑菇代签或与渠道签约的云智控项目合同，不再销售流量计；若渠道需要流量计，由渠道按本价目表中的流量计品牌自行采购。</t>
    </r>
    <r>
      <rPr>
        <sz val="10"/>
        <rFont val="宋体"/>
        <charset val="134"/>
      </rPr>
      <t xml:space="preserve">
</t>
    </r>
    <r>
      <rPr>
        <sz val="11"/>
        <color rgb="FF002060"/>
        <rFont val="Times New Roman"/>
        <charset val="134"/>
      </rPr>
      <t>2</t>
    </r>
    <r>
      <rPr>
        <sz val="11"/>
        <color rgb="FF002060"/>
        <rFont val="宋体"/>
        <charset val="134"/>
      </rPr>
      <t>、本价目表中的第三方硬件为常用参照品牌，若非特殊情况，原则上优先考虑本价目表中的产品。</t>
    </r>
    <r>
      <rPr>
        <sz val="11"/>
        <color rgb="FF002060"/>
        <rFont val="Times New Roman"/>
        <charset val="134"/>
      </rPr>
      <t xml:space="preserve">
3</t>
    </r>
    <r>
      <rPr>
        <sz val="11"/>
        <color rgb="FF002060"/>
        <rFont val="宋体"/>
        <charset val="134"/>
      </rPr>
      <t>、第三方硬件不单独销售（云智控项目增补除外），且为底价不可以再打折销售。</t>
    </r>
    <r>
      <rPr>
        <sz val="11"/>
        <color rgb="FF002060"/>
        <rFont val="Times New Roman"/>
        <charset val="134"/>
      </rPr>
      <t xml:space="preserve">
4</t>
    </r>
    <r>
      <rPr>
        <sz val="11"/>
        <color rgb="FF002060"/>
        <rFont val="宋体"/>
        <charset val="134"/>
      </rPr>
      <t>、本价目表价格均为含税价，有效期为</t>
    </r>
    <r>
      <rPr>
        <sz val="11"/>
        <color rgb="FF002060"/>
        <rFont val="Times New Roman"/>
        <charset val="134"/>
      </rPr>
      <t>3</t>
    </r>
    <r>
      <rPr>
        <sz val="11"/>
        <color rgb="FF002060"/>
        <rFont val="宋体"/>
        <charset val="134"/>
      </rPr>
      <t>个月，蘑菇物联将会结合市场价格变化而调整本表价格。</t>
    </r>
    <r>
      <rPr>
        <sz val="10"/>
        <rFont val="宋体"/>
        <charset val="134"/>
      </rPr>
      <t xml:space="preserve">
</t>
    </r>
    <r>
      <rPr>
        <sz val="11"/>
        <color rgb="FF002060"/>
        <rFont val="Times New Roman"/>
        <charset val="134"/>
      </rPr>
      <t>5</t>
    </r>
    <r>
      <rPr>
        <sz val="11"/>
        <color rgb="FF002060"/>
        <rFont val="宋体"/>
        <charset val="134"/>
      </rPr>
      <t>、</t>
    </r>
    <r>
      <rPr>
        <b/>
        <u/>
        <sz val="11"/>
        <color rgb="FF002060"/>
        <rFont val="宋体"/>
        <charset val="134"/>
      </rPr>
      <t>因条件限制，本表只对产品规格作基本的描述；产品选型前，请详细了解产品规格书或产品说明书。</t>
    </r>
    <r>
      <rPr>
        <sz val="11"/>
        <color rgb="FF002060"/>
        <rFont val="Times New Roman"/>
        <charset val="134"/>
      </rPr>
      <t xml:space="preserve">
6</t>
    </r>
    <r>
      <rPr>
        <sz val="11"/>
        <color rgb="FF002060"/>
        <rFont val="宋体"/>
        <charset val="134"/>
      </rPr>
      <t>、本表中产品图片仅供参考，具体以实物为准。</t>
    </r>
    <r>
      <rPr>
        <sz val="11"/>
        <color rgb="FF002060"/>
        <rFont val="Times New Roman"/>
        <charset val="134"/>
      </rPr>
      <t xml:space="preserve">
7</t>
    </r>
    <r>
      <rPr>
        <sz val="11"/>
        <color rgb="FF002060"/>
        <rFont val="宋体"/>
        <charset val="134"/>
      </rPr>
      <t>、备注栏标注</t>
    </r>
    <r>
      <rPr>
        <sz val="11"/>
        <color rgb="FF002060"/>
        <rFont val="Times New Roman"/>
        <charset val="134"/>
      </rPr>
      <t>“</t>
    </r>
    <r>
      <rPr>
        <sz val="11"/>
        <color rgb="FF002060"/>
        <rFont val="宋体"/>
        <charset val="134"/>
      </rPr>
      <t>离心空压</t>
    </r>
    <r>
      <rPr>
        <sz val="11"/>
        <color rgb="FF002060"/>
        <rFont val="Times New Roman"/>
        <charset val="134"/>
      </rPr>
      <t>”</t>
    </r>
    <r>
      <rPr>
        <sz val="11"/>
        <color rgb="FF002060"/>
        <rFont val="宋体"/>
        <charset val="134"/>
      </rPr>
      <t>的，原则上为离心空压项目使用。</t>
    </r>
  </si>
  <si>
    <r>
      <rPr>
        <b/>
        <sz val="12"/>
        <color rgb="FF002060"/>
        <rFont val="宋体"/>
        <charset val="134"/>
      </rPr>
      <t>广东蘑菇物联科技有限公司</t>
    </r>
  </si>
  <si>
    <r>
      <rPr>
        <b/>
        <sz val="16"/>
        <color rgb="FF000000"/>
        <rFont val="微软雅黑"/>
        <charset val="134"/>
      </rPr>
      <t>2025年蘑菇物联第三方硬件</t>
    </r>
    <r>
      <rPr>
        <b/>
        <u/>
        <sz val="16"/>
        <color rgb="FF000000"/>
        <rFont val="微软雅黑"/>
        <charset val="134"/>
      </rPr>
      <t>（霍尼韦尔电动蝶阀）</t>
    </r>
    <r>
      <rPr>
        <b/>
        <sz val="16"/>
        <color rgb="FF000000"/>
        <rFont val="微软雅黑"/>
        <charset val="134"/>
      </rPr>
      <t>价目表</t>
    </r>
  </si>
  <si>
    <t>管径</t>
  </si>
  <si>
    <t>连接方式</t>
  </si>
  <si>
    <t>阀板材质</t>
  </si>
  <si>
    <t>关断压差
 (kPa)</t>
  </si>
  <si>
    <t>信号类型</t>
  </si>
  <si>
    <t>蝶阀体型号</t>
  </si>
  <si>
    <t>执行器型号</t>
  </si>
  <si>
    <r>
      <rPr>
        <b/>
        <sz val="11"/>
        <color rgb="FF000000"/>
        <rFont val="微软雅黑"/>
        <charset val="134"/>
      </rPr>
      <t>数量填写</t>
    </r>
    <r>
      <rPr>
        <b/>
        <sz val="9"/>
        <color rgb="FF000000"/>
        <rFont val="微软雅黑"/>
        <charset val="134"/>
      </rPr>
      <t xml:space="preserve">
（没有填“0”）</t>
    </r>
  </si>
  <si>
    <t>渠道销售价（元/台）</t>
  </si>
  <si>
    <t>市场指导价（元/台）</t>
  </si>
  <si>
    <t>蝶阀体</t>
  </si>
  <si>
    <t>执行器</t>
  </si>
  <si>
    <t>合计</t>
  </si>
  <si>
    <t>对夹式</t>
  </si>
  <si>
    <r>
      <rPr>
        <sz val="10"/>
        <color rgb="FF000000"/>
        <rFont val="宋体"/>
        <charset val="134"/>
      </rPr>
      <t>球墨铸铁、尼龙涂层</t>
    </r>
    <r>
      <rPr>
        <sz val="10"/>
        <color rgb="FF000000"/>
        <rFont val="Times New Roman"/>
        <charset val="134"/>
      </rPr>
      <t xml:space="preserve"> GGG40</t>
    </r>
  </si>
  <si>
    <t>开关量</t>
  </si>
  <si>
    <t>V9BFW16-050</t>
  </si>
  <si>
    <t>NOM16H0050</t>
  </si>
  <si>
    <t>霍尼韦尔</t>
  </si>
  <si>
    <t>V9BFW16-065</t>
  </si>
  <si>
    <t>V9BFW16-080</t>
  </si>
  <si>
    <t>V9BFW16-100</t>
  </si>
  <si>
    <t>V9BFW16-125</t>
  </si>
  <si>
    <t>NOM16H0080</t>
  </si>
  <si>
    <t>V9BFW16-150</t>
  </si>
  <si>
    <t>NOM16H0200</t>
  </si>
  <si>
    <t>V9BFW16-200</t>
  </si>
  <si>
    <t>DN250</t>
  </si>
  <si>
    <t>V9BFW16-250</t>
  </si>
  <si>
    <t>NOM16H0400</t>
  </si>
  <si>
    <t>DN300</t>
  </si>
  <si>
    <t>V9BFW16-300</t>
  </si>
  <si>
    <t>DN350</t>
  </si>
  <si>
    <t>V9BFW16-350</t>
  </si>
  <si>
    <t>NOM16H0800</t>
  </si>
  <si>
    <t>DN400</t>
  </si>
  <si>
    <t>V9BFW16-400</t>
  </si>
  <si>
    <t>模拟量</t>
  </si>
  <si>
    <t>NOM16H0050P</t>
  </si>
  <si>
    <t>NOM16H0080P</t>
  </si>
  <si>
    <t>NOM16H0200P</t>
  </si>
  <si>
    <t>NOM16H0400P</t>
  </si>
  <si>
    <t>NOM16H0800P</t>
  </si>
  <si>
    <r>
      <rPr>
        <b/>
        <sz val="10"/>
        <color rgb="FF000000"/>
        <rFont val="微软雅黑"/>
        <charset val="134"/>
      </rPr>
      <t>备注：本价目表价格均为含税价，</t>
    </r>
    <r>
      <rPr>
        <b/>
        <sz val="10"/>
        <color rgb="FFFF0000"/>
        <rFont val="微软雅黑"/>
        <charset val="134"/>
      </rPr>
      <t>有效期为</t>
    </r>
    <r>
      <rPr>
        <b/>
        <sz val="10"/>
        <color rgb="FFFF0000"/>
        <rFont val="Times New Roman"/>
        <charset val="134"/>
      </rPr>
      <t>3</t>
    </r>
    <r>
      <rPr>
        <b/>
        <sz val="10"/>
        <color rgb="FFFF0000"/>
        <rFont val="微软雅黑"/>
        <charset val="134"/>
      </rPr>
      <t>个月</t>
    </r>
    <r>
      <rPr>
        <b/>
        <sz val="10"/>
        <color rgb="FF000000"/>
        <rFont val="微软雅黑"/>
        <charset val="134"/>
      </rPr>
      <t>，蘑菇物联将会结合市场价格变化而调整本目录表价格。</t>
    </r>
  </si>
  <si>
    <t>2025年蘑菇物联第三方硬件（蝶飞电动蝶阀）价目表</t>
  </si>
  <si>
    <t>名称</t>
  </si>
  <si>
    <t>口径</t>
  </si>
  <si>
    <t>类型</t>
  </si>
  <si>
    <t>规格参数</t>
  </si>
  <si>
    <t>数量填写
（没有填“0”）</t>
  </si>
  <si>
    <t>渠道销售价
（元/台）</t>
  </si>
  <si>
    <t>市场指导价
（元/台）</t>
  </si>
  <si>
    <r>
      <rPr>
        <sz val="10"/>
        <color rgb="FF000000"/>
        <rFont val="宋体"/>
        <charset val="134"/>
      </rPr>
      <t>电动法兰蝶阀</t>
    </r>
  </si>
  <si>
    <r>
      <rPr>
        <sz val="10"/>
        <color rgb="FF000000"/>
        <rFont val="宋体"/>
        <charset val="134"/>
      </rPr>
      <t>普通开关型</t>
    </r>
  </si>
  <si>
    <r>
      <rPr>
        <sz val="10"/>
        <color rgb="FF000000"/>
        <rFont val="Times New Roman"/>
        <charset val="134"/>
      </rPr>
      <t xml:space="preserve">220V </t>
    </r>
    <r>
      <rPr>
        <sz val="10"/>
        <color rgb="FF000000"/>
        <rFont val="宋体"/>
        <charset val="134"/>
      </rPr>
      <t>球磨铸铁，橡胶密封，介质水</t>
    </r>
    <r>
      <rPr>
        <sz val="10"/>
        <color rgb="FF000000"/>
        <rFont val="Times New Roman"/>
        <charset val="134"/>
      </rPr>
      <t>/</t>
    </r>
    <r>
      <rPr>
        <sz val="10"/>
        <color rgb="FF000000"/>
        <rFont val="宋体"/>
        <charset val="134"/>
      </rPr>
      <t>气，国标</t>
    </r>
    <r>
      <rPr>
        <sz val="10"/>
        <color rgb="FF000000"/>
        <rFont val="Times New Roman"/>
        <charset val="134"/>
      </rPr>
      <t xml:space="preserve"> 1.6Mpa</t>
    </r>
    <r>
      <rPr>
        <sz val="10"/>
        <color rgb="FF000000"/>
        <rFont val="宋体"/>
        <charset val="134"/>
      </rPr>
      <t>法兰</t>
    </r>
  </si>
  <si>
    <r>
      <rPr>
        <sz val="10"/>
        <color rgb="FF000000"/>
        <rFont val="宋体"/>
        <charset val="134"/>
      </rPr>
      <t>蝶飞</t>
    </r>
  </si>
  <si>
    <r>
      <rPr>
        <sz val="10"/>
        <color rgb="FF000000"/>
        <rFont val="宋体"/>
        <charset val="134"/>
      </rPr>
      <t>带调节阀</t>
    </r>
    <r>
      <rPr>
        <sz val="10"/>
        <color rgb="FF000000"/>
        <rFont val="Times New Roman"/>
        <charset val="134"/>
      </rPr>
      <t xml:space="preserve">+ModBus 485 </t>
    </r>
    <r>
      <rPr>
        <sz val="10"/>
        <color rgb="FF000000"/>
        <rFont val="宋体"/>
        <charset val="134"/>
      </rPr>
      <t>通讯</t>
    </r>
  </si>
  <si>
    <t>备注：本价目表价格均为含税价，有效期为3个月，蘑菇物联将会结合市场价格变化而调整本目录表价格。</t>
  </si>
  <si>
    <t>标准空压云智控4.0软件平台功能清单</t>
  </si>
  <si>
    <t>分类</t>
  </si>
  <si>
    <t>功能</t>
  </si>
  <si>
    <t>详细功能描述</t>
  </si>
  <si>
    <t>基础平台</t>
  </si>
  <si>
    <t>平台基础功能</t>
  </si>
  <si>
    <t>基于自研 Paas 平台构建，提供数据接入、清洗、存储、开接口等基础能力，为全系功能提供底层技术支撑</t>
  </si>
  <si>
    <t>工具包</t>
  </si>
  <si>
    <t>MoguV 低代码工具包</t>
  </si>
  <si>
    <t>支持拖拽式组件设计与配置，内置标准 UI 组件库 / 数据绑定功能，实现工业物联网应用快速构建、实时预览与迭代开发，降低开发门槛</t>
  </si>
  <si>
    <t>数字化大屏</t>
  </si>
  <si>
    <t>工厂大屏</t>
  </si>
  <si>
    <t>系统数字化展示</t>
  </si>
  <si>
    <t>提供标准 2.5D 图元与组态工具，支持可视化虚拟空压站展示，还原设备、管道的布局和关系；支持厂区-设备大屏点击切换、管道动态模拟；</t>
  </si>
  <si>
    <t>实时监测</t>
  </si>
  <si>
    <t>实时数据采集与分析</t>
  </si>
  <si>
    <t>支持展示压力、温度、流量等运行参数，支持通过可视化图表的组件进行展示，通过 2D 视图颜色区分设备正常、异常状态</t>
  </si>
  <si>
    <t>远程控制</t>
  </si>
  <si>
    <t>远程控制与管理</t>
  </si>
  <si>
    <t>支持空压站设备的远程启动、停止、参数调节等操作。</t>
  </si>
  <si>
    <t>AI智控</t>
  </si>
  <si>
    <t>AI空压算法包</t>
  </si>
  <si>
    <t>AI实时压力预测</t>
  </si>
  <si>
    <t>支持实时秒级压力预测，并根据压力动态变化，实时调整系统控制策略</t>
  </si>
  <si>
    <t>AI流量预测</t>
  </si>
  <si>
    <t>供需流量动态平衡算法：根据实际工况，按供需匹配生成AI算法包</t>
  </si>
  <si>
    <t>AI单机能效诊断</t>
  </si>
  <si>
    <t>设备实际比功率动态计算：通过AI智能算法计算每台空压机的动态比功率，从而匹配最高效的运行方式（需要母管安装流量计，每台设备安装电表）</t>
  </si>
  <si>
    <t>AI整站能效诊断</t>
  </si>
  <si>
    <t>基于设备运行组合的整站能效分析，推荐匹配用气需求的最佳设备运行组合</t>
  </si>
  <si>
    <t>多站协同供气</t>
  </si>
  <si>
    <t>同一管网下多个站房协同控制，建立多站协同供气最优解模型，做到全局效率最优。</t>
  </si>
  <si>
    <t>整站最优供气</t>
  </si>
  <si>
    <t>支持根据总管（关键末端）的压力、流量等需求模型，动态调整站房各设备负载、运行组合，实现整站效率最优。</t>
  </si>
  <si>
    <t>单机组合控制</t>
  </si>
  <si>
    <t>可定义空压机与配套附属设备的控制流程，如后处理、泵、阀等设备，实现多条件多动作下的连锁开关机</t>
  </si>
  <si>
    <t>远程手动控制</t>
  </si>
  <si>
    <t>设备远程控制：设备远程控制启停，加卸载，修改参数</t>
  </si>
  <si>
    <t>报警中心</t>
  </si>
  <si>
    <t>报警管理</t>
  </si>
  <si>
    <t>设备运行参数超限告警</t>
  </si>
  <si>
    <t>可自定义设备运行参数阈值，当参数超限后，系统自动触发告警，告警信息实时推送至相关责任人</t>
  </si>
  <si>
    <t>报警信息推送</t>
  </si>
  <si>
    <t>结合报警等级与报警策略，支持通过多渠道实时推送告警信息，推送内容包含告警类型、发生位置、触发阈值、实际数值；支持按报警等级定向推送给对应责任角色，实现 “告警 - 接收 - 处理” 的闭环管理。</t>
  </si>
  <si>
    <t>报警等级分级与配置</t>
  </si>
  <si>
    <t>支持自定义报警等级，针对不同等级配置语音播报、弹窗提醒、连续播报、大屏展示等多种报警方式，可设置报警间隔、触发次数及接收角色，支持告警列表查询、挂起操作及历史数据追溯</t>
  </si>
  <si>
    <t>数据中心</t>
  </si>
  <si>
    <t>统计报表</t>
  </si>
  <si>
    <t>自动化抄表</t>
  </si>
  <si>
    <t>基于系统采集的设备表计数据，可自由设定抄表对象及抄表周期，自动采集并存储表计数据，定时保存抄表结果，支持抄表数据源编辑、日期查询、导出为 Excel，替代人工抄表工作，提升抄表效率与准确性</t>
  </si>
  <si>
    <t>自定义报表</t>
  </si>
  <si>
    <t>支持还原业务管理的Excel报表模板，实现累计数据的统计，可自定义设置数据来源、表格格式等，支持报表导出，帮助用户完成能耗分析、绩效考核、经营分析等业务需求</t>
  </si>
  <si>
    <t>后台管理</t>
  </si>
  <si>
    <t>用户管理</t>
  </si>
  <si>
    <t>部门与用户管理</t>
  </si>
  <si>
    <t>支持自定义配置部门层级与用户账号，提供用户添加、删除、启用、禁用等操作，可关联和编辑用户所属部门与角色，适配企业组织架构调整需求</t>
  </si>
  <si>
    <t>角色权限管理</t>
  </si>
  <si>
    <t>支持自定义创建角色，为不同角色分配功能权，支持角色复制、编辑与删除，保障功能使用安全</t>
  </si>
  <si>
    <t>安全日志</t>
  </si>
  <si>
    <t>登录日志</t>
  </si>
  <si>
    <t>自动记录用户登录日志，包含用户账号、姓名、登录状态、操作时间、客户端、IP 地址信息，支持多条件查询，便于异常登录监测</t>
  </si>
  <si>
    <t>操作日志</t>
  </si>
  <si>
    <t>自动记录用户新增、删除、编辑等操作行为，包含操作人、操作时间、操作内容、功能模块字段，支持按用户行为、操作对象、时间范围等条件查询，实现操作追溯与审计</t>
  </si>
  <si>
    <t>系统设置</t>
  </si>
  <si>
    <t>数据权限管理</t>
  </si>
  <si>
    <t>支持根据集团、基地、厂区、楼栋、站房等多级位置结构划分数据权限，确保用户仅能查看所属权限范围内的数据，适配多层级管理架构的数据隔离需求</t>
  </si>
  <si>
    <t>位置管理</t>
  </si>
  <si>
    <t>主要用于辅助全系统数据分级分区管理，支持按集团、基地、厂区、楼栋、站房、设备等多级关系搭建管理模型，可自定义位置名称、层级关系，支持位置添加、编辑与删除</t>
  </si>
  <si>
    <t>菜单设置</t>
  </si>
  <si>
    <t>支持用户自主配置系统菜单，包括菜单名称、展示层级、功能排序，可根据业务需求增减菜单模块，适配用户的功能访问需求，提升系统操作便捷性</t>
  </si>
  <si>
    <t>数据对接</t>
  </si>
  <si>
    <t>标准对接能力</t>
  </si>
  <si>
    <t>标准 API 数据输出</t>
  </si>
  <si>
    <t>提供标准化 API 接口，支持将系统监测的设备数据、设备状态、告警信息等对外输出</t>
  </si>
  <si>
    <t>数据订阅</t>
  </si>
  <si>
    <t>支持通过Rocket MQ进行数据订阅，推送各类监测参数</t>
  </si>
  <si>
    <t>第三方免密登录</t>
  </si>
  <si>
    <t>提供第三方免密登录的标准接口，支持嵌入第三方客户平台，可实现免密无感跳转登录，</t>
  </si>
  <si>
    <t>监控</t>
  </si>
  <si>
    <t>监测</t>
  </si>
  <si>
    <t>支持可视化展示站房拓扑结构组态，实时显示各设备主要参数，站房监测参数。</t>
  </si>
  <si>
    <t>手动控制</t>
  </si>
  <si>
    <t>设备手动启停设备，支持切换手自动模式；支持手动开关智控，手动调整智控参数。</t>
  </si>
  <si>
    <t>报警</t>
  </si>
  <si>
    <t>报警消息</t>
  </si>
  <si>
    <t>支持故障报警以及报警静音功能。</t>
  </si>
  <si>
    <t>云边双控算法</t>
  </si>
  <si>
    <t>AI算法智能控制算法（详见上方“AI算法包部分”），支持云边双控</t>
  </si>
  <si>
    <t>基础功能</t>
  </si>
  <si>
    <t>安全机制</t>
  </si>
  <si>
    <t>支持访问密码控制，进入控制和调试页面需要输入安全密码。</t>
  </si>
  <si>
    <t>系统自检</t>
  </si>
  <si>
    <t>支持智控系统通讯调试和智控系统健康体检功能。</t>
  </si>
  <si>
    <t>数据输出</t>
  </si>
  <si>
    <t>支持数据对接。通过Modbus RTU/TCP对接。</t>
  </si>
  <si>
    <t>远程升级</t>
  </si>
  <si>
    <t>远程OTA</t>
  </si>
  <si>
    <t>远程升级算法服务（OTA）：设备增减或站房设备变化，可一键远程升级算法包</t>
  </si>
  <si>
    <t>半责运维服务项</t>
  </si>
  <si>
    <t>全责运维服务项</t>
  </si>
  <si>
    <t>服务形式</t>
  </si>
  <si>
    <t>服务类别</t>
  </si>
  <si>
    <t>服务内容</t>
  </si>
  <si>
    <t>线上服务</t>
  </si>
  <si>
    <t>平台监控与告警</t>
  </si>
  <si>
    <t>1）7x24小时云平台基础可用性监控
2）监测通信网关离线、数据中断等基础异常
3）异常告警通过APP/微信推送（云端部署用户）</t>
  </si>
  <si>
    <r>
      <rPr>
        <sz val="11"/>
        <color rgb="FF000000"/>
        <rFont val="宋体"/>
        <charset val="134"/>
      </rPr>
      <t xml:space="preserve">1）7x24小时云平台基础可用性监控
2）监测通信网关离线、数据中断等基础异常
3）异常告警通过APP/微信推送（云端部署用户）
</t>
    </r>
    <r>
      <rPr>
        <sz val="11"/>
        <color rgb="FFEE822F"/>
        <rFont val="宋体"/>
        <charset val="134"/>
      </rPr>
      <t>4）深度业务监控：除基础监控外，重点监控节能效果指标（如实时比功率、负载率）、AI优化策略执行状态。</t>
    </r>
  </si>
  <si>
    <t>系统维护与升级</t>
  </si>
  <si>
    <t>1）不定期的升级优化，按乙方软件版本升级进度执行
2）漏洞修复，及时响应修复</t>
  </si>
  <si>
    <r>
      <rPr>
        <sz val="11"/>
        <color rgb="FF0F1115"/>
        <rFont val="宋体"/>
        <charset val="134"/>
      </rPr>
      <t xml:space="preserve">1）不定期的升级优化，按乙方软件版本升级进度执行。
2）漏洞修复，及时响应修复
</t>
    </r>
    <r>
      <rPr>
        <sz val="11"/>
        <color rgb="FFEE822F"/>
        <rFont val="宋体"/>
        <charset val="134"/>
      </rPr>
      <t>3）新功能上线配置及培训</t>
    </r>
  </si>
  <si>
    <t> 数据分析与报告</t>
  </si>
  <si>
    <t>1）提供系统内的标准化的分析报告（可在APP/Web端随时查看基础运行数据与图表）</t>
  </si>
  <si>
    <r>
      <rPr>
        <sz val="11"/>
        <color rgb="FF000000"/>
        <rFont val="宋体"/>
        <charset val="134"/>
      </rPr>
      <t xml:space="preserve">1）提供系统内的标准化的分析报告（可在APP/Web端随时查看基础运行数据与图表）
</t>
    </r>
    <r>
      <rPr>
        <sz val="11"/>
        <color rgb="FFEE822F"/>
        <rFont val="宋体"/>
        <charset val="134"/>
      </rPr>
      <t>2）系统运行复盘会：每季度召开线上会议，复盘系统运行状况，输出系统点检报告共同制定下一阶段节能/运行优化目标。
3）深度分析报告：结合历史运行工况，提供优化策略有效性分析及改进建议。（1次/年）</t>
    </r>
  </si>
  <si>
    <t xml:space="preserve"> 远程技术支持</t>
  </si>
  <si>
    <r>
      <rPr>
        <sz val="11"/>
        <color rgb="FF000000"/>
        <rFont val="宋体"/>
        <charset val="134"/>
      </rPr>
      <t>1）7x12小时在线客服/电话支持。解决云平台功能使用、数据查询等问题
2）响应时间：工作日&lt; 0.5小时；非工作日&lt; 1小时</t>
    </r>
    <r>
      <rPr>
        <sz val="11"/>
        <color rgb="FF0F1115"/>
        <rFont val="宋体"/>
        <charset val="134"/>
      </rPr>
      <t xml:space="preserve">
备注：紧急情况可7*12小时拨打服务群内紧急联系人电话处理</t>
    </r>
  </si>
  <si>
    <r>
      <rPr>
        <b/>
        <sz val="11"/>
        <color rgb="FFEE822F"/>
        <rFont val="宋体"/>
        <charset val="134"/>
      </rPr>
      <t>1）7x12小时在线客服/电话支持。</t>
    </r>
    <r>
      <rPr>
        <sz val="11"/>
        <color rgb="FF000000"/>
        <rFont val="宋体"/>
        <charset val="134"/>
      </rPr>
      <t>解决云平台功能使用、数据查询等问题
2）响应时间：工作日&lt; 0.5小时；非工作日&lt; 1小时
备注：紧急情况可7*12小时拨打服务群内紧急联系人电话处理</t>
    </r>
  </si>
  <si>
    <t>线下服务</t>
  </si>
  <si>
    <t>定期现场巡检</t>
  </si>
  <si>
    <t>一年1次线下巡检服务，输出巡检服务单</t>
  </si>
  <si>
    <t>一年2次线下巡检服务，输出巡检服务单</t>
  </si>
  <si>
    <t>应急现场响应</t>
  </si>
  <si>
    <r>
      <rPr>
        <b/>
        <sz val="11"/>
        <color rgb="FF0F1115"/>
        <rFont val="宋体"/>
        <charset val="134"/>
      </rPr>
      <t>不包含。</t>
    </r>
    <r>
      <rPr>
        <sz val="11"/>
        <color rgb="FF0F1115"/>
        <rFont val="宋体"/>
        <charset val="134"/>
      </rPr>
      <t>如需现场支持，按次收费，费用另计</t>
    </r>
  </si>
  <si>
    <r>
      <rPr>
        <b/>
        <sz val="11"/>
        <color rgb="FFEE822F"/>
        <rFont val="宋体"/>
        <charset val="134"/>
      </rPr>
      <t xml:space="preserve">包含。 </t>
    </r>
    <r>
      <rPr>
        <sz val="11"/>
        <color rgb="FF0F1115"/>
        <rFont val="宋体"/>
        <charset val="134"/>
      </rPr>
      <t>甲乙双方配合排查后仍无法解决的故障，我方派遣工程师抵达现场处理</t>
    </r>
  </si>
  <si>
    <t>质保服务</t>
  </si>
  <si>
    <t>硬件维护与更换</t>
  </si>
  <si>
    <t>1）质保时长：一年
2）质保期外，硬件损坏需客户付费购买更换件</t>
  </si>
  <si>
    <t>1）质保时长：服务期内无限期延保，覆盖所有由乙方提供的硬件（非人为损坏前提下）
2）备件服务：影响控制连续性的物料可优先寄送备件，确保系统快速恢复</t>
  </si>
  <si>
    <t>服务费用</t>
  </si>
  <si>
    <t>收费项</t>
  </si>
  <si>
    <t>半责运维服务费用+云资源费用+网关通讯费+移动端短信费</t>
  </si>
  <si>
    <t>全责运维服务费用（含硬件延保服务）</t>
  </si>
  <si>
    <t>收费时间</t>
  </si>
  <si>
    <t>项目验收一年后开始收取</t>
  </si>
  <si>
    <t>收费标准</t>
  </si>
  <si>
    <t>云智控软件（边缘智能控制系统+上位机软件PC端+上位机软件移动端）总价*10%</t>
  </si>
  <si>
    <r>
      <rPr>
        <sz val="10"/>
        <color rgb="FF000000"/>
        <rFont val="pingfang sc"/>
        <charset val="134"/>
      </rPr>
      <t>验收后第两年、第三年按云智控项目合同额*</t>
    </r>
    <r>
      <rPr>
        <i/>
        <sz val="10"/>
        <color rgb="FF000000"/>
        <rFont val="宋体"/>
        <charset val="134"/>
      </rPr>
      <t>15%</t>
    </r>
    <r>
      <rPr>
        <i/>
        <sz val="10"/>
        <color rgb="FF000000"/>
        <rFont val="pingfang sc"/>
        <charset val="134"/>
      </rPr>
      <t>收取，验收后第四年及以后按项目合同额*20%收取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</si>
</sst>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 ;[Red]\-0\ "/>
    <numFmt numFmtId="178" formatCode="0_);[Red]\(0\)"/>
  </numFmts>
  <fonts count="110">
    <font>
      <sz val="12"/>
      <color theme="1"/>
      <name val="等线"/>
      <charset val="134"/>
      <scheme val="minor"/>
    </font>
    <font>
      <sz val="12"/>
      <color rgb="FF0F1115"/>
      <name val="宋体"/>
      <charset val="134"/>
    </font>
    <font>
      <b/>
      <sz val="12"/>
      <color rgb="FF000000"/>
      <name val="微软雅黑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F1115"/>
      <name val="宋体"/>
      <charset val="134"/>
    </font>
    <font>
      <b/>
      <sz val="11"/>
      <color rgb="FFEE822F"/>
      <name val="宋体"/>
      <charset val="134"/>
    </font>
    <font>
      <b/>
      <sz val="11"/>
      <color rgb="FF0F1115"/>
      <name val="宋体"/>
      <charset val="134"/>
    </font>
    <font>
      <sz val="11"/>
      <color rgb="FFEE822F"/>
      <name val="宋体"/>
      <charset val="134"/>
    </font>
    <font>
      <sz val="10"/>
      <color rgb="FF000000"/>
      <name val="pingfang sc"/>
      <charset val="134"/>
    </font>
    <font>
      <b/>
      <sz val="11"/>
      <name val="default"/>
      <charset val="134"/>
    </font>
    <font>
      <sz val="11"/>
      <name val="default"/>
      <charset val="134"/>
    </font>
    <font>
      <sz val="11"/>
      <color rgb="FFFFFFFF"/>
      <name val="default"/>
      <charset val="134"/>
    </font>
    <font>
      <b/>
      <sz val="14"/>
      <name val="等线"/>
      <charset val="134"/>
      <scheme val="minor"/>
    </font>
    <font>
      <sz val="14"/>
      <name val="等线"/>
      <charset val="134"/>
      <scheme val="minor"/>
    </font>
    <font>
      <b/>
      <sz val="10"/>
      <name val="等线"/>
      <charset val="134"/>
      <scheme val="minor"/>
    </font>
    <font>
      <sz val="10"/>
      <color rgb="FF262626"/>
      <name val="等线"/>
      <charset val="134"/>
      <scheme val="minor"/>
    </font>
    <font>
      <sz val="10"/>
      <name val="等线"/>
      <charset val="134"/>
      <scheme val="minor"/>
    </font>
    <font>
      <sz val="10"/>
      <color rgb="FF000000"/>
      <name val="Microsoft YaHei"/>
      <charset val="134"/>
    </font>
    <font>
      <sz val="10"/>
      <name val="Microsoft YaHei"/>
      <charset val="134"/>
    </font>
    <font>
      <sz val="10"/>
      <color rgb="FF0A0A0A"/>
      <name val="Microsoft YaHei"/>
      <charset val="134"/>
    </font>
    <font>
      <sz val="12"/>
      <color rgb="FF002060"/>
      <name val="Times New Roman"/>
      <charset val="134"/>
    </font>
    <font>
      <sz val="12"/>
      <color rgb="FF1F3864"/>
      <name val="Times New Roman"/>
      <charset val="134"/>
    </font>
    <font>
      <b/>
      <sz val="20"/>
      <color rgb="FF002060"/>
      <name val="Times New Roman"/>
      <charset val="134"/>
    </font>
    <font>
      <b/>
      <sz val="12"/>
      <color rgb="FF002060"/>
      <name val="Times New Roman"/>
      <charset val="134"/>
    </font>
    <font>
      <sz val="10"/>
      <color rgb="FF002060"/>
      <name val="Times New Roman"/>
      <charset val="134"/>
    </font>
    <font>
      <sz val="10"/>
      <color rgb="FF002060"/>
      <name val="宋体"/>
      <charset val="134"/>
    </font>
    <font>
      <sz val="11"/>
      <color rgb="FF002060"/>
      <name val="Times New Roman"/>
      <charset val="134"/>
    </font>
    <font>
      <sz val="9"/>
      <color rgb="FF002060"/>
      <name val="Times New Roman"/>
      <charset val="134"/>
    </font>
    <font>
      <b/>
      <sz val="10"/>
      <color rgb="FF002060"/>
      <name val="Times New Roman"/>
      <charset val="134"/>
    </font>
    <font>
      <b/>
      <sz val="20"/>
      <color rgb="FF1F3864"/>
      <name val="Times New Roman"/>
      <charset val="134"/>
    </font>
    <font>
      <b/>
      <sz val="11"/>
      <color rgb="FF002060"/>
      <name val="Times New Roman"/>
      <charset val="134"/>
    </font>
    <font>
      <b/>
      <sz val="12"/>
      <color rgb="FF1F3864"/>
      <name val="Times New Roman"/>
      <charset val="134"/>
    </font>
    <font>
      <sz val="10"/>
      <color rgb="FF1F3864"/>
      <name val="Times New Roman"/>
      <charset val="134"/>
    </font>
    <font>
      <b/>
      <sz val="16"/>
      <color rgb="FF000000"/>
      <name val="微软雅黑"/>
      <charset val="134"/>
    </font>
    <font>
      <b/>
      <sz val="16"/>
      <color rgb="FF000000"/>
      <name val="Times New Roman"/>
      <charset val="134"/>
    </font>
    <font>
      <b/>
      <sz val="11"/>
      <color rgb="FF000000"/>
      <name val="微软雅黑"/>
      <charset val="134"/>
    </font>
    <font>
      <sz val="10"/>
      <color rgb="FF000000"/>
      <name val="Times New Roman"/>
      <charset val="134"/>
    </font>
    <font>
      <sz val="10"/>
      <color rgb="FF000000"/>
      <name val="微软雅黑"/>
      <charset val="134"/>
    </font>
    <font>
      <sz val="10"/>
      <color rgb="FF000000"/>
      <name val="宋体"/>
      <charset val="134"/>
    </font>
    <font>
      <b/>
      <sz val="10"/>
      <color rgb="FF002060"/>
      <name val="宋体"/>
      <charset val="134"/>
    </font>
    <font>
      <sz val="10"/>
      <color rgb="FF0070C0"/>
      <name val="微软雅黑"/>
      <charset val="134"/>
    </font>
    <font>
      <b/>
      <sz val="10"/>
      <color rgb="FF1F3864"/>
      <name val="Times New Roman"/>
      <charset val="134"/>
    </font>
    <font>
      <sz val="10"/>
      <color rgb="FFC00000"/>
      <name val="Times New Roman"/>
      <charset val="134"/>
    </font>
    <font>
      <b/>
      <sz val="11"/>
      <color rgb="FF1F3864"/>
      <name val="Times New Roman"/>
      <charset val="134"/>
    </font>
    <font>
      <sz val="11"/>
      <color rgb="FF1F3864"/>
      <name val="Times New Roman"/>
      <charset val="134"/>
    </font>
    <font>
      <b/>
      <sz val="10"/>
      <color rgb="FF000000"/>
      <name val="宋体"/>
      <charset val="134"/>
    </font>
    <font>
      <b/>
      <sz val="10"/>
      <color rgb="FF000000"/>
      <name val="微软雅黑"/>
      <charset val="134"/>
    </font>
    <font>
      <sz val="11"/>
      <color rgb="FF000000"/>
      <name val="Times New Roman"/>
      <charset val="134"/>
    </font>
    <font>
      <b/>
      <sz val="10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1"/>
      <color rgb="FF000000"/>
      <name val="Times New Roman"/>
      <charset val="134"/>
    </font>
    <font>
      <b/>
      <sz val="12"/>
      <color rgb="FF000000"/>
      <name val="宋体"/>
      <charset val="134"/>
    </font>
    <font>
      <sz val="12"/>
      <color rgb="FF000000"/>
      <name val="等线"/>
      <charset val="134"/>
    </font>
    <font>
      <sz val="10"/>
      <color rgb="FF000000"/>
      <name val="等线"/>
      <charset val="134"/>
    </font>
    <font>
      <b/>
      <sz val="16"/>
      <color rgb="FF000000"/>
      <name val="宋体"/>
      <charset val="134"/>
    </font>
    <font>
      <sz val="16"/>
      <name val="等线"/>
      <charset val="134"/>
      <scheme val="minor"/>
    </font>
    <font>
      <b/>
      <sz val="10"/>
      <color rgb="FF000000"/>
      <name val="SimSun"/>
      <charset val="134"/>
    </font>
    <font>
      <sz val="10"/>
      <color rgb="FF000000"/>
      <name val="SimSun"/>
      <charset val="134"/>
    </font>
    <font>
      <sz val="10"/>
      <name val="SimSun"/>
      <charset val="134"/>
    </font>
    <font>
      <b/>
      <sz val="10"/>
      <name val="SimSun"/>
      <charset val="134"/>
    </font>
    <font>
      <b/>
      <sz val="11"/>
      <name val="Times New Roman"/>
      <charset val="134"/>
    </font>
    <font>
      <sz val="11"/>
      <name val="等线"/>
      <charset val="134"/>
      <scheme val="minor"/>
    </font>
    <font>
      <b/>
      <sz val="10"/>
      <name val="Times New Roman"/>
      <charset val="134"/>
    </font>
    <font>
      <sz val="10"/>
      <name val="Times New Roman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0"/>
      <color rgb="FF000000"/>
      <name val="宋体"/>
      <charset val="134"/>
    </font>
    <font>
      <i/>
      <sz val="10"/>
      <color rgb="FF000000"/>
      <name val="pingfang sc"/>
      <charset val="134"/>
    </font>
    <font>
      <b/>
      <sz val="20"/>
      <color rgb="FF002060"/>
      <name val="微软雅黑"/>
      <charset val="134"/>
    </font>
    <font>
      <b/>
      <sz val="12"/>
      <color rgb="FF002060"/>
      <name val="微软雅黑"/>
      <charset val="134"/>
    </font>
    <font>
      <b/>
      <sz val="11"/>
      <color rgb="FF002060"/>
      <name val="微软雅黑"/>
      <charset val="134"/>
    </font>
    <font>
      <sz val="10"/>
      <name val="宋体"/>
      <charset val="134"/>
    </font>
    <font>
      <b/>
      <sz val="12"/>
      <color rgb="FF1F3864"/>
      <name val="微软雅黑"/>
      <charset val="134"/>
    </font>
    <font>
      <sz val="12"/>
      <color rgb="FF1F3864"/>
      <name val="微软雅黑"/>
      <charset val="134"/>
    </font>
    <font>
      <sz val="10"/>
      <color rgb="FF1F3864"/>
      <name val="Calibri"/>
      <charset val="134"/>
    </font>
    <font>
      <sz val="10"/>
      <color rgb="FF1F3864"/>
      <name val="宋体"/>
      <charset val="134"/>
    </font>
    <font>
      <sz val="10"/>
      <color rgb="FF1F3864"/>
      <name val="Segoe UI Symbol"/>
      <charset val="134"/>
    </font>
    <font>
      <b/>
      <sz val="10"/>
      <color rgb="FFFF0000"/>
      <name val="宋体"/>
      <charset val="134"/>
    </font>
    <font>
      <sz val="11"/>
      <color rgb="FF002060"/>
      <name val="微软雅黑"/>
      <charset val="134"/>
    </font>
    <font>
      <sz val="11"/>
      <color rgb="FF002060"/>
      <name val="宋体"/>
      <charset val="134"/>
    </font>
    <font>
      <sz val="9"/>
      <color rgb="FF002060"/>
      <name val="宋体"/>
      <charset val="134"/>
    </font>
    <font>
      <b/>
      <sz val="10"/>
      <color rgb="FF1F3864"/>
      <name val="宋体"/>
      <charset val="134"/>
    </font>
    <font>
      <sz val="10"/>
      <color rgb="FFC00000"/>
      <name val="宋体"/>
      <charset val="134"/>
    </font>
    <font>
      <b/>
      <sz val="11"/>
      <color rgb="FF002060"/>
      <name val="宋体"/>
      <charset val="134"/>
    </font>
    <font>
      <b/>
      <u/>
      <sz val="11"/>
      <color rgb="FF002060"/>
      <name val="宋体"/>
      <charset val="134"/>
    </font>
    <font>
      <b/>
      <sz val="12"/>
      <color rgb="FF002060"/>
      <name val="宋体"/>
      <charset val="134"/>
    </font>
    <font>
      <b/>
      <u/>
      <sz val="16"/>
      <color rgb="FF000000"/>
      <name val="微软雅黑"/>
      <charset val="134"/>
    </font>
    <font>
      <b/>
      <sz val="9"/>
      <color rgb="FF000000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FF0000"/>
      <name val="Times New Roman"/>
      <charset val="134"/>
    </font>
    <font>
      <sz val="11"/>
      <color rgb="FFFE030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4EDDB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3CE"/>
        <bgColor indexed="64"/>
      </patternFill>
    </fill>
    <fill>
      <patternFill patternType="solid">
        <fgColor rgb="FFDFEBF6"/>
        <bgColor indexed="64"/>
      </patternFill>
    </fill>
    <fill>
      <patternFill patternType="solid">
        <fgColor rgb="FFFE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EBEBEB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5" fillId="0" borderId="0" applyFont="0" applyFill="0" applyBorder="0" applyAlignment="0" applyProtection="0">
      <alignment vertical="center"/>
    </xf>
    <xf numFmtId="44" fontId="65" fillId="0" borderId="0" applyFont="0" applyFill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2" fontId="65" fillId="0" borderId="0" applyFon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5" fillId="9" borderId="15" applyNumberFormat="0" applyFon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16" applyNumberFormat="0" applyFill="0" applyAlignment="0" applyProtection="0">
      <alignment vertical="center"/>
    </xf>
    <xf numFmtId="0" fontId="72" fillId="0" borderId="16" applyNumberFormat="0" applyFill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10" borderId="18" applyNumberFormat="0" applyAlignment="0" applyProtection="0">
      <alignment vertical="center"/>
    </xf>
    <xf numFmtId="0" fontId="75" fillId="11" borderId="19" applyNumberFormat="0" applyAlignment="0" applyProtection="0">
      <alignment vertical="center"/>
    </xf>
    <xf numFmtId="0" fontId="76" fillId="11" borderId="18" applyNumberFormat="0" applyAlignment="0" applyProtection="0">
      <alignment vertical="center"/>
    </xf>
    <xf numFmtId="0" fontId="77" fillId="12" borderId="20" applyNumberFormat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0" borderId="22" applyNumberFormat="0" applyFill="0" applyAlignment="0" applyProtection="0">
      <alignment vertical="center"/>
    </xf>
    <xf numFmtId="0" fontId="80" fillId="13" borderId="0" applyNumberFormat="0" applyBorder="0" applyAlignment="0" applyProtection="0">
      <alignment vertical="center"/>
    </xf>
    <xf numFmtId="0" fontId="81" fillId="14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0" fontId="83" fillId="36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3" fillId="39" borderId="0" applyNumberFormat="0" applyBorder="0" applyAlignment="0" applyProtection="0">
      <alignment vertical="center"/>
    </xf>
  </cellStyleXfs>
  <cellXfs count="301">
    <xf numFmtId="0" fontId="0" fillId="0" borderId="0" xfId="0">
      <alignment vertical="center"/>
    </xf>
    <xf numFmtId="0" fontId="1" fillId="0" borderId="1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vertical="center" wrapText="1"/>
    </xf>
    <xf numFmtId="0" fontId="4" fillId="0" borderId="1" xfId="0" applyFont="1" applyBorder="1" applyAlignment="1" applyProtection="1">
      <alignment vertical="center" wrapText="1"/>
    </xf>
    <xf numFmtId="0" fontId="5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vertical="center" wrapText="1"/>
    </xf>
    <xf numFmtId="0" fontId="4" fillId="0" borderId="1" xfId="0" applyFont="1" applyBorder="1" applyProtection="1">
      <alignment vertical="center"/>
    </xf>
    <xf numFmtId="0" fontId="7" fillId="0" borderId="1" xfId="0" applyFont="1" applyBorder="1" applyProtection="1">
      <alignment vertical="center"/>
    </xf>
    <xf numFmtId="0" fontId="6" fillId="0" borderId="1" xfId="0" applyFont="1" applyBorder="1" applyProtection="1">
      <alignment vertical="center"/>
    </xf>
    <xf numFmtId="0" fontId="8" fillId="0" borderId="1" xfId="0" applyFont="1" applyBorder="1" applyAlignment="1" applyProtection="1">
      <alignment vertical="center" wrapText="1"/>
    </xf>
    <xf numFmtId="0" fontId="4" fillId="0" borderId="2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left" vertical="center" wrapText="1"/>
    </xf>
    <xf numFmtId="0" fontId="4" fillId="0" borderId="3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left" vertical="center"/>
    </xf>
    <xf numFmtId="0" fontId="4" fillId="0" borderId="4" xfId="0" applyFont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1" fillId="0" borderId="0" xfId="0" applyFont="1" applyAlignment="1">
      <alignment vertical="center" wrapText="1"/>
    </xf>
    <xf numFmtId="0" fontId="13" fillId="0" borderId="5" xfId="0" applyFont="1" applyBorder="1" applyAlignment="1" applyProtection="1">
      <alignment horizontal="center" vertical="center"/>
    </xf>
    <xf numFmtId="0" fontId="14" fillId="0" borderId="6" xfId="0" applyFont="1" applyBorder="1" applyAlignment="1" applyProtection="1">
      <alignment horizontal="center" vertical="center"/>
    </xf>
    <xf numFmtId="0" fontId="15" fillId="3" borderId="1" xfId="0" applyFont="1" applyFill="1" applyBorder="1" applyAlignment="1" applyProtection="1">
      <alignment horizontal="left" vertical="center"/>
    </xf>
    <xf numFmtId="0" fontId="15" fillId="3" borderId="1" xfId="0" applyFont="1" applyFill="1" applyBorder="1" applyAlignment="1" applyProtection="1">
      <alignment horizontal="left" vertical="center" wrapText="1"/>
    </xf>
    <xf numFmtId="0" fontId="16" fillId="0" borderId="1" xfId="0" applyFont="1" applyBorder="1" applyAlignment="1" applyProtection="1">
      <alignment horizontal="left" vertical="center"/>
    </xf>
    <xf numFmtId="0" fontId="17" fillId="0" borderId="1" xfId="0" applyFont="1" applyBorder="1" applyProtection="1">
      <alignment vertical="center"/>
    </xf>
    <xf numFmtId="0" fontId="18" fillId="0" borderId="1" xfId="0" applyFont="1" applyBorder="1" applyAlignment="1" applyProtection="1">
      <alignment horizontal="left" vertical="center"/>
    </xf>
    <xf numFmtId="0" fontId="19" fillId="0" borderId="1" xfId="0" applyFont="1" applyBorder="1" applyProtection="1">
      <alignment vertical="center"/>
    </xf>
    <xf numFmtId="0" fontId="17" fillId="0" borderId="4" xfId="0" applyFont="1" applyBorder="1" applyProtection="1">
      <alignment vertical="center"/>
    </xf>
    <xf numFmtId="0" fontId="16" fillId="0" borderId="4" xfId="0" applyFont="1" applyBorder="1" applyAlignment="1" applyProtection="1">
      <alignment horizontal="left" vertical="center" wrapText="1"/>
    </xf>
    <xf numFmtId="0" fontId="16" fillId="0" borderId="1" xfId="0" applyFont="1" applyBorder="1" applyAlignment="1" applyProtection="1">
      <alignment horizontal="left" vertical="center" wrapText="1"/>
    </xf>
    <xf numFmtId="0" fontId="17" fillId="0" borderId="1" xfId="0" applyFont="1" applyBorder="1" applyAlignment="1" applyProtection="1">
      <alignment vertical="center" wrapText="1"/>
    </xf>
    <xf numFmtId="0" fontId="18" fillId="0" borderId="1" xfId="0" applyFont="1" applyBorder="1" applyAlignment="1" applyProtection="1">
      <alignment horizontal="left" vertical="center" wrapText="1"/>
    </xf>
    <xf numFmtId="0" fontId="19" fillId="0" borderId="1" xfId="0" applyFont="1" applyBorder="1" applyAlignment="1" applyProtection="1">
      <alignment vertical="center" wrapText="1"/>
    </xf>
    <xf numFmtId="0" fontId="20" fillId="0" borderId="1" xfId="0" applyFont="1" applyBorder="1" applyAlignment="1" applyProtection="1">
      <alignment horizontal="left" vertical="center" wrapText="1"/>
    </xf>
    <xf numFmtId="0" fontId="17" fillId="0" borderId="0" xfId="0" applyFont="1">
      <alignment vertical="center"/>
    </xf>
    <xf numFmtId="0" fontId="16" fillId="0" borderId="7" xfId="0" applyFont="1" applyBorder="1" applyAlignment="1" applyProtection="1">
      <alignment horizontal="left" vertical="center"/>
    </xf>
    <xf numFmtId="0" fontId="16" fillId="0" borderId="7" xfId="0" applyFont="1" applyBorder="1" applyAlignment="1" applyProtection="1">
      <alignment horizontal="left" vertical="center" wrapText="1"/>
    </xf>
    <xf numFmtId="0" fontId="12" fillId="2" borderId="0" xfId="0" applyFont="1" applyFill="1" applyAlignment="1">
      <alignment vertical="center" wrapText="1"/>
    </xf>
    <xf numFmtId="0" fontId="14" fillId="0" borderId="8" xfId="0" applyFont="1" applyBorder="1" applyAlignment="1" applyProtection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2" borderId="0" xfId="0" applyFont="1" applyFill="1">
      <alignment vertical="center"/>
    </xf>
    <xf numFmtId="0" fontId="21" fillId="2" borderId="0" xfId="0" applyFont="1" applyFill="1" applyAlignment="1">
      <alignment horizontal="left" vertical="center"/>
    </xf>
    <xf numFmtId="0" fontId="22" fillId="2" borderId="0" xfId="0" applyFont="1" applyFill="1">
      <alignment vertical="center"/>
    </xf>
    <xf numFmtId="0" fontId="23" fillId="2" borderId="0" xfId="0" applyFont="1" applyFill="1" applyAlignment="1" applyProtection="1">
      <alignment horizontal="center" vertical="center"/>
      <protection locked="0"/>
    </xf>
    <xf numFmtId="0" fontId="24" fillId="4" borderId="1" xfId="0" applyFont="1" applyFill="1" applyBorder="1" applyAlignment="1" applyProtection="1">
      <alignment horizontal="center" vertical="center" wrapText="1"/>
      <protection locked="0"/>
    </xf>
    <xf numFmtId="0" fontId="25" fillId="2" borderId="1" xfId="0" applyFont="1" applyFill="1" applyBorder="1" applyAlignment="1" applyProtection="1">
      <alignment horizontal="center" vertical="center" wrapText="1"/>
      <protection locked="0"/>
    </xf>
    <xf numFmtId="0" fontId="25" fillId="2" borderId="1" xfId="0" applyFont="1" applyFill="1" applyBorder="1" applyAlignment="1" applyProtection="1">
      <alignment horizontal="center" vertical="center" wrapText="1"/>
    </xf>
    <xf numFmtId="0" fontId="26" fillId="2" borderId="1" xfId="0" applyFont="1" applyFill="1" applyBorder="1" applyAlignment="1" applyProtection="1">
      <alignment horizontal="center" vertical="center" wrapText="1"/>
    </xf>
    <xf numFmtId="0" fontId="27" fillId="2" borderId="1" xfId="0" applyFont="1" applyFill="1" applyBorder="1" applyAlignment="1" applyProtection="1">
      <alignment horizontal="center" vertical="center"/>
    </xf>
    <xf numFmtId="0" fontId="27" fillId="2" borderId="1" xfId="0" applyFont="1" applyFill="1" applyBorder="1" applyAlignment="1" applyProtection="1">
      <alignment horizontal="center" vertical="center" wrapText="1"/>
    </xf>
    <xf numFmtId="0" fontId="25" fillId="0" borderId="1" xfId="0" applyFont="1" applyBorder="1" applyAlignment="1" applyProtection="1">
      <alignment horizontal="center" vertical="center" wrapText="1"/>
      <protection locked="0"/>
    </xf>
    <xf numFmtId="0" fontId="25" fillId="0" borderId="1" xfId="0" applyFont="1" applyBorder="1" applyAlignment="1" applyProtection="1">
      <alignment horizontal="center" vertical="center" wrapText="1"/>
    </xf>
    <xf numFmtId="0" fontId="28" fillId="2" borderId="1" xfId="0" applyFont="1" applyFill="1" applyBorder="1" applyAlignment="1" applyProtection="1">
      <alignment horizontal="center" vertical="center" wrapText="1"/>
    </xf>
    <xf numFmtId="0" fontId="23" fillId="2" borderId="0" xfId="0" applyFont="1" applyFill="1" applyAlignment="1" applyProtection="1">
      <alignment horizontal="left" vertical="center"/>
      <protection locked="0"/>
    </xf>
    <xf numFmtId="0" fontId="24" fillId="4" borderId="1" xfId="0" applyFont="1" applyFill="1" applyBorder="1" applyAlignment="1" applyProtection="1">
      <alignment horizontal="left" vertical="center" wrapText="1"/>
      <protection locked="0"/>
    </xf>
    <xf numFmtId="0" fontId="29" fillId="2" borderId="1" xfId="0" applyFont="1" applyFill="1" applyBorder="1" applyAlignment="1" applyProtection="1">
      <alignment horizontal="center" vertical="center"/>
    </xf>
    <xf numFmtId="0" fontId="29" fillId="2" borderId="1" xfId="0" applyFont="1" applyFill="1" applyBorder="1" applyAlignment="1" applyProtection="1">
      <alignment horizontal="left" vertical="center" wrapText="1"/>
      <protection locked="0"/>
    </xf>
    <xf numFmtId="0" fontId="29" fillId="2" borderId="1" xfId="0" applyFont="1" applyFill="1" applyBorder="1" applyAlignment="1" applyProtection="1">
      <alignment horizontal="left" vertical="center" wrapText="1"/>
    </xf>
    <xf numFmtId="0" fontId="25" fillId="2" borderId="1" xfId="0" applyFont="1" applyFill="1" applyBorder="1" applyAlignment="1" applyProtection="1">
      <alignment horizontal="left" vertical="center" wrapText="1"/>
    </xf>
    <xf numFmtId="0" fontId="27" fillId="2" borderId="1" xfId="0" applyFont="1" applyFill="1" applyBorder="1" applyAlignment="1" applyProtection="1">
      <alignment horizontal="left" vertical="center" wrapText="1"/>
    </xf>
    <xf numFmtId="0" fontId="29" fillId="0" borderId="1" xfId="0" applyFont="1" applyBorder="1" applyAlignment="1" applyProtection="1">
      <alignment horizontal="left" vertical="center" wrapText="1"/>
    </xf>
    <xf numFmtId="0" fontId="30" fillId="2" borderId="0" xfId="0" applyFont="1" applyFill="1" applyAlignment="1" applyProtection="1">
      <alignment horizontal="center" vertical="center"/>
      <protection locked="0"/>
    </xf>
    <xf numFmtId="0" fontId="31" fillId="4" borderId="1" xfId="0" applyFont="1" applyFill="1" applyBorder="1" applyAlignment="1" applyProtection="1">
      <alignment horizontal="center" vertical="center" wrapText="1"/>
      <protection locked="0"/>
    </xf>
    <xf numFmtId="0" fontId="32" fillId="4" borderId="1" xfId="0" applyFont="1" applyFill="1" applyBorder="1" applyAlignment="1" applyProtection="1">
      <alignment horizontal="center" vertical="center" wrapText="1"/>
      <protection locked="0"/>
    </xf>
    <xf numFmtId="0" fontId="22" fillId="4" borderId="1" xfId="0" applyFont="1" applyFill="1" applyBorder="1" applyAlignment="1" applyProtection="1">
      <alignment horizontal="center" vertical="center" wrapText="1"/>
      <protection locked="0"/>
    </xf>
    <xf numFmtId="0" fontId="33" fillId="2" borderId="2" xfId="0" applyFont="1" applyFill="1" applyBorder="1" applyAlignment="1" applyProtection="1">
      <alignment horizontal="left" vertical="center" wrapText="1"/>
      <protection locked="0"/>
    </xf>
    <xf numFmtId="0" fontId="33" fillId="2" borderId="3" xfId="0" applyFont="1" applyFill="1" applyBorder="1" applyAlignment="1" applyProtection="1">
      <alignment horizontal="left" vertical="center" wrapText="1"/>
      <protection locked="0"/>
    </xf>
    <xf numFmtId="0" fontId="33" fillId="2" borderId="2" xfId="0" applyFont="1" applyFill="1" applyBorder="1" applyAlignment="1" applyProtection="1">
      <alignment horizontal="left" vertical="center" wrapText="1"/>
    </xf>
    <xf numFmtId="0" fontId="33" fillId="2" borderId="4" xfId="0" applyFont="1" applyFill="1" applyBorder="1" applyAlignment="1" applyProtection="1">
      <alignment horizontal="left" vertical="center" wrapText="1"/>
    </xf>
    <xf numFmtId="0" fontId="33" fillId="2" borderId="4" xfId="0" applyFont="1" applyFill="1" applyBorder="1" applyAlignment="1" applyProtection="1">
      <alignment horizontal="center" vertical="center" wrapText="1"/>
    </xf>
    <xf numFmtId="0" fontId="33" fillId="2" borderId="1" xfId="0" applyFont="1" applyFill="1" applyBorder="1" applyAlignment="1" applyProtection="1">
      <alignment horizontal="center" vertical="center" wrapText="1"/>
    </xf>
    <xf numFmtId="0" fontId="27" fillId="0" borderId="1" xfId="0" applyFont="1" applyBorder="1" applyAlignment="1" applyProtection="1">
      <alignment horizontal="center" vertical="center"/>
    </xf>
    <xf numFmtId="0" fontId="33" fillId="0" borderId="1" xfId="0" applyFont="1" applyBorder="1" applyAlignment="1" applyProtection="1">
      <alignment horizontal="center" vertical="center" wrapText="1"/>
    </xf>
    <xf numFmtId="0" fontId="31" fillId="5" borderId="1" xfId="0" applyFont="1" applyFill="1" applyBorder="1" applyAlignment="1" applyProtection="1">
      <alignment horizontal="center" vertical="center" wrapText="1"/>
    </xf>
    <xf numFmtId="0" fontId="29" fillId="0" borderId="1" xfId="0" applyFont="1" applyBorder="1" applyAlignment="1" applyProtection="1">
      <alignment horizontal="center" vertical="center" wrapText="1"/>
    </xf>
    <xf numFmtId="0" fontId="27" fillId="0" borderId="1" xfId="0" applyFont="1" applyBorder="1" applyAlignment="1" applyProtection="1">
      <alignment horizontal="left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5" borderId="1" xfId="0" applyFont="1" applyFill="1" applyBorder="1" applyAlignment="1" applyProtection="1">
      <alignment horizontal="center" vertical="center" shrinkToFit="1"/>
    </xf>
    <xf numFmtId="0" fontId="37" fillId="0" borderId="1" xfId="0" applyFont="1" applyBorder="1" applyAlignment="1" applyProtection="1">
      <alignment horizontal="center" vertical="center" shrinkToFit="1"/>
    </xf>
    <xf numFmtId="0" fontId="38" fillId="0" borderId="1" xfId="0" applyFont="1" applyBorder="1" applyAlignment="1" applyProtection="1">
      <alignment horizontal="center" vertical="center" shrinkToFit="1"/>
    </xf>
    <xf numFmtId="0" fontId="39" fillId="0" borderId="1" xfId="0" applyFont="1" applyBorder="1" applyAlignment="1" applyProtection="1">
      <alignment horizontal="center" vertical="center" shrinkToFit="1"/>
    </xf>
    <xf numFmtId="0" fontId="40" fillId="0" borderId="1" xfId="0" applyFont="1" applyBorder="1" applyAlignment="1" applyProtection="1">
      <alignment horizontal="left" vertical="center" wrapText="1"/>
    </xf>
    <xf numFmtId="0" fontId="40" fillId="2" borderId="1" xfId="0" applyFont="1" applyFill="1" applyBorder="1" applyAlignment="1" applyProtection="1">
      <alignment horizontal="left" vertical="center" wrapText="1"/>
    </xf>
    <xf numFmtId="0" fontId="25" fillId="0" borderId="1" xfId="0" applyFont="1" applyBorder="1" applyAlignment="1" applyProtection="1">
      <alignment horizontal="left" vertical="center" wrapText="1"/>
    </xf>
    <xf numFmtId="0" fontId="21" fillId="0" borderId="1" xfId="0" applyFont="1" applyBorder="1" applyProtection="1">
      <alignment vertical="center"/>
    </xf>
    <xf numFmtId="0" fontId="31" fillId="5" borderId="1" xfId="0" applyFont="1" applyFill="1" applyBorder="1" applyAlignment="1" applyProtection="1">
      <alignment horizontal="left" vertical="center" wrapText="1"/>
    </xf>
    <xf numFmtId="0" fontId="24" fillId="2" borderId="0" xfId="0" applyFont="1" applyFill="1" applyAlignment="1">
      <alignment horizontal="right" vertical="center"/>
    </xf>
    <xf numFmtId="31" fontId="24" fillId="2" borderId="0" xfId="0" applyNumberFormat="1" applyFont="1" applyFill="1" applyAlignment="1">
      <alignment horizontal="right" vertical="center"/>
    </xf>
    <xf numFmtId="0" fontId="35" fillId="0" borderId="0" xfId="0" applyFont="1" applyAlignment="1">
      <alignment horizontal="left" vertical="center"/>
    </xf>
    <xf numFmtId="0" fontId="36" fillId="5" borderId="1" xfId="0" applyFont="1" applyFill="1" applyBorder="1" applyAlignment="1" applyProtection="1">
      <alignment horizontal="center" vertical="center" wrapText="1"/>
    </xf>
    <xf numFmtId="0" fontId="36" fillId="5" borderId="1" xfId="0" applyFont="1" applyFill="1" applyBorder="1" applyAlignment="1" applyProtection="1">
      <alignment horizontal="left" vertical="center" shrinkToFit="1"/>
    </xf>
    <xf numFmtId="0" fontId="39" fillId="0" borderId="1" xfId="0" applyFont="1" applyBorder="1" applyAlignment="1" applyProtection="1">
      <alignment horizontal="left" vertical="center" shrinkToFit="1"/>
    </xf>
    <xf numFmtId="0" fontId="41" fillId="0" borderId="1" xfId="0" applyFont="1" applyBorder="1" applyAlignment="1" applyProtection="1">
      <alignment horizontal="left" vertical="center" shrinkToFit="1"/>
    </xf>
    <xf numFmtId="0" fontId="25" fillId="2" borderId="2" xfId="0" applyFont="1" applyFill="1" applyBorder="1" applyAlignment="1" applyProtection="1">
      <alignment horizontal="center" vertical="center" wrapText="1"/>
    </xf>
    <xf numFmtId="0" fontId="25" fillId="0" borderId="2" xfId="0" applyFont="1" applyBorder="1" applyAlignment="1" applyProtection="1">
      <alignment horizontal="center" vertical="center" wrapText="1"/>
    </xf>
    <xf numFmtId="0" fontId="42" fillId="2" borderId="1" xfId="0" applyFont="1" applyFill="1" applyBorder="1" applyAlignment="1" applyProtection="1">
      <alignment horizontal="left" vertical="center" wrapText="1"/>
    </xf>
    <xf numFmtId="0" fontId="25" fillId="2" borderId="4" xfId="0" applyFont="1" applyFill="1" applyBorder="1" applyAlignment="1" applyProtection="1">
      <alignment horizontal="center" vertical="center" wrapText="1"/>
    </xf>
    <xf numFmtId="0" fontId="25" fillId="0" borderId="4" xfId="0" applyFont="1" applyBorder="1" applyAlignment="1" applyProtection="1">
      <alignment horizontal="center" vertical="center" wrapText="1"/>
    </xf>
    <xf numFmtId="0" fontId="33" fillId="2" borderId="1" xfId="0" applyFont="1" applyFill="1" applyBorder="1" applyAlignment="1" applyProtection="1">
      <alignment horizontal="left" vertical="center" wrapText="1"/>
    </xf>
    <xf numFmtId="0" fontId="25" fillId="2" borderId="3" xfId="0" applyFont="1" applyFill="1" applyBorder="1" applyAlignment="1" applyProtection="1">
      <alignment horizontal="center" vertical="center" wrapText="1"/>
    </xf>
    <xf numFmtId="0" fontId="29" fillId="2" borderId="2" xfId="0" applyFont="1" applyFill="1" applyBorder="1" applyAlignment="1" applyProtection="1">
      <alignment horizontal="left" vertical="center" wrapText="1"/>
    </xf>
    <xf numFmtId="0" fontId="29" fillId="2" borderId="3" xfId="0" applyFont="1" applyFill="1" applyBorder="1" applyAlignment="1" applyProtection="1">
      <alignment horizontal="left" vertical="center" wrapText="1"/>
    </xf>
    <xf numFmtId="0" fontId="43" fillId="2" borderId="4" xfId="0" applyFont="1" applyFill="1" applyBorder="1" applyAlignment="1" applyProtection="1">
      <alignment vertical="center" wrapText="1"/>
    </xf>
    <xf numFmtId="0" fontId="43" fillId="2" borderId="1" xfId="0" applyFont="1" applyFill="1" applyBorder="1" applyAlignment="1" applyProtection="1">
      <alignment horizontal="center" vertical="center" wrapText="1"/>
    </xf>
    <xf numFmtId="0" fontId="43" fillId="2" borderId="1" xfId="0" applyFont="1" applyFill="1" applyBorder="1" applyAlignment="1" applyProtection="1">
      <alignment horizontal="left" vertical="center" wrapText="1"/>
    </xf>
    <xf numFmtId="0" fontId="44" fillId="5" borderId="1" xfId="0" applyFont="1" applyFill="1" applyBorder="1" applyAlignment="1" applyProtection="1">
      <alignment horizontal="center" vertical="center" wrapText="1"/>
    </xf>
    <xf numFmtId="0" fontId="45" fillId="0" borderId="1" xfId="0" applyFont="1" applyBorder="1" applyAlignment="1" applyProtection="1">
      <alignment horizontal="left" vertical="center" wrapText="1"/>
    </xf>
    <xf numFmtId="176" fontId="35" fillId="0" borderId="0" xfId="0" applyNumberFormat="1" applyFont="1" applyAlignment="1">
      <alignment horizontal="center" vertical="center"/>
    </xf>
    <xf numFmtId="177" fontId="35" fillId="0" borderId="0" xfId="0" applyNumberFormat="1" applyFont="1" applyAlignment="1">
      <alignment horizontal="center" vertical="center"/>
    </xf>
    <xf numFmtId="177" fontId="36" fillId="5" borderId="1" xfId="0" applyNumberFormat="1" applyFont="1" applyFill="1" applyBorder="1" applyAlignment="1" applyProtection="1">
      <alignment horizontal="center" vertical="center" shrinkToFit="1"/>
    </xf>
    <xf numFmtId="177" fontId="36" fillId="5" borderId="1" xfId="0" applyNumberFormat="1" applyFont="1" applyFill="1" applyBorder="1" applyAlignment="1" applyProtection="1">
      <alignment horizontal="center" vertical="center" wrapText="1"/>
    </xf>
    <xf numFmtId="0" fontId="46" fillId="0" borderId="1" xfId="0" applyFont="1" applyBorder="1" applyAlignment="1" applyProtection="1">
      <alignment horizontal="center" vertical="center" shrinkToFit="1"/>
    </xf>
    <xf numFmtId="176" fontId="37" fillId="2" borderId="1" xfId="0" applyNumberFormat="1" applyFont="1" applyFill="1" applyBorder="1" applyAlignment="1" applyProtection="1">
      <alignment horizontal="center" vertical="center" shrinkToFit="1"/>
    </xf>
    <xf numFmtId="0" fontId="37" fillId="0" borderId="1" xfId="0" applyFont="1" applyBorder="1" applyAlignment="1" applyProtection="1">
      <alignment vertical="center" shrinkToFit="1"/>
    </xf>
    <xf numFmtId="0" fontId="47" fillId="0" borderId="0" xfId="0" applyFont="1" applyAlignment="1">
      <alignment horizontal="left" vertical="center"/>
    </xf>
    <xf numFmtId="0" fontId="48" fillId="0" borderId="0" xfId="0" applyFont="1" applyAlignment="1">
      <alignment horizontal="center"/>
    </xf>
    <xf numFmtId="0" fontId="35" fillId="0" borderId="0" xfId="0" applyFont="1" applyAlignment="1">
      <alignment horizontal="center" vertical="center" shrinkToFit="1"/>
    </xf>
    <xf numFmtId="0" fontId="36" fillId="5" borderId="1" xfId="0" applyFont="1" applyFill="1" applyBorder="1" applyAlignment="1" applyProtection="1">
      <alignment horizontal="center" vertical="center"/>
    </xf>
    <xf numFmtId="0" fontId="37" fillId="0" borderId="1" xfId="0" applyFont="1" applyBorder="1" applyAlignment="1" applyProtection="1">
      <alignment horizontal="center" vertical="center"/>
    </xf>
    <xf numFmtId="0" fontId="37" fillId="0" borderId="1" xfId="0" applyFont="1" applyBorder="1" applyAlignment="1" applyProtection="1">
      <alignment horizontal="center" vertical="center" wrapText="1"/>
    </xf>
    <xf numFmtId="0" fontId="49" fillId="0" borderId="0" xfId="0" applyFont="1" applyAlignment="1">
      <alignment horizontal="left" vertical="center"/>
    </xf>
    <xf numFmtId="0" fontId="50" fillId="0" borderId="0" xfId="0" applyFont="1" applyAlignment="1">
      <alignment horizontal="left" vertical="center"/>
    </xf>
    <xf numFmtId="0" fontId="48" fillId="0" borderId="0" xfId="0" applyFont="1" applyAlignment="1">
      <alignment horizontal="left"/>
    </xf>
    <xf numFmtId="177" fontId="35" fillId="0" borderId="0" xfId="0" applyNumberFormat="1" applyFont="1" applyAlignment="1">
      <alignment horizontal="center" vertical="center" shrinkToFit="1"/>
    </xf>
    <xf numFmtId="0" fontId="36" fillId="5" borderId="1" xfId="0" applyFont="1" applyFill="1" applyBorder="1" applyAlignment="1" applyProtection="1">
      <alignment horizontal="left" vertical="center" wrapText="1"/>
    </xf>
    <xf numFmtId="0" fontId="37" fillId="0" borderId="1" xfId="0" applyFont="1" applyBorder="1" applyAlignment="1" applyProtection="1">
      <alignment horizontal="left" vertical="center"/>
    </xf>
    <xf numFmtId="176" fontId="37" fillId="0" borderId="1" xfId="0" applyNumberFormat="1" applyFont="1" applyBorder="1" applyAlignment="1" applyProtection="1">
      <alignment horizontal="center" vertical="center" shrinkToFit="1"/>
    </xf>
    <xf numFmtId="177" fontId="48" fillId="0" borderId="0" xfId="0" applyNumberFormat="1" applyFont="1" applyAlignment="1">
      <alignment horizontal="center"/>
    </xf>
    <xf numFmtId="177" fontId="48" fillId="2" borderId="0" xfId="0" applyNumberFormat="1" applyFont="1" applyFill="1" applyAlignment="1">
      <alignment horizontal="center"/>
    </xf>
    <xf numFmtId="177" fontId="36" fillId="5" borderId="1" xfId="0" applyNumberFormat="1" applyFont="1" applyFill="1" applyBorder="1" applyAlignment="1" applyProtection="1">
      <alignment vertical="center" wrapText="1"/>
    </xf>
    <xf numFmtId="178" fontId="51" fillId="2" borderId="0" xfId="0" applyNumberFormat="1" applyFont="1" applyFill="1" applyAlignment="1">
      <alignment horizontal="center" vertical="center"/>
    </xf>
    <xf numFmtId="0" fontId="48" fillId="0" borderId="0" xfId="0" applyFont="1" applyAlignment="1"/>
    <xf numFmtId="0" fontId="5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3" fillId="0" borderId="0" xfId="0" applyFont="1">
      <alignment vertical="center"/>
    </xf>
    <xf numFmtId="0" fontId="54" fillId="0" borderId="1" xfId="0" applyFont="1" applyBorder="1" applyProtection="1">
      <alignment vertical="center"/>
    </xf>
    <xf numFmtId="0" fontId="39" fillId="0" borderId="0" xfId="0" applyFont="1" applyAlignment="1">
      <alignment horizontal="center" vertical="center" wrapText="1"/>
    </xf>
    <xf numFmtId="0" fontId="39" fillId="0" borderId="0" xfId="0" applyFont="1" applyAlignment="1">
      <alignment horizontal="left" vertical="center" wrapText="1"/>
    </xf>
    <xf numFmtId="4" fontId="39" fillId="0" borderId="0" xfId="0" applyNumberFormat="1" applyFont="1" applyAlignment="1">
      <alignment horizontal="center" vertical="center" wrapText="1"/>
    </xf>
    <xf numFmtId="0" fontId="39" fillId="6" borderId="0" xfId="0" applyFont="1" applyFill="1" applyAlignment="1">
      <alignment horizontal="left" vertical="center" wrapText="1"/>
    </xf>
    <xf numFmtId="0" fontId="55" fillId="0" borderId="1" xfId="0" applyFont="1" applyBorder="1" applyAlignment="1" applyProtection="1">
      <alignment horizontal="center" vertical="center" wrapText="1"/>
    </xf>
    <xf numFmtId="0" fontId="56" fillId="0" borderId="1" xfId="0" applyFont="1" applyBorder="1" applyAlignment="1" applyProtection="1">
      <alignment horizontal="center" vertical="center"/>
    </xf>
    <xf numFmtId="0" fontId="56" fillId="0" borderId="1" xfId="0" applyFont="1" applyBorder="1" applyAlignment="1" applyProtection="1">
      <alignment horizontal="left" vertical="center" wrapText="1"/>
    </xf>
    <xf numFmtId="0" fontId="57" fillId="7" borderId="1" xfId="0" applyFont="1" applyFill="1" applyBorder="1" applyAlignment="1" applyProtection="1">
      <alignment horizontal="center" vertical="center" wrapText="1"/>
    </xf>
    <xf numFmtId="0" fontId="57" fillId="7" borderId="1" xfId="0" applyFont="1" applyFill="1" applyBorder="1" applyAlignment="1" applyProtection="1">
      <alignment horizontal="left" vertical="center" wrapText="1"/>
    </xf>
    <xf numFmtId="0" fontId="58" fillId="3" borderId="2" xfId="0" applyFont="1" applyFill="1" applyBorder="1" applyAlignment="1" applyProtection="1">
      <alignment horizontal="center" vertical="center"/>
    </xf>
    <xf numFmtId="0" fontId="57" fillId="3" borderId="2" xfId="0" applyFont="1" applyFill="1" applyBorder="1" applyAlignment="1" applyProtection="1">
      <alignment horizontal="left" vertical="center"/>
    </xf>
    <xf numFmtId="0" fontId="57" fillId="3" borderId="2" xfId="0" applyFont="1" applyFill="1" applyBorder="1" applyAlignment="1" applyProtection="1">
      <alignment horizontal="left" vertical="center" wrapText="1"/>
    </xf>
    <xf numFmtId="0" fontId="58" fillId="0" borderId="5" xfId="0" applyFont="1" applyBorder="1" applyAlignment="1" applyProtection="1">
      <alignment horizontal="center" vertical="center"/>
    </xf>
    <xf numFmtId="0" fontId="59" fillId="0" borderId="1" xfId="0" applyFont="1" applyBorder="1" applyAlignment="1" applyProtection="1">
      <alignment horizontal="center" vertical="center" wrapText="1"/>
    </xf>
    <xf numFmtId="0" fontId="58" fillId="0" borderId="1" xfId="0" applyFont="1" applyBorder="1" applyAlignment="1" applyProtection="1">
      <alignment horizontal="left" vertical="center" wrapText="1"/>
    </xf>
    <xf numFmtId="0" fontId="59" fillId="0" borderId="1" xfId="0" applyFont="1" applyBorder="1" applyProtection="1">
      <alignment vertical="center"/>
    </xf>
    <xf numFmtId="0" fontId="58" fillId="0" borderId="2" xfId="0" applyFont="1" applyBorder="1" applyAlignment="1" applyProtection="1">
      <alignment horizontal="left" vertical="center" wrapText="1"/>
    </xf>
    <xf numFmtId="0" fontId="59" fillId="0" borderId="3" xfId="0" applyFont="1" applyBorder="1" applyProtection="1">
      <alignment vertical="center"/>
    </xf>
    <xf numFmtId="0" fontId="58" fillId="0" borderId="9" xfId="0" applyFont="1" applyBorder="1" applyAlignment="1" applyProtection="1">
      <alignment horizontal="center" vertical="center"/>
    </xf>
    <xf numFmtId="0" fontId="58" fillId="0" borderId="1" xfId="0" applyFont="1" applyBorder="1" applyAlignment="1" applyProtection="1">
      <alignment horizontal="center" vertical="center" wrapText="1"/>
    </xf>
    <xf numFmtId="0" fontId="59" fillId="0" borderId="5" xfId="0" applyFont="1" applyBorder="1" applyProtection="1">
      <alignment vertical="center"/>
    </xf>
    <xf numFmtId="0" fontId="60" fillId="0" borderId="1" xfId="0" applyFont="1" applyBorder="1" applyAlignment="1" applyProtection="1">
      <alignment horizontal="center" vertical="center" wrapText="1"/>
    </xf>
    <xf numFmtId="0" fontId="57" fillId="0" borderId="1" xfId="0" applyFont="1" applyBorder="1" applyAlignment="1" applyProtection="1">
      <alignment horizontal="right" vertical="center" wrapText="1"/>
    </xf>
    <xf numFmtId="0" fontId="60" fillId="0" borderId="1" xfId="0" applyFont="1" applyBorder="1" applyProtection="1">
      <alignment vertical="center"/>
    </xf>
    <xf numFmtId="0" fontId="57" fillId="3" borderId="10" xfId="0" applyFont="1" applyFill="1" applyBorder="1" applyAlignment="1" applyProtection="1">
      <alignment horizontal="left" vertical="center"/>
    </xf>
    <xf numFmtId="0" fontId="59" fillId="3" borderId="0" xfId="0" applyFont="1" applyFill="1">
      <alignment vertical="center"/>
    </xf>
    <xf numFmtId="0" fontId="59" fillId="3" borderId="0" xfId="0" applyFont="1" applyFill="1" applyAlignment="1">
      <alignment horizontal="left" vertical="center" wrapText="1"/>
    </xf>
    <xf numFmtId="0" fontId="60" fillId="0" borderId="1" xfId="0" applyFont="1" applyBorder="1" applyAlignment="1" applyProtection="1">
      <alignment horizontal="center" vertical="center"/>
    </xf>
    <xf numFmtId="0" fontId="60" fillId="0" borderId="5" xfId="0" applyFont="1" applyBorder="1" applyAlignment="1" applyProtection="1">
      <alignment horizontal="center" vertical="center"/>
    </xf>
    <xf numFmtId="0" fontId="58" fillId="0" borderId="8" xfId="0" applyFont="1" applyBorder="1" applyAlignment="1" applyProtection="1">
      <alignment horizontal="left" vertical="center" wrapText="1"/>
    </xf>
    <xf numFmtId="0" fontId="60" fillId="0" borderId="5" xfId="0" applyFont="1" applyBorder="1" applyAlignment="1" applyProtection="1">
      <alignment horizontal="center" vertical="center" wrapText="1"/>
    </xf>
    <xf numFmtId="0" fontId="60" fillId="0" borderId="11" xfId="0" applyFont="1" applyBorder="1" applyAlignment="1" applyProtection="1">
      <alignment horizontal="center" vertical="center" wrapText="1"/>
    </xf>
    <xf numFmtId="0" fontId="58" fillId="0" borderId="12" xfId="0" applyFont="1" applyBorder="1" applyAlignment="1" applyProtection="1">
      <alignment horizontal="left" vertical="center" wrapText="1"/>
    </xf>
    <xf numFmtId="0" fontId="60" fillId="0" borderId="4" xfId="0" applyFont="1" applyBorder="1" applyAlignment="1" applyProtection="1">
      <alignment horizontal="center" vertical="center"/>
    </xf>
    <xf numFmtId="0" fontId="58" fillId="3" borderId="11" xfId="0" applyFont="1" applyFill="1" applyBorder="1" applyAlignment="1" applyProtection="1">
      <alignment horizontal="center" vertical="center"/>
    </xf>
    <xf numFmtId="0" fontId="57" fillId="3" borderId="1" xfId="0" applyFont="1" applyFill="1" applyBorder="1" applyAlignment="1" applyProtection="1">
      <alignment horizontal="left" vertical="center"/>
    </xf>
    <xf numFmtId="0" fontId="59" fillId="3" borderId="1" xfId="0" applyFont="1" applyFill="1" applyBorder="1" applyProtection="1">
      <alignment vertical="center"/>
    </xf>
    <xf numFmtId="0" fontId="59" fillId="3" borderId="1" xfId="0" applyFont="1" applyFill="1" applyBorder="1" applyAlignment="1" applyProtection="1">
      <alignment horizontal="left" vertical="center" wrapText="1"/>
    </xf>
    <xf numFmtId="0" fontId="59" fillId="0" borderId="1" xfId="0" applyFont="1" applyBorder="1" applyAlignment="1" applyProtection="1">
      <alignment horizontal="left" vertical="center" wrapText="1"/>
    </xf>
    <xf numFmtId="49" fontId="59" fillId="0" borderId="1" xfId="0" applyNumberFormat="1" applyFont="1" applyBorder="1" applyAlignment="1" applyProtection="1">
      <alignment horizontal="center" vertical="center"/>
    </xf>
    <xf numFmtId="0" fontId="58" fillId="0" borderId="5" xfId="0" applyFont="1" applyBorder="1" applyAlignment="1" applyProtection="1">
      <alignment horizontal="center" vertical="center" wrapText="1"/>
    </xf>
    <xf numFmtId="0" fontId="57" fillId="3" borderId="11" xfId="0" applyFont="1" applyFill="1" applyBorder="1" applyAlignment="1" applyProtection="1">
      <alignment horizontal="center" vertical="center"/>
    </xf>
    <xf numFmtId="0" fontId="57" fillId="3" borderId="1" xfId="0" applyFont="1" applyFill="1" applyBorder="1" applyAlignment="1" applyProtection="1">
      <alignment horizontal="left" vertical="center" wrapText="1"/>
    </xf>
    <xf numFmtId="0" fontId="60" fillId="0" borderId="1" xfId="0" applyFont="1" applyBorder="1" applyAlignment="1" applyProtection="1">
      <alignment horizontal="left" vertical="center"/>
    </xf>
    <xf numFmtId="0" fontId="58" fillId="0" borderId="9" xfId="0" applyFont="1" applyBorder="1" applyAlignment="1" applyProtection="1">
      <alignment horizontal="center" vertical="center" wrapText="1"/>
    </xf>
    <xf numFmtId="0" fontId="57" fillId="3" borderId="1" xfId="0" applyFont="1" applyFill="1" applyBorder="1" applyAlignment="1" applyProtection="1">
      <alignment horizontal="center" vertical="center"/>
    </xf>
    <xf numFmtId="0" fontId="57" fillId="3" borderId="4" xfId="0" applyFont="1" applyFill="1" applyBorder="1" applyAlignment="1" applyProtection="1">
      <alignment horizontal="left" vertical="center"/>
    </xf>
    <xf numFmtId="0" fontId="57" fillId="3" borderId="4" xfId="0" applyFont="1" applyFill="1" applyBorder="1" applyAlignment="1" applyProtection="1">
      <alignment horizontal="left" vertical="center" wrapText="1"/>
    </xf>
    <xf numFmtId="0" fontId="61" fillId="5" borderId="5" xfId="0" applyFont="1" applyFill="1" applyBorder="1" applyAlignment="1" applyProtection="1">
      <alignment horizontal="right" vertical="center" wrapText="1"/>
    </xf>
    <xf numFmtId="0" fontId="62" fillId="0" borderId="6" xfId="0" applyFont="1" applyBorder="1" applyProtection="1">
      <alignment vertical="center"/>
    </xf>
    <xf numFmtId="0" fontId="61" fillId="0" borderId="5" xfId="0" applyFont="1" applyBorder="1" applyAlignment="1" applyProtection="1">
      <alignment horizontal="right" vertical="center" wrapText="1"/>
    </xf>
    <xf numFmtId="0" fontId="17" fillId="0" borderId="6" xfId="0" applyFont="1" applyBorder="1" applyProtection="1">
      <alignment vertical="center"/>
    </xf>
    <xf numFmtId="0" fontId="17" fillId="0" borderId="1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6" fillId="0" borderId="1" xfId="0" applyFont="1" applyBorder="1" applyProtection="1">
      <alignment vertical="center"/>
    </xf>
    <xf numFmtId="0" fontId="57" fillId="3" borderId="2" xfId="0" applyFont="1" applyFill="1" applyBorder="1" applyAlignment="1" applyProtection="1">
      <alignment horizontal="center" vertical="center"/>
    </xf>
    <xf numFmtId="0" fontId="58" fillId="0" borderId="1" xfId="0" applyFont="1" applyBorder="1" applyAlignment="1" applyProtection="1">
      <alignment horizontal="center" vertical="center"/>
    </xf>
    <xf numFmtId="0" fontId="59" fillId="2" borderId="1" xfId="0" applyFont="1" applyFill="1" applyBorder="1" applyAlignment="1" applyProtection="1">
      <alignment horizontal="center" vertical="center" wrapText="1"/>
    </xf>
    <xf numFmtId="0" fontId="58" fillId="6" borderId="1" xfId="0" applyFont="1" applyFill="1" applyBorder="1" applyAlignment="1" applyProtection="1">
      <alignment horizontal="center" vertical="center"/>
    </xf>
    <xf numFmtId="0" fontId="58" fillId="6" borderId="1" xfId="0" applyFont="1" applyFill="1" applyBorder="1" applyAlignment="1" applyProtection="1">
      <alignment horizontal="center" vertical="center" wrapText="1"/>
    </xf>
    <xf numFmtId="0" fontId="59" fillId="3" borderId="0" xfId="0" applyFont="1" applyFill="1" applyAlignment="1">
      <alignment horizontal="center" vertical="center"/>
    </xf>
    <xf numFmtId="0" fontId="59" fillId="0" borderId="1" xfId="0" applyFont="1" applyBorder="1" applyAlignment="1" applyProtection="1">
      <alignment horizontal="center" vertical="center"/>
    </xf>
    <xf numFmtId="0" fontId="60" fillId="6" borderId="1" xfId="0" applyFont="1" applyFill="1" applyBorder="1" applyAlignment="1" applyProtection="1">
      <alignment horizontal="center" vertical="center"/>
    </xf>
    <xf numFmtId="0" fontId="60" fillId="0" borderId="2" xfId="0" applyFont="1" applyBorder="1" applyAlignment="1" applyProtection="1">
      <alignment horizontal="center" vertical="center"/>
    </xf>
    <xf numFmtId="0" fontId="58" fillId="0" borderId="2" xfId="0" applyFont="1" applyBorder="1" applyAlignment="1" applyProtection="1">
      <alignment horizontal="center" vertical="center"/>
    </xf>
    <xf numFmtId="0" fontId="60" fillId="6" borderId="2" xfId="0" applyFont="1" applyFill="1" applyBorder="1" applyAlignment="1" applyProtection="1">
      <alignment horizontal="center" vertical="center"/>
    </xf>
    <xf numFmtId="0" fontId="59" fillId="3" borderId="1" xfId="0" applyFont="1" applyFill="1" applyBorder="1" applyAlignment="1" applyProtection="1">
      <alignment horizontal="center" vertical="center"/>
    </xf>
    <xf numFmtId="3" fontId="58" fillId="0" borderId="1" xfId="0" applyNumberFormat="1" applyFont="1" applyBorder="1" applyAlignment="1" applyProtection="1">
      <alignment horizontal="center" vertical="center" wrapText="1"/>
    </xf>
    <xf numFmtId="0" fontId="57" fillId="3" borderId="4" xfId="0" applyFont="1" applyFill="1" applyBorder="1" applyAlignment="1" applyProtection="1">
      <alignment horizontal="center" vertical="center"/>
    </xf>
    <xf numFmtId="0" fontId="17" fillId="0" borderId="1" xfId="0" applyFont="1" applyBorder="1" applyAlignment="1" applyProtection="1">
      <alignment horizontal="center" vertical="center"/>
    </xf>
    <xf numFmtId="0" fontId="4" fillId="0" borderId="0" xfId="0" applyFont="1" applyAlignment="1">
      <alignment horizontal="center" vertical="center" wrapText="1"/>
    </xf>
    <xf numFmtId="4" fontId="56" fillId="0" borderId="1" xfId="0" applyNumberFormat="1" applyFont="1" applyBorder="1" applyProtection="1">
      <alignment vertical="center"/>
    </xf>
    <xf numFmtId="4" fontId="57" fillId="8" borderId="1" xfId="0" applyNumberFormat="1" applyFont="1" applyFill="1" applyBorder="1" applyAlignment="1" applyProtection="1">
      <alignment horizontal="center" vertical="center" wrapText="1"/>
    </xf>
    <xf numFmtId="4" fontId="57" fillId="3" borderId="2" xfId="0" applyNumberFormat="1" applyFont="1" applyFill="1" applyBorder="1" applyAlignment="1" applyProtection="1">
      <alignment horizontal="left" vertical="center"/>
    </xf>
    <xf numFmtId="4" fontId="58" fillId="0" borderId="1" xfId="0" applyNumberFormat="1" applyFont="1" applyBorder="1" applyAlignment="1" applyProtection="1">
      <alignment horizontal="center" vertical="center" wrapText="1"/>
    </xf>
    <xf numFmtId="4" fontId="59" fillId="6" borderId="1" xfId="0" applyNumberFormat="1" applyFont="1" applyFill="1" applyBorder="1" applyAlignment="1" applyProtection="1">
      <alignment horizontal="center" vertical="center"/>
    </xf>
    <xf numFmtId="4" fontId="59" fillId="0" borderId="1" xfId="0" applyNumberFormat="1" applyFont="1" applyBorder="1" applyAlignment="1" applyProtection="1">
      <alignment horizontal="center" vertical="center"/>
    </xf>
    <xf numFmtId="4" fontId="57" fillId="0" borderId="1" xfId="0" applyNumberFormat="1" applyFont="1" applyBorder="1" applyAlignment="1" applyProtection="1">
      <alignment horizontal="center" vertical="center" wrapText="1"/>
    </xf>
    <xf numFmtId="4" fontId="59" fillId="3" borderId="0" xfId="0" applyNumberFormat="1" applyFont="1" applyFill="1">
      <alignment vertical="center"/>
    </xf>
    <xf numFmtId="4" fontId="58" fillId="0" borderId="2" xfId="0" applyNumberFormat="1" applyFont="1" applyBorder="1" applyAlignment="1" applyProtection="1">
      <alignment horizontal="center" vertical="center" wrapText="1"/>
    </xf>
    <xf numFmtId="4" fontId="60" fillId="6" borderId="1" xfId="0" applyNumberFormat="1" applyFont="1" applyFill="1" applyBorder="1" applyAlignment="1" applyProtection="1">
      <alignment horizontal="center" vertical="center"/>
    </xf>
    <xf numFmtId="4" fontId="60" fillId="0" borderId="1" xfId="0" applyNumberFormat="1" applyFont="1" applyBorder="1" applyAlignment="1" applyProtection="1">
      <alignment horizontal="center" vertical="center"/>
    </xf>
    <xf numFmtId="4" fontId="60" fillId="0" borderId="2" xfId="0" applyNumberFormat="1" applyFont="1" applyBorder="1" applyAlignment="1" applyProtection="1">
      <alignment horizontal="center" vertical="center"/>
    </xf>
    <xf numFmtId="4" fontId="59" fillId="3" borderId="1" xfId="0" applyNumberFormat="1" applyFont="1" applyFill="1" applyBorder="1" applyProtection="1">
      <alignment vertical="center"/>
    </xf>
    <xf numFmtId="4" fontId="57" fillId="3" borderId="1" xfId="0" applyNumberFormat="1" applyFont="1" applyFill="1" applyBorder="1" applyAlignment="1" applyProtection="1">
      <alignment horizontal="left" vertical="center"/>
    </xf>
    <xf numFmtId="4" fontId="57" fillId="0" borderId="1" xfId="0" applyNumberFormat="1" applyFont="1" applyBorder="1" applyAlignment="1" applyProtection="1">
      <alignment horizontal="center" vertical="center"/>
    </xf>
    <xf numFmtId="4" fontId="57" fillId="3" borderId="4" xfId="0" applyNumberFormat="1" applyFont="1" applyFill="1" applyBorder="1" applyAlignment="1" applyProtection="1">
      <alignment horizontal="left" vertical="center"/>
    </xf>
    <xf numFmtId="4" fontId="57" fillId="0" borderId="2" xfId="0" applyNumberFormat="1" applyFont="1" applyBorder="1" applyAlignment="1" applyProtection="1">
      <alignment horizontal="center" vertical="center"/>
    </xf>
    <xf numFmtId="4" fontId="61" fillId="0" borderId="1" xfId="0" applyNumberFormat="1" applyFont="1" applyBorder="1" applyAlignment="1" applyProtection="1">
      <alignment horizontal="right" vertical="center" wrapText="1"/>
    </xf>
    <xf numFmtId="4" fontId="3" fillId="0" borderId="13" xfId="0" applyNumberFormat="1" applyFont="1" applyBorder="1" applyAlignment="1" applyProtection="1">
      <alignment horizontal="center" vertical="center" wrapText="1"/>
    </xf>
    <xf numFmtId="4" fontId="3" fillId="0" borderId="12" xfId="0" applyNumberFormat="1" applyFont="1" applyBorder="1" applyAlignment="1" applyProtection="1">
      <alignment horizontal="center" vertical="center" wrapText="1"/>
    </xf>
    <xf numFmtId="4" fontId="61" fillId="0" borderId="2" xfId="0" applyNumberFormat="1" applyFont="1" applyBorder="1" applyAlignment="1" applyProtection="1">
      <alignment horizontal="right" vertical="center" wrapText="1"/>
    </xf>
    <xf numFmtId="4" fontId="46" fillId="0" borderId="13" xfId="0" applyNumberFormat="1" applyFont="1" applyBorder="1" applyAlignment="1" applyProtection="1">
      <alignment horizontal="center" vertical="center" wrapText="1"/>
    </xf>
    <xf numFmtId="4" fontId="63" fillId="0" borderId="2" xfId="0" applyNumberFormat="1" applyFont="1" applyBorder="1" applyAlignment="1" applyProtection="1">
      <alignment horizontal="right" vertical="center" wrapText="1"/>
    </xf>
    <xf numFmtId="4" fontId="46" fillId="0" borderId="12" xfId="0" applyNumberFormat="1" applyFont="1" applyBorder="1" applyAlignment="1" applyProtection="1">
      <alignment horizontal="center" vertical="center" wrapText="1"/>
    </xf>
    <xf numFmtId="4" fontId="46" fillId="0" borderId="1" xfId="0" applyNumberFormat="1" applyFont="1" applyBorder="1" applyAlignment="1" applyProtection="1">
      <alignment horizontal="center" vertical="center" wrapText="1"/>
    </xf>
    <xf numFmtId="4" fontId="17" fillId="0" borderId="4" xfId="0" applyNumberFormat="1" applyFont="1" applyBorder="1" applyProtection="1">
      <alignment vertical="center"/>
    </xf>
    <xf numFmtId="4" fontId="4" fillId="0" borderId="0" xfId="0" applyNumberFormat="1" applyFont="1" applyAlignment="1">
      <alignment horizontal="left" vertical="center" wrapText="1"/>
    </xf>
    <xf numFmtId="0" fontId="56" fillId="0" borderId="5" xfId="0" applyFont="1" applyBorder="1" applyProtection="1">
      <alignment vertical="center"/>
    </xf>
    <xf numFmtId="0" fontId="52" fillId="0" borderId="1" xfId="0" applyFont="1" applyBorder="1" applyAlignment="1" applyProtection="1">
      <alignment horizontal="left" vertical="center" wrapText="1"/>
    </xf>
    <xf numFmtId="0" fontId="57" fillId="7" borderId="5" xfId="0" applyFont="1" applyFill="1" applyBorder="1" applyAlignment="1" applyProtection="1">
      <alignment horizontal="center" vertical="center" wrapText="1"/>
    </xf>
    <xf numFmtId="0" fontId="3" fillId="6" borderId="4" xfId="0" applyFont="1" applyFill="1" applyBorder="1" applyAlignment="1" applyProtection="1">
      <alignment horizontal="center" vertical="center" wrapText="1"/>
    </xf>
    <xf numFmtId="0" fontId="4" fillId="6" borderId="3" xfId="0" applyFont="1" applyFill="1" applyBorder="1" applyAlignment="1" applyProtection="1">
      <alignment horizontal="left" vertical="center" wrapText="1"/>
    </xf>
    <xf numFmtId="0" fontId="53" fillId="0" borderId="1" xfId="0" applyFont="1" applyBorder="1" applyProtection="1">
      <alignment vertical="center"/>
    </xf>
    <xf numFmtId="0" fontId="39" fillId="2" borderId="1" xfId="0" applyFont="1" applyFill="1" applyBorder="1" applyAlignment="1" applyProtection="1">
      <alignment horizontal="left" vertical="center" wrapText="1"/>
    </xf>
    <xf numFmtId="0" fontId="64" fillId="2" borderId="1" xfId="0" applyFont="1" applyFill="1" applyBorder="1" applyAlignment="1" applyProtection="1">
      <alignment horizontal="left" vertical="center" wrapText="1"/>
    </xf>
    <xf numFmtId="0" fontId="39" fillId="6" borderId="1" xfId="0" applyFont="1" applyFill="1" applyBorder="1" applyAlignment="1" applyProtection="1">
      <alignment horizontal="left" vertical="center" wrapText="1"/>
    </xf>
    <xf numFmtId="0" fontId="39" fillId="2" borderId="2" xfId="0" applyFont="1" applyFill="1" applyBorder="1" applyAlignment="1" applyProtection="1">
      <alignment horizontal="left" vertical="center" wrapText="1"/>
    </xf>
    <xf numFmtId="0" fontId="58" fillId="0" borderId="5" xfId="0" applyFont="1" applyBorder="1" applyProtection="1">
      <alignment vertical="center"/>
    </xf>
    <xf numFmtId="0" fontId="39" fillId="6" borderId="4" xfId="0" applyFont="1" applyFill="1" applyBorder="1" applyAlignment="1" applyProtection="1">
      <alignment horizontal="left" vertical="center" wrapText="1"/>
    </xf>
    <xf numFmtId="0" fontId="58" fillId="0" borderId="11" xfId="0" applyFont="1" applyBorder="1" applyProtection="1">
      <alignment vertical="center"/>
    </xf>
    <xf numFmtId="0" fontId="39" fillId="6" borderId="2" xfId="0" applyFont="1" applyFill="1" applyBorder="1" applyAlignment="1" applyProtection="1">
      <alignment horizontal="left" vertical="center" wrapText="1"/>
    </xf>
    <xf numFmtId="0" fontId="58" fillId="0" borderId="1" xfId="0" applyFont="1" applyBorder="1" applyProtection="1">
      <alignment vertical="center"/>
    </xf>
    <xf numFmtId="0" fontId="39" fillId="0" borderId="1" xfId="0" applyFont="1" applyBorder="1" applyAlignment="1" applyProtection="1">
      <alignment horizontal="left" vertical="center" wrapText="1"/>
    </xf>
    <xf numFmtId="0" fontId="39" fillId="0" borderId="4" xfId="0" applyFont="1" applyBorder="1" applyAlignment="1" applyProtection="1">
      <alignment horizontal="left" vertical="center" wrapText="1"/>
    </xf>
    <xf numFmtId="0" fontId="39" fillId="0" borderId="2" xfId="0" applyFont="1" applyBorder="1" applyAlignment="1" applyProtection="1">
      <alignment horizontal="center" vertical="center" wrapText="1"/>
    </xf>
    <xf numFmtId="0" fontId="39" fillId="0" borderId="2" xfId="0" applyFont="1" applyBorder="1" applyAlignment="1" applyProtection="1">
      <alignment horizontal="left" vertical="center" wrapText="1"/>
    </xf>
    <xf numFmtId="0" fontId="17" fillId="0" borderId="5" xfId="0" applyFont="1" applyBorder="1" applyProtection="1">
      <alignment vertical="center"/>
    </xf>
    <xf numFmtId="0" fontId="53" fillId="0" borderId="5" xfId="0" applyFont="1" applyBorder="1" applyProtection="1">
      <alignment vertical="center"/>
    </xf>
    <xf numFmtId="0" fontId="17" fillId="0" borderId="8" xfId="0" applyFont="1" applyBorder="1" applyProtection="1">
      <alignment vertical="center"/>
    </xf>
    <xf numFmtId="0" fontId="3" fillId="7" borderId="1" xfId="0" applyFont="1" applyFill="1" applyBorder="1" applyAlignment="1" applyProtection="1">
      <alignment horizontal="center" vertical="center" wrapText="1"/>
    </xf>
    <xf numFmtId="0" fontId="3" fillId="7" borderId="1" xfId="0" applyFont="1" applyFill="1" applyBorder="1" applyAlignment="1" applyProtection="1">
      <alignment horizontal="left" vertical="center" wrapText="1"/>
    </xf>
    <xf numFmtId="0" fontId="59" fillId="0" borderId="2" xfId="0" applyFont="1" applyBorder="1" applyAlignment="1" applyProtection="1">
      <alignment horizontal="center" vertical="center" wrapText="1"/>
    </xf>
    <xf numFmtId="0" fontId="59" fillId="0" borderId="10" xfId="0" applyFont="1" applyBorder="1" applyProtection="1">
      <alignment vertical="center"/>
    </xf>
    <xf numFmtId="0" fontId="59" fillId="0" borderId="4" xfId="0" applyFont="1" applyBorder="1" applyProtection="1">
      <alignment vertical="center"/>
    </xf>
    <xf numFmtId="0" fontId="59" fillId="0" borderId="9" xfId="0" applyFont="1" applyBorder="1" applyProtection="1">
      <alignment vertical="center"/>
    </xf>
    <xf numFmtId="0" fontId="58" fillId="0" borderId="4" xfId="0" applyFont="1" applyBorder="1" applyAlignment="1" applyProtection="1">
      <alignment horizontal="center" vertical="center"/>
    </xf>
    <xf numFmtId="0" fontId="58" fillId="0" borderId="3" xfId="0" applyFont="1" applyBorder="1" applyAlignment="1" applyProtection="1">
      <alignment horizontal="center" vertical="center" wrapText="1"/>
    </xf>
    <xf numFmtId="0" fontId="58" fillId="0" borderId="10" xfId="0" applyFont="1" applyBorder="1" applyAlignment="1" applyProtection="1">
      <alignment horizontal="center" vertical="center" wrapText="1"/>
    </xf>
    <xf numFmtId="0" fontId="60" fillId="0" borderId="4" xfId="0" applyFont="1" applyBorder="1" applyProtection="1">
      <alignment vertical="center"/>
    </xf>
    <xf numFmtId="0" fontId="57" fillId="3" borderId="11" xfId="0" applyFont="1" applyFill="1" applyBorder="1" applyAlignment="1" applyProtection="1">
      <alignment horizontal="left" vertical="center"/>
    </xf>
    <xf numFmtId="0" fontId="59" fillId="3" borderId="13" xfId="0" applyFont="1" applyFill="1" applyBorder="1" applyProtection="1">
      <alignment vertical="center"/>
    </xf>
    <xf numFmtId="0" fontId="59" fillId="3" borderId="13" xfId="0" applyFont="1" applyFill="1" applyBorder="1" applyAlignment="1" applyProtection="1">
      <alignment horizontal="left" vertical="center" wrapText="1"/>
    </xf>
    <xf numFmtId="0" fontId="58" fillId="6" borderId="8" xfId="0" applyFont="1" applyFill="1" applyBorder="1" applyAlignment="1" applyProtection="1">
      <alignment horizontal="center" vertical="center"/>
    </xf>
    <xf numFmtId="0" fontId="58" fillId="6" borderId="12" xfId="0" applyFont="1" applyFill="1" applyBorder="1" applyAlignment="1" applyProtection="1">
      <alignment horizontal="center" vertical="center" wrapText="1"/>
    </xf>
    <xf numFmtId="0" fontId="58" fillId="0" borderId="2" xfId="0" applyFont="1" applyBorder="1" applyAlignment="1" applyProtection="1">
      <alignment horizontal="center" vertical="center" wrapText="1"/>
    </xf>
    <xf numFmtId="0" fontId="59" fillId="2" borderId="2" xfId="0" applyFont="1" applyFill="1" applyBorder="1" applyAlignment="1" applyProtection="1">
      <alignment horizontal="center" vertical="center" wrapText="1"/>
    </xf>
    <xf numFmtId="0" fontId="58" fillId="0" borderId="14" xfId="0" applyFont="1" applyBorder="1" applyAlignment="1" applyProtection="1">
      <alignment horizontal="center" vertical="center"/>
    </xf>
    <xf numFmtId="0" fontId="58" fillId="0" borderId="3" xfId="0" applyFont="1" applyBorder="1" applyAlignment="1" applyProtection="1">
      <alignment horizontal="center" vertical="center"/>
    </xf>
    <xf numFmtId="0" fontId="58" fillId="0" borderId="4" xfId="0" applyFont="1" applyBorder="1" applyAlignment="1" applyProtection="1">
      <alignment horizontal="center" vertical="center" wrapText="1"/>
    </xf>
    <xf numFmtId="0" fontId="59" fillId="2" borderId="4" xfId="0" applyFont="1" applyFill="1" applyBorder="1" applyAlignment="1" applyProtection="1">
      <alignment horizontal="center" vertical="center" wrapText="1"/>
    </xf>
    <xf numFmtId="0" fontId="59" fillId="3" borderId="13" xfId="0" applyFont="1" applyFill="1" applyBorder="1" applyAlignment="1" applyProtection="1">
      <alignment horizontal="center" vertical="center"/>
    </xf>
    <xf numFmtId="3" fontId="58" fillId="0" borderId="1" xfId="0" applyNumberFormat="1" applyFont="1" applyBorder="1" applyAlignment="1" applyProtection="1">
      <alignment horizontal="center" vertical="center"/>
    </xf>
    <xf numFmtId="4" fontId="3" fillId="8" borderId="1" xfId="0" applyNumberFormat="1" applyFont="1" applyFill="1" applyBorder="1" applyAlignment="1" applyProtection="1">
      <alignment horizontal="center" vertical="center" wrapText="1"/>
    </xf>
    <xf numFmtId="4" fontId="59" fillId="2" borderId="1" xfId="0" applyNumberFormat="1" applyFont="1" applyFill="1" applyBorder="1" applyAlignment="1" applyProtection="1">
      <alignment horizontal="center" vertical="center"/>
    </xf>
    <xf numFmtId="4" fontId="59" fillId="0" borderId="4" xfId="0" applyNumberFormat="1" applyFont="1" applyBorder="1" applyAlignment="1" applyProtection="1">
      <alignment horizontal="center" vertical="center"/>
    </xf>
    <xf numFmtId="4" fontId="58" fillId="0" borderId="9" xfId="0" applyNumberFormat="1" applyFont="1" applyBorder="1" applyAlignment="1" applyProtection="1">
      <alignment horizontal="center" vertical="center" wrapText="1"/>
    </xf>
    <xf numFmtId="4" fontId="59" fillId="0" borderId="5" xfId="0" applyNumberFormat="1" applyFont="1" applyBorder="1" applyAlignment="1" applyProtection="1">
      <alignment horizontal="center" vertical="center"/>
    </xf>
    <xf numFmtId="4" fontId="59" fillId="3" borderId="13" xfId="0" applyNumberFormat="1" applyFont="1" applyFill="1" applyBorder="1" applyProtection="1">
      <alignment vertical="center"/>
    </xf>
    <xf numFmtId="0" fontId="52" fillId="0" borderId="5" xfId="0" applyFont="1" applyBorder="1" applyAlignment="1" applyProtection="1">
      <alignment horizontal="left" vertical="center" wrapText="1"/>
    </xf>
    <xf numFmtId="0" fontId="3" fillId="6" borderId="5" xfId="0" applyFont="1" applyFill="1" applyBorder="1" applyAlignment="1" applyProtection="1">
      <alignment horizontal="center" vertical="center" wrapText="1"/>
    </xf>
    <xf numFmtId="0" fontId="4" fillId="6" borderId="2" xfId="0" applyFont="1" applyFill="1" applyBorder="1" applyAlignment="1" applyProtection="1">
      <alignment horizontal="left" vertical="center" wrapText="1"/>
    </xf>
    <xf numFmtId="0" fontId="58" fillId="0" borderId="5" xfId="0" applyFont="1" applyBorder="1" applyAlignment="1" applyProtection="1">
      <alignment horizontal="left" vertical="center" wrapText="1"/>
    </xf>
    <xf numFmtId="0" fontId="39" fillId="6" borderId="14" xfId="0" applyFont="1" applyFill="1" applyBorder="1" applyAlignment="1" applyProtection="1">
      <alignment horizontal="left" vertical="center" wrapText="1"/>
    </xf>
    <xf numFmtId="0" fontId="59" fillId="0" borderId="2" xfId="0" applyFont="1" applyBorder="1" applyProtection="1">
      <alignment vertical="center"/>
    </xf>
    <xf numFmtId="0" fontId="39" fillId="2" borderId="14" xfId="0" applyFont="1" applyFill="1" applyBorder="1" applyAlignment="1" applyProtection="1">
      <alignment horizontal="left" vertical="center" wrapText="1"/>
    </xf>
    <xf numFmtId="0" fontId="58" fillId="0" borderId="4" xfId="0" applyFont="1" applyBorder="1" applyAlignment="1" applyProtection="1">
      <alignment horizontal="left" vertical="center" wrapText="1"/>
    </xf>
    <xf numFmtId="0" fontId="59" fillId="3" borderId="12" xfId="0" applyFont="1" applyFill="1" applyBorder="1" applyProtection="1">
      <alignment vertical="center"/>
    </xf>
    <xf numFmtId="0" fontId="39" fillId="2" borderId="1" xfId="0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438150</xdr:colOff>
      <xdr:row>3</xdr:row>
      <xdr:rowOff>0</xdr:rowOff>
    </xdr:from>
    <xdr:ext cx="771525" cy="162560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4032250" y="828675"/>
          <a:ext cx="771525" cy="1625600"/>
        </a:xfrm>
        <a:prstGeom prst="rect">
          <a:avLst/>
        </a:prstGeom>
      </xdr:spPr>
    </xdr:pic>
    <xdr:clientData/>
  </xdr:oneCellAnchor>
  <xdr:oneCellAnchor>
    <xdr:from>
      <xdr:col>4</xdr:col>
      <xdr:colOff>457200</xdr:colOff>
      <xdr:row>11</xdr:row>
      <xdr:rowOff>0</xdr:rowOff>
    </xdr:from>
    <xdr:ext cx="733425" cy="1625600"/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4051300" y="2505075"/>
          <a:ext cx="733425" cy="1625600"/>
        </a:xfrm>
        <a:prstGeom prst="rect">
          <a:avLst/>
        </a:prstGeom>
      </xdr:spPr>
    </xdr:pic>
    <xdr:clientData/>
  </xdr:oneCellAnchor>
  <xdr:oneCellAnchor>
    <xdr:from>
      <xdr:col>4</xdr:col>
      <xdr:colOff>85725</xdr:colOff>
      <xdr:row>19</xdr:row>
      <xdr:rowOff>0</xdr:rowOff>
    </xdr:from>
    <xdr:ext cx="1476375" cy="1866900"/>
    <xdr:pic>
      <xdr:nvPicPr>
        <xdr:cNvPr id="4" name="图片 3"/>
        <xdr:cNvPicPr/>
      </xdr:nvPicPr>
      <xdr:blipFill>
        <a:blip r:embed="rId3"/>
        <a:stretch>
          <a:fillRect/>
        </a:stretch>
      </xdr:blipFill>
      <xdr:spPr>
        <a:xfrm>
          <a:off x="3679825" y="4181475"/>
          <a:ext cx="1476375" cy="1866900"/>
        </a:xfrm>
        <a:prstGeom prst="rect">
          <a:avLst/>
        </a:prstGeom>
      </xdr:spPr>
    </xdr:pic>
    <xdr:clientData/>
  </xdr:oneCellAnchor>
  <xdr:oneCellAnchor>
    <xdr:from>
      <xdr:col>4</xdr:col>
      <xdr:colOff>123825</xdr:colOff>
      <xdr:row>20</xdr:row>
      <xdr:rowOff>0</xdr:rowOff>
    </xdr:from>
    <xdr:ext cx="1400175" cy="1752600"/>
    <xdr:pic>
      <xdr:nvPicPr>
        <xdr:cNvPr id="5" name="图片 4"/>
        <xdr:cNvPicPr/>
      </xdr:nvPicPr>
      <xdr:blipFill>
        <a:blip r:embed="rId4"/>
        <a:stretch>
          <a:fillRect/>
        </a:stretch>
      </xdr:blipFill>
      <xdr:spPr>
        <a:xfrm>
          <a:off x="3717925" y="6048375"/>
          <a:ext cx="1400175" cy="1752600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21</xdr:row>
      <xdr:rowOff>0</xdr:rowOff>
    </xdr:from>
    <xdr:ext cx="1514475" cy="1752600"/>
    <xdr:pic>
      <xdr:nvPicPr>
        <xdr:cNvPr id="6" name="图片 5"/>
        <xdr:cNvPicPr/>
      </xdr:nvPicPr>
      <xdr:blipFill>
        <a:blip r:embed="rId5"/>
        <a:stretch>
          <a:fillRect/>
        </a:stretch>
      </xdr:blipFill>
      <xdr:spPr>
        <a:xfrm>
          <a:off x="3660775" y="7810500"/>
          <a:ext cx="1514475" cy="1752600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22</xdr:row>
      <xdr:rowOff>0</xdr:rowOff>
    </xdr:from>
    <xdr:ext cx="1514475" cy="1752600"/>
    <xdr:pic>
      <xdr:nvPicPr>
        <xdr:cNvPr id="7" name="图片 6"/>
        <xdr:cNvPicPr/>
      </xdr:nvPicPr>
      <xdr:blipFill>
        <a:blip r:embed="rId5"/>
        <a:stretch>
          <a:fillRect/>
        </a:stretch>
      </xdr:blipFill>
      <xdr:spPr>
        <a:xfrm>
          <a:off x="3660775" y="9572625"/>
          <a:ext cx="1514475" cy="1752600"/>
        </a:xfrm>
        <a:prstGeom prst="rect">
          <a:avLst/>
        </a:prstGeom>
      </xdr:spPr>
    </xdr:pic>
    <xdr:clientData/>
  </xdr:oneCellAnchor>
  <xdr:oneCellAnchor>
    <xdr:from>
      <xdr:col>4</xdr:col>
      <xdr:colOff>238125</xdr:colOff>
      <xdr:row>23</xdr:row>
      <xdr:rowOff>0</xdr:rowOff>
    </xdr:from>
    <xdr:ext cx="1181100" cy="1752600"/>
    <xdr:pic>
      <xdr:nvPicPr>
        <xdr:cNvPr id="8" name="图片 7"/>
        <xdr:cNvPicPr/>
      </xdr:nvPicPr>
      <xdr:blipFill>
        <a:blip r:embed="rId6"/>
        <a:stretch>
          <a:fillRect/>
        </a:stretch>
      </xdr:blipFill>
      <xdr:spPr>
        <a:xfrm>
          <a:off x="3832225" y="11334750"/>
          <a:ext cx="1181100" cy="1752600"/>
        </a:xfrm>
        <a:prstGeom prst="rect">
          <a:avLst/>
        </a:prstGeom>
      </xdr:spPr>
    </xdr:pic>
    <xdr:clientData/>
  </xdr:oneCellAnchor>
  <xdr:oneCellAnchor>
    <xdr:from>
      <xdr:col>4</xdr:col>
      <xdr:colOff>161925</xdr:colOff>
      <xdr:row>24</xdr:row>
      <xdr:rowOff>0</xdr:rowOff>
    </xdr:from>
    <xdr:ext cx="1323975" cy="1752600"/>
    <xdr:pic>
      <xdr:nvPicPr>
        <xdr:cNvPr id="9" name="图片 8"/>
        <xdr:cNvPicPr/>
      </xdr:nvPicPr>
      <xdr:blipFill>
        <a:blip r:embed="rId7"/>
        <a:stretch>
          <a:fillRect/>
        </a:stretch>
      </xdr:blipFill>
      <xdr:spPr>
        <a:xfrm>
          <a:off x="3756025" y="13096875"/>
          <a:ext cx="1323975" cy="1752600"/>
        </a:xfrm>
        <a:prstGeom prst="rect">
          <a:avLst/>
        </a:prstGeom>
      </xdr:spPr>
    </xdr:pic>
    <xdr:clientData/>
  </xdr:oneCellAnchor>
  <xdr:oneCellAnchor>
    <xdr:from>
      <xdr:col>4</xdr:col>
      <xdr:colOff>247650</xdr:colOff>
      <xdr:row>25</xdr:row>
      <xdr:rowOff>0</xdr:rowOff>
    </xdr:from>
    <xdr:ext cx="1162050" cy="1435100"/>
    <xdr:pic>
      <xdr:nvPicPr>
        <xdr:cNvPr id="10" name="图片 9"/>
        <xdr:cNvPicPr/>
      </xdr:nvPicPr>
      <xdr:blipFill>
        <a:blip r:embed="rId8"/>
        <a:stretch>
          <a:fillRect/>
        </a:stretch>
      </xdr:blipFill>
      <xdr:spPr>
        <a:xfrm>
          <a:off x="3841750" y="14849475"/>
          <a:ext cx="1162050" cy="1435100"/>
        </a:xfrm>
        <a:prstGeom prst="rect">
          <a:avLst/>
        </a:prstGeom>
      </xdr:spPr>
    </xdr:pic>
    <xdr:clientData/>
  </xdr:oneCellAnchor>
  <xdr:oneCellAnchor>
    <xdr:from>
      <xdr:col>4</xdr:col>
      <xdr:colOff>247650</xdr:colOff>
      <xdr:row>26</xdr:row>
      <xdr:rowOff>0</xdr:rowOff>
    </xdr:from>
    <xdr:ext cx="1162050" cy="1600200"/>
    <xdr:pic>
      <xdr:nvPicPr>
        <xdr:cNvPr id="11" name="图片 10"/>
        <xdr:cNvPicPr/>
      </xdr:nvPicPr>
      <xdr:blipFill>
        <a:blip r:embed="rId9"/>
        <a:stretch>
          <a:fillRect/>
        </a:stretch>
      </xdr:blipFill>
      <xdr:spPr>
        <a:xfrm>
          <a:off x="3841750" y="16287750"/>
          <a:ext cx="1162050" cy="1600200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27</xdr:row>
      <xdr:rowOff>57150</xdr:rowOff>
    </xdr:from>
    <xdr:ext cx="1587500" cy="1066800"/>
    <xdr:pic>
      <xdr:nvPicPr>
        <xdr:cNvPr id="12" name="图片 11"/>
        <xdr:cNvPicPr/>
      </xdr:nvPicPr>
      <xdr:blipFill>
        <a:blip r:embed="rId10"/>
        <a:stretch>
          <a:fillRect/>
        </a:stretch>
      </xdr:blipFill>
      <xdr:spPr>
        <a:xfrm>
          <a:off x="3632200" y="17945100"/>
          <a:ext cx="1587500" cy="1066800"/>
        </a:xfrm>
        <a:prstGeom prst="rect">
          <a:avLst/>
        </a:prstGeom>
      </xdr:spPr>
    </xdr:pic>
    <xdr:clientData/>
  </xdr:oneCellAnchor>
  <xdr:oneCellAnchor>
    <xdr:from>
      <xdr:col>4</xdr:col>
      <xdr:colOff>161925</xdr:colOff>
      <xdr:row>28</xdr:row>
      <xdr:rowOff>0</xdr:rowOff>
    </xdr:from>
    <xdr:ext cx="1333500" cy="1270000"/>
    <xdr:pic>
      <xdr:nvPicPr>
        <xdr:cNvPr id="13" name="图片 12"/>
        <xdr:cNvPicPr/>
      </xdr:nvPicPr>
      <xdr:blipFill>
        <a:blip r:embed="rId11"/>
        <a:stretch>
          <a:fillRect/>
        </a:stretch>
      </xdr:blipFill>
      <xdr:spPr>
        <a:xfrm>
          <a:off x="3756025" y="19088100"/>
          <a:ext cx="1333500" cy="1270000"/>
        </a:xfrm>
        <a:prstGeom prst="rect">
          <a:avLst/>
        </a:prstGeom>
      </xdr:spPr>
    </xdr:pic>
    <xdr:clientData/>
  </xdr:oneCellAnchor>
  <xdr:oneCellAnchor>
    <xdr:from>
      <xdr:col>4</xdr:col>
      <xdr:colOff>457200</xdr:colOff>
      <xdr:row>29</xdr:row>
      <xdr:rowOff>0</xdr:rowOff>
    </xdr:from>
    <xdr:ext cx="742950" cy="762000"/>
    <xdr:pic>
      <xdr:nvPicPr>
        <xdr:cNvPr id="14" name="图片 13"/>
        <xdr:cNvPicPr/>
      </xdr:nvPicPr>
      <xdr:blipFill>
        <a:blip r:embed="rId12"/>
        <a:stretch>
          <a:fillRect/>
        </a:stretch>
      </xdr:blipFill>
      <xdr:spPr>
        <a:xfrm>
          <a:off x="4051300" y="20364450"/>
          <a:ext cx="742950" cy="762000"/>
        </a:xfrm>
        <a:prstGeom prst="rect">
          <a:avLst/>
        </a:prstGeom>
      </xdr:spPr>
    </xdr:pic>
    <xdr:clientData/>
  </xdr:oneCellAnchor>
  <xdr:oneCellAnchor>
    <xdr:from>
      <xdr:col>4</xdr:col>
      <xdr:colOff>457200</xdr:colOff>
      <xdr:row>30</xdr:row>
      <xdr:rowOff>0</xdr:rowOff>
    </xdr:from>
    <xdr:ext cx="742950" cy="1612900"/>
    <xdr:pic>
      <xdr:nvPicPr>
        <xdr:cNvPr id="15" name="图片 14"/>
        <xdr:cNvPicPr/>
      </xdr:nvPicPr>
      <xdr:blipFill>
        <a:blip r:embed="rId13"/>
        <a:stretch>
          <a:fillRect/>
        </a:stretch>
      </xdr:blipFill>
      <xdr:spPr>
        <a:xfrm>
          <a:off x="4051300" y="21126450"/>
          <a:ext cx="742950" cy="1612900"/>
        </a:xfrm>
        <a:prstGeom prst="rect">
          <a:avLst/>
        </a:prstGeom>
      </xdr:spPr>
    </xdr:pic>
    <xdr:clientData/>
  </xdr:oneCellAnchor>
  <xdr:oneCellAnchor>
    <xdr:from>
      <xdr:col>4</xdr:col>
      <xdr:colOff>85725</xdr:colOff>
      <xdr:row>31</xdr:row>
      <xdr:rowOff>0</xdr:rowOff>
    </xdr:from>
    <xdr:ext cx="1485900" cy="1562100"/>
    <xdr:pic>
      <xdr:nvPicPr>
        <xdr:cNvPr id="16" name="图片 15"/>
        <xdr:cNvPicPr/>
      </xdr:nvPicPr>
      <xdr:blipFill>
        <a:blip r:embed="rId14"/>
        <a:stretch>
          <a:fillRect/>
        </a:stretch>
      </xdr:blipFill>
      <xdr:spPr>
        <a:xfrm>
          <a:off x="3679825" y="22745700"/>
          <a:ext cx="1485900" cy="1562100"/>
        </a:xfrm>
        <a:prstGeom prst="rect">
          <a:avLst/>
        </a:prstGeom>
      </xdr:spPr>
    </xdr:pic>
    <xdr:clientData/>
  </xdr:oneCellAnchor>
  <xdr:oneCellAnchor>
    <xdr:from>
      <xdr:col>4</xdr:col>
      <xdr:colOff>476250</xdr:colOff>
      <xdr:row>32</xdr:row>
      <xdr:rowOff>0</xdr:rowOff>
    </xdr:from>
    <xdr:ext cx="695325" cy="1447800"/>
    <xdr:pic>
      <xdr:nvPicPr>
        <xdr:cNvPr id="17" name="图片 16"/>
        <xdr:cNvPicPr/>
      </xdr:nvPicPr>
      <xdr:blipFill>
        <a:blip r:embed="rId15"/>
        <a:stretch>
          <a:fillRect/>
        </a:stretch>
      </xdr:blipFill>
      <xdr:spPr>
        <a:xfrm>
          <a:off x="4070350" y="24317325"/>
          <a:ext cx="695325" cy="1447800"/>
        </a:xfrm>
        <a:prstGeom prst="rect">
          <a:avLst/>
        </a:prstGeom>
      </xdr:spPr>
    </xdr:pic>
    <xdr:clientData/>
  </xdr:oneCellAnchor>
  <xdr:oneCellAnchor>
    <xdr:from>
      <xdr:col>4</xdr:col>
      <xdr:colOff>266700</xdr:colOff>
      <xdr:row>33</xdr:row>
      <xdr:rowOff>0</xdr:rowOff>
    </xdr:from>
    <xdr:ext cx="1123950" cy="1270000"/>
    <xdr:pic>
      <xdr:nvPicPr>
        <xdr:cNvPr id="18" name="图片 17"/>
        <xdr:cNvPicPr/>
      </xdr:nvPicPr>
      <xdr:blipFill>
        <a:blip r:embed="rId16"/>
        <a:stretch>
          <a:fillRect/>
        </a:stretch>
      </xdr:blipFill>
      <xdr:spPr>
        <a:xfrm>
          <a:off x="3860800" y="25774650"/>
          <a:ext cx="1123950" cy="1270000"/>
        </a:xfrm>
        <a:prstGeom prst="rect">
          <a:avLst/>
        </a:prstGeom>
      </xdr:spPr>
    </xdr:pic>
    <xdr:clientData/>
  </xdr:oneCellAnchor>
  <xdr:oneCellAnchor>
    <xdr:from>
      <xdr:col>4</xdr:col>
      <xdr:colOff>152400</xdr:colOff>
      <xdr:row>34</xdr:row>
      <xdr:rowOff>0</xdr:rowOff>
    </xdr:from>
    <xdr:ext cx="1343025" cy="1447800"/>
    <xdr:pic>
      <xdr:nvPicPr>
        <xdr:cNvPr id="19" name="图片 18"/>
        <xdr:cNvPicPr/>
      </xdr:nvPicPr>
      <xdr:blipFill>
        <a:blip r:embed="rId17"/>
        <a:stretch>
          <a:fillRect/>
        </a:stretch>
      </xdr:blipFill>
      <xdr:spPr>
        <a:xfrm>
          <a:off x="3746500" y="27051000"/>
          <a:ext cx="1343025" cy="1447800"/>
        </a:xfrm>
        <a:prstGeom prst="rect">
          <a:avLst/>
        </a:prstGeom>
      </xdr:spPr>
    </xdr:pic>
    <xdr:clientData/>
  </xdr:oneCellAnchor>
  <xdr:oneCellAnchor>
    <xdr:from>
      <xdr:col>4</xdr:col>
      <xdr:colOff>238125</xdr:colOff>
      <xdr:row>35</xdr:row>
      <xdr:rowOff>0</xdr:rowOff>
    </xdr:from>
    <xdr:ext cx="1181100" cy="1270000"/>
    <xdr:pic>
      <xdr:nvPicPr>
        <xdr:cNvPr id="20" name="图片 19"/>
        <xdr:cNvPicPr/>
      </xdr:nvPicPr>
      <xdr:blipFill>
        <a:blip r:embed="rId17"/>
        <a:stretch>
          <a:fillRect/>
        </a:stretch>
      </xdr:blipFill>
      <xdr:spPr>
        <a:xfrm>
          <a:off x="3832225" y="28508325"/>
          <a:ext cx="1181100" cy="1270000"/>
        </a:xfrm>
        <a:prstGeom prst="rect">
          <a:avLst/>
        </a:prstGeom>
      </xdr:spPr>
    </xdr:pic>
    <xdr:clientData/>
  </xdr:oneCellAnchor>
  <xdr:oneCellAnchor>
    <xdr:from>
      <xdr:col>4</xdr:col>
      <xdr:colOff>466725</xdr:colOff>
      <xdr:row>36</xdr:row>
      <xdr:rowOff>0</xdr:rowOff>
    </xdr:from>
    <xdr:ext cx="714375" cy="1447800"/>
    <xdr:pic>
      <xdr:nvPicPr>
        <xdr:cNvPr id="21" name="图片 20"/>
        <xdr:cNvPicPr/>
      </xdr:nvPicPr>
      <xdr:blipFill>
        <a:blip r:embed="rId18"/>
        <a:stretch>
          <a:fillRect/>
        </a:stretch>
      </xdr:blipFill>
      <xdr:spPr>
        <a:xfrm>
          <a:off x="4060825" y="29784675"/>
          <a:ext cx="714375" cy="1447800"/>
        </a:xfrm>
        <a:prstGeom prst="rect">
          <a:avLst/>
        </a:prstGeom>
      </xdr:spPr>
    </xdr:pic>
    <xdr:clientData/>
  </xdr:oneCellAnchor>
  <xdr:oneCellAnchor>
    <xdr:from>
      <xdr:col>4</xdr:col>
      <xdr:colOff>466725</xdr:colOff>
      <xdr:row>37</xdr:row>
      <xdr:rowOff>0</xdr:rowOff>
    </xdr:from>
    <xdr:ext cx="714375" cy="1447800"/>
    <xdr:pic>
      <xdr:nvPicPr>
        <xdr:cNvPr id="22" name="图片 21"/>
        <xdr:cNvPicPr/>
      </xdr:nvPicPr>
      <xdr:blipFill>
        <a:blip r:embed="rId18"/>
        <a:stretch>
          <a:fillRect/>
        </a:stretch>
      </xdr:blipFill>
      <xdr:spPr>
        <a:xfrm>
          <a:off x="4060825" y="31232475"/>
          <a:ext cx="714375" cy="1447800"/>
        </a:xfrm>
        <a:prstGeom prst="rect">
          <a:avLst/>
        </a:prstGeom>
      </xdr:spPr>
    </xdr:pic>
    <xdr:clientData/>
  </xdr:oneCellAnchor>
  <xdr:oneCellAnchor>
    <xdr:from>
      <xdr:col>4</xdr:col>
      <xdr:colOff>409575</xdr:colOff>
      <xdr:row>38</xdr:row>
      <xdr:rowOff>0</xdr:rowOff>
    </xdr:from>
    <xdr:ext cx="828675" cy="762000"/>
    <xdr:pic>
      <xdr:nvPicPr>
        <xdr:cNvPr id="23" name="图片 22"/>
        <xdr:cNvPicPr/>
      </xdr:nvPicPr>
      <xdr:blipFill>
        <a:blip r:embed="rId19"/>
        <a:stretch>
          <a:fillRect/>
        </a:stretch>
      </xdr:blipFill>
      <xdr:spPr>
        <a:xfrm>
          <a:off x="4003675" y="32680275"/>
          <a:ext cx="828675" cy="762000"/>
        </a:xfrm>
        <a:prstGeom prst="rect">
          <a:avLst/>
        </a:prstGeom>
      </xdr:spPr>
    </xdr:pic>
    <xdr:clientData/>
  </xdr:oneCellAnchor>
  <xdr:oneCellAnchor>
    <xdr:from>
      <xdr:col>4</xdr:col>
      <xdr:colOff>457200</xdr:colOff>
      <xdr:row>39</xdr:row>
      <xdr:rowOff>0</xdr:rowOff>
    </xdr:from>
    <xdr:ext cx="733425" cy="762000"/>
    <xdr:pic>
      <xdr:nvPicPr>
        <xdr:cNvPr id="24" name="图片 23"/>
        <xdr:cNvPicPr/>
      </xdr:nvPicPr>
      <xdr:blipFill>
        <a:blip r:embed="rId20"/>
        <a:stretch>
          <a:fillRect/>
        </a:stretch>
      </xdr:blipFill>
      <xdr:spPr>
        <a:xfrm>
          <a:off x="4051300" y="33442275"/>
          <a:ext cx="733425" cy="762000"/>
        </a:xfrm>
        <a:prstGeom prst="rect">
          <a:avLst/>
        </a:prstGeom>
      </xdr:spPr>
    </xdr:pic>
    <xdr:clientData/>
  </xdr:oneCellAnchor>
  <xdr:oneCellAnchor>
    <xdr:from>
      <xdr:col>4</xdr:col>
      <xdr:colOff>514350</xdr:colOff>
      <xdr:row>40</xdr:row>
      <xdr:rowOff>0</xdr:rowOff>
    </xdr:from>
    <xdr:ext cx="628650" cy="762000"/>
    <xdr:pic>
      <xdr:nvPicPr>
        <xdr:cNvPr id="25" name="图片 24"/>
        <xdr:cNvPicPr/>
      </xdr:nvPicPr>
      <xdr:blipFill>
        <a:blip r:embed="rId21"/>
        <a:stretch>
          <a:fillRect/>
        </a:stretch>
      </xdr:blipFill>
      <xdr:spPr>
        <a:xfrm>
          <a:off x="4108450" y="34204275"/>
          <a:ext cx="628650" cy="762000"/>
        </a:xfrm>
        <a:prstGeom prst="rect">
          <a:avLst/>
        </a:prstGeom>
      </xdr:spPr>
    </xdr:pic>
    <xdr:clientData/>
  </xdr:oneCellAnchor>
  <xdr:oneCellAnchor>
    <xdr:from>
      <xdr:col>4</xdr:col>
      <xdr:colOff>171450</xdr:colOff>
      <xdr:row>41</xdr:row>
      <xdr:rowOff>0</xdr:rowOff>
    </xdr:from>
    <xdr:ext cx="1304925" cy="1295400"/>
    <xdr:pic>
      <xdr:nvPicPr>
        <xdr:cNvPr id="26" name="图片 25"/>
        <xdr:cNvPicPr/>
      </xdr:nvPicPr>
      <xdr:blipFill>
        <a:blip r:embed="rId22"/>
        <a:stretch>
          <a:fillRect/>
        </a:stretch>
      </xdr:blipFill>
      <xdr:spPr>
        <a:xfrm>
          <a:off x="3765550" y="34966275"/>
          <a:ext cx="1304925" cy="1295400"/>
        </a:xfrm>
        <a:prstGeom prst="rect">
          <a:avLst/>
        </a:prstGeom>
      </xdr:spPr>
    </xdr:pic>
    <xdr:clientData/>
  </xdr:oneCellAnchor>
  <xdr:oneCellAnchor>
    <xdr:from>
      <xdr:col>4</xdr:col>
      <xdr:colOff>333375</xdr:colOff>
      <xdr:row>42</xdr:row>
      <xdr:rowOff>0</xdr:rowOff>
    </xdr:from>
    <xdr:ext cx="981075" cy="1422400"/>
    <xdr:pic>
      <xdr:nvPicPr>
        <xdr:cNvPr id="27" name="图片 26"/>
        <xdr:cNvPicPr/>
      </xdr:nvPicPr>
      <xdr:blipFill>
        <a:blip r:embed="rId23"/>
        <a:stretch>
          <a:fillRect/>
        </a:stretch>
      </xdr:blipFill>
      <xdr:spPr>
        <a:xfrm>
          <a:off x="3927475" y="36261675"/>
          <a:ext cx="981075" cy="1422400"/>
        </a:xfrm>
        <a:prstGeom prst="rect">
          <a:avLst/>
        </a:prstGeom>
      </xdr:spPr>
    </xdr:pic>
    <xdr:clientData/>
  </xdr:oneCellAnchor>
  <xdr:oneCellAnchor>
    <xdr:from>
      <xdr:col>4</xdr:col>
      <xdr:colOff>419100</xdr:colOff>
      <xdr:row>49</xdr:row>
      <xdr:rowOff>0</xdr:rowOff>
    </xdr:from>
    <xdr:ext cx="809625" cy="1016000"/>
    <xdr:pic>
      <xdr:nvPicPr>
        <xdr:cNvPr id="28" name="图片 27"/>
        <xdr:cNvPicPr/>
      </xdr:nvPicPr>
      <xdr:blipFill>
        <a:blip r:embed="rId24"/>
        <a:stretch>
          <a:fillRect/>
        </a:stretch>
      </xdr:blipFill>
      <xdr:spPr>
        <a:xfrm>
          <a:off x="4013200" y="37728525"/>
          <a:ext cx="809625" cy="1016000"/>
        </a:xfrm>
        <a:prstGeom prst="rect">
          <a:avLst/>
        </a:prstGeom>
      </xdr:spPr>
    </xdr:pic>
    <xdr:clientData/>
  </xdr:oneCellAnchor>
  <xdr:oneCellAnchor>
    <xdr:from>
      <xdr:col>4</xdr:col>
      <xdr:colOff>314325</xdr:colOff>
      <xdr:row>54</xdr:row>
      <xdr:rowOff>0</xdr:rowOff>
    </xdr:from>
    <xdr:ext cx="1019175" cy="1625600"/>
    <xdr:pic>
      <xdr:nvPicPr>
        <xdr:cNvPr id="29" name="图片 28"/>
        <xdr:cNvPicPr/>
      </xdr:nvPicPr>
      <xdr:blipFill>
        <a:blip r:embed="rId25"/>
        <a:stretch>
          <a:fillRect/>
        </a:stretch>
      </xdr:blipFill>
      <xdr:spPr>
        <a:xfrm>
          <a:off x="3908425" y="38776275"/>
          <a:ext cx="1019175" cy="1625600"/>
        </a:xfrm>
        <a:prstGeom prst="rect">
          <a:avLst/>
        </a:prstGeom>
      </xdr:spPr>
    </xdr:pic>
    <xdr:clientData/>
  </xdr:oneCellAnchor>
  <xdr:oneCellAnchor>
    <xdr:from>
      <xdr:col>4</xdr:col>
      <xdr:colOff>323850</xdr:colOff>
      <xdr:row>62</xdr:row>
      <xdr:rowOff>0</xdr:rowOff>
    </xdr:from>
    <xdr:ext cx="1009650" cy="1625600"/>
    <xdr:pic>
      <xdr:nvPicPr>
        <xdr:cNvPr id="30" name="图片 29"/>
        <xdr:cNvPicPr/>
      </xdr:nvPicPr>
      <xdr:blipFill>
        <a:blip r:embed="rId26"/>
        <a:stretch>
          <a:fillRect/>
        </a:stretch>
      </xdr:blipFill>
      <xdr:spPr>
        <a:xfrm>
          <a:off x="3917950" y="40452675"/>
          <a:ext cx="1009650" cy="1625600"/>
        </a:xfrm>
        <a:prstGeom prst="rect">
          <a:avLst/>
        </a:prstGeom>
      </xdr:spPr>
    </xdr:pic>
    <xdr:clientData/>
  </xdr:oneCellAnchor>
  <xdr:oneCellAnchor>
    <xdr:from>
      <xdr:col>4</xdr:col>
      <xdr:colOff>352425</xdr:colOff>
      <xdr:row>70</xdr:row>
      <xdr:rowOff>0</xdr:rowOff>
    </xdr:from>
    <xdr:ext cx="942975" cy="977900"/>
    <xdr:pic>
      <xdr:nvPicPr>
        <xdr:cNvPr id="31" name="图片 30"/>
        <xdr:cNvPicPr/>
      </xdr:nvPicPr>
      <xdr:blipFill>
        <a:blip r:embed="rId27"/>
        <a:stretch>
          <a:fillRect/>
        </a:stretch>
      </xdr:blipFill>
      <xdr:spPr>
        <a:xfrm>
          <a:off x="3946525" y="42129075"/>
          <a:ext cx="942975" cy="977900"/>
        </a:xfrm>
        <a:prstGeom prst="rect">
          <a:avLst/>
        </a:prstGeom>
      </xdr:spPr>
    </xdr:pic>
    <xdr:clientData/>
  </xdr:oneCellAnchor>
  <xdr:oneCellAnchor>
    <xdr:from>
      <xdr:col>4</xdr:col>
      <xdr:colOff>419100</xdr:colOff>
      <xdr:row>71</xdr:row>
      <xdr:rowOff>0</xdr:rowOff>
    </xdr:from>
    <xdr:ext cx="809625" cy="762000"/>
    <xdr:pic>
      <xdr:nvPicPr>
        <xdr:cNvPr id="32" name="图片 31"/>
        <xdr:cNvPicPr/>
      </xdr:nvPicPr>
      <xdr:blipFill>
        <a:blip r:embed="rId28"/>
        <a:stretch>
          <a:fillRect/>
        </a:stretch>
      </xdr:blipFill>
      <xdr:spPr>
        <a:xfrm>
          <a:off x="4013200" y="43110150"/>
          <a:ext cx="809625" cy="762000"/>
        </a:xfrm>
        <a:prstGeom prst="rect">
          <a:avLst/>
        </a:prstGeom>
      </xdr:spPr>
    </xdr:pic>
    <xdr:clientData/>
  </xdr:oneCellAnchor>
  <xdr:oneCellAnchor>
    <xdr:from>
      <xdr:col>4</xdr:col>
      <xdr:colOff>352425</xdr:colOff>
      <xdr:row>72</xdr:row>
      <xdr:rowOff>0</xdr:rowOff>
    </xdr:from>
    <xdr:ext cx="942975" cy="977900"/>
    <xdr:pic>
      <xdr:nvPicPr>
        <xdr:cNvPr id="33" name="图片 32"/>
        <xdr:cNvPicPr/>
      </xdr:nvPicPr>
      <xdr:blipFill>
        <a:blip r:embed="rId27"/>
        <a:stretch>
          <a:fillRect/>
        </a:stretch>
      </xdr:blipFill>
      <xdr:spPr>
        <a:xfrm>
          <a:off x="3946525" y="43872150"/>
          <a:ext cx="942975" cy="977900"/>
        </a:xfrm>
        <a:prstGeom prst="rect">
          <a:avLst/>
        </a:prstGeom>
      </xdr:spPr>
    </xdr:pic>
    <xdr:clientData/>
  </xdr:oneCellAnchor>
  <xdr:oneCellAnchor>
    <xdr:from>
      <xdr:col>4</xdr:col>
      <xdr:colOff>409575</xdr:colOff>
      <xdr:row>73</xdr:row>
      <xdr:rowOff>0</xdr:rowOff>
    </xdr:from>
    <xdr:ext cx="828675" cy="762000"/>
    <xdr:pic>
      <xdr:nvPicPr>
        <xdr:cNvPr id="34" name="图片 33"/>
        <xdr:cNvPicPr/>
      </xdr:nvPicPr>
      <xdr:blipFill>
        <a:blip r:embed="rId29"/>
        <a:stretch>
          <a:fillRect/>
        </a:stretch>
      </xdr:blipFill>
      <xdr:spPr>
        <a:xfrm>
          <a:off x="4003675" y="44853225"/>
          <a:ext cx="828675" cy="762000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74</xdr:row>
      <xdr:rowOff>266700</xdr:rowOff>
    </xdr:from>
    <xdr:ext cx="1587500" cy="438150"/>
    <xdr:pic>
      <xdr:nvPicPr>
        <xdr:cNvPr id="35" name="图片 34"/>
        <xdr:cNvPicPr/>
      </xdr:nvPicPr>
      <xdr:blipFill>
        <a:blip r:embed="rId30"/>
        <a:stretch>
          <a:fillRect/>
        </a:stretch>
      </xdr:blipFill>
      <xdr:spPr>
        <a:xfrm>
          <a:off x="3632200" y="45881925"/>
          <a:ext cx="1587500" cy="438150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75</xdr:row>
      <xdr:rowOff>28575</xdr:rowOff>
    </xdr:from>
    <xdr:ext cx="1587500" cy="590550"/>
    <xdr:pic>
      <xdr:nvPicPr>
        <xdr:cNvPr id="36" name="图片 35"/>
        <xdr:cNvPicPr/>
      </xdr:nvPicPr>
      <xdr:blipFill>
        <a:blip r:embed="rId31"/>
        <a:stretch>
          <a:fillRect/>
        </a:stretch>
      </xdr:blipFill>
      <xdr:spPr>
        <a:xfrm>
          <a:off x="3632200" y="46624875"/>
          <a:ext cx="1587500" cy="590550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76</xdr:row>
      <xdr:rowOff>266700</xdr:rowOff>
    </xdr:from>
    <xdr:ext cx="1587500" cy="438150"/>
    <xdr:pic>
      <xdr:nvPicPr>
        <xdr:cNvPr id="37" name="图片 36"/>
        <xdr:cNvPicPr/>
      </xdr:nvPicPr>
      <xdr:blipFill>
        <a:blip r:embed="rId30"/>
        <a:stretch>
          <a:fillRect/>
        </a:stretch>
      </xdr:blipFill>
      <xdr:spPr>
        <a:xfrm>
          <a:off x="3632200" y="47510700"/>
          <a:ext cx="1587500" cy="438150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77</xdr:row>
      <xdr:rowOff>133350</xdr:rowOff>
    </xdr:from>
    <xdr:ext cx="1587500" cy="371475"/>
    <xdr:pic>
      <xdr:nvPicPr>
        <xdr:cNvPr id="38" name="图片 37"/>
        <xdr:cNvPicPr/>
      </xdr:nvPicPr>
      <xdr:blipFill>
        <a:blip r:embed="rId32"/>
        <a:stretch>
          <a:fillRect/>
        </a:stretch>
      </xdr:blipFill>
      <xdr:spPr>
        <a:xfrm>
          <a:off x="3632200" y="48358425"/>
          <a:ext cx="1587500" cy="371475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78</xdr:row>
      <xdr:rowOff>161925</xdr:rowOff>
    </xdr:from>
    <xdr:ext cx="1587500" cy="638175"/>
    <xdr:pic>
      <xdr:nvPicPr>
        <xdr:cNvPr id="39" name="图片 38"/>
        <xdr:cNvPicPr/>
      </xdr:nvPicPr>
      <xdr:blipFill>
        <a:blip r:embed="rId33"/>
        <a:stretch>
          <a:fillRect/>
        </a:stretch>
      </xdr:blipFill>
      <xdr:spPr>
        <a:xfrm>
          <a:off x="3632200" y="49034700"/>
          <a:ext cx="1587500" cy="638175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79</xdr:row>
      <xdr:rowOff>28575</xdr:rowOff>
    </xdr:from>
    <xdr:ext cx="1587500" cy="590550"/>
    <xdr:pic>
      <xdr:nvPicPr>
        <xdr:cNvPr id="40" name="图片 39"/>
        <xdr:cNvPicPr/>
      </xdr:nvPicPr>
      <xdr:blipFill>
        <a:blip r:embed="rId31"/>
        <a:stretch>
          <a:fillRect/>
        </a:stretch>
      </xdr:blipFill>
      <xdr:spPr>
        <a:xfrm>
          <a:off x="3632200" y="49882425"/>
          <a:ext cx="1587500" cy="590550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80</xdr:row>
      <xdr:rowOff>161925</xdr:rowOff>
    </xdr:from>
    <xdr:ext cx="1587500" cy="638175"/>
    <xdr:pic>
      <xdr:nvPicPr>
        <xdr:cNvPr id="41" name="图片 40"/>
        <xdr:cNvPicPr/>
      </xdr:nvPicPr>
      <xdr:blipFill>
        <a:blip r:embed="rId33"/>
        <a:stretch>
          <a:fillRect/>
        </a:stretch>
      </xdr:blipFill>
      <xdr:spPr>
        <a:xfrm>
          <a:off x="3632200" y="50663475"/>
          <a:ext cx="1587500" cy="638175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81</xdr:row>
      <xdr:rowOff>133350</xdr:rowOff>
    </xdr:from>
    <xdr:ext cx="1587500" cy="371475"/>
    <xdr:pic>
      <xdr:nvPicPr>
        <xdr:cNvPr id="42" name="图片 41"/>
        <xdr:cNvPicPr/>
      </xdr:nvPicPr>
      <xdr:blipFill>
        <a:blip r:embed="rId32"/>
        <a:stretch>
          <a:fillRect/>
        </a:stretch>
      </xdr:blipFill>
      <xdr:spPr>
        <a:xfrm>
          <a:off x="3632200" y="51615975"/>
          <a:ext cx="1587500" cy="371475"/>
        </a:xfrm>
        <a:prstGeom prst="rect">
          <a:avLst/>
        </a:prstGeom>
      </xdr:spPr>
    </xdr:pic>
    <xdr:clientData/>
  </xdr:oneCellAnchor>
  <xdr:oneCellAnchor>
    <xdr:from>
      <xdr:col>4</xdr:col>
      <xdr:colOff>561975</xdr:colOff>
      <xdr:row>82</xdr:row>
      <xdr:rowOff>0</xdr:rowOff>
    </xdr:from>
    <xdr:ext cx="523875" cy="762000"/>
    <xdr:pic>
      <xdr:nvPicPr>
        <xdr:cNvPr id="43" name="图片 42"/>
        <xdr:cNvPicPr/>
      </xdr:nvPicPr>
      <xdr:blipFill>
        <a:blip r:embed="rId34"/>
        <a:stretch>
          <a:fillRect/>
        </a:stretch>
      </xdr:blipFill>
      <xdr:spPr>
        <a:xfrm>
          <a:off x="4156075" y="52130325"/>
          <a:ext cx="523875" cy="762000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83</xdr:row>
      <xdr:rowOff>38100</xdr:rowOff>
    </xdr:from>
    <xdr:ext cx="1466850" cy="1028700"/>
    <xdr:pic>
      <xdr:nvPicPr>
        <xdr:cNvPr id="44" name="图片 43"/>
        <xdr:cNvPicPr/>
      </xdr:nvPicPr>
      <xdr:blipFill>
        <a:blip r:embed="rId35"/>
        <a:stretch>
          <a:fillRect/>
        </a:stretch>
      </xdr:blipFill>
      <xdr:spPr>
        <a:xfrm>
          <a:off x="3632200" y="52930425"/>
          <a:ext cx="1466850" cy="1028700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84</xdr:row>
      <xdr:rowOff>0</xdr:rowOff>
    </xdr:from>
    <xdr:ext cx="1419225" cy="1114425"/>
    <xdr:pic>
      <xdr:nvPicPr>
        <xdr:cNvPr id="45" name="图片 44"/>
        <xdr:cNvPicPr/>
      </xdr:nvPicPr>
      <xdr:blipFill>
        <a:blip r:embed="rId36"/>
        <a:stretch>
          <a:fillRect/>
        </a:stretch>
      </xdr:blipFill>
      <xdr:spPr>
        <a:xfrm>
          <a:off x="3708400" y="54016275"/>
          <a:ext cx="1419225" cy="1114425"/>
        </a:xfrm>
        <a:prstGeom prst="rect">
          <a:avLst/>
        </a:prstGeom>
      </xdr:spPr>
    </xdr:pic>
    <xdr:clientData/>
  </xdr:oneCellAnchor>
  <xdr:oneCellAnchor>
    <xdr:from>
      <xdr:col>4</xdr:col>
      <xdr:colOff>342900</xdr:colOff>
      <xdr:row>85</xdr:row>
      <xdr:rowOff>0</xdr:rowOff>
    </xdr:from>
    <xdr:ext cx="962025" cy="762000"/>
    <xdr:pic>
      <xdr:nvPicPr>
        <xdr:cNvPr id="46" name="图片 45"/>
        <xdr:cNvPicPr/>
      </xdr:nvPicPr>
      <xdr:blipFill>
        <a:blip r:embed="rId37"/>
        <a:stretch>
          <a:fillRect/>
        </a:stretch>
      </xdr:blipFill>
      <xdr:spPr>
        <a:xfrm>
          <a:off x="3937000" y="55140225"/>
          <a:ext cx="962025" cy="762000"/>
        </a:xfrm>
        <a:prstGeom prst="rect">
          <a:avLst/>
        </a:prstGeom>
      </xdr:spPr>
    </xdr:pic>
    <xdr:clientData/>
  </xdr:oneCellAnchor>
  <xdr:oneCellAnchor>
    <xdr:from>
      <xdr:col>4</xdr:col>
      <xdr:colOff>247650</xdr:colOff>
      <xdr:row>86</xdr:row>
      <xdr:rowOff>0</xdr:rowOff>
    </xdr:from>
    <xdr:ext cx="1162050" cy="762000"/>
    <xdr:pic>
      <xdr:nvPicPr>
        <xdr:cNvPr id="47" name="图片 46"/>
        <xdr:cNvPicPr/>
      </xdr:nvPicPr>
      <xdr:blipFill>
        <a:blip r:embed="rId38"/>
        <a:stretch>
          <a:fillRect/>
        </a:stretch>
      </xdr:blipFill>
      <xdr:spPr>
        <a:xfrm>
          <a:off x="3841750" y="55902225"/>
          <a:ext cx="1162050" cy="762000"/>
        </a:xfrm>
        <a:prstGeom prst="rect">
          <a:avLst/>
        </a:prstGeom>
      </xdr:spPr>
    </xdr:pic>
    <xdr:clientData/>
  </xdr:oneCellAnchor>
  <xdr:oneCellAnchor>
    <xdr:from>
      <xdr:col>4</xdr:col>
      <xdr:colOff>247650</xdr:colOff>
      <xdr:row>87</xdr:row>
      <xdr:rowOff>0</xdr:rowOff>
    </xdr:from>
    <xdr:ext cx="1162050" cy="762000"/>
    <xdr:pic>
      <xdr:nvPicPr>
        <xdr:cNvPr id="48" name="图片 47"/>
        <xdr:cNvPicPr/>
      </xdr:nvPicPr>
      <xdr:blipFill>
        <a:blip r:embed="rId38"/>
        <a:stretch>
          <a:fillRect/>
        </a:stretch>
      </xdr:blipFill>
      <xdr:spPr>
        <a:xfrm>
          <a:off x="3841750" y="56664225"/>
          <a:ext cx="1162050" cy="762000"/>
        </a:xfrm>
        <a:prstGeom prst="rect">
          <a:avLst/>
        </a:prstGeom>
      </xdr:spPr>
    </xdr:pic>
    <xdr:clientData/>
  </xdr:oneCellAnchor>
  <xdr:oneCellAnchor>
    <xdr:from>
      <xdr:col>4</xdr:col>
      <xdr:colOff>247650</xdr:colOff>
      <xdr:row>88</xdr:row>
      <xdr:rowOff>0</xdr:rowOff>
    </xdr:from>
    <xdr:ext cx="1162050" cy="762000"/>
    <xdr:pic>
      <xdr:nvPicPr>
        <xdr:cNvPr id="49" name="图片 48"/>
        <xdr:cNvPicPr/>
      </xdr:nvPicPr>
      <xdr:blipFill>
        <a:blip r:embed="rId38"/>
        <a:stretch>
          <a:fillRect/>
        </a:stretch>
      </xdr:blipFill>
      <xdr:spPr>
        <a:xfrm>
          <a:off x="3841750" y="57426225"/>
          <a:ext cx="1162050" cy="762000"/>
        </a:xfrm>
        <a:prstGeom prst="rect">
          <a:avLst/>
        </a:prstGeom>
      </xdr:spPr>
    </xdr:pic>
    <xdr:clientData/>
  </xdr:oneCellAnchor>
  <xdr:oneCellAnchor>
    <xdr:from>
      <xdr:col>4</xdr:col>
      <xdr:colOff>209550</xdr:colOff>
      <xdr:row>89</xdr:row>
      <xdr:rowOff>0</xdr:rowOff>
    </xdr:from>
    <xdr:ext cx="1228725" cy="762000"/>
    <xdr:pic>
      <xdr:nvPicPr>
        <xdr:cNvPr id="50" name="图片 49"/>
        <xdr:cNvPicPr/>
      </xdr:nvPicPr>
      <xdr:blipFill>
        <a:blip r:embed="rId39"/>
        <a:stretch>
          <a:fillRect/>
        </a:stretch>
      </xdr:blipFill>
      <xdr:spPr>
        <a:xfrm>
          <a:off x="3803650" y="58188225"/>
          <a:ext cx="1228725" cy="762000"/>
        </a:xfrm>
        <a:prstGeom prst="rect">
          <a:avLst/>
        </a:prstGeom>
      </xdr:spPr>
    </xdr:pic>
    <xdr:clientData/>
  </xdr:oneCellAnchor>
  <xdr:oneCellAnchor>
    <xdr:from>
      <xdr:col>4</xdr:col>
      <xdr:colOff>209550</xdr:colOff>
      <xdr:row>90</xdr:row>
      <xdr:rowOff>0</xdr:rowOff>
    </xdr:from>
    <xdr:ext cx="1228725" cy="762000"/>
    <xdr:pic>
      <xdr:nvPicPr>
        <xdr:cNvPr id="51" name="图片 49"/>
        <xdr:cNvPicPr/>
      </xdr:nvPicPr>
      <xdr:blipFill>
        <a:blip r:embed="rId39"/>
        <a:stretch>
          <a:fillRect/>
        </a:stretch>
      </xdr:blipFill>
      <xdr:spPr>
        <a:xfrm>
          <a:off x="3803650" y="58950225"/>
          <a:ext cx="1228725" cy="762000"/>
        </a:xfrm>
        <a:prstGeom prst="rect">
          <a:avLst/>
        </a:prstGeom>
      </xdr:spPr>
    </xdr:pic>
    <xdr:clientData/>
  </xdr:oneCellAnchor>
  <xdr:oneCellAnchor>
    <xdr:from>
      <xdr:col>4</xdr:col>
      <xdr:colOff>209550</xdr:colOff>
      <xdr:row>91</xdr:row>
      <xdr:rowOff>0</xdr:rowOff>
    </xdr:from>
    <xdr:ext cx="1228725" cy="762000"/>
    <xdr:pic>
      <xdr:nvPicPr>
        <xdr:cNvPr id="52" name="图片 49"/>
        <xdr:cNvPicPr/>
      </xdr:nvPicPr>
      <xdr:blipFill>
        <a:blip r:embed="rId39"/>
        <a:stretch>
          <a:fillRect/>
        </a:stretch>
      </xdr:blipFill>
      <xdr:spPr>
        <a:xfrm>
          <a:off x="3803650" y="59712225"/>
          <a:ext cx="1228725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203"/>
  <sheetViews>
    <sheetView tabSelected="1" workbookViewId="0">
      <selection activeCell="F5" sqref="F5"/>
    </sheetView>
  </sheetViews>
  <sheetFormatPr defaultColWidth="10" defaultRowHeight="16.5" customHeight="1"/>
  <cols>
    <col min="1" max="1" width="6.16666666666667" style="141" customWidth="1"/>
    <col min="2" max="2" width="17.125" style="141" customWidth="1"/>
    <col min="3" max="3" width="14.9583333333333" style="141" customWidth="1"/>
    <col min="4" max="4" width="46.05" style="142" customWidth="1"/>
    <col min="5" max="5" width="10" style="141" customWidth="1"/>
    <col min="6" max="6" width="28.4416666666667" style="141" customWidth="1"/>
    <col min="7" max="7" width="12.1666666666667" style="141" customWidth="1"/>
    <col min="8" max="8" width="10.6" style="141" customWidth="1"/>
    <col min="9" max="11" width="13" style="143" customWidth="1"/>
    <col min="12" max="12" width="13.9833333333333" style="143" customWidth="1"/>
    <col min="13" max="13" width="39.475" style="141" customWidth="1"/>
    <col min="14" max="14" width="32.35" style="144" customWidth="1"/>
    <col min="15" max="15" width="22.1833333333333" customWidth="1"/>
    <col min="16" max="16" width="26.875" hidden="1" customWidth="1"/>
    <col min="17" max="17" width="14.5" hidden="1" customWidth="1"/>
    <col min="18" max="18" width="14.125" hidden="1" customWidth="1"/>
    <col min="19" max="19" width="28.625" hidden="1" customWidth="1"/>
  </cols>
  <sheetData>
    <row r="1" s="137" customFormat="1" ht="44.5" customHeight="1" spans="1:14">
      <c r="A1" s="145" t="s">
        <v>0</v>
      </c>
      <c r="B1" s="146"/>
      <c r="C1" s="146"/>
      <c r="D1" s="147"/>
      <c r="E1" s="196"/>
      <c r="F1" s="146"/>
      <c r="G1" s="196"/>
      <c r="H1" s="196"/>
      <c r="I1" s="213"/>
      <c r="J1" s="213"/>
      <c r="K1" s="213"/>
      <c r="L1" s="213"/>
      <c r="M1" s="196"/>
      <c r="N1" s="291"/>
    </row>
    <row r="2" s="138" customFormat="1" ht="39.85" customHeight="1" spans="1:14">
      <c r="A2" s="262" t="s">
        <v>1</v>
      </c>
      <c r="B2" s="262" t="s">
        <v>2</v>
      </c>
      <c r="C2" s="262" t="s">
        <v>3</v>
      </c>
      <c r="D2" s="263" t="s">
        <v>4</v>
      </c>
      <c r="E2" s="262" t="s">
        <v>5</v>
      </c>
      <c r="F2" s="262" t="s">
        <v>6</v>
      </c>
      <c r="G2" s="262" t="s">
        <v>7</v>
      </c>
      <c r="H2" s="262" t="s">
        <v>8</v>
      </c>
      <c r="I2" s="285" t="s">
        <v>9</v>
      </c>
      <c r="J2" s="285" t="s">
        <v>10</v>
      </c>
      <c r="K2" s="285" t="s">
        <v>11</v>
      </c>
      <c r="L2" s="285" t="s">
        <v>12</v>
      </c>
      <c r="M2" s="262" t="s">
        <v>13</v>
      </c>
      <c r="N2" s="292" t="s">
        <v>14</v>
      </c>
    </row>
    <row r="3" s="139" customFormat="1" ht="39.85" customHeight="1" spans="1:19">
      <c r="A3" s="150" t="s">
        <v>15</v>
      </c>
      <c r="B3" s="151" t="s">
        <v>16</v>
      </c>
      <c r="C3" s="151"/>
      <c r="D3" s="152"/>
      <c r="E3" s="151"/>
      <c r="F3" s="197"/>
      <c r="G3" s="151"/>
      <c r="H3" s="151"/>
      <c r="I3" s="215"/>
      <c r="J3" s="215"/>
      <c r="K3" s="215"/>
      <c r="L3" s="215"/>
      <c r="M3" s="151"/>
      <c r="N3" s="293" t="s">
        <v>17</v>
      </c>
      <c r="P3" s="245"/>
      <c r="Q3" s="247" t="s">
        <v>18</v>
      </c>
      <c r="R3" s="247" t="s">
        <v>19</v>
      </c>
      <c r="S3" s="247" t="s">
        <v>20</v>
      </c>
    </row>
    <row r="4" s="139" customFormat="1" ht="62.8" customHeight="1" spans="1:19">
      <c r="A4" s="198">
        <v>1</v>
      </c>
      <c r="B4" s="264" t="s">
        <v>21</v>
      </c>
      <c r="C4" s="264" t="s">
        <v>22</v>
      </c>
      <c r="D4" s="155" t="s">
        <v>23</v>
      </c>
      <c r="E4" s="160" t="s">
        <v>24</v>
      </c>
      <c r="F4" s="160" t="s">
        <v>25</v>
      </c>
      <c r="G4" s="160">
        <v>1</v>
      </c>
      <c r="H4" s="198" t="s">
        <v>26</v>
      </c>
      <c r="I4" s="221">
        <f>K4*0.7</f>
        <v>44800</v>
      </c>
      <c r="J4" s="221">
        <f>L4*0.7</f>
        <v>44800</v>
      </c>
      <c r="K4" s="286">
        <f>G5*55000+G6*45000+G7*35000+G8*3000+G9*3000+G10*2000-K20</f>
        <v>64000</v>
      </c>
      <c r="L4" s="216">
        <f>K4*G4</f>
        <v>64000</v>
      </c>
      <c r="M4" s="294" t="s">
        <v>27</v>
      </c>
      <c r="N4" s="246" t="s">
        <v>28</v>
      </c>
      <c r="P4" s="247" t="s">
        <v>29</v>
      </c>
      <c r="Q4" s="245"/>
      <c r="R4" s="28"/>
      <c r="S4" s="245" t="s">
        <v>30</v>
      </c>
    </row>
    <row r="5" s="139" customFormat="1" ht="49.05" customHeight="1" spans="1:19">
      <c r="A5" s="198">
        <v>1.1</v>
      </c>
      <c r="B5" s="158"/>
      <c r="C5" s="158"/>
      <c r="D5" s="157" t="s">
        <v>31</v>
      </c>
      <c r="E5" s="160" t="s">
        <v>24</v>
      </c>
      <c r="F5" s="199" t="s">
        <v>32</v>
      </c>
      <c r="G5" s="275">
        <v>0</v>
      </c>
      <c r="H5" s="198" t="s">
        <v>26</v>
      </c>
      <c r="I5" s="218" t="s">
        <v>33</v>
      </c>
      <c r="J5" s="218" t="s">
        <v>33</v>
      </c>
      <c r="K5" s="218" t="s">
        <v>33</v>
      </c>
      <c r="L5" s="218" t="s">
        <v>33</v>
      </c>
      <c r="M5" s="156"/>
      <c r="N5" s="295" t="s">
        <v>34</v>
      </c>
      <c r="P5" s="247" t="s">
        <v>32</v>
      </c>
      <c r="Q5" s="245"/>
      <c r="R5" s="28"/>
      <c r="S5" s="28"/>
    </row>
    <row r="6" s="139" customFormat="1" ht="49.05" customHeight="1" spans="1:19">
      <c r="A6" s="198">
        <v>1.2</v>
      </c>
      <c r="B6" s="158"/>
      <c r="C6" s="158"/>
      <c r="D6" s="158"/>
      <c r="E6" s="160" t="s">
        <v>24</v>
      </c>
      <c r="F6" s="199" t="s">
        <v>35</v>
      </c>
      <c r="G6" s="276">
        <v>0</v>
      </c>
      <c r="H6" s="206" t="s">
        <v>36</v>
      </c>
      <c r="I6" s="218" t="s">
        <v>33</v>
      </c>
      <c r="J6" s="218" t="s">
        <v>33</v>
      </c>
      <c r="K6" s="218" t="s">
        <v>33</v>
      </c>
      <c r="L6" s="218" t="s">
        <v>33</v>
      </c>
      <c r="M6" s="156"/>
      <c r="N6" s="295" t="s">
        <v>34</v>
      </c>
      <c r="P6" s="247" t="s">
        <v>35</v>
      </c>
      <c r="Q6" s="245"/>
      <c r="R6" s="245"/>
      <c r="S6" s="245"/>
    </row>
    <row r="7" s="139" customFormat="1" ht="49.05" customHeight="1" spans="1:19">
      <c r="A7" s="198">
        <v>1.3</v>
      </c>
      <c r="B7" s="158"/>
      <c r="C7" s="158"/>
      <c r="D7" s="158"/>
      <c r="E7" s="277" t="s">
        <v>24</v>
      </c>
      <c r="F7" s="278" t="s">
        <v>37</v>
      </c>
      <c r="G7" s="276">
        <v>3</v>
      </c>
      <c r="H7" s="206" t="s">
        <v>36</v>
      </c>
      <c r="I7" s="218" t="s">
        <v>33</v>
      </c>
      <c r="J7" s="218" t="s">
        <v>33</v>
      </c>
      <c r="K7" s="218" t="s">
        <v>33</v>
      </c>
      <c r="L7" s="218" t="s">
        <v>33</v>
      </c>
      <c r="M7" s="156"/>
      <c r="N7" s="295" t="s">
        <v>34</v>
      </c>
      <c r="P7" s="247" t="s">
        <v>37</v>
      </c>
      <c r="Q7" s="245"/>
      <c r="R7" s="245"/>
      <c r="S7" s="245"/>
    </row>
    <row r="8" s="139" customFormat="1" ht="49.05" customHeight="1" spans="1:19">
      <c r="A8" s="198">
        <v>1.4</v>
      </c>
      <c r="B8" s="158"/>
      <c r="C8" s="265"/>
      <c r="D8" s="158"/>
      <c r="E8" s="160" t="s">
        <v>24</v>
      </c>
      <c r="F8" s="199" t="s">
        <v>38</v>
      </c>
      <c r="G8" s="275">
        <v>3</v>
      </c>
      <c r="H8" s="198" t="s">
        <v>26</v>
      </c>
      <c r="I8" s="218" t="s">
        <v>33</v>
      </c>
      <c r="J8" s="218" t="s">
        <v>33</v>
      </c>
      <c r="K8" s="218" t="s">
        <v>33</v>
      </c>
      <c r="L8" s="218" t="s">
        <v>33</v>
      </c>
      <c r="M8" s="156"/>
      <c r="N8" s="295" t="s">
        <v>34</v>
      </c>
      <c r="P8" s="247" t="s">
        <v>38</v>
      </c>
      <c r="Q8" s="245"/>
      <c r="R8" s="245"/>
      <c r="S8" s="245"/>
    </row>
    <row r="9" s="139" customFormat="1" ht="49.05" customHeight="1" spans="1:19">
      <c r="A9" s="198">
        <v>1.5</v>
      </c>
      <c r="B9" s="158"/>
      <c r="C9" s="265"/>
      <c r="D9" s="158"/>
      <c r="E9" s="160" t="s">
        <v>24</v>
      </c>
      <c r="F9" s="199" t="s">
        <v>39</v>
      </c>
      <c r="G9" s="275">
        <v>0</v>
      </c>
      <c r="H9" s="198" t="s">
        <v>26</v>
      </c>
      <c r="I9" s="218" t="s">
        <v>33</v>
      </c>
      <c r="J9" s="218" t="s">
        <v>33</v>
      </c>
      <c r="K9" s="218" t="s">
        <v>33</v>
      </c>
      <c r="L9" s="218" t="s">
        <v>33</v>
      </c>
      <c r="M9" s="156"/>
      <c r="N9" s="295" t="s">
        <v>34</v>
      </c>
      <c r="P9" s="247" t="s">
        <v>40</v>
      </c>
      <c r="Q9" s="245"/>
      <c r="R9" s="245"/>
      <c r="S9" s="245"/>
    </row>
    <row r="10" s="139" customFormat="1" ht="49.05" customHeight="1" spans="1:19">
      <c r="A10" s="198">
        <v>1.6</v>
      </c>
      <c r="B10" s="266"/>
      <c r="C10" s="267"/>
      <c r="D10" s="158"/>
      <c r="E10" s="160" t="s">
        <v>24</v>
      </c>
      <c r="F10" s="199" t="s">
        <v>41</v>
      </c>
      <c r="G10" s="275">
        <v>0</v>
      </c>
      <c r="H10" s="198" t="s">
        <v>26</v>
      </c>
      <c r="I10" s="218" t="s">
        <v>33</v>
      </c>
      <c r="J10" s="218" t="s">
        <v>33</v>
      </c>
      <c r="K10" s="218" t="s">
        <v>33</v>
      </c>
      <c r="L10" s="218" t="s">
        <v>33</v>
      </c>
      <c r="M10" s="296"/>
      <c r="N10" s="295" t="s">
        <v>42</v>
      </c>
      <c r="P10" s="247" t="s">
        <v>41</v>
      </c>
      <c r="Q10" s="245"/>
      <c r="R10" s="245"/>
      <c r="S10" s="245"/>
    </row>
    <row r="11" s="139" customFormat="1" ht="47.45" customHeight="1" spans="1:19">
      <c r="A11" s="268">
        <v>2</v>
      </c>
      <c r="B11" s="269" t="s">
        <v>43</v>
      </c>
      <c r="C11" s="270" t="s">
        <v>22</v>
      </c>
      <c r="D11" s="155" t="s">
        <v>44</v>
      </c>
      <c r="E11" s="160" t="s">
        <v>24</v>
      </c>
      <c r="F11" s="160" t="s">
        <v>25</v>
      </c>
      <c r="G11" s="279">
        <v>1</v>
      </c>
      <c r="H11" s="280" t="s">
        <v>26</v>
      </c>
      <c r="I11" s="221">
        <f>K11*0.7</f>
        <v>17500</v>
      </c>
      <c r="J11" s="221">
        <f>L11*0.7</f>
        <v>17500</v>
      </c>
      <c r="K11" s="287">
        <f>G12*4000+G13*1000+G14*350+G15*350+G16*350</f>
        <v>25000</v>
      </c>
      <c r="L11" s="288">
        <f>K11*G11</f>
        <v>25000</v>
      </c>
      <c r="M11" s="155" t="s">
        <v>45</v>
      </c>
      <c r="N11" s="297" t="s">
        <v>28</v>
      </c>
      <c r="P11" s="247" t="s">
        <v>46</v>
      </c>
      <c r="Q11" s="245"/>
      <c r="R11" s="245" t="s">
        <v>30</v>
      </c>
      <c r="S11" s="245"/>
    </row>
    <row r="12" s="139" customFormat="1" ht="36.05" customHeight="1" spans="1:19">
      <c r="A12" s="198">
        <v>2.1</v>
      </c>
      <c r="B12" s="158"/>
      <c r="C12" s="265"/>
      <c r="D12" s="157" t="s">
        <v>47</v>
      </c>
      <c r="E12" s="160" t="s">
        <v>24</v>
      </c>
      <c r="F12" s="160" t="s">
        <v>48</v>
      </c>
      <c r="G12" s="275">
        <v>5</v>
      </c>
      <c r="H12" s="198" t="s">
        <v>26</v>
      </c>
      <c r="I12" s="218" t="s">
        <v>33</v>
      </c>
      <c r="J12" s="218" t="s">
        <v>33</v>
      </c>
      <c r="K12" s="218" t="s">
        <v>33</v>
      </c>
      <c r="L12" s="289" t="s">
        <v>33</v>
      </c>
      <c r="M12" s="156"/>
      <c r="N12" s="295" t="s">
        <v>49</v>
      </c>
      <c r="P12" s="38"/>
      <c r="Q12" s="38"/>
      <c r="R12" s="38"/>
      <c r="S12" s="38"/>
    </row>
    <row r="13" s="139" customFormat="1" ht="36.05" customHeight="1" spans="1:19">
      <c r="A13" s="198">
        <v>2.2</v>
      </c>
      <c r="B13" s="158"/>
      <c r="C13" s="265"/>
      <c r="D13" s="158"/>
      <c r="E13" s="160" t="s">
        <v>24</v>
      </c>
      <c r="F13" s="199" t="s">
        <v>38</v>
      </c>
      <c r="G13" s="275">
        <v>5</v>
      </c>
      <c r="H13" s="206" t="s">
        <v>36</v>
      </c>
      <c r="I13" s="218" t="s">
        <v>33</v>
      </c>
      <c r="J13" s="218" t="s">
        <v>33</v>
      </c>
      <c r="K13" s="218" t="s">
        <v>33</v>
      </c>
      <c r="L13" s="289" t="s">
        <v>33</v>
      </c>
      <c r="M13" s="156"/>
      <c r="N13" s="295" t="s">
        <v>49</v>
      </c>
      <c r="P13" s="247" t="s">
        <v>50</v>
      </c>
      <c r="Q13" s="260"/>
      <c r="R13" s="192"/>
      <c r="S13" s="261"/>
    </row>
    <row r="14" s="139" customFormat="1" ht="36.05" customHeight="1" spans="1:19">
      <c r="A14" s="198"/>
      <c r="B14" s="158"/>
      <c r="C14" s="265"/>
      <c r="D14" s="158"/>
      <c r="E14" s="160" t="s">
        <v>24</v>
      </c>
      <c r="F14" s="199" t="s">
        <v>39</v>
      </c>
      <c r="G14" s="275">
        <v>0</v>
      </c>
      <c r="H14" s="206" t="s">
        <v>36</v>
      </c>
      <c r="I14" s="218" t="s">
        <v>33</v>
      </c>
      <c r="J14" s="218" t="s">
        <v>33</v>
      </c>
      <c r="K14" s="218" t="s">
        <v>33</v>
      </c>
      <c r="L14" s="289" t="s">
        <v>33</v>
      </c>
      <c r="M14" s="156"/>
      <c r="N14" s="295" t="s">
        <v>49</v>
      </c>
      <c r="P14" s="247"/>
      <c r="Q14" s="260"/>
      <c r="R14" s="260"/>
      <c r="S14" s="260"/>
    </row>
    <row r="15" s="139" customFormat="1" ht="36.05" customHeight="1" spans="1:19">
      <c r="A15" s="156"/>
      <c r="B15" s="158"/>
      <c r="C15" s="265"/>
      <c r="D15" s="158"/>
      <c r="E15" s="281" t="s">
        <v>24</v>
      </c>
      <c r="F15" s="282" t="s">
        <v>41</v>
      </c>
      <c r="G15" s="275">
        <v>0</v>
      </c>
      <c r="H15" s="206" t="s">
        <v>36</v>
      </c>
      <c r="I15" s="218" t="s">
        <v>33</v>
      </c>
      <c r="J15" s="218" t="s">
        <v>33</v>
      </c>
      <c r="K15" s="218" t="s">
        <v>33</v>
      </c>
      <c r="L15" s="289" t="s">
        <v>33</v>
      </c>
      <c r="M15" s="156"/>
      <c r="N15" s="295" t="s">
        <v>49</v>
      </c>
      <c r="P15" s="247" t="s">
        <v>51</v>
      </c>
      <c r="Q15" s="260"/>
      <c r="R15" s="192"/>
      <c r="S15" s="261"/>
    </row>
    <row r="16" s="139" customFormat="1" ht="36.05" customHeight="1" spans="1:19">
      <c r="A16" s="198">
        <v>2.3</v>
      </c>
      <c r="B16" s="158"/>
      <c r="C16" s="265"/>
      <c r="D16" s="158"/>
      <c r="E16" s="281" t="s">
        <v>24</v>
      </c>
      <c r="F16" s="282" t="s">
        <v>52</v>
      </c>
      <c r="G16" s="275">
        <v>0</v>
      </c>
      <c r="H16" s="206" t="s">
        <v>36</v>
      </c>
      <c r="I16" s="218" t="s">
        <v>33</v>
      </c>
      <c r="J16" s="218" t="s">
        <v>33</v>
      </c>
      <c r="K16" s="218" t="s">
        <v>33</v>
      </c>
      <c r="L16" s="289" t="s">
        <v>33</v>
      </c>
      <c r="M16" s="156"/>
      <c r="N16" s="295" t="s">
        <v>53</v>
      </c>
      <c r="P16" s="247"/>
      <c r="Q16" s="260"/>
      <c r="R16" s="260"/>
      <c r="S16" s="260"/>
    </row>
    <row r="17" s="139" customFormat="1" ht="47.45" customHeight="1" spans="1:19">
      <c r="A17" s="159">
        <v>3</v>
      </c>
      <c r="B17" s="171" t="s">
        <v>54</v>
      </c>
      <c r="C17" s="154" t="s">
        <v>55</v>
      </c>
      <c r="D17" s="170" t="s">
        <v>56</v>
      </c>
      <c r="E17" s="281" t="s">
        <v>24</v>
      </c>
      <c r="F17" s="281" t="s">
        <v>25</v>
      </c>
      <c r="G17" s="275">
        <v>0</v>
      </c>
      <c r="H17" s="198" t="s">
        <v>26</v>
      </c>
      <c r="I17" s="221">
        <f>K17*0.7</f>
        <v>8400</v>
      </c>
      <c r="J17" s="221">
        <f>L17*0.7</f>
        <v>0</v>
      </c>
      <c r="K17" s="216">
        <v>12000</v>
      </c>
      <c r="L17" s="216">
        <f>K17*G17</f>
        <v>0</v>
      </c>
      <c r="M17" s="298"/>
      <c r="N17" s="248" t="s">
        <v>57</v>
      </c>
      <c r="P17" s="247" t="s">
        <v>51</v>
      </c>
      <c r="Q17" s="260"/>
      <c r="R17" s="192"/>
      <c r="S17" s="261"/>
    </row>
    <row r="18" s="139" customFormat="1" ht="32.45" customHeight="1" spans="1:14">
      <c r="A18" s="153"/>
      <c r="B18" s="163" t="s">
        <v>58</v>
      </c>
      <c r="C18" s="271"/>
      <c r="D18" s="164"/>
      <c r="E18" s="164"/>
      <c r="F18" s="164"/>
      <c r="G18" s="164"/>
      <c r="H18" s="164"/>
      <c r="I18" s="219"/>
      <c r="J18" s="219">
        <f>L18*0.7</f>
        <v>62300</v>
      </c>
      <c r="K18" s="219"/>
      <c r="L18" s="219">
        <f>SUM(L4:L17)</f>
        <v>89000</v>
      </c>
      <c r="M18" s="160"/>
      <c r="N18" s="246" t="s">
        <v>28</v>
      </c>
    </row>
    <row r="19" s="139" customFormat="1" ht="30.15" customHeight="1" spans="1:14">
      <c r="A19" s="150" t="s">
        <v>59</v>
      </c>
      <c r="B19" s="272" t="s">
        <v>60</v>
      </c>
      <c r="C19" s="273"/>
      <c r="D19" s="274"/>
      <c r="E19" s="273"/>
      <c r="F19" s="283"/>
      <c r="G19" s="273"/>
      <c r="H19" s="273"/>
      <c r="I19" s="290"/>
      <c r="J19" s="290"/>
      <c r="K19" s="290"/>
      <c r="L19" s="290"/>
      <c r="M19" s="299"/>
      <c r="N19" s="300"/>
    </row>
    <row r="20" s="140" customFormat="1" ht="48.2" customHeight="1" spans="1:19">
      <c r="A20" s="168">
        <v>1</v>
      </c>
      <c r="B20" s="169" t="s">
        <v>61</v>
      </c>
      <c r="C20" s="160" t="s">
        <v>22</v>
      </c>
      <c r="D20" s="170" t="s">
        <v>62</v>
      </c>
      <c r="E20" s="168" t="s">
        <v>24</v>
      </c>
      <c r="F20" s="203" t="s">
        <v>63</v>
      </c>
      <c r="G20" s="204">
        <v>1</v>
      </c>
      <c r="H20" s="168" t="s">
        <v>36</v>
      </c>
      <c r="I20" s="221">
        <f t="shared" ref="I20:I26" si="0">K20*0.7</f>
        <v>35000</v>
      </c>
      <c r="J20" s="221">
        <f t="shared" ref="J20:J27" si="1">L20*0.7</f>
        <v>35000</v>
      </c>
      <c r="K20" s="223">
        <v>50000</v>
      </c>
      <c r="L20" s="223">
        <f t="shared" ref="L20:L26" si="2">K20*G20</f>
        <v>50000</v>
      </c>
      <c r="M20" s="250"/>
      <c r="N20" s="248" t="s">
        <v>64</v>
      </c>
      <c r="O20" s="139"/>
      <c r="P20" s="139"/>
      <c r="Q20" s="139"/>
      <c r="R20" s="139"/>
      <c r="S20" s="139"/>
    </row>
    <row r="21" s="140" customFormat="1" ht="72.75" customHeight="1" spans="1:19">
      <c r="A21" s="168">
        <v>2</v>
      </c>
      <c r="B21" s="169" t="s">
        <v>65</v>
      </c>
      <c r="C21" s="160" t="s">
        <v>22</v>
      </c>
      <c r="D21" s="170" t="s">
        <v>66</v>
      </c>
      <c r="E21" s="168" t="s">
        <v>24</v>
      </c>
      <c r="F21" s="168" t="s">
        <v>67</v>
      </c>
      <c r="G21" s="168">
        <f>G12</f>
        <v>5</v>
      </c>
      <c r="H21" s="168" t="s">
        <v>36</v>
      </c>
      <c r="I21" s="221">
        <f t="shared" si="0"/>
        <v>1750</v>
      </c>
      <c r="J21" s="221">
        <f t="shared" si="1"/>
        <v>8750</v>
      </c>
      <c r="K21" s="216">
        <v>2500</v>
      </c>
      <c r="L21" s="223">
        <f t="shared" si="2"/>
        <v>12500</v>
      </c>
      <c r="M21" s="250"/>
      <c r="N21" s="248" t="s">
        <v>68</v>
      </c>
      <c r="O21" s="139"/>
      <c r="P21" s="139"/>
      <c r="Q21" s="139"/>
      <c r="R21" s="139"/>
      <c r="S21" s="139"/>
    </row>
    <row r="22" s="140" customFormat="1" ht="72.75" customHeight="1" spans="1:19">
      <c r="A22" s="168">
        <v>3</v>
      </c>
      <c r="B22" s="171" t="s">
        <v>69</v>
      </c>
      <c r="C22" s="160" t="s">
        <v>22</v>
      </c>
      <c r="D22" s="170" t="s">
        <v>66</v>
      </c>
      <c r="E22" s="168" t="s">
        <v>24</v>
      </c>
      <c r="F22" s="168" t="s">
        <v>67</v>
      </c>
      <c r="G22" s="204">
        <v>5</v>
      </c>
      <c r="H22" s="168" t="s">
        <v>36</v>
      </c>
      <c r="I22" s="221">
        <f t="shared" si="0"/>
        <v>1750</v>
      </c>
      <c r="J22" s="221">
        <f t="shared" si="1"/>
        <v>8750</v>
      </c>
      <c r="K22" s="216">
        <v>2500</v>
      </c>
      <c r="L22" s="223">
        <f t="shared" si="2"/>
        <v>12500</v>
      </c>
      <c r="M22" s="250"/>
      <c r="N22" s="248" t="s">
        <v>70</v>
      </c>
      <c r="O22" s="139"/>
      <c r="P22" s="139"/>
      <c r="Q22" s="139"/>
      <c r="R22" s="139"/>
      <c r="S22" s="139"/>
    </row>
    <row r="23" s="140" customFormat="1" ht="72.75" customHeight="1" spans="1:19">
      <c r="A23" s="168">
        <v>4</v>
      </c>
      <c r="B23" s="171" t="s">
        <v>71</v>
      </c>
      <c r="C23" s="160" t="s">
        <v>22</v>
      </c>
      <c r="D23" s="170" t="s">
        <v>72</v>
      </c>
      <c r="E23" s="168" t="s">
        <v>24</v>
      </c>
      <c r="F23" s="168" t="s">
        <v>73</v>
      </c>
      <c r="G23" s="204">
        <v>0</v>
      </c>
      <c r="H23" s="168" t="s">
        <v>36</v>
      </c>
      <c r="I23" s="221">
        <f t="shared" si="0"/>
        <v>3850</v>
      </c>
      <c r="J23" s="221">
        <f t="shared" si="1"/>
        <v>0</v>
      </c>
      <c r="K23" s="216">
        <v>5500</v>
      </c>
      <c r="L23" s="223">
        <f t="shared" si="2"/>
        <v>0</v>
      </c>
      <c r="M23" s="250"/>
      <c r="N23" s="248" t="s">
        <v>74</v>
      </c>
      <c r="O23" s="139"/>
      <c r="P23" s="139"/>
      <c r="Q23" s="139"/>
      <c r="R23" s="139"/>
      <c r="S23" s="139"/>
    </row>
    <row r="24" s="140" customFormat="1" ht="144.75" customHeight="1" spans="1:19">
      <c r="A24" s="168">
        <v>5</v>
      </c>
      <c r="B24" s="172" t="s">
        <v>75</v>
      </c>
      <c r="C24" s="160" t="s">
        <v>22</v>
      </c>
      <c r="D24" s="173" t="s">
        <v>76</v>
      </c>
      <c r="E24" s="205" t="s">
        <v>24</v>
      </c>
      <c r="F24" s="206" t="s">
        <v>77</v>
      </c>
      <c r="G24" s="207">
        <v>0</v>
      </c>
      <c r="H24" s="205" t="s">
        <v>36</v>
      </c>
      <c r="I24" s="221">
        <f t="shared" si="0"/>
        <v>3500</v>
      </c>
      <c r="J24" s="221">
        <f t="shared" si="1"/>
        <v>0</v>
      </c>
      <c r="K24" s="216">
        <v>5000</v>
      </c>
      <c r="L24" s="224">
        <f t="shared" si="2"/>
        <v>0</v>
      </c>
      <c r="M24" s="252"/>
      <c r="N24" s="253" t="s">
        <v>78</v>
      </c>
      <c r="O24" s="139"/>
      <c r="P24" s="139"/>
      <c r="Q24" s="139"/>
      <c r="R24" s="139"/>
      <c r="S24" s="139"/>
    </row>
    <row r="25" s="140" customFormat="1" ht="96.75" customHeight="1" spans="1:19">
      <c r="A25" s="169">
        <v>6</v>
      </c>
      <c r="B25" s="168" t="s">
        <v>79</v>
      </c>
      <c r="C25" s="174" t="s">
        <v>55</v>
      </c>
      <c r="D25" s="155" t="s">
        <v>66</v>
      </c>
      <c r="E25" s="168" t="s">
        <v>24</v>
      </c>
      <c r="F25" s="168" t="s">
        <v>67</v>
      </c>
      <c r="G25" s="204">
        <v>0</v>
      </c>
      <c r="H25" s="168" t="s">
        <v>36</v>
      </c>
      <c r="I25" s="216">
        <f t="shared" si="0"/>
        <v>1750</v>
      </c>
      <c r="J25" s="216">
        <f t="shared" si="1"/>
        <v>0</v>
      </c>
      <c r="K25" s="216">
        <v>2500</v>
      </c>
      <c r="L25" s="223">
        <f t="shared" si="2"/>
        <v>0</v>
      </c>
      <c r="M25" s="254"/>
      <c r="N25" s="248" t="s">
        <v>80</v>
      </c>
      <c r="O25" s="139"/>
      <c r="P25" s="139"/>
      <c r="Q25" s="139"/>
      <c r="R25" s="139"/>
      <c r="S25" s="139"/>
    </row>
    <row r="26" s="140" customFormat="1" ht="48.75" customHeight="1" spans="1:19">
      <c r="A26" s="169">
        <v>7</v>
      </c>
      <c r="B26" s="168" t="s">
        <v>81</v>
      </c>
      <c r="C26" s="174" t="s">
        <v>55</v>
      </c>
      <c r="D26" s="155" t="s">
        <v>82</v>
      </c>
      <c r="E26" s="168" t="s">
        <v>24</v>
      </c>
      <c r="F26" s="198" t="s">
        <v>83</v>
      </c>
      <c r="G26" s="284">
        <v>1</v>
      </c>
      <c r="H26" s="168" t="s">
        <v>36</v>
      </c>
      <c r="I26" s="216">
        <f t="shared" si="0"/>
        <v>1750</v>
      </c>
      <c r="J26" s="216">
        <f t="shared" si="1"/>
        <v>1750</v>
      </c>
      <c r="K26" s="216">
        <v>2500</v>
      </c>
      <c r="L26" s="223">
        <f t="shared" si="2"/>
        <v>2500</v>
      </c>
      <c r="M26" s="254"/>
      <c r="N26" s="155" t="s">
        <v>84</v>
      </c>
      <c r="O26" s="139"/>
      <c r="P26" s="139"/>
      <c r="Q26" s="139"/>
      <c r="R26" s="139"/>
      <c r="S26" s="139"/>
    </row>
    <row r="27" s="140" customFormat="1" ht="32.45" customHeight="1" spans="1:19">
      <c r="A27" s="153"/>
      <c r="B27" s="163" t="s">
        <v>58</v>
      </c>
      <c r="C27" s="164"/>
      <c r="D27" s="164"/>
      <c r="E27" s="164"/>
      <c r="F27" s="164"/>
      <c r="G27" s="164"/>
      <c r="H27" s="164"/>
      <c r="I27" s="219"/>
      <c r="J27" s="219">
        <f t="shared" si="1"/>
        <v>52500</v>
      </c>
      <c r="K27" s="219"/>
      <c r="L27" s="219">
        <f>SUM(L20:L25)</f>
        <v>75000</v>
      </c>
      <c r="M27" s="254"/>
      <c r="N27" s="246" t="s">
        <v>28</v>
      </c>
      <c r="O27" s="139"/>
      <c r="P27" s="139"/>
      <c r="Q27" s="139"/>
      <c r="R27" s="139"/>
      <c r="S27" s="139"/>
    </row>
    <row r="28" s="140" customFormat="1" ht="34" customHeight="1" spans="1:19">
      <c r="A28" s="175" t="s">
        <v>85</v>
      </c>
      <c r="B28" s="176" t="s">
        <v>86</v>
      </c>
      <c r="C28" s="177"/>
      <c r="D28" s="178"/>
      <c r="E28" s="177"/>
      <c r="F28" s="208"/>
      <c r="G28" s="177"/>
      <c r="H28" s="177"/>
      <c r="I28" s="225"/>
      <c r="J28" s="225"/>
      <c r="K28" s="225"/>
      <c r="L28" s="225"/>
      <c r="M28" s="177"/>
      <c r="N28" s="255"/>
      <c r="O28" s="139"/>
      <c r="P28" s="139"/>
      <c r="Q28" s="139"/>
      <c r="R28" s="139"/>
      <c r="S28" s="139"/>
    </row>
    <row r="29" s="140" customFormat="1" ht="83.75" customHeight="1" spans="1:19">
      <c r="A29" s="169">
        <v>1</v>
      </c>
      <c r="B29" s="154" t="s">
        <v>87</v>
      </c>
      <c r="C29" s="168" t="s">
        <v>55</v>
      </c>
      <c r="D29" s="179" t="s">
        <v>88</v>
      </c>
      <c r="E29" s="203" t="s">
        <v>89</v>
      </c>
      <c r="F29" s="203" t="s">
        <v>90</v>
      </c>
      <c r="G29" s="204">
        <v>0</v>
      </c>
      <c r="H29" s="198" t="s">
        <v>26</v>
      </c>
      <c r="I29" s="216">
        <f>K29*0.7</f>
        <v>33250</v>
      </c>
      <c r="J29" s="216">
        <f>L29*0.7</f>
        <v>0</v>
      </c>
      <c r="K29" s="223">
        <v>47500</v>
      </c>
      <c r="L29" s="223">
        <f>K29*G29</f>
        <v>0</v>
      </c>
      <c r="M29" s="156"/>
      <c r="N29" s="248" t="s">
        <v>91</v>
      </c>
      <c r="O29" s="139"/>
      <c r="P29" s="139"/>
      <c r="Q29" s="139"/>
      <c r="R29" s="139"/>
      <c r="S29" s="139"/>
    </row>
    <row r="30" s="140" customFormat="1" ht="84.3" customHeight="1" spans="1:19">
      <c r="A30" s="169">
        <v>2</v>
      </c>
      <c r="B30" s="180" t="s">
        <v>92</v>
      </c>
      <c r="C30" s="168" t="s">
        <v>55</v>
      </c>
      <c r="D30" s="168" t="s">
        <v>33</v>
      </c>
      <c r="E30" s="168" t="s">
        <v>33</v>
      </c>
      <c r="F30" s="168" t="s">
        <v>33</v>
      </c>
      <c r="G30" s="204">
        <v>0</v>
      </c>
      <c r="H30" s="168" t="s">
        <v>36</v>
      </c>
      <c r="I30" s="223" t="s">
        <v>33</v>
      </c>
      <c r="J30" s="223" t="s">
        <v>33</v>
      </c>
      <c r="K30" s="223" t="s">
        <v>33</v>
      </c>
      <c r="L30" s="223" t="s">
        <v>33</v>
      </c>
      <c r="M30" s="156"/>
      <c r="N30" s="248" t="s">
        <v>93</v>
      </c>
      <c r="O30" s="139"/>
      <c r="P30" s="139"/>
      <c r="Q30" s="139"/>
      <c r="R30" s="139"/>
      <c r="S30" s="139"/>
    </row>
    <row r="31" s="140" customFormat="1" ht="32.25" customHeight="1" spans="1:19">
      <c r="A31" s="181"/>
      <c r="B31" s="163" t="s">
        <v>58</v>
      </c>
      <c r="C31" s="164"/>
      <c r="D31" s="164"/>
      <c r="E31" s="164"/>
      <c r="F31" s="164"/>
      <c r="G31" s="164"/>
      <c r="H31" s="164"/>
      <c r="I31" s="219"/>
      <c r="J31" s="219">
        <f>L31*0.7</f>
        <v>0</v>
      </c>
      <c r="K31" s="219"/>
      <c r="L31" s="219">
        <f>SUM(L29:L30)</f>
        <v>0</v>
      </c>
      <c r="M31" s="160"/>
      <c r="N31" s="246" t="s">
        <v>28</v>
      </c>
      <c r="O31" s="139"/>
      <c r="P31" s="139"/>
      <c r="Q31" s="139"/>
      <c r="R31" s="139"/>
      <c r="S31" s="139"/>
    </row>
    <row r="32" s="139" customFormat="1" ht="29.35" customHeight="1" spans="1:14">
      <c r="A32" s="182" t="s">
        <v>94</v>
      </c>
      <c r="B32" s="176" t="s">
        <v>95</v>
      </c>
      <c r="C32" s="176"/>
      <c r="D32" s="183"/>
      <c r="E32" s="176"/>
      <c r="F32" s="186"/>
      <c r="G32" s="176"/>
      <c r="H32" s="176"/>
      <c r="I32" s="226"/>
      <c r="J32" s="226"/>
      <c r="K32" s="226"/>
      <c r="L32" s="226"/>
      <c r="M32" s="176"/>
      <c r="N32" s="255"/>
    </row>
    <row r="33" s="139" customFormat="1" ht="29.35" customHeight="1" spans="1:14">
      <c r="A33" s="181">
        <v>1</v>
      </c>
      <c r="B33" s="160" t="s">
        <v>96</v>
      </c>
      <c r="C33" s="168" t="s">
        <v>22</v>
      </c>
      <c r="D33" s="184" t="s">
        <v>97</v>
      </c>
      <c r="E33" s="160" t="s">
        <v>33</v>
      </c>
      <c r="F33" s="160" t="s">
        <v>33</v>
      </c>
      <c r="G33" s="160" t="s">
        <v>33</v>
      </c>
      <c r="H33" s="160" t="s">
        <v>33</v>
      </c>
      <c r="I33" s="223" t="s">
        <v>33</v>
      </c>
      <c r="J33" s="223" t="s">
        <v>33</v>
      </c>
      <c r="K33" s="216" t="s">
        <v>33</v>
      </c>
      <c r="L33" s="216" t="s">
        <v>33</v>
      </c>
      <c r="M33" s="156" t="s">
        <v>98</v>
      </c>
      <c r="N33" s="248" t="s">
        <v>99</v>
      </c>
    </row>
    <row r="34" s="139" customFormat="1" ht="29.35" customHeight="1" spans="1:14">
      <c r="A34" s="181">
        <v>2</v>
      </c>
      <c r="B34" s="160" t="s">
        <v>100</v>
      </c>
      <c r="C34" s="168" t="s">
        <v>22</v>
      </c>
      <c r="D34" s="155" t="s">
        <v>101</v>
      </c>
      <c r="E34" s="168" t="s">
        <v>24</v>
      </c>
      <c r="F34" s="160" t="s">
        <v>33</v>
      </c>
      <c r="G34" s="209">
        <v>1</v>
      </c>
      <c r="H34" s="160" t="s">
        <v>26</v>
      </c>
      <c r="I34" s="216">
        <f>K34*0.7</f>
        <v>14700</v>
      </c>
      <c r="J34" s="216">
        <f>L34*0.7</f>
        <v>14700</v>
      </c>
      <c r="K34" s="216">
        <f>G20*3000+G21*1500+G22*1500+G23*1500+G15*600+G16*600+G29*9000+3000+5000*IF(G5+G6=0,0,1)</f>
        <v>21000</v>
      </c>
      <c r="L34" s="216">
        <f>K34</f>
        <v>21000</v>
      </c>
      <c r="M34" s="156"/>
      <c r="N34" s="246" t="s">
        <v>28</v>
      </c>
    </row>
    <row r="35" s="139" customFormat="1" ht="29.35" customHeight="1" spans="1:14">
      <c r="A35" s="185"/>
      <c r="B35" s="163" t="s">
        <v>58</v>
      </c>
      <c r="C35" s="164"/>
      <c r="D35" s="164"/>
      <c r="E35" s="164"/>
      <c r="F35" s="164"/>
      <c r="G35" s="164"/>
      <c r="H35" s="164"/>
      <c r="I35" s="219"/>
      <c r="J35" s="219">
        <f>L35*0.7</f>
        <v>14700</v>
      </c>
      <c r="K35" s="227"/>
      <c r="L35" s="219">
        <f>L34</f>
        <v>21000</v>
      </c>
      <c r="M35" s="160"/>
      <c r="N35" s="246" t="s">
        <v>28</v>
      </c>
    </row>
    <row r="36" s="139" customFormat="1" ht="29.35" customHeight="1" spans="1:14">
      <c r="A36" s="186" t="s">
        <v>102</v>
      </c>
      <c r="B36" s="187" t="s">
        <v>103</v>
      </c>
      <c r="C36" s="187"/>
      <c r="D36" s="188"/>
      <c r="E36" s="187"/>
      <c r="F36" s="210"/>
      <c r="G36" s="187"/>
      <c r="H36" s="187"/>
      <c r="I36" s="228"/>
      <c r="J36" s="228"/>
      <c r="K36" s="228"/>
      <c r="L36" s="228"/>
      <c r="M36" s="187"/>
      <c r="N36" s="256"/>
    </row>
    <row r="37" s="139" customFormat="1" ht="29.35" customHeight="1" spans="1:16">
      <c r="A37" s="160">
        <v>1</v>
      </c>
      <c r="B37" s="160" t="s">
        <v>104</v>
      </c>
      <c r="C37" s="160" t="s">
        <v>22</v>
      </c>
      <c r="D37" s="155" t="s">
        <v>105</v>
      </c>
      <c r="E37" s="160" t="s">
        <v>33</v>
      </c>
      <c r="F37" s="160" t="s">
        <v>33</v>
      </c>
      <c r="G37" s="160">
        <v>1</v>
      </c>
      <c r="H37" s="160" t="s">
        <v>26</v>
      </c>
      <c r="I37" s="216">
        <f>K37*0.7</f>
        <v>8981</v>
      </c>
      <c r="J37" s="216">
        <f t="shared" ref="J37:J42" si="3">L37*0.7</f>
        <v>8981</v>
      </c>
      <c r="K37" s="216">
        <f>(L31+L18)*13%+L35*6%</f>
        <v>12830</v>
      </c>
      <c r="L37" s="216">
        <f>K37</f>
        <v>12830</v>
      </c>
      <c r="M37" s="160"/>
      <c r="N37" s="246" t="s">
        <v>28</v>
      </c>
      <c r="P37" s="139" t="s">
        <v>106</v>
      </c>
    </row>
    <row r="38" s="139" customFormat="1" ht="29.35" customHeight="1" spans="1:14">
      <c r="A38" s="160"/>
      <c r="B38" s="163" t="s">
        <v>58</v>
      </c>
      <c r="C38" s="164"/>
      <c r="D38" s="164"/>
      <c r="E38" s="164"/>
      <c r="F38" s="164"/>
      <c r="G38" s="164"/>
      <c r="H38" s="164"/>
      <c r="I38" s="219"/>
      <c r="J38" s="219">
        <f t="shared" si="3"/>
        <v>8981</v>
      </c>
      <c r="K38" s="229"/>
      <c r="L38" s="219">
        <f>L37</f>
        <v>12830</v>
      </c>
      <c r="M38" s="160"/>
      <c r="N38" s="246" t="s">
        <v>28</v>
      </c>
    </row>
    <row r="39" s="139" customFormat="1" ht="33.65" customHeight="1" spans="1:14">
      <c r="A39" s="189" t="s">
        <v>107</v>
      </c>
      <c r="B39" s="190"/>
      <c r="C39" s="190"/>
      <c r="D39" s="190"/>
      <c r="E39" s="190"/>
      <c r="F39" s="190"/>
      <c r="G39" s="190"/>
      <c r="H39" s="190"/>
      <c r="I39" s="230"/>
      <c r="J39" s="231">
        <f t="shared" si="3"/>
        <v>138481</v>
      </c>
      <c r="K39" s="230"/>
      <c r="L39" s="232">
        <f>L38+L35+L31+L27+L18</f>
        <v>197830</v>
      </c>
      <c r="M39" s="257"/>
      <c r="N39" s="246" t="s">
        <v>28</v>
      </c>
    </row>
    <row r="40" s="139" customFormat="1" ht="37.2" customHeight="1" spans="1:14">
      <c r="A40" s="191" t="s">
        <v>108</v>
      </c>
      <c r="B40" s="192"/>
      <c r="C40" s="192"/>
      <c r="D40" s="192"/>
      <c r="E40" s="192"/>
      <c r="F40" s="192"/>
      <c r="G40" s="192"/>
      <c r="H40" s="192"/>
      <c r="I40" s="233"/>
      <c r="J40" s="234">
        <f t="shared" si="3"/>
        <v>6230</v>
      </c>
      <c r="K40" s="235"/>
      <c r="L40" s="236">
        <f>L18*10%</f>
        <v>8900</v>
      </c>
      <c r="M40" s="258" t="s">
        <v>109</v>
      </c>
      <c r="N40" s="246" t="s">
        <v>28</v>
      </c>
    </row>
    <row r="41" s="139" customFormat="1" ht="37.2" customHeight="1" spans="1:14">
      <c r="A41" s="191" t="s">
        <v>110</v>
      </c>
      <c r="B41" s="192"/>
      <c r="C41" s="192"/>
      <c r="D41" s="192"/>
      <c r="E41" s="192"/>
      <c r="F41" s="192"/>
      <c r="G41" s="192"/>
      <c r="H41" s="192"/>
      <c r="I41" s="233"/>
      <c r="J41" s="234">
        <f t="shared" si="3"/>
        <v>17220</v>
      </c>
      <c r="K41" s="235"/>
      <c r="L41" s="236">
        <f>(L31+L27+L18)*15%</f>
        <v>24600</v>
      </c>
      <c r="M41" s="258" t="s">
        <v>111</v>
      </c>
      <c r="N41" s="246" t="s">
        <v>28</v>
      </c>
    </row>
    <row r="42" s="139" customFormat="1" ht="37.2" customHeight="1" spans="1:14">
      <c r="A42" s="191" t="s">
        <v>112</v>
      </c>
      <c r="B42" s="192"/>
      <c r="C42" s="192"/>
      <c r="D42" s="192"/>
      <c r="E42" s="192"/>
      <c r="F42" s="192"/>
      <c r="G42" s="192"/>
      <c r="H42" s="192"/>
      <c r="I42" s="230"/>
      <c r="J42" s="234">
        <f t="shared" si="3"/>
        <v>22960</v>
      </c>
      <c r="K42" s="237"/>
      <c r="L42" s="237">
        <f>(L31+L27+L18)*20%</f>
        <v>32800</v>
      </c>
      <c r="M42" s="258" t="s">
        <v>113</v>
      </c>
      <c r="N42" s="246" t="s">
        <v>28</v>
      </c>
    </row>
    <row r="43" ht="108.55" customHeight="1" spans="1:19">
      <c r="A43" s="14" t="s">
        <v>114</v>
      </c>
      <c r="B43" s="28"/>
      <c r="C43" s="28"/>
      <c r="D43" s="193"/>
      <c r="E43" s="28"/>
      <c r="F43" s="211"/>
      <c r="G43" s="28"/>
      <c r="H43" s="28"/>
      <c r="I43" s="238"/>
      <c r="J43" s="238"/>
      <c r="K43" s="238"/>
      <c r="L43" s="238"/>
      <c r="M43" s="259"/>
      <c r="N43" s="246" t="s">
        <v>28</v>
      </c>
      <c r="O43" s="139"/>
      <c r="P43" s="139"/>
      <c r="Q43" s="139"/>
      <c r="R43" s="139"/>
      <c r="S43" s="139"/>
    </row>
    <row r="44" customHeight="1" spans="1:19">
      <c r="A44" s="194"/>
      <c r="B44" s="195"/>
      <c r="C44" s="195"/>
      <c r="D44" s="195"/>
      <c r="E44" s="195"/>
      <c r="F44" s="212"/>
      <c r="G44" s="195"/>
      <c r="H44" s="195"/>
      <c r="I44" s="239"/>
      <c r="J44" s="239"/>
      <c r="K44" s="239"/>
      <c r="L44" s="239"/>
      <c r="M44" s="195"/>
      <c r="N44" s="195"/>
      <c r="P44" s="139"/>
      <c r="Q44" s="139"/>
      <c r="R44" s="139"/>
      <c r="S44" s="139"/>
    </row>
    <row r="45" customHeight="1" spans="14:19">
      <c r="N45" s="142"/>
      <c r="P45" s="139"/>
      <c r="Q45" s="139"/>
      <c r="R45" s="139"/>
      <c r="S45" s="139"/>
    </row>
    <row r="46" customHeight="1" spans="14:19">
      <c r="N46" s="142"/>
      <c r="P46" s="139"/>
      <c r="Q46" s="139"/>
      <c r="R46" s="139"/>
      <c r="S46" s="139"/>
    </row>
    <row r="47" customHeight="1" spans="14:19">
      <c r="N47" s="142"/>
      <c r="P47" s="139"/>
      <c r="Q47" s="139"/>
      <c r="R47" s="139"/>
      <c r="S47" s="139"/>
    </row>
    <row r="48" customHeight="1" spans="14:19">
      <c r="N48" s="142"/>
      <c r="P48" s="139"/>
      <c r="Q48" s="139"/>
      <c r="R48" s="139"/>
      <c r="S48" s="139"/>
    </row>
    <row r="49" customHeight="1" spans="14:19">
      <c r="N49" s="142"/>
      <c r="P49" s="139"/>
      <c r="Q49" s="139"/>
      <c r="R49" s="139"/>
      <c r="S49" s="139"/>
    </row>
    <row r="50" customHeight="1" spans="14:19">
      <c r="N50" s="142"/>
      <c r="P50" s="139"/>
      <c r="Q50" s="139"/>
      <c r="R50" s="139"/>
      <c r="S50" s="139"/>
    </row>
    <row r="51" customHeight="1" spans="14:19">
      <c r="N51" s="142"/>
      <c r="P51" s="139"/>
      <c r="Q51" s="139"/>
      <c r="R51" s="139"/>
      <c r="S51" s="139"/>
    </row>
    <row r="52" customHeight="1" spans="14:19">
      <c r="N52" s="142"/>
      <c r="P52" s="139"/>
      <c r="Q52" s="139"/>
      <c r="R52" s="139"/>
      <c r="S52" s="139"/>
    </row>
    <row r="53" customHeight="1" spans="14:19">
      <c r="N53" s="142"/>
      <c r="P53" s="139"/>
      <c r="Q53" s="139"/>
      <c r="R53" s="139"/>
      <c r="S53" s="139"/>
    </row>
    <row r="54" customHeight="1" spans="14:19">
      <c r="N54" s="142"/>
      <c r="P54" s="139"/>
      <c r="Q54" s="139"/>
      <c r="R54" s="139"/>
      <c r="S54" s="139"/>
    </row>
    <row r="55" customHeight="1" spans="14:19">
      <c r="N55" s="142"/>
      <c r="P55" s="139"/>
      <c r="Q55" s="139"/>
      <c r="R55" s="139"/>
      <c r="S55" s="139"/>
    </row>
    <row r="56" customHeight="1" spans="14:19">
      <c r="N56" s="142"/>
      <c r="P56" s="139"/>
      <c r="Q56" s="139"/>
      <c r="R56" s="139"/>
      <c r="S56" s="139"/>
    </row>
    <row r="57" customHeight="1" spans="14:19">
      <c r="N57" s="142"/>
      <c r="P57" s="139"/>
      <c r="Q57" s="139"/>
      <c r="R57" s="139"/>
      <c r="S57" s="139"/>
    </row>
    <row r="58" customHeight="1" spans="14:19">
      <c r="N58" s="142"/>
      <c r="P58" s="139"/>
      <c r="Q58" s="139"/>
      <c r="R58" s="139"/>
      <c r="S58" s="139"/>
    </row>
    <row r="59" customHeight="1" spans="14:19">
      <c r="N59" s="142"/>
      <c r="P59" s="139"/>
      <c r="Q59" s="139"/>
      <c r="R59" s="139"/>
      <c r="S59" s="139"/>
    </row>
    <row r="60" customHeight="1" spans="14:19">
      <c r="N60" s="142"/>
      <c r="P60" s="139"/>
      <c r="Q60" s="139"/>
      <c r="R60" s="139"/>
      <c r="S60" s="139"/>
    </row>
    <row r="61" customHeight="1" spans="14:19">
      <c r="N61" s="142"/>
      <c r="P61" s="139"/>
      <c r="Q61" s="139"/>
      <c r="R61" s="139"/>
      <c r="S61" s="139"/>
    </row>
    <row r="62" customHeight="1" spans="14:19">
      <c r="N62" s="142"/>
      <c r="P62" s="139"/>
      <c r="Q62" s="139"/>
      <c r="R62" s="139"/>
      <c r="S62" s="139"/>
    </row>
    <row r="63" customHeight="1" spans="14:19">
      <c r="N63" s="142"/>
      <c r="P63" s="139"/>
      <c r="Q63" s="139"/>
      <c r="R63" s="139"/>
      <c r="S63" s="139"/>
    </row>
    <row r="64" customHeight="1" spans="14:19">
      <c r="N64" s="142"/>
      <c r="P64" s="139"/>
      <c r="Q64" s="139"/>
      <c r="R64" s="139"/>
      <c r="S64" s="139"/>
    </row>
    <row r="65" customHeight="1" spans="14:19">
      <c r="N65" s="142"/>
      <c r="P65" s="139"/>
      <c r="Q65" s="139"/>
      <c r="R65" s="139"/>
      <c r="S65" s="139"/>
    </row>
    <row r="66" customHeight="1" spans="14:19">
      <c r="N66" s="142"/>
      <c r="P66" s="139"/>
      <c r="Q66" s="139"/>
      <c r="R66" s="139"/>
      <c r="S66" s="139"/>
    </row>
    <row r="67" customHeight="1" spans="14:19">
      <c r="N67" s="142"/>
      <c r="P67" s="139"/>
      <c r="Q67" s="139"/>
      <c r="R67" s="139"/>
      <c r="S67" s="139"/>
    </row>
    <row r="68" customHeight="1" spans="14:19">
      <c r="N68" s="142"/>
      <c r="P68" s="139"/>
      <c r="Q68" s="139"/>
      <c r="R68" s="139"/>
      <c r="S68" s="139"/>
    </row>
    <row r="69" customHeight="1" spans="14:14">
      <c r="N69" s="142"/>
    </row>
    <row r="70" customHeight="1" spans="14:14">
      <c r="N70" s="142"/>
    </row>
    <row r="71" customHeight="1" spans="14:14">
      <c r="N71" s="142"/>
    </row>
    <row r="72" customHeight="1" spans="14:14">
      <c r="N72" s="142"/>
    </row>
    <row r="73" customHeight="1" spans="14:14">
      <c r="N73" s="142"/>
    </row>
    <row r="74" customHeight="1" spans="14:14">
      <c r="N74" s="142"/>
    </row>
    <row r="75" customHeight="1" spans="14:14">
      <c r="N75" s="142"/>
    </row>
    <row r="76" customHeight="1" spans="14:14">
      <c r="N76" s="142"/>
    </row>
    <row r="77" customHeight="1" spans="14:14">
      <c r="N77" s="142"/>
    </row>
    <row r="78" customHeight="1" spans="14:14">
      <c r="N78" s="142"/>
    </row>
    <row r="79" customHeight="1" spans="14:14">
      <c r="N79" s="142"/>
    </row>
    <row r="80" customHeight="1" spans="14:14">
      <c r="N80" s="142"/>
    </row>
    <row r="81" customHeight="1" spans="14:14">
      <c r="N81" s="142"/>
    </row>
    <row r="82" customHeight="1" spans="14:14">
      <c r="N82" s="142"/>
    </row>
    <row r="83" customHeight="1" spans="14:14">
      <c r="N83" s="142"/>
    </row>
    <row r="84" customHeight="1" spans="14:14">
      <c r="N84" s="142"/>
    </row>
    <row r="85" customHeight="1" spans="14:14">
      <c r="N85" s="142"/>
    </row>
    <row r="86" customHeight="1" spans="14:14">
      <c r="N86" s="142"/>
    </row>
    <row r="87" customHeight="1" spans="14:14">
      <c r="N87" s="142"/>
    </row>
    <row r="88" customHeight="1" spans="14:14">
      <c r="N88" s="142"/>
    </row>
    <row r="89" customHeight="1" spans="14:14">
      <c r="N89" s="142"/>
    </row>
    <row r="90" customHeight="1" spans="14:14">
      <c r="N90" s="142"/>
    </row>
    <row r="91" customHeight="1" spans="14:14">
      <c r="N91" s="142"/>
    </row>
    <row r="92" customHeight="1" spans="14:14">
      <c r="N92" s="142"/>
    </row>
    <row r="93" customHeight="1" spans="14:14">
      <c r="N93" s="142"/>
    </row>
    <row r="94" customHeight="1" spans="14:14">
      <c r="N94" s="142"/>
    </row>
    <row r="95" customHeight="1" spans="14:14">
      <c r="N95" s="142"/>
    </row>
    <row r="96" customHeight="1" spans="14:14">
      <c r="N96" s="142"/>
    </row>
    <row r="97" customHeight="1" spans="14:14">
      <c r="N97" s="142"/>
    </row>
    <row r="98" customHeight="1" spans="14:14">
      <c r="N98" s="142"/>
    </row>
    <row r="99" customHeight="1" spans="14:14">
      <c r="N99" s="142"/>
    </row>
    <row r="100" customHeight="1" spans="14:14">
      <c r="N100" s="142"/>
    </row>
    <row r="101" customHeight="1" spans="14:14">
      <c r="N101" s="142"/>
    </row>
    <row r="102" customHeight="1" spans="14:14">
      <c r="N102" s="142"/>
    </row>
    <row r="103" customHeight="1" spans="14:14">
      <c r="N103" s="142"/>
    </row>
    <row r="104" customHeight="1" spans="14:14">
      <c r="N104" s="142"/>
    </row>
    <row r="105" customHeight="1" spans="14:14">
      <c r="N105" s="142"/>
    </row>
    <row r="106" customHeight="1" spans="14:14">
      <c r="N106" s="142"/>
    </row>
    <row r="107" customHeight="1" spans="14:14">
      <c r="N107" s="142"/>
    </row>
    <row r="108" customHeight="1" spans="14:14">
      <c r="N108" s="142"/>
    </row>
    <row r="109" customHeight="1" spans="14:14">
      <c r="N109" s="142"/>
    </row>
    <row r="110" customHeight="1" spans="14:14">
      <c r="N110" s="142"/>
    </row>
    <row r="111" customHeight="1" spans="14:14">
      <c r="N111" s="142"/>
    </row>
    <row r="112" customHeight="1" spans="14:14">
      <c r="N112" s="142"/>
    </row>
    <row r="113" customHeight="1" spans="14:14">
      <c r="N113" s="142"/>
    </row>
    <row r="114" customHeight="1" spans="14:14">
      <c r="N114" s="142"/>
    </row>
    <row r="115" customHeight="1" spans="14:14">
      <c r="N115" s="142"/>
    </row>
    <row r="116" customHeight="1" spans="14:14">
      <c r="N116" s="142"/>
    </row>
    <row r="117" customHeight="1" spans="14:14">
      <c r="N117" s="142"/>
    </row>
    <row r="118" customHeight="1" spans="14:14">
      <c r="N118" s="142"/>
    </row>
    <row r="119" customHeight="1" spans="14:14">
      <c r="N119" s="142"/>
    </row>
    <row r="120" customHeight="1" spans="14:14">
      <c r="N120" s="142"/>
    </row>
    <row r="121" customHeight="1" spans="14:14">
      <c r="N121" s="142"/>
    </row>
    <row r="122" customHeight="1" spans="14:14">
      <c r="N122" s="142"/>
    </row>
    <row r="123" customHeight="1" spans="14:14">
      <c r="N123" s="142"/>
    </row>
    <row r="124" customHeight="1" spans="14:14">
      <c r="N124" s="142"/>
    </row>
    <row r="125" customHeight="1" spans="14:14">
      <c r="N125" s="142"/>
    </row>
    <row r="126" customHeight="1" spans="14:14">
      <c r="N126" s="142"/>
    </row>
    <row r="127" customHeight="1" spans="14:14">
      <c r="N127" s="142"/>
    </row>
    <row r="128" customHeight="1" spans="14:14">
      <c r="N128" s="142"/>
    </row>
    <row r="129" customHeight="1" spans="14:14">
      <c r="N129" s="142"/>
    </row>
    <row r="130" customHeight="1" spans="14:14">
      <c r="N130" s="142"/>
    </row>
    <row r="131" customHeight="1" spans="14:14">
      <c r="N131" s="142"/>
    </row>
    <row r="132" customHeight="1" spans="14:14">
      <c r="N132" s="142"/>
    </row>
    <row r="133" customHeight="1" spans="14:14">
      <c r="N133" s="142"/>
    </row>
    <row r="134" customHeight="1" spans="14:14">
      <c r="N134" s="142"/>
    </row>
    <row r="135" customHeight="1" spans="14:14">
      <c r="N135" s="142"/>
    </row>
    <row r="136" customHeight="1" spans="14:14">
      <c r="N136" s="142"/>
    </row>
    <row r="137" customHeight="1" spans="14:14">
      <c r="N137" s="142"/>
    </row>
    <row r="138" customHeight="1" spans="14:14">
      <c r="N138" s="142"/>
    </row>
    <row r="139" customHeight="1" spans="14:14">
      <c r="N139" s="142"/>
    </row>
    <row r="140" customHeight="1" spans="14:14">
      <c r="N140" s="142"/>
    </row>
    <row r="141" customHeight="1" spans="14:14">
      <c r="N141" s="142"/>
    </row>
    <row r="142" customHeight="1" spans="14:14">
      <c r="N142" s="142"/>
    </row>
    <row r="143" customHeight="1" spans="14:14">
      <c r="N143" s="142"/>
    </row>
    <row r="144" customHeight="1" spans="14:14">
      <c r="N144" s="142"/>
    </row>
    <row r="145" customHeight="1" spans="14:14">
      <c r="N145" s="142"/>
    </row>
    <row r="146" customHeight="1" spans="14:14">
      <c r="N146" s="142"/>
    </row>
    <row r="147" customHeight="1" spans="14:14">
      <c r="N147" s="142"/>
    </row>
    <row r="148" customHeight="1" spans="14:14">
      <c r="N148" s="142"/>
    </row>
    <row r="149" customHeight="1" spans="14:14">
      <c r="N149" s="142"/>
    </row>
    <row r="150" customHeight="1" spans="14:14">
      <c r="N150" s="142"/>
    </row>
    <row r="151" customHeight="1" spans="14:14">
      <c r="N151" s="142"/>
    </row>
    <row r="152" customHeight="1" spans="14:14">
      <c r="N152" s="142"/>
    </row>
    <row r="153" customHeight="1" spans="14:14">
      <c r="N153" s="142"/>
    </row>
    <row r="154" customHeight="1" spans="14:14">
      <c r="N154" s="142"/>
    </row>
    <row r="155" customHeight="1" spans="14:14">
      <c r="N155" s="142"/>
    </row>
    <row r="156" customHeight="1" spans="14:14">
      <c r="N156" s="142"/>
    </row>
    <row r="157" customHeight="1" spans="14:14">
      <c r="N157" s="142"/>
    </row>
    <row r="158" customHeight="1" spans="14:14">
      <c r="N158" s="142"/>
    </row>
    <row r="159" customHeight="1" spans="14:14">
      <c r="N159" s="142"/>
    </row>
    <row r="160" customHeight="1" spans="14:14">
      <c r="N160" s="142"/>
    </row>
    <row r="161" customHeight="1" spans="14:14">
      <c r="N161" s="142"/>
    </row>
    <row r="162" customHeight="1" spans="14:14">
      <c r="N162" s="142"/>
    </row>
    <row r="163" customHeight="1" spans="14:14">
      <c r="N163" s="142"/>
    </row>
    <row r="164" customHeight="1" spans="14:14">
      <c r="N164" s="142"/>
    </row>
    <row r="165" customHeight="1" spans="14:14">
      <c r="N165" s="142"/>
    </row>
    <row r="166" customHeight="1" spans="14:14">
      <c r="N166" s="142"/>
    </row>
    <row r="167" customHeight="1" spans="14:14">
      <c r="N167" s="142"/>
    </row>
    <row r="168" customHeight="1" spans="14:14">
      <c r="N168" s="142"/>
    </row>
    <row r="169" customHeight="1" spans="14:14">
      <c r="N169" s="142"/>
    </row>
    <row r="170" customHeight="1" spans="14:14">
      <c r="N170" s="142"/>
    </row>
    <row r="171" customHeight="1" spans="14:14">
      <c r="N171" s="142"/>
    </row>
    <row r="172" customHeight="1" spans="14:14">
      <c r="N172" s="142"/>
    </row>
    <row r="173" customHeight="1" spans="14:14">
      <c r="N173" s="142"/>
    </row>
    <row r="174" customHeight="1" spans="14:14">
      <c r="N174" s="142"/>
    </row>
    <row r="175" customHeight="1" spans="14:14">
      <c r="N175" s="142"/>
    </row>
    <row r="176" customHeight="1" spans="14:14">
      <c r="N176" s="142"/>
    </row>
    <row r="177" customHeight="1" spans="14:14">
      <c r="N177" s="142"/>
    </row>
    <row r="178" customHeight="1" spans="14:14">
      <c r="N178" s="142"/>
    </row>
    <row r="179" customHeight="1" spans="14:14">
      <c r="N179" s="142"/>
    </row>
    <row r="180" customHeight="1" spans="14:14">
      <c r="N180" s="142"/>
    </row>
    <row r="181" customHeight="1" spans="14:14">
      <c r="N181" s="142"/>
    </row>
    <row r="182" customHeight="1" spans="14:14">
      <c r="N182" s="142"/>
    </row>
    <row r="183" customHeight="1" spans="14:14">
      <c r="N183" s="142"/>
    </row>
    <row r="184" customHeight="1" spans="14:14">
      <c r="N184" s="142"/>
    </row>
    <row r="185" customHeight="1" spans="14:14">
      <c r="N185" s="142"/>
    </row>
    <row r="186" customHeight="1" spans="14:14">
      <c r="N186" s="142"/>
    </row>
    <row r="187" customHeight="1" spans="14:14">
      <c r="N187" s="142"/>
    </row>
    <row r="188" customHeight="1" spans="14:14">
      <c r="N188" s="142"/>
    </row>
    <row r="189" customHeight="1" spans="14:14">
      <c r="N189" s="142"/>
    </row>
    <row r="190" customHeight="1" spans="14:14">
      <c r="N190" s="142"/>
    </row>
    <row r="191" customHeight="1" spans="14:14">
      <c r="N191" s="142"/>
    </row>
    <row r="192" customHeight="1" spans="14:14">
      <c r="N192" s="142"/>
    </row>
    <row r="193" customHeight="1" spans="14:14">
      <c r="N193" s="142"/>
    </row>
    <row r="194" customHeight="1" spans="14:14">
      <c r="N194" s="142"/>
    </row>
    <row r="195" customHeight="1" spans="14:14">
      <c r="N195" s="142"/>
    </row>
    <row r="196" customHeight="1" spans="14:14">
      <c r="N196" s="142"/>
    </row>
    <row r="197" customHeight="1" spans="14:14">
      <c r="N197" s="142"/>
    </row>
    <row r="198" customHeight="1" spans="14:14">
      <c r="N198" s="142"/>
    </row>
    <row r="199" customHeight="1" spans="14:14">
      <c r="N199" s="142"/>
    </row>
    <row r="200" customHeight="1" spans="14:14">
      <c r="N200" s="142"/>
    </row>
    <row r="201" customHeight="1" spans="14:14">
      <c r="N201" s="142"/>
    </row>
    <row r="202" customHeight="1" spans="14:14">
      <c r="N202" s="142"/>
    </row>
    <row r="203" customHeight="1" spans="14:14">
      <c r="N203" s="142"/>
    </row>
  </sheetData>
  <mergeCells count="28">
    <mergeCell ref="A1:M1"/>
    <mergeCell ref="B3:M3"/>
    <mergeCell ref="Q13:S13"/>
    <mergeCell ref="Q15:S15"/>
    <mergeCell ref="Q17:S17"/>
    <mergeCell ref="B18:H18"/>
    <mergeCell ref="B19:M19"/>
    <mergeCell ref="B27:H27"/>
    <mergeCell ref="B28:M28"/>
    <mergeCell ref="B31:H31"/>
    <mergeCell ref="B32:M32"/>
    <mergeCell ref="B35:H35"/>
    <mergeCell ref="B36:M36"/>
    <mergeCell ref="B38:H38"/>
    <mergeCell ref="A39:H39"/>
    <mergeCell ref="A40:H40"/>
    <mergeCell ref="A41:H41"/>
    <mergeCell ref="A42:H42"/>
    <mergeCell ref="A43:M43"/>
    <mergeCell ref="A13:A15"/>
    <mergeCell ref="B4:B10"/>
    <mergeCell ref="B11:B16"/>
    <mergeCell ref="C4:C10"/>
    <mergeCell ref="C11:C16"/>
    <mergeCell ref="D5:D10"/>
    <mergeCell ref="D12:D16"/>
    <mergeCell ref="M4:M10"/>
    <mergeCell ref="M11:M1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202"/>
  <sheetViews>
    <sheetView workbookViewId="0">
      <selection activeCell="A1" sqref="A1:M1"/>
    </sheetView>
  </sheetViews>
  <sheetFormatPr defaultColWidth="10" defaultRowHeight="16.5" customHeight="1"/>
  <cols>
    <col min="1" max="1" width="6.16666666666667" style="141" customWidth="1"/>
    <col min="2" max="2" width="17.125" style="141" customWidth="1"/>
    <col min="3" max="3" width="14.9583333333333" style="141" customWidth="1"/>
    <col min="4" max="4" width="46.05" style="142" customWidth="1"/>
    <col min="5" max="5" width="10" style="141" customWidth="1"/>
    <col min="6" max="6" width="31.5083333333333" style="141" customWidth="1"/>
    <col min="7" max="7" width="12.1666666666667" style="141" customWidth="1"/>
    <col min="8" max="8" width="10.6" style="141" customWidth="1"/>
    <col min="9" max="11" width="13" style="143" customWidth="1"/>
    <col min="12" max="12" width="13.9833333333333" style="143" customWidth="1"/>
    <col min="13" max="13" width="41.45" style="141" customWidth="1"/>
    <col min="14" max="14" width="38.2083333333333" style="144" customWidth="1"/>
    <col min="15" max="15" width="22.1833333333333" customWidth="1"/>
    <col min="16" max="16" width="26.875" hidden="1" customWidth="1"/>
    <col min="17" max="17" width="14.5" hidden="1" customWidth="1"/>
    <col min="18" max="18" width="14.125" hidden="1" customWidth="1"/>
    <col min="19" max="19" width="28.625" hidden="1" customWidth="1"/>
  </cols>
  <sheetData>
    <row r="1" s="137" customFormat="1" ht="44.5" customHeight="1" spans="1:14">
      <c r="A1" s="145" t="s">
        <v>0</v>
      </c>
      <c r="B1" s="146"/>
      <c r="C1" s="146"/>
      <c r="D1" s="147"/>
      <c r="E1" s="196"/>
      <c r="F1" s="146"/>
      <c r="G1" s="196"/>
      <c r="H1" s="196"/>
      <c r="I1" s="213"/>
      <c r="J1" s="213"/>
      <c r="K1" s="213"/>
      <c r="L1" s="213"/>
      <c r="M1" s="240"/>
      <c r="N1" s="241"/>
    </row>
    <row r="2" s="138" customFormat="1" ht="39.85" customHeight="1" spans="1:14">
      <c r="A2" s="148" t="s">
        <v>1</v>
      </c>
      <c r="B2" s="148" t="s">
        <v>2</v>
      </c>
      <c r="C2" s="148" t="s">
        <v>3</v>
      </c>
      <c r="D2" s="149" t="s">
        <v>4</v>
      </c>
      <c r="E2" s="148" t="s">
        <v>5</v>
      </c>
      <c r="F2" s="148" t="s">
        <v>6</v>
      </c>
      <c r="G2" s="148" t="s">
        <v>7</v>
      </c>
      <c r="H2" s="148" t="s">
        <v>8</v>
      </c>
      <c r="I2" s="214" t="s">
        <v>9</v>
      </c>
      <c r="J2" s="214" t="s">
        <v>10</v>
      </c>
      <c r="K2" s="214" t="s">
        <v>11</v>
      </c>
      <c r="L2" s="214" t="s">
        <v>12</v>
      </c>
      <c r="M2" s="242" t="s">
        <v>13</v>
      </c>
      <c r="N2" s="243" t="s">
        <v>14</v>
      </c>
    </row>
    <row r="3" s="139" customFormat="1" ht="39.85" customHeight="1" spans="1:19">
      <c r="A3" s="150" t="s">
        <v>15</v>
      </c>
      <c r="B3" s="151" t="s">
        <v>16</v>
      </c>
      <c r="C3" s="151"/>
      <c r="D3" s="152"/>
      <c r="E3" s="151"/>
      <c r="F3" s="197"/>
      <c r="G3" s="151"/>
      <c r="H3" s="151"/>
      <c r="I3" s="215"/>
      <c r="J3" s="215"/>
      <c r="K3" s="215"/>
      <c r="L3" s="215"/>
      <c r="M3" s="151"/>
      <c r="N3" s="244" t="s">
        <v>17</v>
      </c>
      <c r="P3" s="245"/>
      <c r="Q3" s="247" t="s">
        <v>18</v>
      </c>
      <c r="R3" s="247" t="s">
        <v>19</v>
      </c>
      <c r="S3" s="247" t="s">
        <v>20</v>
      </c>
    </row>
    <row r="4" s="139" customFormat="1" ht="62.8" customHeight="1" spans="1:19">
      <c r="A4" s="153">
        <v>1</v>
      </c>
      <c r="B4" s="154" t="s">
        <v>21</v>
      </c>
      <c r="C4" s="154" t="s">
        <v>22</v>
      </c>
      <c r="D4" s="155" t="s">
        <v>115</v>
      </c>
      <c r="E4" s="160" t="s">
        <v>24</v>
      </c>
      <c r="F4" s="160" t="s">
        <v>25</v>
      </c>
      <c r="G4" s="160">
        <v>1</v>
      </c>
      <c r="H4" s="198" t="s">
        <v>26</v>
      </c>
      <c r="I4" s="216">
        <f>K4*0.7</f>
        <v>43400</v>
      </c>
      <c r="J4" s="216">
        <f>L4*0.7</f>
        <v>43400</v>
      </c>
      <c r="K4" s="217">
        <f>G5*55000+G6*45000+G7*35000+G8*3000+G9*3000+G10*2000-K20</f>
        <v>62000</v>
      </c>
      <c r="L4" s="216">
        <f>K4*G4</f>
        <v>62000</v>
      </c>
      <c r="M4" s="155" t="s">
        <v>116</v>
      </c>
      <c r="N4" s="246" t="s">
        <v>28</v>
      </c>
      <c r="P4" s="247" t="s">
        <v>29</v>
      </c>
      <c r="Q4" s="245"/>
      <c r="R4" s="28"/>
      <c r="S4" s="245" t="s">
        <v>30</v>
      </c>
    </row>
    <row r="5" s="139" customFormat="1" ht="49.5" customHeight="1" spans="1:19">
      <c r="A5" s="153">
        <v>1.1</v>
      </c>
      <c r="B5" s="156"/>
      <c r="C5" s="156"/>
      <c r="D5" s="157" t="s">
        <v>31</v>
      </c>
      <c r="E5" s="160" t="s">
        <v>24</v>
      </c>
      <c r="F5" s="199" t="s">
        <v>32</v>
      </c>
      <c r="G5" s="200">
        <v>0</v>
      </c>
      <c r="H5" s="198" t="s">
        <v>26</v>
      </c>
      <c r="I5" s="218" t="s">
        <v>33</v>
      </c>
      <c r="J5" s="218" t="s">
        <v>33</v>
      </c>
      <c r="K5" s="218" t="s">
        <v>33</v>
      </c>
      <c r="L5" s="218" t="s">
        <v>33</v>
      </c>
      <c r="M5" s="156"/>
      <c r="N5" s="248" t="s">
        <v>34</v>
      </c>
      <c r="P5" s="247" t="s">
        <v>32</v>
      </c>
      <c r="Q5" s="245"/>
      <c r="R5" s="28"/>
      <c r="S5" s="28"/>
    </row>
    <row r="6" s="139" customFormat="1" ht="49.5" customHeight="1" spans="1:19">
      <c r="A6" s="153">
        <v>1.2</v>
      </c>
      <c r="B6" s="156"/>
      <c r="C6" s="156"/>
      <c r="D6" s="158"/>
      <c r="E6" s="160" t="s">
        <v>24</v>
      </c>
      <c r="F6" s="199" t="s">
        <v>117</v>
      </c>
      <c r="G6" s="201">
        <v>0</v>
      </c>
      <c r="H6" s="198" t="s">
        <v>36</v>
      </c>
      <c r="I6" s="218" t="s">
        <v>33</v>
      </c>
      <c r="J6" s="218" t="s">
        <v>33</v>
      </c>
      <c r="K6" s="218" t="s">
        <v>33</v>
      </c>
      <c r="L6" s="218" t="s">
        <v>33</v>
      </c>
      <c r="M6" s="156"/>
      <c r="N6" s="248" t="s">
        <v>34</v>
      </c>
      <c r="P6" s="247" t="s">
        <v>35</v>
      </c>
      <c r="Q6" s="245"/>
      <c r="R6" s="245"/>
      <c r="S6" s="245"/>
    </row>
    <row r="7" s="139" customFormat="1" ht="49.5" customHeight="1" spans="1:19">
      <c r="A7" s="153">
        <v>1.3</v>
      </c>
      <c r="B7" s="156"/>
      <c r="C7" s="156"/>
      <c r="D7" s="158"/>
      <c r="E7" s="160" t="s">
        <v>24</v>
      </c>
      <c r="F7" s="199" t="s">
        <v>118</v>
      </c>
      <c r="G7" s="201">
        <v>5</v>
      </c>
      <c r="H7" s="198" t="s">
        <v>36</v>
      </c>
      <c r="I7" s="218" t="s">
        <v>33</v>
      </c>
      <c r="J7" s="218" t="s">
        <v>33</v>
      </c>
      <c r="K7" s="218" t="s">
        <v>33</v>
      </c>
      <c r="L7" s="218" t="s">
        <v>33</v>
      </c>
      <c r="M7" s="156"/>
      <c r="N7" s="248" t="s">
        <v>34</v>
      </c>
      <c r="P7" s="247" t="s">
        <v>37</v>
      </c>
      <c r="Q7" s="245"/>
      <c r="R7" s="245"/>
      <c r="S7" s="245"/>
    </row>
    <row r="8" s="139" customFormat="1" ht="49.5" customHeight="1" spans="1:19">
      <c r="A8" s="153">
        <v>1.4</v>
      </c>
      <c r="B8" s="156"/>
      <c r="C8" s="156"/>
      <c r="D8" s="158"/>
      <c r="E8" s="160" t="s">
        <v>24</v>
      </c>
      <c r="F8" s="199" t="s">
        <v>38</v>
      </c>
      <c r="G8" s="200">
        <v>4</v>
      </c>
      <c r="H8" s="198" t="s">
        <v>26</v>
      </c>
      <c r="I8" s="218" t="s">
        <v>33</v>
      </c>
      <c r="J8" s="218" t="s">
        <v>33</v>
      </c>
      <c r="K8" s="218" t="s">
        <v>33</v>
      </c>
      <c r="L8" s="218" t="s">
        <v>33</v>
      </c>
      <c r="M8" s="156"/>
      <c r="N8" s="248" t="s">
        <v>34</v>
      </c>
      <c r="P8" s="247" t="s">
        <v>38</v>
      </c>
      <c r="Q8" s="245"/>
      <c r="R8" s="245"/>
      <c r="S8" s="245"/>
    </row>
    <row r="9" s="139" customFormat="1" ht="49.5" customHeight="1" spans="1:19">
      <c r="A9" s="153">
        <v>1.5</v>
      </c>
      <c r="B9" s="156"/>
      <c r="C9" s="156"/>
      <c r="D9" s="158"/>
      <c r="E9" s="160" t="s">
        <v>24</v>
      </c>
      <c r="F9" s="199" t="s">
        <v>39</v>
      </c>
      <c r="G9" s="200">
        <v>0</v>
      </c>
      <c r="H9" s="198" t="s">
        <v>26</v>
      </c>
      <c r="I9" s="218" t="s">
        <v>33</v>
      </c>
      <c r="J9" s="218" t="s">
        <v>33</v>
      </c>
      <c r="K9" s="218" t="s">
        <v>33</v>
      </c>
      <c r="L9" s="218" t="s">
        <v>33</v>
      </c>
      <c r="M9" s="156"/>
      <c r="N9" s="248" t="s">
        <v>34</v>
      </c>
      <c r="P9" s="247" t="s">
        <v>40</v>
      </c>
      <c r="Q9" s="245"/>
      <c r="R9" s="245"/>
      <c r="S9" s="245"/>
    </row>
    <row r="10" s="139" customFormat="1" ht="49.5" customHeight="1" spans="1:19">
      <c r="A10" s="153">
        <v>1.6</v>
      </c>
      <c r="B10" s="156"/>
      <c r="C10" s="156"/>
      <c r="D10" s="158"/>
      <c r="E10" s="160" t="s">
        <v>24</v>
      </c>
      <c r="F10" s="199" t="s">
        <v>41</v>
      </c>
      <c r="G10" s="200">
        <v>0</v>
      </c>
      <c r="H10" s="198" t="s">
        <v>26</v>
      </c>
      <c r="I10" s="218" t="s">
        <v>33</v>
      </c>
      <c r="J10" s="218" t="s">
        <v>33</v>
      </c>
      <c r="K10" s="218" t="s">
        <v>33</v>
      </c>
      <c r="L10" s="218" t="s">
        <v>33</v>
      </c>
      <c r="M10" s="156"/>
      <c r="N10" s="248" t="s">
        <v>42</v>
      </c>
      <c r="P10" s="247" t="s">
        <v>41</v>
      </c>
      <c r="Q10" s="245"/>
      <c r="R10" s="245"/>
      <c r="S10" s="245"/>
    </row>
    <row r="11" s="139" customFormat="1" ht="37.75" customHeight="1" spans="1:19">
      <c r="A11" s="159">
        <v>2</v>
      </c>
      <c r="B11" s="160" t="s">
        <v>43</v>
      </c>
      <c r="C11" s="160" t="s">
        <v>22</v>
      </c>
      <c r="D11" s="155" t="s">
        <v>119</v>
      </c>
      <c r="E11" s="160" t="s">
        <v>24</v>
      </c>
      <c r="F11" s="160" t="s">
        <v>25</v>
      </c>
      <c r="G11" s="198">
        <v>1</v>
      </c>
      <c r="H11" s="198" t="s">
        <v>26</v>
      </c>
      <c r="I11" s="216">
        <f>K11*0.7</f>
        <v>17500</v>
      </c>
      <c r="J11" s="216">
        <f>L11*0.7</f>
        <v>17500</v>
      </c>
      <c r="K11" s="218">
        <f>G12*4000+G13*1000+G14*350+G15*350+G16*350</f>
        <v>25000</v>
      </c>
      <c r="L11" s="216">
        <f>K11*G11</f>
        <v>25000</v>
      </c>
      <c r="M11" s="155" t="s">
        <v>120</v>
      </c>
      <c r="N11" s="246" t="s">
        <v>28</v>
      </c>
      <c r="P11" s="247" t="s">
        <v>46</v>
      </c>
      <c r="Q11" s="245"/>
      <c r="R11" s="245" t="s">
        <v>30</v>
      </c>
      <c r="S11" s="245"/>
    </row>
    <row r="12" s="139" customFormat="1" ht="38.4" customHeight="1" spans="1:19">
      <c r="A12" s="153">
        <v>2.1</v>
      </c>
      <c r="B12" s="156"/>
      <c r="C12" s="156"/>
      <c r="D12" s="157" t="s">
        <v>47</v>
      </c>
      <c r="E12" s="160" t="s">
        <v>24</v>
      </c>
      <c r="F12" s="160" t="s">
        <v>48</v>
      </c>
      <c r="G12" s="200">
        <v>5</v>
      </c>
      <c r="H12" s="198" t="s">
        <v>26</v>
      </c>
      <c r="I12" s="218" t="s">
        <v>33</v>
      </c>
      <c r="J12" s="218" t="s">
        <v>33</v>
      </c>
      <c r="K12" s="218" t="s">
        <v>33</v>
      </c>
      <c r="L12" s="218" t="s">
        <v>33</v>
      </c>
      <c r="M12" s="156"/>
      <c r="N12" s="248" t="s">
        <v>49</v>
      </c>
      <c r="P12" s="38"/>
      <c r="Q12" s="38"/>
      <c r="R12" s="38"/>
      <c r="S12" s="38"/>
    </row>
    <row r="13" s="139" customFormat="1" ht="38.4" customHeight="1" spans="1:19">
      <c r="A13" s="153">
        <v>2.2</v>
      </c>
      <c r="B13" s="156"/>
      <c r="C13" s="156"/>
      <c r="D13" s="158"/>
      <c r="E13" s="160" t="s">
        <v>24</v>
      </c>
      <c r="F13" s="199" t="s">
        <v>38</v>
      </c>
      <c r="G13" s="200">
        <v>5</v>
      </c>
      <c r="H13" s="198" t="s">
        <v>36</v>
      </c>
      <c r="I13" s="218" t="s">
        <v>33</v>
      </c>
      <c r="J13" s="218" t="s">
        <v>33</v>
      </c>
      <c r="K13" s="218" t="s">
        <v>33</v>
      </c>
      <c r="L13" s="218" t="s">
        <v>33</v>
      </c>
      <c r="M13" s="156"/>
      <c r="N13" s="248" t="s">
        <v>49</v>
      </c>
      <c r="P13" s="38"/>
      <c r="Q13" s="38"/>
      <c r="R13" s="38"/>
      <c r="S13" s="38"/>
    </row>
    <row r="14" s="139" customFormat="1" ht="38.4" customHeight="1" spans="1:19">
      <c r="A14" s="153"/>
      <c r="B14" s="156"/>
      <c r="C14" s="156"/>
      <c r="D14" s="158"/>
      <c r="E14" s="160" t="s">
        <v>24</v>
      </c>
      <c r="F14" s="199" t="s">
        <v>39</v>
      </c>
      <c r="G14" s="200">
        <v>0</v>
      </c>
      <c r="H14" s="198" t="s">
        <v>36</v>
      </c>
      <c r="I14" s="218" t="s">
        <v>33</v>
      </c>
      <c r="J14" s="218" t="s">
        <v>33</v>
      </c>
      <c r="K14" s="218" t="s">
        <v>33</v>
      </c>
      <c r="L14" s="218" t="s">
        <v>33</v>
      </c>
      <c r="M14" s="156"/>
      <c r="N14" s="248" t="s">
        <v>49</v>
      </c>
      <c r="P14" s="247" t="s">
        <v>50</v>
      </c>
      <c r="Q14" s="260"/>
      <c r="R14" s="192"/>
      <c r="S14" s="261"/>
    </row>
    <row r="15" s="139" customFormat="1" ht="38.4" customHeight="1" spans="1:19">
      <c r="A15" s="161"/>
      <c r="B15" s="156"/>
      <c r="C15" s="156"/>
      <c r="D15" s="158"/>
      <c r="E15" s="160" t="s">
        <v>24</v>
      </c>
      <c r="F15" s="199" t="s">
        <v>41</v>
      </c>
      <c r="G15" s="200">
        <v>0</v>
      </c>
      <c r="H15" s="198" t="s">
        <v>36</v>
      </c>
      <c r="I15" s="218" t="s">
        <v>33</v>
      </c>
      <c r="J15" s="218" t="s">
        <v>33</v>
      </c>
      <c r="K15" s="218" t="s">
        <v>33</v>
      </c>
      <c r="L15" s="218" t="s">
        <v>33</v>
      </c>
      <c r="M15" s="156"/>
      <c r="N15" s="248" t="s">
        <v>49</v>
      </c>
      <c r="P15" s="247"/>
      <c r="Q15" s="260"/>
      <c r="R15" s="260"/>
      <c r="S15" s="260"/>
    </row>
    <row r="16" s="139" customFormat="1" ht="38.4" customHeight="1" spans="1:19">
      <c r="A16" s="153">
        <v>2.3</v>
      </c>
      <c r="B16" s="156"/>
      <c r="C16" s="156"/>
      <c r="D16" s="158"/>
      <c r="E16" s="160" t="s">
        <v>24</v>
      </c>
      <c r="F16" s="199" t="s">
        <v>52</v>
      </c>
      <c r="G16" s="200">
        <v>0</v>
      </c>
      <c r="H16" s="198" t="s">
        <v>36</v>
      </c>
      <c r="I16" s="218" t="s">
        <v>33</v>
      </c>
      <c r="J16" s="218" t="s">
        <v>33</v>
      </c>
      <c r="K16" s="218" t="s">
        <v>33</v>
      </c>
      <c r="L16" s="218" t="s">
        <v>33</v>
      </c>
      <c r="M16" s="156"/>
      <c r="N16" s="248" t="s">
        <v>53</v>
      </c>
      <c r="P16" s="247" t="s">
        <v>51</v>
      </c>
      <c r="Q16" s="260"/>
      <c r="R16" s="192"/>
      <c r="S16" s="261"/>
    </row>
    <row r="17" s="139" customFormat="1" ht="47.45" customHeight="1" spans="1:19">
      <c r="A17" s="159">
        <v>3</v>
      </c>
      <c r="B17" s="162" t="s">
        <v>54</v>
      </c>
      <c r="C17" s="154" t="s">
        <v>55</v>
      </c>
      <c r="D17" s="155" t="s">
        <v>56</v>
      </c>
      <c r="E17" s="160" t="s">
        <v>24</v>
      </c>
      <c r="F17" s="160" t="s">
        <v>25</v>
      </c>
      <c r="G17" s="200">
        <v>0</v>
      </c>
      <c r="H17" s="198" t="s">
        <v>26</v>
      </c>
      <c r="I17" s="216">
        <f>K17*0.7</f>
        <v>8400</v>
      </c>
      <c r="J17" s="216">
        <f>L17*0.7</f>
        <v>0</v>
      </c>
      <c r="K17" s="216">
        <v>12000</v>
      </c>
      <c r="L17" s="216">
        <f>K17*G17</f>
        <v>0</v>
      </c>
      <c r="M17" s="155"/>
      <c r="N17" s="248" t="s">
        <v>57</v>
      </c>
      <c r="P17" s="247" t="s">
        <v>51</v>
      </c>
      <c r="Q17" s="260"/>
      <c r="R17" s="192"/>
      <c r="S17" s="261"/>
    </row>
    <row r="18" s="139" customFormat="1" ht="32.45" customHeight="1" spans="1:14">
      <c r="A18" s="153"/>
      <c r="B18" s="163" t="s">
        <v>58</v>
      </c>
      <c r="C18" s="164"/>
      <c r="D18" s="164"/>
      <c r="E18" s="164"/>
      <c r="F18" s="164"/>
      <c r="G18" s="164"/>
      <c r="H18" s="164"/>
      <c r="I18" s="219"/>
      <c r="J18" s="219">
        <f>L18*0.7</f>
        <v>60900</v>
      </c>
      <c r="K18" s="219"/>
      <c r="L18" s="219">
        <f>SUM(L4:L17)</f>
        <v>87000</v>
      </c>
      <c r="M18" s="160"/>
      <c r="N18" s="249" t="s">
        <v>28</v>
      </c>
    </row>
    <row r="19" s="139" customFormat="1" ht="30.15" customHeight="1" spans="1:14">
      <c r="A19" s="150" t="s">
        <v>59</v>
      </c>
      <c r="B19" s="165" t="s">
        <v>121</v>
      </c>
      <c r="C19" s="166"/>
      <c r="D19" s="167"/>
      <c r="E19" s="166"/>
      <c r="F19" s="202"/>
      <c r="G19" s="166"/>
      <c r="H19" s="166"/>
      <c r="I19" s="220"/>
      <c r="J19" s="220"/>
      <c r="K19" s="220"/>
      <c r="L19" s="220"/>
      <c r="M19" s="166"/>
      <c r="N19" s="245"/>
    </row>
    <row r="20" s="140" customFormat="1" ht="56.75" customHeight="1" spans="1:19">
      <c r="A20" s="168">
        <v>1</v>
      </c>
      <c r="B20" s="169" t="s">
        <v>61</v>
      </c>
      <c r="C20" s="160" t="s">
        <v>22</v>
      </c>
      <c r="D20" s="170" t="s">
        <v>62</v>
      </c>
      <c r="E20" s="168" t="s">
        <v>24</v>
      </c>
      <c r="F20" s="203" t="s">
        <v>63</v>
      </c>
      <c r="G20" s="204">
        <v>1</v>
      </c>
      <c r="H20" s="168" t="s">
        <v>36</v>
      </c>
      <c r="I20" s="221">
        <f t="shared" ref="I20:I25" si="0">K20*0.7</f>
        <v>87500</v>
      </c>
      <c r="J20" s="221">
        <f t="shared" ref="J20:J26" si="1">L20*0.7</f>
        <v>87500</v>
      </c>
      <c r="K20" s="222">
        <v>125000</v>
      </c>
      <c r="L20" s="223">
        <f t="shared" ref="L20:L25" si="2">K20*G20</f>
        <v>125000</v>
      </c>
      <c r="M20" s="250"/>
      <c r="N20" s="251" t="s">
        <v>64</v>
      </c>
      <c r="O20" s="139"/>
      <c r="P20" s="139"/>
      <c r="Q20" s="139"/>
      <c r="R20" s="139"/>
      <c r="S20" s="139"/>
    </row>
    <row r="21" s="140" customFormat="1" ht="72.75" customHeight="1" spans="1:19">
      <c r="A21" s="168">
        <v>2</v>
      </c>
      <c r="B21" s="169" t="s">
        <v>65</v>
      </c>
      <c r="C21" s="160" t="s">
        <v>22</v>
      </c>
      <c r="D21" s="170" t="s">
        <v>122</v>
      </c>
      <c r="E21" s="168" t="s">
        <v>24</v>
      </c>
      <c r="F21" s="168" t="s">
        <v>123</v>
      </c>
      <c r="G21" s="204">
        <v>5</v>
      </c>
      <c r="H21" s="168" t="s">
        <v>36</v>
      </c>
      <c r="I21" s="221">
        <f t="shared" si="0"/>
        <v>1400</v>
      </c>
      <c r="J21" s="221">
        <f t="shared" si="1"/>
        <v>7000</v>
      </c>
      <c r="K21" s="216">
        <v>2000</v>
      </c>
      <c r="L21" s="223">
        <f t="shared" si="2"/>
        <v>10000</v>
      </c>
      <c r="M21" s="250"/>
      <c r="N21" s="248" t="s">
        <v>68</v>
      </c>
      <c r="O21" s="139"/>
      <c r="P21" s="139"/>
      <c r="Q21" s="139"/>
      <c r="R21" s="139"/>
      <c r="S21" s="139"/>
    </row>
    <row r="22" s="140" customFormat="1" ht="72.75" customHeight="1" spans="1:19">
      <c r="A22" s="168">
        <v>3</v>
      </c>
      <c r="B22" s="171" t="s">
        <v>69</v>
      </c>
      <c r="C22" s="160" t="s">
        <v>22</v>
      </c>
      <c r="D22" s="170" t="s">
        <v>122</v>
      </c>
      <c r="E22" s="168" t="s">
        <v>24</v>
      </c>
      <c r="F22" s="168" t="s">
        <v>123</v>
      </c>
      <c r="G22" s="204">
        <v>5</v>
      </c>
      <c r="H22" s="168" t="s">
        <v>36</v>
      </c>
      <c r="I22" s="221">
        <f t="shared" si="0"/>
        <v>1750</v>
      </c>
      <c r="J22" s="221">
        <f t="shared" si="1"/>
        <v>8750</v>
      </c>
      <c r="K22" s="216">
        <v>2500</v>
      </c>
      <c r="L22" s="223">
        <f t="shared" si="2"/>
        <v>12500</v>
      </c>
      <c r="M22" s="250"/>
      <c r="N22" s="248" t="s">
        <v>70</v>
      </c>
      <c r="O22" s="139"/>
      <c r="P22" s="139"/>
      <c r="Q22" s="139"/>
      <c r="R22" s="139"/>
      <c r="S22" s="139"/>
    </row>
    <row r="23" s="140" customFormat="1" ht="72.75" customHeight="1" spans="1:19">
      <c r="A23" s="168">
        <v>4</v>
      </c>
      <c r="B23" s="171" t="s">
        <v>71</v>
      </c>
      <c r="C23" s="160" t="s">
        <v>22</v>
      </c>
      <c r="D23" s="170" t="s">
        <v>72</v>
      </c>
      <c r="E23" s="168" t="s">
        <v>24</v>
      </c>
      <c r="F23" s="168" t="s">
        <v>124</v>
      </c>
      <c r="G23" s="204">
        <v>0</v>
      </c>
      <c r="H23" s="168" t="s">
        <v>36</v>
      </c>
      <c r="I23" s="221">
        <f t="shared" si="0"/>
        <v>3850</v>
      </c>
      <c r="J23" s="221">
        <f t="shared" si="1"/>
        <v>0</v>
      </c>
      <c r="K23" s="216">
        <v>5500</v>
      </c>
      <c r="L23" s="223">
        <f t="shared" si="2"/>
        <v>0</v>
      </c>
      <c r="M23" s="250"/>
      <c r="N23" s="248" t="s">
        <v>74</v>
      </c>
      <c r="O23" s="139"/>
      <c r="P23" s="139"/>
      <c r="Q23" s="139"/>
      <c r="R23" s="139"/>
      <c r="S23" s="139"/>
    </row>
    <row r="24" s="140" customFormat="1" ht="144.75" customHeight="1" spans="1:19">
      <c r="A24" s="168">
        <v>5</v>
      </c>
      <c r="B24" s="172" t="s">
        <v>75</v>
      </c>
      <c r="C24" s="160" t="s">
        <v>22</v>
      </c>
      <c r="D24" s="173" t="s">
        <v>125</v>
      </c>
      <c r="E24" s="205" t="s">
        <v>24</v>
      </c>
      <c r="F24" s="206" t="s">
        <v>126</v>
      </c>
      <c r="G24" s="207">
        <v>0</v>
      </c>
      <c r="H24" s="205" t="s">
        <v>36</v>
      </c>
      <c r="I24" s="221">
        <f t="shared" si="0"/>
        <v>3500</v>
      </c>
      <c r="J24" s="221">
        <f t="shared" si="1"/>
        <v>0</v>
      </c>
      <c r="K24" s="216">
        <v>5000</v>
      </c>
      <c r="L24" s="224">
        <f t="shared" si="2"/>
        <v>0</v>
      </c>
      <c r="M24" s="252"/>
      <c r="N24" s="253" t="s">
        <v>78</v>
      </c>
      <c r="O24" s="139"/>
      <c r="P24" s="139"/>
      <c r="Q24" s="139"/>
      <c r="R24" s="139"/>
      <c r="S24" s="139"/>
    </row>
    <row r="25" s="140" customFormat="1" ht="96.75" customHeight="1" spans="1:19">
      <c r="A25" s="169">
        <v>6</v>
      </c>
      <c r="B25" s="168" t="s">
        <v>79</v>
      </c>
      <c r="C25" s="174" t="s">
        <v>55</v>
      </c>
      <c r="D25" s="155" t="s">
        <v>122</v>
      </c>
      <c r="E25" s="168" t="s">
        <v>24</v>
      </c>
      <c r="F25" s="168" t="s">
        <v>123</v>
      </c>
      <c r="G25" s="204">
        <v>0</v>
      </c>
      <c r="H25" s="168" t="s">
        <v>36</v>
      </c>
      <c r="I25" s="216">
        <f t="shared" si="0"/>
        <v>1400</v>
      </c>
      <c r="J25" s="216">
        <f t="shared" si="1"/>
        <v>0</v>
      </c>
      <c r="K25" s="216">
        <v>2000</v>
      </c>
      <c r="L25" s="223">
        <f t="shared" si="2"/>
        <v>0</v>
      </c>
      <c r="M25" s="254"/>
      <c r="N25" s="248" t="s">
        <v>80</v>
      </c>
      <c r="O25" s="139"/>
      <c r="P25" s="139"/>
      <c r="Q25" s="139"/>
      <c r="R25" s="139"/>
      <c r="S25" s="139"/>
    </row>
    <row r="26" s="140" customFormat="1" ht="32.45" customHeight="1" spans="1:19">
      <c r="A26" s="153"/>
      <c r="B26" s="163" t="s">
        <v>58</v>
      </c>
      <c r="C26" s="164"/>
      <c r="D26" s="164"/>
      <c r="E26" s="164"/>
      <c r="F26" s="164"/>
      <c r="G26" s="164"/>
      <c r="H26" s="164"/>
      <c r="I26" s="219"/>
      <c r="J26" s="219">
        <f t="shared" si="1"/>
        <v>103250</v>
      </c>
      <c r="K26" s="219"/>
      <c r="L26" s="219">
        <f>SUM(L20:L25)</f>
        <v>147500</v>
      </c>
      <c r="M26" s="254"/>
      <c r="N26" s="246" t="s">
        <v>28</v>
      </c>
      <c r="O26" s="139"/>
      <c r="P26" s="139"/>
      <c r="Q26" s="139"/>
      <c r="R26" s="139"/>
      <c r="S26" s="139"/>
    </row>
    <row r="27" s="140" customFormat="1" ht="34" customHeight="1" spans="1:19">
      <c r="A27" s="175" t="s">
        <v>85</v>
      </c>
      <c r="B27" s="176" t="s">
        <v>86</v>
      </c>
      <c r="C27" s="177"/>
      <c r="D27" s="178"/>
      <c r="E27" s="177"/>
      <c r="F27" s="208"/>
      <c r="G27" s="177"/>
      <c r="H27" s="177"/>
      <c r="I27" s="225"/>
      <c r="J27" s="225"/>
      <c r="K27" s="225"/>
      <c r="L27" s="225"/>
      <c r="M27" s="177"/>
      <c r="N27" s="255"/>
      <c r="O27" s="139"/>
      <c r="P27" s="139"/>
      <c r="Q27" s="139"/>
      <c r="R27" s="139"/>
      <c r="S27" s="139"/>
    </row>
    <row r="28" s="140" customFormat="1" ht="60.75" customHeight="1" spans="1:19">
      <c r="A28" s="169">
        <v>1</v>
      </c>
      <c r="B28" s="154" t="s">
        <v>87</v>
      </c>
      <c r="C28" s="168" t="s">
        <v>55</v>
      </c>
      <c r="D28" s="179" t="s">
        <v>88</v>
      </c>
      <c r="E28" s="203" t="s">
        <v>89</v>
      </c>
      <c r="F28" s="203" t="s">
        <v>90</v>
      </c>
      <c r="G28" s="204">
        <v>0</v>
      </c>
      <c r="H28" s="198" t="s">
        <v>26</v>
      </c>
      <c r="I28" s="216">
        <f>K28*0.7</f>
        <v>33250</v>
      </c>
      <c r="J28" s="216">
        <f>L28*0.7</f>
        <v>0</v>
      </c>
      <c r="K28" s="223">
        <v>47500</v>
      </c>
      <c r="L28" s="223">
        <f>K28*G28</f>
        <v>0</v>
      </c>
      <c r="M28" s="156"/>
      <c r="N28" s="248" t="s">
        <v>127</v>
      </c>
      <c r="O28" s="139"/>
      <c r="P28" s="139"/>
      <c r="Q28" s="139"/>
      <c r="R28" s="139"/>
      <c r="S28" s="139"/>
    </row>
    <row r="29" s="140" customFormat="1" ht="84.3" customHeight="1" spans="1:19">
      <c r="A29" s="169">
        <v>2</v>
      </c>
      <c r="B29" s="180" t="s">
        <v>92</v>
      </c>
      <c r="C29" s="168" t="s">
        <v>55</v>
      </c>
      <c r="D29" s="168" t="s">
        <v>33</v>
      </c>
      <c r="E29" s="168" t="s">
        <v>33</v>
      </c>
      <c r="F29" s="168" t="s">
        <v>33</v>
      </c>
      <c r="G29" s="204">
        <v>0</v>
      </c>
      <c r="H29" s="168" t="s">
        <v>36</v>
      </c>
      <c r="I29" s="223" t="s">
        <v>33</v>
      </c>
      <c r="J29" s="223" t="s">
        <v>33</v>
      </c>
      <c r="K29" s="223" t="s">
        <v>33</v>
      </c>
      <c r="L29" s="223" t="s">
        <v>33</v>
      </c>
      <c r="M29" s="156"/>
      <c r="N29" s="248" t="s">
        <v>128</v>
      </c>
      <c r="O29" s="139"/>
      <c r="P29" s="139"/>
      <c r="Q29" s="139"/>
      <c r="R29" s="139"/>
      <c r="S29" s="139"/>
    </row>
    <row r="30" s="140" customFormat="1" ht="32.25" customHeight="1" spans="1:19">
      <c r="A30" s="181"/>
      <c r="B30" s="163" t="s">
        <v>58</v>
      </c>
      <c r="C30" s="164"/>
      <c r="D30" s="164"/>
      <c r="E30" s="164"/>
      <c r="F30" s="164"/>
      <c r="G30" s="164"/>
      <c r="H30" s="164"/>
      <c r="I30" s="219"/>
      <c r="J30" s="219">
        <f>L30*0.7</f>
        <v>0</v>
      </c>
      <c r="K30" s="219"/>
      <c r="L30" s="219">
        <f>SUM(L28:L29)</f>
        <v>0</v>
      </c>
      <c r="M30" s="160"/>
      <c r="N30" s="246" t="s">
        <v>28</v>
      </c>
      <c r="O30" s="139"/>
      <c r="P30" s="139"/>
      <c r="Q30" s="139"/>
      <c r="R30" s="139"/>
      <c r="S30" s="139"/>
    </row>
    <row r="31" s="139" customFormat="1" ht="29.35" customHeight="1" spans="1:14">
      <c r="A31" s="182" t="s">
        <v>94</v>
      </c>
      <c r="B31" s="176" t="s">
        <v>129</v>
      </c>
      <c r="C31" s="176"/>
      <c r="D31" s="183"/>
      <c r="E31" s="176"/>
      <c r="F31" s="186"/>
      <c r="G31" s="176"/>
      <c r="H31" s="176"/>
      <c r="I31" s="226"/>
      <c r="J31" s="226"/>
      <c r="K31" s="226"/>
      <c r="L31" s="226"/>
      <c r="M31" s="176"/>
      <c r="N31" s="255"/>
    </row>
    <row r="32" s="139" customFormat="1" ht="29.35" customHeight="1" spans="1:14">
      <c r="A32" s="181">
        <v>1</v>
      </c>
      <c r="B32" s="160" t="s">
        <v>96</v>
      </c>
      <c r="C32" s="160" t="s">
        <v>22</v>
      </c>
      <c r="D32" s="184" t="s">
        <v>97</v>
      </c>
      <c r="E32" s="160" t="s">
        <v>33</v>
      </c>
      <c r="F32" s="160" t="s">
        <v>33</v>
      </c>
      <c r="G32" s="160" t="s">
        <v>33</v>
      </c>
      <c r="H32" s="160" t="s">
        <v>33</v>
      </c>
      <c r="I32" s="223" t="s">
        <v>33</v>
      </c>
      <c r="J32" s="223" t="s">
        <v>33</v>
      </c>
      <c r="K32" s="216" t="s">
        <v>33</v>
      </c>
      <c r="L32" s="216" t="s">
        <v>33</v>
      </c>
      <c r="M32" s="156" t="s">
        <v>98</v>
      </c>
      <c r="N32" s="248" t="s">
        <v>130</v>
      </c>
    </row>
    <row r="33" s="139" customFormat="1" ht="29.35" customHeight="1" spans="1:14">
      <c r="A33" s="181">
        <v>2</v>
      </c>
      <c r="B33" s="160" t="s">
        <v>100</v>
      </c>
      <c r="C33" s="160" t="s">
        <v>22</v>
      </c>
      <c r="D33" s="155" t="s">
        <v>101</v>
      </c>
      <c r="E33" s="168" t="s">
        <v>24</v>
      </c>
      <c r="F33" s="160" t="s">
        <v>33</v>
      </c>
      <c r="G33" s="209">
        <v>1</v>
      </c>
      <c r="H33" s="160" t="s">
        <v>26</v>
      </c>
      <c r="I33" s="216">
        <f>K33*0.7</f>
        <v>14700</v>
      </c>
      <c r="J33" s="216">
        <f>L33*0.7</f>
        <v>14700</v>
      </c>
      <c r="K33" s="216">
        <f>G20*3000+G21*1500+G22*1500+G23*1500+G16*600+G28*9000+3000+5000*IF(G5+G6=0,0,1)</f>
        <v>21000</v>
      </c>
      <c r="L33" s="216">
        <f>K33</f>
        <v>21000</v>
      </c>
      <c r="M33" s="156"/>
      <c r="N33" s="246" t="s">
        <v>28</v>
      </c>
    </row>
    <row r="34" s="139" customFormat="1" ht="29.35" customHeight="1" spans="1:14">
      <c r="A34" s="185"/>
      <c r="B34" s="163" t="s">
        <v>58</v>
      </c>
      <c r="C34" s="164"/>
      <c r="D34" s="164"/>
      <c r="E34" s="164"/>
      <c r="F34" s="164"/>
      <c r="G34" s="164"/>
      <c r="H34" s="164"/>
      <c r="I34" s="219"/>
      <c r="J34" s="219">
        <f>L34*0.7</f>
        <v>14700</v>
      </c>
      <c r="K34" s="227"/>
      <c r="L34" s="219">
        <f>L33</f>
        <v>21000</v>
      </c>
      <c r="M34" s="160"/>
      <c r="N34" s="246" t="s">
        <v>28</v>
      </c>
    </row>
    <row r="35" s="139" customFormat="1" ht="29.35" customHeight="1" spans="1:14">
      <c r="A35" s="186" t="s">
        <v>102</v>
      </c>
      <c r="B35" s="187" t="s">
        <v>103</v>
      </c>
      <c r="C35" s="187"/>
      <c r="D35" s="188"/>
      <c r="E35" s="187"/>
      <c r="F35" s="210"/>
      <c r="G35" s="187"/>
      <c r="H35" s="187"/>
      <c r="I35" s="228"/>
      <c r="J35" s="228"/>
      <c r="K35" s="228"/>
      <c r="L35" s="228"/>
      <c r="M35" s="187"/>
      <c r="N35" s="256"/>
    </row>
    <row r="36" s="139" customFormat="1" ht="29.35" customHeight="1" spans="1:16">
      <c r="A36" s="160">
        <v>1</v>
      </c>
      <c r="B36" s="160" t="s">
        <v>104</v>
      </c>
      <c r="C36" s="160" t="s">
        <v>22</v>
      </c>
      <c r="D36" s="155" t="s">
        <v>105</v>
      </c>
      <c r="E36" s="160" t="s">
        <v>33</v>
      </c>
      <c r="F36" s="160" t="s">
        <v>33</v>
      </c>
      <c r="G36" s="160">
        <v>1</v>
      </c>
      <c r="H36" s="160" t="s">
        <v>26</v>
      </c>
      <c r="I36" s="216">
        <f>K36*0.7</f>
        <v>8799</v>
      </c>
      <c r="J36" s="216">
        <f t="shared" ref="J36:J41" si="3">L36*0.7</f>
        <v>8799</v>
      </c>
      <c r="K36" s="216">
        <f>(L30+L18)*13%+L34*6%</f>
        <v>12570</v>
      </c>
      <c r="L36" s="216">
        <f>K36</f>
        <v>12570</v>
      </c>
      <c r="M36" s="160"/>
      <c r="N36" s="246" t="s">
        <v>28</v>
      </c>
      <c r="P36" s="139" t="s">
        <v>106</v>
      </c>
    </row>
    <row r="37" s="139" customFormat="1" ht="29.35" customHeight="1" spans="1:14">
      <c r="A37" s="160"/>
      <c r="B37" s="163" t="s">
        <v>58</v>
      </c>
      <c r="C37" s="164"/>
      <c r="D37" s="164"/>
      <c r="E37" s="164"/>
      <c r="F37" s="164"/>
      <c r="G37" s="164"/>
      <c r="H37" s="164"/>
      <c r="I37" s="219"/>
      <c r="J37" s="219">
        <f t="shared" si="3"/>
        <v>8799</v>
      </c>
      <c r="K37" s="229"/>
      <c r="L37" s="219">
        <f>L36</f>
        <v>12570</v>
      </c>
      <c r="M37" s="160"/>
      <c r="N37" s="246" t="s">
        <v>28</v>
      </c>
    </row>
    <row r="38" s="139" customFormat="1" ht="29.35" customHeight="1" spans="1:14">
      <c r="A38" s="189" t="s">
        <v>107</v>
      </c>
      <c r="B38" s="190"/>
      <c r="C38" s="190"/>
      <c r="D38" s="190"/>
      <c r="E38" s="190"/>
      <c r="F38" s="190"/>
      <c r="G38" s="190"/>
      <c r="H38" s="190"/>
      <c r="I38" s="230"/>
      <c r="J38" s="231">
        <f t="shared" si="3"/>
        <v>187649</v>
      </c>
      <c r="K38" s="230"/>
      <c r="L38" s="232">
        <f>L37+L34+L30+L26+L18</f>
        <v>268070</v>
      </c>
      <c r="M38" s="257"/>
      <c r="N38" s="246"/>
    </row>
    <row r="39" s="139" customFormat="1" ht="36.75" customHeight="1" spans="1:14">
      <c r="A39" s="191" t="s">
        <v>108</v>
      </c>
      <c r="B39" s="192"/>
      <c r="C39" s="192"/>
      <c r="D39" s="192"/>
      <c r="E39" s="192"/>
      <c r="F39" s="192"/>
      <c r="G39" s="192"/>
      <c r="H39" s="192"/>
      <c r="I39" s="233"/>
      <c r="J39" s="234">
        <f t="shared" si="3"/>
        <v>6090</v>
      </c>
      <c r="K39" s="235"/>
      <c r="L39" s="236">
        <f>L18*10%</f>
        <v>8700</v>
      </c>
      <c r="M39" s="258" t="s">
        <v>109</v>
      </c>
      <c r="N39" s="246" t="s">
        <v>28</v>
      </c>
    </row>
    <row r="40" s="139" customFormat="1" ht="36.75" customHeight="1" spans="1:14">
      <c r="A40" s="191" t="s">
        <v>110</v>
      </c>
      <c r="B40" s="192"/>
      <c r="C40" s="192"/>
      <c r="D40" s="192"/>
      <c r="E40" s="192"/>
      <c r="F40" s="192"/>
      <c r="G40" s="192"/>
      <c r="H40" s="192"/>
      <c r="I40" s="233"/>
      <c r="J40" s="234">
        <f t="shared" si="3"/>
        <v>24622.5</v>
      </c>
      <c r="K40" s="235"/>
      <c r="L40" s="236">
        <f>(L18+L26+L30)*15%</f>
        <v>35175</v>
      </c>
      <c r="M40" s="258" t="s">
        <v>111</v>
      </c>
      <c r="N40" s="246" t="s">
        <v>28</v>
      </c>
    </row>
    <row r="41" s="139" customFormat="1" ht="36.75" customHeight="1" spans="1:14">
      <c r="A41" s="191" t="s">
        <v>112</v>
      </c>
      <c r="B41" s="192"/>
      <c r="C41" s="192"/>
      <c r="D41" s="192"/>
      <c r="E41" s="192"/>
      <c r="F41" s="192"/>
      <c r="G41" s="192"/>
      <c r="H41" s="192"/>
      <c r="I41" s="230"/>
      <c r="J41" s="234">
        <f t="shared" si="3"/>
        <v>32830</v>
      </c>
      <c r="K41" s="237"/>
      <c r="L41" s="237">
        <f>(L18+L26+L30)*20%</f>
        <v>46900</v>
      </c>
      <c r="M41" s="258" t="s">
        <v>113</v>
      </c>
      <c r="N41" s="246" t="s">
        <v>28</v>
      </c>
    </row>
    <row r="42" ht="70.7" customHeight="1" spans="1:19">
      <c r="A42" s="14" t="s">
        <v>131</v>
      </c>
      <c r="B42" s="28"/>
      <c r="C42" s="28"/>
      <c r="D42" s="193"/>
      <c r="E42" s="28"/>
      <c r="F42" s="211"/>
      <c r="G42" s="28"/>
      <c r="H42" s="28"/>
      <c r="I42" s="238"/>
      <c r="J42" s="238"/>
      <c r="K42" s="238"/>
      <c r="L42" s="238"/>
      <c r="M42" s="259"/>
      <c r="N42" s="246" t="s">
        <v>28</v>
      </c>
      <c r="O42" s="139"/>
      <c r="P42" s="139"/>
      <c r="Q42" s="139"/>
      <c r="R42" s="139"/>
      <c r="S42" s="139"/>
    </row>
    <row r="43" customHeight="1" spans="1:19">
      <c r="A43" s="194"/>
      <c r="B43" s="195"/>
      <c r="C43" s="195"/>
      <c r="D43" s="195"/>
      <c r="E43" s="195"/>
      <c r="F43" s="212"/>
      <c r="G43" s="195"/>
      <c r="H43" s="195"/>
      <c r="I43" s="239"/>
      <c r="J43" s="239"/>
      <c r="K43" s="239"/>
      <c r="L43" s="239"/>
      <c r="M43" s="195"/>
      <c r="N43" s="195"/>
      <c r="P43" s="139"/>
      <c r="Q43" s="139"/>
      <c r="R43" s="139"/>
      <c r="S43" s="139"/>
    </row>
    <row r="44" customHeight="1" spans="14:19">
      <c r="N44" s="142"/>
      <c r="P44" s="139"/>
      <c r="Q44" s="139"/>
      <c r="R44" s="139"/>
      <c r="S44" s="139"/>
    </row>
    <row r="45" customHeight="1" spans="14:19">
      <c r="N45" s="142"/>
      <c r="P45" s="139"/>
      <c r="Q45" s="139"/>
      <c r="R45" s="139"/>
      <c r="S45" s="139"/>
    </row>
    <row r="46" customHeight="1" spans="14:19">
      <c r="N46" s="142"/>
      <c r="P46" s="139"/>
      <c r="Q46" s="139"/>
      <c r="R46" s="139"/>
      <c r="S46" s="139"/>
    </row>
    <row r="47" customHeight="1" spans="14:19">
      <c r="N47" s="142"/>
      <c r="P47" s="139"/>
      <c r="Q47" s="139"/>
      <c r="R47" s="139"/>
      <c r="S47" s="139"/>
    </row>
    <row r="48" customHeight="1" spans="14:19">
      <c r="N48" s="142"/>
      <c r="P48" s="139"/>
      <c r="Q48" s="139"/>
      <c r="R48" s="139"/>
      <c r="S48" s="139"/>
    </row>
    <row r="49" customHeight="1" spans="14:19">
      <c r="N49" s="142"/>
      <c r="P49" s="139"/>
      <c r="Q49" s="139"/>
      <c r="R49" s="139"/>
      <c r="S49" s="139"/>
    </row>
    <row r="50" customHeight="1" spans="14:19">
      <c r="N50" s="142"/>
      <c r="P50" s="139"/>
      <c r="Q50" s="139"/>
      <c r="R50" s="139"/>
      <c r="S50" s="139"/>
    </row>
    <row r="51" customHeight="1" spans="14:19">
      <c r="N51" s="142"/>
      <c r="P51" s="139"/>
      <c r="Q51" s="139"/>
      <c r="R51" s="139"/>
      <c r="S51" s="139"/>
    </row>
    <row r="52" customHeight="1" spans="14:19">
      <c r="N52" s="142"/>
      <c r="P52" s="139"/>
      <c r="Q52" s="139"/>
      <c r="R52" s="139"/>
      <c r="S52" s="139"/>
    </row>
    <row r="53" customHeight="1" spans="14:19">
      <c r="N53" s="142"/>
      <c r="P53" s="139"/>
      <c r="Q53" s="139"/>
      <c r="R53" s="139"/>
      <c r="S53" s="139"/>
    </row>
    <row r="54" customHeight="1" spans="14:19">
      <c r="N54" s="142"/>
      <c r="P54" s="139"/>
      <c r="Q54" s="139"/>
      <c r="R54" s="139"/>
      <c r="S54" s="139"/>
    </row>
    <row r="55" customHeight="1" spans="14:19">
      <c r="N55" s="142"/>
      <c r="P55" s="139"/>
      <c r="Q55" s="139"/>
      <c r="R55" s="139"/>
      <c r="S55" s="139"/>
    </row>
    <row r="56" customHeight="1" spans="14:19">
      <c r="N56" s="142"/>
      <c r="P56" s="139"/>
      <c r="Q56" s="139"/>
      <c r="R56" s="139"/>
      <c r="S56" s="139"/>
    </row>
    <row r="57" customHeight="1" spans="14:19">
      <c r="N57" s="142"/>
      <c r="P57" s="139"/>
      <c r="Q57" s="139"/>
      <c r="R57" s="139"/>
      <c r="S57" s="139"/>
    </row>
    <row r="58" customHeight="1" spans="14:19">
      <c r="N58" s="142"/>
      <c r="P58" s="139"/>
      <c r="Q58" s="139"/>
      <c r="R58" s="139"/>
      <c r="S58" s="139"/>
    </row>
    <row r="59" customHeight="1" spans="14:19">
      <c r="N59" s="142"/>
      <c r="P59" s="139"/>
      <c r="Q59" s="139"/>
      <c r="R59" s="139"/>
      <c r="S59" s="139"/>
    </row>
    <row r="60" customHeight="1" spans="14:19">
      <c r="N60" s="142"/>
      <c r="P60" s="139"/>
      <c r="Q60" s="139"/>
      <c r="R60" s="139"/>
      <c r="S60" s="139"/>
    </row>
    <row r="61" customHeight="1" spans="14:19">
      <c r="N61" s="142"/>
      <c r="P61" s="139"/>
      <c r="Q61" s="139"/>
      <c r="R61" s="139"/>
      <c r="S61" s="139"/>
    </row>
    <row r="62" customHeight="1" spans="14:19">
      <c r="N62" s="142"/>
      <c r="P62" s="139"/>
      <c r="Q62" s="139"/>
      <c r="R62" s="139"/>
      <c r="S62" s="139"/>
    </row>
    <row r="63" customHeight="1" spans="14:19">
      <c r="N63" s="142"/>
      <c r="P63" s="139"/>
      <c r="Q63" s="139"/>
      <c r="R63" s="139"/>
      <c r="S63" s="139"/>
    </row>
    <row r="64" customHeight="1" spans="14:19">
      <c r="N64" s="142"/>
      <c r="P64" s="139"/>
      <c r="Q64" s="139"/>
      <c r="R64" s="139"/>
      <c r="S64" s="139"/>
    </row>
    <row r="65" customHeight="1" spans="14:19">
      <c r="N65" s="142"/>
      <c r="P65" s="139"/>
      <c r="Q65" s="139"/>
      <c r="R65" s="139"/>
      <c r="S65" s="139"/>
    </row>
    <row r="66" customHeight="1" spans="14:19">
      <c r="N66" s="142"/>
      <c r="P66" s="139"/>
      <c r="Q66" s="139"/>
      <c r="R66" s="139"/>
      <c r="S66" s="139"/>
    </row>
    <row r="67" customHeight="1" spans="14:19">
      <c r="N67" s="142"/>
      <c r="P67" s="139"/>
      <c r="Q67" s="139"/>
      <c r="R67" s="139"/>
      <c r="S67" s="139"/>
    </row>
    <row r="68" customHeight="1" spans="14:14">
      <c r="N68" s="142"/>
    </row>
    <row r="69" customHeight="1" spans="14:14">
      <c r="N69" s="142"/>
    </row>
    <row r="70" customHeight="1" spans="14:14">
      <c r="N70" s="142"/>
    </row>
    <row r="71" customHeight="1" spans="14:14">
      <c r="N71" s="142"/>
    </row>
    <row r="72" customHeight="1" spans="14:14">
      <c r="N72" s="142"/>
    </row>
    <row r="73" customHeight="1" spans="14:14">
      <c r="N73" s="142"/>
    </row>
    <row r="74" customHeight="1" spans="14:14">
      <c r="N74" s="142"/>
    </row>
    <row r="75" customHeight="1" spans="14:14">
      <c r="N75" s="142"/>
    </row>
    <row r="76" customHeight="1" spans="14:14">
      <c r="N76" s="142"/>
    </row>
    <row r="77" customHeight="1" spans="14:14">
      <c r="N77" s="142"/>
    </row>
    <row r="78" customHeight="1" spans="14:14">
      <c r="N78" s="142"/>
    </row>
    <row r="79" customHeight="1" spans="14:14">
      <c r="N79" s="142"/>
    </row>
    <row r="80" customHeight="1" spans="14:14">
      <c r="N80" s="142"/>
    </row>
    <row r="81" customHeight="1" spans="14:14">
      <c r="N81" s="142"/>
    </row>
    <row r="82" customHeight="1" spans="14:14">
      <c r="N82" s="142"/>
    </row>
    <row r="83" customHeight="1" spans="14:14">
      <c r="N83" s="142"/>
    </row>
    <row r="84" customHeight="1" spans="14:14">
      <c r="N84" s="142"/>
    </row>
    <row r="85" customHeight="1" spans="14:14">
      <c r="N85" s="142"/>
    </row>
    <row r="86" customHeight="1" spans="14:14">
      <c r="N86" s="142"/>
    </row>
    <row r="87" customHeight="1" spans="14:14">
      <c r="N87" s="142"/>
    </row>
    <row r="88" customHeight="1" spans="14:14">
      <c r="N88" s="142"/>
    </row>
    <row r="89" customHeight="1" spans="14:14">
      <c r="N89" s="142"/>
    </row>
    <row r="90" customHeight="1" spans="14:14">
      <c r="N90" s="142"/>
    </row>
    <row r="91" customHeight="1" spans="14:14">
      <c r="N91" s="142"/>
    </row>
    <row r="92" customHeight="1" spans="14:14">
      <c r="N92" s="142"/>
    </row>
    <row r="93" customHeight="1" spans="14:14">
      <c r="N93" s="142"/>
    </row>
    <row r="94" customHeight="1" spans="14:14">
      <c r="N94" s="142"/>
    </row>
    <row r="95" customHeight="1" spans="14:14">
      <c r="N95" s="142"/>
    </row>
    <row r="96" customHeight="1" spans="14:14">
      <c r="N96" s="142"/>
    </row>
    <row r="97" customHeight="1" spans="14:14">
      <c r="N97" s="142"/>
    </row>
    <row r="98" customHeight="1" spans="14:14">
      <c r="N98" s="142"/>
    </row>
    <row r="99" customHeight="1" spans="14:14">
      <c r="N99" s="142"/>
    </row>
    <row r="100" customHeight="1" spans="14:14">
      <c r="N100" s="142"/>
    </row>
    <row r="101" customHeight="1" spans="14:14">
      <c r="N101" s="142"/>
    </row>
    <row r="102" customHeight="1" spans="14:14">
      <c r="N102" s="142"/>
    </row>
    <row r="103" customHeight="1" spans="14:14">
      <c r="N103" s="142"/>
    </row>
    <row r="104" customHeight="1" spans="14:14">
      <c r="N104" s="142"/>
    </row>
    <row r="105" customHeight="1" spans="14:14">
      <c r="N105" s="142"/>
    </row>
    <row r="106" customHeight="1" spans="14:14">
      <c r="N106" s="142"/>
    </row>
    <row r="107" customHeight="1" spans="14:14">
      <c r="N107" s="142"/>
    </row>
    <row r="108" customHeight="1" spans="14:14">
      <c r="N108" s="142"/>
    </row>
    <row r="109" customHeight="1" spans="14:14">
      <c r="N109" s="142"/>
    </row>
    <row r="110" customHeight="1" spans="14:14">
      <c r="N110" s="142"/>
    </row>
    <row r="111" customHeight="1" spans="14:14">
      <c r="N111" s="142"/>
    </row>
    <row r="112" customHeight="1" spans="14:14">
      <c r="N112" s="142"/>
    </row>
    <row r="113" customHeight="1" spans="14:14">
      <c r="N113" s="142"/>
    </row>
    <row r="114" customHeight="1" spans="14:14">
      <c r="N114" s="142"/>
    </row>
    <row r="115" customHeight="1" spans="14:14">
      <c r="N115" s="142"/>
    </row>
    <row r="116" customHeight="1" spans="14:14">
      <c r="N116" s="142"/>
    </row>
    <row r="117" customHeight="1" spans="14:14">
      <c r="N117" s="142"/>
    </row>
    <row r="118" customHeight="1" spans="14:14">
      <c r="N118" s="142"/>
    </row>
    <row r="119" customHeight="1" spans="14:14">
      <c r="N119" s="142"/>
    </row>
    <row r="120" customHeight="1" spans="14:14">
      <c r="N120" s="142"/>
    </row>
    <row r="121" customHeight="1" spans="14:14">
      <c r="N121" s="142"/>
    </row>
    <row r="122" customHeight="1" spans="14:14">
      <c r="N122" s="142"/>
    </row>
    <row r="123" customHeight="1" spans="14:14">
      <c r="N123" s="142"/>
    </row>
    <row r="124" customHeight="1" spans="14:14">
      <c r="N124" s="142"/>
    </row>
    <row r="125" customHeight="1" spans="14:14">
      <c r="N125" s="142"/>
    </row>
    <row r="126" customHeight="1" spans="14:14">
      <c r="N126" s="142"/>
    </row>
    <row r="127" customHeight="1" spans="14:14">
      <c r="N127" s="142"/>
    </row>
    <row r="128" customHeight="1" spans="14:14">
      <c r="N128" s="142"/>
    </row>
    <row r="129" customHeight="1" spans="14:14">
      <c r="N129" s="142"/>
    </row>
    <row r="130" customHeight="1" spans="14:14">
      <c r="N130" s="142"/>
    </row>
    <row r="131" customHeight="1" spans="14:14">
      <c r="N131" s="142"/>
    </row>
    <row r="132" customHeight="1" spans="14:14">
      <c r="N132" s="142"/>
    </row>
    <row r="133" customHeight="1" spans="14:14">
      <c r="N133" s="142"/>
    </row>
    <row r="134" customHeight="1" spans="14:14">
      <c r="N134" s="142"/>
    </row>
    <row r="135" customHeight="1" spans="14:14">
      <c r="N135" s="142"/>
    </row>
    <row r="136" customHeight="1" spans="14:14">
      <c r="N136" s="142"/>
    </row>
    <row r="137" customHeight="1" spans="14:14">
      <c r="N137" s="142"/>
    </row>
    <row r="138" customHeight="1" spans="14:14">
      <c r="N138" s="142"/>
    </row>
    <row r="139" customHeight="1" spans="14:14">
      <c r="N139" s="142"/>
    </row>
    <row r="140" customHeight="1" spans="14:14">
      <c r="N140" s="142"/>
    </row>
    <row r="141" customHeight="1" spans="14:14">
      <c r="N141" s="142"/>
    </row>
    <row r="142" customHeight="1" spans="14:14">
      <c r="N142" s="142"/>
    </row>
    <row r="143" customHeight="1" spans="14:14">
      <c r="N143" s="142"/>
    </row>
    <row r="144" customHeight="1" spans="14:14">
      <c r="N144" s="142"/>
    </row>
    <row r="145" customHeight="1" spans="14:14">
      <c r="N145" s="142"/>
    </row>
    <row r="146" customHeight="1" spans="14:14">
      <c r="N146" s="142"/>
    </row>
    <row r="147" customHeight="1" spans="14:14">
      <c r="N147" s="142"/>
    </row>
    <row r="148" customHeight="1" spans="14:14">
      <c r="N148" s="142"/>
    </row>
    <row r="149" customHeight="1" spans="14:14">
      <c r="N149" s="142"/>
    </row>
    <row r="150" customHeight="1" spans="14:14">
      <c r="N150" s="142"/>
    </row>
    <row r="151" customHeight="1" spans="14:14">
      <c r="N151" s="142"/>
    </row>
    <row r="152" customHeight="1" spans="14:14">
      <c r="N152" s="142"/>
    </row>
    <row r="153" customHeight="1" spans="14:14">
      <c r="N153" s="142"/>
    </row>
    <row r="154" customHeight="1" spans="14:14">
      <c r="N154" s="142"/>
    </row>
    <row r="155" customHeight="1" spans="14:14">
      <c r="N155" s="142"/>
    </row>
    <row r="156" customHeight="1" spans="14:14">
      <c r="N156" s="142"/>
    </row>
    <row r="157" customHeight="1" spans="14:14">
      <c r="N157" s="142"/>
    </row>
    <row r="158" customHeight="1" spans="14:14">
      <c r="N158" s="142"/>
    </row>
    <row r="159" customHeight="1" spans="14:14">
      <c r="N159" s="142"/>
    </row>
    <row r="160" customHeight="1" spans="14:14">
      <c r="N160" s="142"/>
    </row>
    <row r="161" customHeight="1" spans="14:14">
      <c r="N161" s="142"/>
    </row>
    <row r="162" customHeight="1" spans="14:14">
      <c r="N162" s="142"/>
    </row>
    <row r="163" customHeight="1" spans="14:14">
      <c r="N163" s="142"/>
    </row>
    <row r="164" customHeight="1" spans="14:14">
      <c r="N164" s="142"/>
    </row>
    <row r="165" customHeight="1" spans="14:14">
      <c r="N165" s="142"/>
    </row>
    <row r="166" customHeight="1" spans="14:14">
      <c r="N166" s="142"/>
    </row>
    <row r="167" customHeight="1" spans="14:14">
      <c r="N167" s="142"/>
    </row>
    <row r="168" customHeight="1" spans="14:14">
      <c r="N168" s="142"/>
    </row>
    <row r="169" customHeight="1" spans="14:14">
      <c r="N169" s="142"/>
    </row>
    <row r="170" customHeight="1" spans="14:14">
      <c r="N170" s="142"/>
    </row>
    <row r="171" customHeight="1" spans="14:14">
      <c r="N171" s="142"/>
    </row>
    <row r="172" customHeight="1" spans="14:14">
      <c r="N172" s="142"/>
    </row>
    <row r="173" customHeight="1" spans="14:14">
      <c r="N173" s="142"/>
    </row>
    <row r="174" customHeight="1" spans="14:14">
      <c r="N174" s="142"/>
    </row>
    <row r="175" customHeight="1" spans="14:14">
      <c r="N175" s="142"/>
    </row>
    <row r="176" customHeight="1" spans="14:14">
      <c r="N176" s="142"/>
    </row>
    <row r="177" customHeight="1" spans="14:14">
      <c r="N177" s="142"/>
    </row>
    <row r="178" customHeight="1" spans="14:14">
      <c r="N178" s="142"/>
    </row>
    <row r="179" customHeight="1" spans="14:14">
      <c r="N179" s="142"/>
    </row>
    <row r="180" customHeight="1" spans="14:14">
      <c r="N180" s="142"/>
    </row>
    <row r="181" customHeight="1" spans="14:14">
      <c r="N181" s="142"/>
    </row>
    <row r="182" customHeight="1" spans="14:14">
      <c r="N182" s="142"/>
    </row>
    <row r="183" customHeight="1" spans="14:14">
      <c r="N183" s="142"/>
    </row>
    <row r="184" customHeight="1" spans="14:14">
      <c r="N184" s="142"/>
    </row>
    <row r="185" customHeight="1" spans="14:14">
      <c r="N185" s="142"/>
    </row>
    <row r="186" customHeight="1" spans="14:14">
      <c r="N186" s="142"/>
    </row>
    <row r="187" customHeight="1" spans="14:14">
      <c r="N187" s="142"/>
    </row>
    <row r="188" customHeight="1" spans="14:14">
      <c r="N188" s="142"/>
    </row>
    <row r="189" customHeight="1" spans="14:14">
      <c r="N189" s="142"/>
    </row>
    <row r="190" customHeight="1" spans="14:14">
      <c r="N190" s="142"/>
    </row>
    <row r="191" customHeight="1" spans="14:14">
      <c r="N191" s="142"/>
    </row>
    <row r="192" customHeight="1" spans="14:14">
      <c r="N192" s="142"/>
    </row>
    <row r="193" customHeight="1" spans="14:14">
      <c r="N193" s="142"/>
    </row>
    <row r="194" customHeight="1" spans="14:14">
      <c r="N194" s="142"/>
    </row>
    <row r="195" customHeight="1" spans="14:14">
      <c r="N195" s="142"/>
    </row>
    <row r="196" customHeight="1" spans="14:14">
      <c r="N196" s="142"/>
    </row>
    <row r="197" customHeight="1" spans="14:14">
      <c r="N197" s="142"/>
    </row>
    <row r="198" customHeight="1" spans="14:14">
      <c r="N198" s="142"/>
    </row>
    <row r="199" customHeight="1" spans="14:14">
      <c r="N199" s="142"/>
    </row>
    <row r="200" customHeight="1" spans="14:14">
      <c r="N200" s="142"/>
    </row>
    <row r="201" customHeight="1" spans="14:14">
      <c r="N201" s="142"/>
    </row>
    <row r="202" customHeight="1" spans="14:14">
      <c r="N202" s="142"/>
    </row>
  </sheetData>
  <mergeCells count="28">
    <mergeCell ref="A1:M1"/>
    <mergeCell ref="B3:M3"/>
    <mergeCell ref="Q14:S14"/>
    <mergeCell ref="Q16:S16"/>
    <mergeCell ref="Q17:S17"/>
    <mergeCell ref="B18:H18"/>
    <mergeCell ref="B19:M19"/>
    <mergeCell ref="B26:H26"/>
    <mergeCell ref="B27:M27"/>
    <mergeCell ref="B30:H30"/>
    <mergeCell ref="B31:M31"/>
    <mergeCell ref="B34:H34"/>
    <mergeCell ref="B35:M35"/>
    <mergeCell ref="B37:H37"/>
    <mergeCell ref="A38:H38"/>
    <mergeCell ref="A39:H39"/>
    <mergeCell ref="A40:H40"/>
    <mergeCell ref="A41:H41"/>
    <mergeCell ref="A42:M42"/>
    <mergeCell ref="A13:A15"/>
    <mergeCell ref="B4:B10"/>
    <mergeCell ref="B11:B16"/>
    <mergeCell ref="C4:C10"/>
    <mergeCell ref="C11:C16"/>
    <mergeCell ref="D5:D10"/>
    <mergeCell ref="D12:D16"/>
    <mergeCell ref="M4:M10"/>
    <mergeCell ref="M11:M1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159"/>
  <sheetViews>
    <sheetView workbookViewId="0">
      <selection activeCell="A1" sqref="A1:L1"/>
    </sheetView>
  </sheetViews>
  <sheetFormatPr defaultColWidth="10" defaultRowHeight="16.5" customHeight="1"/>
  <cols>
    <col min="1" max="1" width="5.33333333333333" style="44" customWidth="1"/>
    <col min="2" max="2" width="11.6666666666667" style="44" customWidth="1"/>
    <col min="3" max="3" width="13.1666666666667" style="44" customWidth="1"/>
    <col min="4" max="4" width="17" style="44" customWidth="1"/>
    <col min="5" max="5" width="21.8333333333333" style="44" customWidth="1"/>
    <col min="6" max="6" width="38.3333333333333" style="45" customWidth="1"/>
    <col min="7" max="7" width="10.6666666666667" style="44" customWidth="1"/>
    <col min="8" max="8" width="6.16666666666667" style="44" customWidth="1"/>
    <col min="9" max="9" width="10.8333333333333" style="44" customWidth="1"/>
    <col min="10" max="11" width="13.5" style="44" customWidth="1"/>
    <col min="12" max="12" width="17.6666666666667" style="46" customWidth="1"/>
  </cols>
  <sheetData>
    <row r="1" ht="27.75" customHeight="1" spans="1:12">
      <c r="A1" s="47" t="s">
        <v>132</v>
      </c>
      <c r="B1" s="47"/>
      <c r="C1" s="47"/>
      <c r="D1" s="47"/>
      <c r="E1" s="47"/>
      <c r="F1" s="57"/>
      <c r="G1" s="47"/>
      <c r="H1" s="47"/>
      <c r="I1" s="47"/>
      <c r="J1" s="47"/>
      <c r="K1" s="47"/>
      <c r="L1" s="65"/>
    </row>
    <row r="2" ht="18.75" customHeight="1" spans="1:12">
      <c r="A2" s="48" t="s">
        <v>133</v>
      </c>
      <c r="B2" s="48" t="s">
        <v>134</v>
      </c>
      <c r="C2" s="48" t="s">
        <v>135</v>
      </c>
      <c r="D2" s="48" t="s">
        <v>136</v>
      </c>
      <c r="E2" s="48" t="s">
        <v>137</v>
      </c>
      <c r="F2" s="58" t="s">
        <v>138</v>
      </c>
      <c r="G2" s="48" t="s">
        <v>139</v>
      </c>
      <c r="H2" s="48" t="s">
        <v>140</v>
      </c>
      <c r="I2" s="66" t="s">
        <v>141</v>
      </c>
      <c r="J2" s="48" t="s">
        <v>142</v>
      </c>
      <c r="K2" s="48"/>
      <c r="L2" s="67" t="s">
        <v>143</v>
      </c>
    </row>
    <row r="3" ht="18.75" customHeight="1" spans="1:12">
      <c r="A3" s="48"/>
      <c r="B3" s="48"/>
      <c r="C3" s="48"/>
      <c r="D3" s="48"/>
      <c r="E3" s="48"/>
      <c r="F3" s="58"/>
      <c r="G3" s="48"/>
      <c r="H3" s="48"/>
      <c r="I3" s="66"/>
      <c r="J3" s="48" t="s">
        <v>144</v>
      </c>
      <c r="K3" s="48" t="s">
        <v>145</v>
      </c>
      <c r="L3" s="68"/>
    </row>
    <row r="4" customHeight="1" spans="1:12">
      <c r="A4" s="49">
        <f t="shared" ref="A4:A67" si="0">ROW()-3</f>
        <v>1</v>
      </c>
      <c r="B4" s="49">
        <v>420201107</v>
      </c>
      <c r="C4" s="49" t="s">
        <v>146</v>
      </c>
      <c r="D4" s="49" t="s">
        <v>147</v>
      </c>
      <c r="E4" s="59"/>
      <c r="F4" s="60" t="s">
        <v>148</v>
      </c>
      <c r="G4" s="49" t="s">
        <v>149</v>
      </c>
      <c r="H4" s="49" t="s">
        <v>150</v>
      </c>
      <c r="I4" s="49">
        <v>0</v>
      </c>
      <c r="J4" s="49">
        <v>3500</v>
      </c>
      <c r="K4" s="49">
        <v>4380</v>
      </c>
      <c r="L4" s="69" t="s">
        <v>151</v>
      </c>
    </row>
    <row r="5" customHeight="1" spans="1:12">
      <c r="A5" s="49">
        <f t="shared" si="0"/>
        <v>2</v>
      </c>
      <c r="B5" s="50">
        <v>420201102</v>
      </c>
      <c r="C5" s="50"/>
      <c r="D5" s="50" t="s">
        <v>152</v>
      </c>
      <c r="E5" s="38"/>
      <c r="F5" s="61"/>
      <c r="G5" s="50" t="s">
        <v>149</v>
      </c>
      <c r="H5" s="50" t="s">
        <v>150</v>
      </c>
      <c r="I5" s="50">
        <v>0</v>
      </c>
      <c r="J5" s="50">
        <v>3500</v>
      </c>
      <c r="K5" s="50">
        <v>4380</v>
      </c>
      <c r="L5" s="70"/>
    </row>
    <row r="6" customHeight="1" spans="1:12">
      <c r="A6" s="49">
        <f t="shared" si="0"/>
        <v>3</v>
      </c>
      <c r="B6" s="50">
        <v>420201103</v>
      </c>
      <c r="C6" s="50"/>
      <c r="D6" s="50" t="s">
        <v>153</v>
      </c>
      <c r="E6" s="38"/>
      <c r="F6" s="61"/>
      <c r="G6" s="50" t="s">
        <v>149</v>
      </c>
      <c r="H6" s="50" t="s">
        <v>150</v>
      </c>
      <c r="I6" s="50">
        <v>0</v>
      </c>
      <c r="J6" s="50">
        <v>3800</v>
      </c>
      <c r="K6" s="50">
        <v>4750</v>
      </c>
      <c r="L6" s="70"/>
    </row>
    <row r="7" customHeight="1" spans="1:12">
      <c r="A7" s="49">
        <f t="shared" si="0"/>
        <v>4</v>
      </c>
      <c r="B7" s="50">
        <v>420201104</v>
      </c>
      <c r="C7" s="50"/>
      <c r="D7" s="50" t="s">
        <v>154</v>
      </c>
      <c r="E7" s="38"/>
      <c r="F7" s="61"/>
      <c r="G7" s="50" t="s">
        <v>149</v>
      </c>
      <c r="H7" s="50" t="s">
        <v>150</v>
      </c>
      <c r="I7" s="50">
        <v>0</v>
      </c>
      <c r="J7" s="50">
        <v>4000</v>
      </c>
      <c r="K7" s="50">
        <v>5000</v>
      </c>
      <c r="L7" s="70"/>
    </row>
    <row r="8" customHeight="1" spans="1:12">
      <c r="A8" s="49">
        <f t="shared" si="0"/>
        <v>5</v>
      </c>
      <c r="B8" s="50">
        <v>420201108</v>
      </c>
      <c r="C8" s="50"/>
      <c r="D8" s="50" t="s">
        <v>155</v>
      </c>
      <c r="E8" s="38"/>
      <c r="F8" s="61"/>
      <c r="G8" s="50" t="s">
        <v>149</v>
      </c>
      <c r="H8" s="50" t="s">
        <v>150</v>
      </c>
      <c r="I8" s="50">
        <v>0</v>
      </c>
      <c r="J8" s="50">
        <v>4300</v>
      </c>
      <c r="K8" s="50">
        <v>5380</v>
      </c>
      <c r="L8" s="70"/>
    </row>
    <row r="9" customHeight="1" spans="1:12">
      <c r="A9" s="49">
        <f t="shared" si="0"/>
        <v>6</v>
      </c>
      <c r="B9" s="50">
        <v>420201109</v>
      </c>
      <c r="C9" s="50"/>
      <c r="D9" s="50" t="s">
        <v>156</v>
      </c>
      <c r="E9" s="38"/>
      <c r="F9" s="61"/>
      <c r="G9" s="50" t="s">
        <v>149</v>
      </c>
      <c r="H9" s="50" t="s">
        <v>150</v>
      </c>
      <c r="I9" s="50">
        <v>0</v>
      </c>
      <c r="J9" s="50">
        <v>4550</v>
      </c>
      <c r="K9" s="50">
        <v>5700</v>
      </c>
      <c r="L9" s="70"/>
    </row>
    <row r="10" customHeight="1" spans="1:12">
      <c r="A10" s="49">
        <f t="shared" si="0"/>
        <v>7</v>
      </c>
      <c r="B10" s="50">
        <v>420201110</v>
      </c>
      <c r="C10" s="50"/>
      <c r="D10" s="50" t="s">
        <v>157</v>
      </c>
      <c r="E10" s="38"/>
      <c r="F10" s="61"/>
      <c r="G10" s="50" t="s">
        <v>149</v>
      </c>
      <c r="H10" s="50" t="s">
        <v>150</v>
      </c>
      <c r="I10" s="50">
        <v>0</v>
      </c>
      <c r="J10" s="50">
        <v>4800</v>
      </c>
      <c r="K10" s="50">
        <v>6000</v>
      </c>
      <c r="L10" s="70"/>
    </row>
    <row r="11" customHeight="1" spans="1:12">
      <c r="A11" s="49">
        <f t="shared" si="0"/>
        <v>8</v>
      </c>
      <c r="B11" s="50">
        <v>420201111</v>
      </c>
      <c r="C11" s="50"/>
      <c r="D11" s="50" t="s">
        <v>158</v>
      </c>
      <c r="E11" s="38"/>
      <c r="F11" s="61"/>
      <c r="G11" s="50" t="s">
        <v>149</v>
      </c>
      <c r="H11" s="50" t="s">
        <v>150</v>
      </c>
      <c r="I11" s="50">
        <v>0</v>
      </c>
      <c r="J11" s="50">
        <v>5600</v>
      </c>
      <c r="K11" s="50">
        <v>7000</v>
      </c>
      <c r="L11" s="70"/>
    </row>
    <row r="12" customHeight="1" spans="1:12">
      <c r="A12" s="49">
        <f t="shared" si="0"/>
        <v>9</v>
      </c>
      <c r="B12" s="50">
        <v>420201112</v>
      </c>
      <c r="C12" s="50" t="s">
        <v>146</v>
      </c>
      <c r="D12" s="50" t="s">
        <v>147</v>
      </c>
      <c r="E12" s="50"/>
      <c r="F12" s="61" t="s">
        <v>159</v>
      </c>
      <c r="G12" s="50" t="s">
        <v>160</v>
      </c>
      <c r="H12" s="50" t="s">
        <v>150</v>
      </c>
      <c r="I12" s="50">
        <v>0</v>
      </c>
      <c r="J12" s="50">
        <v>4200</v>
      </c>
      <c r="K12" s="50">
        <v>5400</v>
      </c>
      <c r="L12" s="70"/>
    </row>
    <row r="13" customHeight="1" spans="1:12">
      <c r="A13" s="49">
        <f t="shared" si="0"/>
        <v>10</v>
      </c>
      <c r="B13" s="50">
        <v>420201106</v>
      </c>
      <c r="C13" s="50"/>
      <c r="D13" s="50" t="s">
        <v>152</v>
      </c>
      <c r="E13" s="50"/>
      <c r="F13" s="61"/>
      <c r="G13" s="50" t="s">
        <v>160</v>
      </c>
      <c r="H13" s="50" t="s">
        <v>150</v>
      </c>
      <c r="I13" s="50">
        <v>0</v>
      </c>
      <c r="J13" s="50">
        <v>4250</v>
      </c>
      <c r="K13" s="50">
        <v>5500</v>
      </c>
      <c r="L13" s="70"/>
    </row>
    <row r="14" customHeight="1" spans="1:12">
      <c r="A14" s="49">
        <f t="shared" si="0"/>
        <v>11</v>
      </c>
      <c r="B14" s="50">
        <v>420201113</v>
      </c>
      <c r="C14" s="50"/>
      <c r="D14" s="50" t="s">
        <v>153</v>
      </c>
      <c r="E14" s="50"/>
      <c r="F14" s="61"/>
      <c r="G14" s="50" t="s">
        <v>160</v>
      </c>
      <c r="H14" s="50" t="s">
        <v>150</v>
      </c>
      <c r="I14" s="50">
        <v>0</v>
      </c>
      <c r="J14" s="50">
        <v>4350</v>
      </c>
      <c r="K14" s="50">
        <v>5600</v>
      </c>
      <c r="L14" s="70"/>
    </row>
    <row r="15" customHeight="1" spans="1:12">
      <c r="A15" s="49">
        <f t="shared" si="0"/>
        <v>12</v>
      </c>
      <c r="B15" s="50">
        <v>420201114</v>
      </c>
      <c r="C15" s="50"/>
      <c r="D15" s="50" t="s">
        <v>154</v>
      </c>
      <c r="E15" s="50"/>
      <c r="F15" s="61"/>
      <c r="G15" s="50" t="s">
        <v>160</v>
      </c>
      <c r="H15" s="50" t="s">
        <v>150</v>
      </c>
      <c r="I15" s="50">
        <v>0</v>
      </c>
      <c r="J15" s="50">
        <v>4550</v>
      </c>
      <c r="K15" s="50">
        <v>5850</v>
      </c>
      <c r="L15" s="70"/>
    </row>
    <row r="16" customHeight="1" spans="1:12">
      <c r="A16" s="49">
        <f t="shared" si="0"/>
        <v>13</v>
      </c>
      <c r="B16" s="50">
        <v>420201115</v>
      </c>
      <c r="C16" s="50"/>
      <c r="D16" s="50" t="s">
        <v>155</v>
      </c>
      <c r="E16" s="50"/>
      <c r="F16" s="61"/>
      <c r="G16" s="50" t="s">
        <v>160</v>
      </c>
      <c r="H16" s="50" t="s">
        <v>150</v>
      </c>
      <c r="I16" s="50">
        <v>0</v>
      </c>
      <c r="J16" s="50">
        <v>5050</v>
      </c>
      <c r="K16" s="50">
        <v>6500</v>
      </c>
      <c r="L16" s="70"/>
    </row>
    <row r="17" customHeight="1" spans="1:12">
      <c r="A17" s="49">
        <f t="shared" si="0"/>
        <v>14</v>
      </c>
      <c r="B17" s="50">
        <v>420201116</v>
      </c>
      <c r="C17" s="50"/>
      <c r="D17" s="50" t="s">
        <v>156</v>
      </c>
      <c r="E17" s="50"/>
      <c r="F17" s="61"/>
      <c r="G17" s="50" t="s">
        <v>160</v>
      </c>
      <c r="H17" s="50" t="s">
        <v>150</v>
      </c>
      <c r="I17" s="50">
        <v>0</v>
      </c>
      <c r="J17" s="50">
        <v>5600</v>
      </c>
      <c r="K17" s="50">
        <v>7200</v>
      </c>
      <c r="L17" s="70"/>
    </row>
    <row r="18" customHeight="1" spans="1:12">
      <c r="A18" s="49">
        <f t="shared" si="0"/>
        <v>15</v>
      </c>
      <c r="B18" s="50">
        <v>420201117</v>
      </c>
      <c r="C18" s="50"/>
      <c r="D18" s="50" t="s">
        <v>157</v>
      </c>
      <c r="E18" s="50"/>
      <c r="F18" s="61"/>
      <c r="G18" s="50" t="s">
        <v>160</v>
      </c>
      <c r="H18" s="50" t="s">
        <v>150</v>
      </c>
      <c r="I18" s="50">
        <v>0</v>
      </c>
      <c r="J18" s="50">
        <v>6300</v>
      </c>
      <c r="K18" s="50">
        <v>8200</v>
      </c>
      <c r="L18" s="70"/>
    </row>
    <row r="19" customHeight="1" spans="1:12">
      <c r="A19" s="49">
        <f t="shared" si="0"/>
        <v>16</v>
      </c>
      <c r="B19" s="50">
        <v>420201118</v>
      </c>
      <c r="C19" s="50"/>
      <c r="D19" s="50" t="s">
        <v>158</v>
      </c>
      <c r="E19" s="50"/>
      <c r="F19" s="61"/>
      <c r="G19" s="50" t="s">
        <v>160</v>
      </c>
      <c r="H19" s="50" t="s">
        <v>150</v>
      </c>
      <c r="I19" s="50">
        <v>0</v>
      </c>
      <c r="J19" s="50">
        <v>7750</v>
      </c>
      <c r="K19" s="50">
        <v>9300</v>
      </c>
      <c r="L19" s="70"/>
    </row>
    <row r="20" ht="147" customHeight="1" spans="1:12">
      <c r="A20" s="49">
        <f t="shared" si="0"/>
        <v>17</v>
      </c>
      <c r="B20" s="50">
        <v>420201078</v>
      </c>
      <c r="C20" s="50" t="s">
        <v>161</v>
      </c>
      <c r="D20" s="50" t="s">
        <v>162</v>
      </c>
      <c r="E20" s="50"/>
      <c r="F20" s="62" t="s">
        <v>163</v>
      </c>
      <c r="G20" s="50" t="s">
        <v>164</v>
      </c>
      <c r="H20" s="50" t="s">
        <v>150</v>
      </c>
      <c r="I20" s="50">
        <v>0</v>
      </c>
      <c r="J20" s="50">
        <v>11800</v>
      </c>
      <c r="K20" s="50">
        <v>14800</v>
      </c>
      <c r="L20" s="71" t="s">
        <v>165</v>
      </c>
    </row>
    <row r="21" ht="138.75" customHeight="1" spans="1:12">
      <c r="A21" s="49">
        <f t="shared" si="0"/>
        <v>18</v>
      </c>
      <c r="B21" s="50">
        <v>420201079</v>
      </c>
      <c r="C21" s="51" t="s">
        <v>166</v>
      </c>
      <c r="D21" s="50" t="s">
        <v>167</v>
      </c>
      <c r="E21" s="50"/>
      <c r="F21" s="61" t="s">
        <v>168</v>
      </c>
      <c r="G21" s="50" t="s">
        <v>164</v>
      </c>
      <c r="H21" s="50" t="s">
        <v>150</v>
      </c>
      <c r="I21" s="50">
        <v>0</v>
      </c>
      <c r="J21" s="50">
        <v>12300</v>
      </c>
      <c r="K21" s="50">
        <v>15300</v>
      </c>
      <c r="L21" s="72"/>
    </row>
    <row r="22" ht="138.75" customHeight="1" spans="1:12">
      <c r="A22" s="49">
        <f t="shared" si="0"/>
        <v>19</v>
      </c>
      <c r="B22" s="50">
        <v>420201039</v>
      </c>
      <c r="C22" s="50" t="s">
        <v>169</v>
      </c>
      <c r="D22" s="50" t="s">
        <v>170</v>
      </c>
      <c r="E22" s="50"/>
      <c r="F22" s="61" t="s">
        <v>171</v>
      </c>
      <c r="G22" s="50" t="s">
        <v>164</v>
      </c>
      <c r="H22" s="50" t="s">
        <v>150</v>
      </c>
      <c r="I22" s="50">
        <v>0</v>
      </c>
      <c r="J22" s="50">
        <v>8200</v>
      </c>
      <c r="K22" s="50">
        <v>10300</v>
      </c>
      <c r="L22" s="71" t="s">
        <v>172</v>
      </c>
    </row>
    <row r="23" ht="138.75" customHeight="1" spans="1:12">
      <c r="A23" s="49">
        <f t="shared" si="0"/>
        <v>20</v>
      </c>
      <c r="B23" s="50">
        <v>420201040</v>
      </c>
      <c r="C23" s="50" t="s">
        <v>169</v>
      </c>
      <c r="D23" s="50" t="s">
        <v>173</v>
      </c>
      <c r="E23" s="50"/>
      <c r="F23" s="61" t="s">
        <v>174</v>
      </c>
      <c r="G23" s="50" t="s">
        <v>164</v>
      </c>
      <c r="H23" s="50" t="s">
        <v>150</v>
      </c>
      <c r="I23" s="50">
        <v>0</v>
      </c>
      <c r="J23" s="50">
        <v>8600</v>
      </c>
      <c r="K23" s="50">
        <v>10800</v>
      </c>
      <c r="L23" s="72"/>
    </row>
    <row r="24" ht="138.75" customHeight="1" spans="1:12">
      <c r="A24" s="49">
        <f t="shared" si="0"/>
        <v>21</v>
      </c>
      <c r="B24" s="50">
        <v>420201174</v>
      </c>
      <c r="C24" s="50" t="s">
        <v>161</v>
      </c>
      <c r="D24" s="50" t="s">
        <v>175</v>
      </c>
      <c r="E24" s="50"/>
      <c r="F24" s="61" t="s">
        <v>176</v>
      </c>
      <c r="G24" s="50" t="s">
        <v>177</v>
      </c>
      <c r="H24" s="50" t="s">
        <v>150</v>
      </c>
      <c r="I24" s="50">
        <v>0</v>
      </c>
      <c r="J24" s="50">
        <v>7750</v>
      </c>
      <c r="K24" s="50">
        <v>9700</v>
      </c>
      <c r="L24" s="73" t="s">
        <v>178</v>
      </c>
    </row>
    <row r="25" ht="138" customHeight="1" spans="1:12">
      <c r="A25" s="49">
        <f t="shared" si="0"/>
        <v>22</v>
      </c>
      <c r="B25" s="50">
        <v>420201175</v>
      </c>
      <c r="C25" s="50" t="s">
        <v>169</v>
      </c>
      <c r="D25" s="50" t="s">
        <v>179</v>
      </c>
      <c r="E25" s="50"/>
      <c r="F25" s="61" t="s">
        <v>180</v>
      </c>
      <c r="G25" s="50" t="s">
        <v>177</v>
      </c>
      <c r="H25" s="50" t="s">
        <v>150</v>
      </c>
      <c r="I25" s="50">
        <v>0</v>
      </c>
      <c r="J25" s="50">
        <v>8600</v>
      </c>
      <c r="K25" s="50">
        <v>10800</v>
      </c>
      <c r="L25" s="73" t="s">
        <v>181</v>
      </c>
    </row>
    <row r="26" ht="113.25" customHeight="1" spans="1:12">
      <c r="A26" s="49">
        <f t="shared" si="0"/>
        <v>23</v>
      </c>
      <c r="B26" s="50" t="s">
        <v>182</v>
      </c>
      <c r="C26" s="50" t="s">
        <v>183</v>
      </c>
      <c r="D26" s="50" t="s">
        <v>184</v>
      </c>
      <c r="E26" s="50"/>
      <c r="F26" s="62" t="s">
        <v>185</v>
      </c>
      <c r="G26" s="50" t="s">
        <v>186</v>
      </c>
      <c r="H26" s="50" t="s">
        <v>150</v>
      </c>
      <c r="I26" s="50">
        <v>0</v>
      </c>
      <c r="J26" s="50">
        <v>15000</v>
      </c>
      <c r="K26" s="50">
        <v>18750</v>
      </c>
      <c r="L26" s="72"/>
    </row>
    <row r="27" ht="126" customHeight="1" spans="1:12">
      <c r="A27" s="49">
        <f t="shared" si="0"/>
        <v>24</v>
      </c>
      <c r="B27" s="50" t="s">
        <v>182</v>
      </c>
      <c r="C27" s="50" t="s">
        <v>161</v>
      </c>
      <c r="D27" s="50" t="s">
        <v>187</v>
      </c>
      <c r="E27" s="50"/>
      <c r="F27" s="62" t="s">
        <v>188</v>
      </c>
      <c r="G27" s="50" t="s">
        <v>186</v>
      </c>
      <c r="H27" s="50" t="s">
        <v>150</v>
      </c>
      <c r="I27" s="50">
        <v>0</v>
      </c>
      <c r="J27" s="50">
        <v>20500</v>
      </c>
      <c r="K27" s="50">
        <v>25600</v>
      </c>
      <c r="L27" s="72"/>
    </row>
    <row r="28" ht="94.5" customHeight="1" spans="1:12">
      <c r="A28" s="49">
        <f t="shared" si="0"/>
        <v>25</v>
      </c>
      <c r="B28" s="50">
        <v>420105010</v>
      </c>
      <c r="C28" s="50" t="s">
        <v>189</v>
      </c>
      <c r="D28" s="50" t="s">
        <v>190</v>
      </c>
      <c r="E28" s="50"/>
      <c r="F28" s="62" t="s">
        <v>191</v>
      </c>
      <c r="G28" s="50" t="s">
        <v>164</v>
      </c>
      <c r="H28" s="50" t="s">
        <v>150</v>
      </c>
      <c r="I28" s="50">
        <v>0</v>
      </c>
      <c r="J28" s="50">
        <v>3100</v>
      </c>
      <c r="K28" s="50">
        <v>3850</v>
      </c>
      <c r="L28" s="74" t="s">
        <v>192</v>
      </c>
    </row>
    <row r="29" ht="100.5" customHeight="1" spans="1:12">
      <c r="A29" s="49">
        <f t="shared" si="0"/>
        <v>26</v>
      </c>
      <c r="B29" s="52" t="s">
        <v>193</v>
      </c>
      <c r="C29" s="53" t="s">
        <v>194</v>
      </c>
      <c r="D29" s="50" t="s">
        <v>195</v>
      </c>
      <c r="E29" s="50"/>
      <c r="F29" s="62" t="s">
        <v>196</v>
      </c>
      <c r="G29" s="53" t="s">
        <v>197</v>
      </c>
      <c r="H29" s="53" t="s">
        <v>198</v>
      </c>
      <c r="I29" s="50">
        <v>0</v>
      </c>
      <c r="J29" s="50">
        <v>5100</v>
      </c>
      <c r="K29" s="50">
        <v>6380</v>
      </c>
      <c r="L29" s="74" t="s">
        <v>199</v>
      </c>
    </row>
    <row r="30" ht="60" customHeight="1" spans="1:12">
      <c r="A30" s="49">
        <f t="shared" si="0"/>
        <v>27</v>
      </c>
      <c r="B30" s="50">
        <v>420403001</v>
      </c>
      <c r="C30" s="50" t="s">
        <v>200</v>
      </c>
      <c r="D30" s="50" t="s">
        <v>201</v>
      </c>
      <c r="E30" s="50"/>
      <c r="F30" s="62" t="s">
        <v>202</v>
      </c>
      <c r="G30" s="50" t="s">
        <v>164</v>
      </c>
      <c r="H30" s="50" t="s">
        <v>150</v>
      </c>
      <c r="I30" s="50">
        <v>0</v>
      </c>
      <c r="J30" s="50">
        <v>78</v>
      </c>
      <c r="K30" s="50">
        <v>98</v>
      </c>
      <c r="L30" s="74"/>
    </row>
    <row r="31" ht="127.5" customHeight="1" spans="1:12">
      <c r="A31" s="49">
        <f t="shared" si="0"/>
        <v>28</v>
      </c>
      <c r="B31" s="50">
        <v>420105079</v>
      </c>
      <c r="C31" s="50" t="s">
        <v>203</v>
      </c>
      <c r="D31" s="50" t="s">
        <v>204</v>
      </c>
      <c r="E31" s="50"/>
      <c r="F31" s="61" t="s">
        <v>205</v>
      </c>
      <c r="G31" s="50" t="s">
        <v>149</v>
      </c>
      <c r="H31" s="50" t="s">
        <v>206</v>
      </c>
      <c r="I31" s="50">
        <v>0</v>
      </c>
      <c r="J31" s="55">
        <v>350</v>
      </c>
      <c r="K31" s="55">
        <v>450</v>
      </c>
      <c r="L31" s="74"/>
    </row>
    <row r="32" ht="123.75" customHeight="1" spans="1:12">
      <c r="A32" s="49">
        <f t="shared" si="0"/>
        <v>29</v>
      </c>
      <c r="B32" s="50">
        <v>420105008</v>
      </c>
      <c r="C32" s="50" t="s">
        <v>203</v>
      </c>
      <c r="D32" s="50" t="s">
        <v>207</v>
      </c>
      <c r="E32" s="50"/>
      <c r="F32" s="61" t="s">
        <v>205</v>
      </c>
      <c r="G32" s="50" t="s">
        <v>208</v>
      </c>
      <c r="H32" s="50" t="s">
        <v>206</v>
      </c>
      <c r="I32" s="50">
        <v>0</v>
      </c>
      <c r="J32" s="50">
        <v>450</v>
      </c>
      <c r="K32" s="50">
        <v>570</v>
      </c>
      <c r="L32" s="74"/>
    </row>
    <row r="33" ht="114.75" customHeight="1" spans="1:12">
      <c r="A33" s="49">
        <f t="shared" si="0"/>
        <v>30</v>
      </c>
      <c r="B33" s="52" t="s">
        <v>209</v>
      </c>
      <c r="C33" s="53" t="s">
        <v>210</v>
      </c>
      <c r="D33" s="53" t="s">
        <v>211</v>
      </c>
      <c r="E33" s="53"/>
      <c r="F33" s="63" t="s">
        <v>212</v>
      </c>
      <c r="G33" s="52" t="s">
        <v>213</v>
      </c>
      <c r="H33" s="52" t="s">
        <v>198</v>
      </c>
      <c r="I33" s="75">
        <v>0</v>
      </c>
      <c r="J33" s="52">
        <v>2550</v>
      </c>
      <c r="K33" s="52">
        <v>3200</v>
      </c>
      <c r="L33" s="74" t="s">
        <v>199</v>
      </c>
    </row>
    <row r="34" ht="100.5" customHeight="1" spans="1:12">
      <c r="A34" s="49">
        <f t="shared" si="0"/>
        <v>31</v>
      </c>
      <c r="B34" s="52" t="s">
        <v>214</v>
      </c>
      <c r="C34" s="53" t="s">
        <v>215</v>
      </c>
      <c r="D34" s="53" t="s">
        <v>216</v>
      </c>
      <c r="E34" s="53"/>
      <c r="F34" s="63" t="s">
        <v>217</v>
      </c>
      <c r="G34" s="52" t="s">
        <v>218</v>
      </c>
      <c r="H34" s="52" t="s">
        <v>198</v>
      </c>
      <c r="I34" s="75">
        <v>0</v>
      </c>
      <c r="J34" s="52">
        <v>620</v>
      </c>
      <c r="K34" s="52">
        <v>780</v>
      </c>
      <c r="L34" s="74" t="s">
        <v>199</v>
      </c>
    </row>
    <row r="35" ht="114.75" customHeight="1" spans="1:12">
      <c r="A35" s="49">
        <f t="shared" si="0"/>
        <v>32</v>
      </c>
      <c r="B35" s="52" t="s">
        <v>219</v>
      </c>
      <c r="C35" s="53" t="s">
        <v>215</v>
      </c>
      <c r="D35" s="53" t="s">
        <v>220</v>
      </c>
      <c r="E35" s="53"/>
      <c r="F35" s="63" t="s">
        <v>221</v>
      </c>
      <c r="G35" s="53" t="s">
        <v>222</v>
      </c>
      <c r="H35" s="52" t="s">
        <v>198</v>
      </c>
      <c r="I35" s="75">
        <v>0</v>
      </c>
      <c r="J35" s="52">
        <v>680</v>
      </c>
      <c r="K35" s="52">
        <v>850</v>
      </c>
      <c r="L35" s="74" t="s">
        <v>199</v>
      </c>
    </row>
    <row r="36" ht="100.5" customHeight="1" spans="1:12">
      <c r="A36" s="49">
        <f t="shared" si="0"/>
        <v>33</v>
      </c>
      <c r="B36" s="52" t="s">
        <v>223</v>
      </c>
      <c r="C36" s="53" t="s">
        <v>224</v>
      </c>
      <c r="D36" s="53" t="s">
        <v>225</v>
      </c>
      <c r="E36" s="53"/>
      <c r="F36" s="63" t="s">
        <v>226</v>
      </c>
      <c r="G36" s="53" t="s">
        <v>222</v>
      </c>
      <c r="H36" s="52" t="s">
        <v>198</v>
      </c>
      <c r="I36" s="75">
        <v>0</v>
      </c>
      <c r="J36" s="52">
        <v>2650</v>
      </c>
      <c r="K36" s="52">
        <v>3350</v>
      </c>
      <c r="L36" s="74" t="s">
        <v>199</v>
      </c>
    </row>
    <row r="37" ht="114" customHeight="1" spans="1:12">
      <c r="A37" s="49">
        <f t="shared" si="0"/>
        <v>34</v>
      </c>
      <c r="B37" s="50">
        <v>420105018</v>
      </c>
      <c r="C37" s="50" t="s">
        <v>227</v>
      </c>
      <c r="D37" s="50" t="s">
        <v>228</v>
      </c>
      <c r="E37" s="50"/>
      <c r="F37" s="61" t="s">
        <v>229</v>
      </c>
      <c r="G37" s="50" t="s">
        <v>208</v>
      </c>
      <c r="H37" s="50" t="s">
        <v>206</v>
      </c>
      <c r="I37" s="50">
        <v>0</v>
      </c>
      <c r="J37" s="50">
        <v>450</v>
      </c>
      <c r="K37" s="50">
        <v>570</v>
      </c>
      <c r="L37" s="74" t="s">
        <v>230</v>
      </c>
    </row>
    <row r="38" ht="114" customHeight="1" spans="1:12">
      <c r="A38" s="54">
        <f t="shared" si="0"/>
        <v>35</v>
      </c>
      <c r="B38" s="55" t="s">
        <v>182</v>
      </c>
      <c r="C38" s="55" t="s">
        <v>227</v>
      </c>
      <c r="D38" s="55" t="s">
        <v>231</v>
      </c>
      <c r="E38" s="55"/>
      <c r="F38" s="64" t="s">
        <v>229</v>
      </c>
      <c r="G38" s="55" t="s">
        <v>149</v>
      </c>
      <c r="H38" s="55" t="s">
        <v>206</v>
      </c>
      <c r="I38" s="55">
        <v>0</v>
      </c>
      <c r="J38" s="55">
        <v>400</v>
      </c>
      <c r="K38" s="55">
        <v>500</v>
      </c>
      <c r="L38" s="76"/>
    </row>
    <row r="39" ht="60" customHeight="1" spans="1:12">
      <c r="A39" s="49">
        <f t="shared" si="0"/>
        <v>36</v>
      </c>
      <c r="B39" s="50">
        <v>420101005</v>
      </c>
      <c r="C39" s="50" t="s">
        <v>232</v>
      </c>
      <c r="D39" s="50" t="s">
        <v>233</v>
      </c>
      <c r="E39" s="50"/>
      <c r="F39" s="62" t="s">
        <v>234</v>
      </c>
      <c r="G39" s="50" t="s">
        <v>235</v>
      </c>
      <c r="H39" s="50" t="s">
        <v>206</v>
      </c>
      <c r="I39" s="50">
        <v>0</v>
      </c>
      <c r="J39" s="50">
        <v>73</v>
      </c>
      <c r="K39" s="50">
        <v>92</v>
      </c>
      <c r="L39" s="74"/>
    </row>
    <row r="40" ht="60" customHeight="1" spans="1:12">
      <c r="A40" s="49">
        <f t="shared" si="0"/>
        <v>37</v>
      </c>
      <c r="B40" s="50">
        <v>420102006</v>
      </c>
      <c r="C40" s="50" t="s">
        <v>236</v>
      </c>
      <c r="D40" s="50" t="s">
        <v>237</v>
      </c>
      <c r="E40" s="50"/>
      <c r="F40" s="62" t="s">
        <v>238</v>
      </c>
      <c r="G40" s="50" t="s">
        <v>239</v>
      </c>
      <c r="H40" s="50" t="s">
        <v>206</v>
      </c>
      <c r="I40" s="50">
        <v>0</v>
      </c>
      <c r="J40" s="50">
        <v>54</v>
      </c>
      <c r="K40" s="50">
        <v>68</v>
      </c>
      <c r="L40" s="74"/>
    </row>
    <row r="41" ht="60" customHeight="1" spans="1:12">
      <c r="A41" s="49">
        <f t="shared" si="0"/>
        <v>38</v>
      </c>
      <c r="B41" s="50">
        <v>420102007</v>
      </c>
      <c r="C41" s="50" t="s">
        <v>236</v>
      </c>
      <c r="D41" s="50" t="s">
        <v>240</v>
      </c>
      <c r="E41" s="50"/>
      <c r="F41" s="62" t="s">
        <v>241</v>
      </c>
      <c r="G41" s="50" t="s">
        <v>239</v>
      </c>
      <c r="H41" s="50" t="s">
        <v>206</v>
      </c>
      <c r="I41" s="50">
        <v>0</v>
      </c>
      <c r="J41" s="50">
        <v>85</v>
      </c>
      <c r="K41" s="50">
        <v>107</v>
      </c>
      <c r="L41" s="74"/>
    </row>
    <row r="42" ht="102" customHeight="1" spans="1:12">
      <c r="A42" s="49">
        <f t="shared" si="0"/>
        <v>39</v>
      </c>
      <c r="B42" s="50">
        <v>420202014</v>
      </c>
      <c r="C42" s="50" t="s">
        <v>242</v>
      </c>
      <c r="D42" s="50" t="s">
        <v>243</v>
      </c>
      <c r="E42" s="50"/>
      <c r="F42" s="61" t="s">
        <v>244</v>
      </c>
      <c r="G42" s="50" t="s">
        <v>245</v>
      </c>
      <c r="H42" s="50" t="s">
        <v>150</v>
      </c>
      <c r="I42" s="50">
        <v>0</v>
      </c>
      <c r="J42" s="50">
        <v>250</v>
      </c>
      <c r="K42" s="50">
        <v>300</v>
      </c>
      <c r="L42" s="74"/>
    </row>
    <row r="43" customHeight="1" spans="1:12">
      <c r="A43" s="49">
        <f t="shared" si="0"/>
        <v>40</v>
      </c>
      <c r="B43" s="50">
        <v>420106013</v>
      </c>
      <c r="C43" s="50" t="s">
        <v>246</v>
      </c>
      <c r="D43" s="56" t="s">
        <v>247</v>
      </c>
      <c r="E43" s="50"/>
      <c r="F43" s="62" t="s">
        <v>248</v>
      </c>
      <c r="G43" s="50" t="s">
        <v>245</v>
      </c>
      <c r="H43" s="50" t="s">
        <v>206</v>
      </c>
      <c r="I43" s="50">
        <v>0</v>
      </c>
      <c r="J43" s="50">
        <v>52</v>
      </c>
      <c r="K43" s="50">
        <v>65</v>
      </c>
      <c r="L43" s="74"/>
    </row>
    <row r="44" customHeight="1" spans="1:12">
      <c r="A44" s="49">
        <f t="shared" si="0"/>
        <v>41</v>
      </c>
      <c r="B44" s="50">
        <v>420106014</v>
      </c>
      <c r="C44" s="50"/>
      <c r="D44" s="56" t="s">
        <v>249</v>
      </c>
      <c r="E44" s="50"/>
      <c r="F44" s="62" t="s">
        <v>250</v>
      </c>
      <c r="G44" s="50" t="s">
        <v>245</v>
      </c>
      <c r="H44" s="50" t="s">
        <v>206</v>
      </c>
      <c r="I44" s="50">
        <v>0</v>
      </c>
      <c r="J44" s="50">
        <v>52</v>
      </c>
      <c r="K44" s="50">
        <v>65</v>
      </c>
      <c r="L44" s="74"/>
    </row>
    <row r="45" customHeight="1" spans="1:12">
      <c r="A45" s="49">
        <f t="shared" si="0"/>
        <v>42</v>
      </c>
      <c r="B45" s="50">
        <v>420106015</v>
      </c>
      <c r="C45" s="50"/>
      <c r="D45" s="56" t="s">
        <v>251</v>
      </c>
      <c r="E45" s="50"/>
      <c r="F45" s="62" t="s">
        <v>252</v>
      </c>
      <c r="G45" s="50" t="s">
        <v>245</v>
      </c>
      <c r="H45" s="50" t="s">
        <v>206</v>
      </c>
      <c r="I45" s="50">
        <v>0</v>
      </c>
      <c r="J45" s="50">
        <v>52</v>
      </c>
      <c r="K45" s="50">
        <v>65</v>
      </c>
      <c r="L45" s="74"/>
    </row>
    <row r="46" customHeight="1" spans="1:12">
      <c r="A46" s="49">
        <f t="shared" si="0"/>
        <v>43</v>
      </c>
      <c r="B46" s="50">
        <v>420106016</v>
      </c>
      <c r="C46" s="50"/>
      <c r="D46" s="56" t="s">
        <v>253</v>
      </c>
      <c r="E46" s="50"/>
      <c r="F46" s="62" t="s">
        <v>254</v>
      </c>
      <c r="G46" s="50" t="s">
        <v>245</v>
      </c>
      <c r="H46" s="50" t="s">
        <v>206</v>
      </c>
      <c r="I46" s="50">
        <v>0</v>
      </c>
      <c r="J46" s="50">
        <v>52</v>
      </c>
      <c r="K46" s="50">
        <v>65</v>
      </c>
      <c r="L46" s="74"/>
    </row>
    <row r="47" customHeight="1" spans="1:12">
      <c r="A47" s="49">
        <f t="shared" si="0"/>
        <v>44</v>
      </c>
      <c r="B47" s="50">
        <v>420106017</v>
      </c>
      <c r="C47" s="50"/>
      <c r="D47" s="56" t="s">
        <v>255</v>
      </c>
      <c r="E47" s="50"/>
      <c r="F47" s="62" t="s">
        <v>256</v>
      </c>
      <c r="G47" s="50" t="s">
        <v>245</v>
      </c>
      <c r="H47" s="50" t="s">
        <v>206</v>
      </c>
      <c r="I47" s="50">
        <v>0</v>
      </c>
      <c r="J47" s="50">
        <v>78</v>
      </c>
      <c r="K47" s="50">
        <v>98</v>
      </c>
      <c r="L47" s="74"/>
    </row>
    <row r="48" customHeight="1" spans="1:12">
      <c r="A48" s="49">
        <f t="shared" si="0"/>
        <v>45</v>
      </c>
      <c r="B48" s="50">
        <v>420106018</v>
      </c>
      <c r="C48" s="50"/>
      <c r="D48" s="56" t="s">
        <v>257</v>
      </c>
      <c r="E48" s="50"/>
      <c r="F48" s="62" t="s">
        <v>258</v>
      </c>
      <c r="G48" s="50" t="s">
        <v>245</v>
      </c>
      <c r="H48" s="50" t="s">
        <v>206</v>
      </c>
      <c r="I48" s="50">
        <v>0</v>
      </c>
      <c r="J48" s="50">
        <v>78</v>
      </c>
      <c r="K48" s="50">
        <v>98</v>
      </c>
      <c r="L48" s="74"/>
    </row>
    <row r="49" customHeight="1" spans="1:12">
      <c r="A49" s="49">
        <f t="shared" si="0"/>
        <v>46</v>
      </c>
      <c r="B49" s="50">
        <v>420106019</v>
      </c>
      <c r="C49" s="50"/>
      <c r="D49" s="56" t="s">
        <v>259</v>
      </c>
      <c r="E49" s="50"/>
      <c r="F49" s="62" t="s">
        <v>260</v>
      </c>
      <c r="G49" s="50" t="s">
        <v>245</v>
      </c>
      <c r="H49" s="50" t="s">
        <v>206</v>
      </c>
      <c r="I49" s="50">
        <v>0</v>
      </c>
      <c r="J49" s="50">
        <v>78</v>
      </c>
      <c r="K49" s="50">
        <v>98</v>
      </c>
      <c r="L49" s="74"/>
    </row>
    <row r="50" customHeight="1" spans="1:12">
      <c r="A50" s="49">
        <f t="shared" si="0"/>
        <v>47</v>
      </c>
      <c r="B50" s="50">
        <v>420106024</v>
      </c>
      <c r="C50" s="56" t="s">
        <v>261</v>
      </c>
      <c r="D50" s="56" t="s">
        <v>262</v>
      </c>
      <c r="E50" s="50"/>
      <c r="F50" s="62" t="s">
        <v>263</v>
      </c>
      <c r="G50" s="50" t="s">
        <v>245</v>
      </c>
      <c r="H50" s="50" t="s">
        <v>206</v>
      </c>
      <c r="I50" s="50">
        <v>0</v>
      </c>
      <c r="J50" s="50">
        <v>228</v>
      </c>
      <c r="K50" s="50">
        <v>285</v>
      </c>
      <c r="L50" s="74"/>
    </row>
    <row r="51" customHeight="1" spans="1:12">
      <c r="A51" s="49">
        <f t="shared" si="0"/>
        <v>48</v>
      </c>
      <c r="B51" s="50">
        <v>420106023</v>
      </c>
      <c r="C51" s="56"/>
      <c r="D51" s="56" t="s">
        <v>264</v>
      </c>
      <c r="E51" s="50"/>
      <c r="F51" s="62" t="s">
        <v>265</v>
      </c>
      <c r="G51" s="50" t="s">
        <v>245</v>
      </c>
      <c r="H51" s="50" t="s">
        <v>206</v>
      </c>
      <c r="I51" s="50">
        <v>0</v>
      </c>
      <c r="J51" s="50">
        <v>293</v>
      </c>
      <c r="K51" s="50">
        <v>366</v>
      </c>
      <c r="L51" s="74"/>
    </row>
    <row r="52" customHeight="1" spans="1:12">
      <c r="A52" s="49">
        <f t="shared" si="0"/>
        <v>49</v>
      </c>
      <c r="B52" s="50">
        <v>420106025</v>
      </c>
      <c r="C52" s="56"/>
      <c r="D52" s="56" t="s">
        <v>266</v>
      </c>
      <c r="E52" s="50"/>
      <c r="F52" s="62" t="s">
        <v>267</v>
      </c>
      <c r="G52" s="50" t="s">
        <v>245</v>
      </c>
      <c r="H52" s="50" t="s">
        <v>206</v>
      </c>
      <c r="I52" s="50">
        <v>0</v>
      </c>
      <c r="J52" s="50">
        <v>293</v>
      </c>
      <c r="K52" s="50">
        <v>366</v>
      </c>
      <c r="L52" s="74"/>
    </row>
    <row r="53" customHeight="1" spans="1:12">
      <c r="A53" s="49">
        <f t="shared" si="0"/>
        <v>50</v>
      </c>
      <c r="B53" s="50">
        <v>420106022</v>
      </c>
      <c r="C53" s="56"/>
      <c r="D53" s="56" t="s">
        <v>268</v>
      </c>
      <c r="E53" s="50"/>
      <c r="F53" s="62" t="s">
        <v>269</v>
      </c>
      <c r="G53" s="50" t="s">
        <v>245</v>
      </c>
      <c r="H53" s="50" t="s">
        <v>206</v>
      </c>
      <c r="I53" s="50">
        <v>0</v>
      </c>
      <c r="J53" s="50">
        <v>293</v>
      </c>
      <c r="K53" s="50">
        <v>366</v>
      </c>
      <c r="L53" s="74"/>
    </row>
    <row r="54" customHeight="1" spans="1:12">
      <c r="A54" s="49">
        <f t="shared" si="0"/>
        <v>51</v>
      </c>
      <c r="B54" s="50">
        <v>420106021</v>
      </c>
      <c r="C54" s="56"/>
      <c r="D54" s="56" t="s">
        <v>270</v>
      </c>
      <c r="E54" s="50"/>
      <c r="F54" s="62" t="s">
        <v>271</v>
      </c>
      <c r="G54" s="50" t="s">
        <v>245</v>
      </c>
      <c r="H54" s="50" t="s">
        <v>206</v>
      </c>
      <c r="I54" s="50">
        <v>0</v>
      </c>
      <c r="J54" s="50">
        <v>293</v>
      </c>
      <c r="K54" s="50">
        <v>366</v>
      </c>
      <c r="L54" s="74"/>
    </row>
    <row r="55" customHeight="1" spans="1:12">
      <c r="A55" s="49">
        <f t="shared" si="0"/>
        <v>52</v>
      </c>
      <c r="B55" s="50">
        <v>430502032</v>
      </c>
      <c r="C55" s="50" t="s">
        <v>272</v>
      </c>
      <c r="D55" s="50" t="s">
        <v>147</v>
      </c>
      <c r="E55" s="50"/>
      <c r="F55" s="61" t="s">
        <v>273</v>
      </c>
      <c r="G55" s="50" t="s">
        <v>274</v>
      </c>
      <c r="H55" s="50" t="s">
        <v>150</v>
      </c>
      <c r="I55" s="50">
        <v>0</v>
      </c>
      <c r="J55" s="50">
        <v>1050</v>
      </c>
      <c r="K55" s="50">
        <v>1320</v>
      </c>
      <c r="L55" s="74" t="s">
        <v>275</v>
      </c>
    </row>
    <row r="56" customHeight="1" spans="1:12">
      <c r="A56" s="49">
        <f t="shared" si="0"/>
        <v>53</v>
      </c>
      <c r="B56" s="50">
        <v>430502033</v>
      </c>
      <c r="C56" s="50"/>
      <c r="D56" s="50" t="s">
        <v>152</v>
      </c>
      <c r="E56" s="50"/>
      <c r="F56" s="62"/>
      <c r="G56" s="50" t="s">
        <v>274</v>
      </c>
      <c r="H56" s="50" t="s">
        <v>150</v>
      </c>
      <c r="I56" s="50">
        <v>0</v>
      </c>
      <c r="J56" s="50">
        <v>1050</v>
      </c>
      <c r="K56" s="50">
        <v>1320</v>
      </c>
      <c r="L56" s="74"/>
    </row>
    <row r="57" customHeight="1" spans="1:12">
      <c r="A57" s="49">
        <f t="shared" si="0"/>
        <v>54</v>
      </c>
      <c r="B57" s="50">
        <v>430502034</v>
      </c>
      <c r="C57" s="50"/>
      <c r="D57" s="50" t="s">
        <v>153</v>
      </c>
      <c r="E57" s="50"/>
      <c r="F57" s="62"/>
      <c r="G57" s="50" t="s">
        <v>274</v>
      </c>
      <c r="H57" s="50" t="s">
        <v>150</v>
      </c>
      <c r="I57" s="50">
        <v>0</v>
      </c>
      <c r="J57" s="50">
        <v>1110</v>
      </c>
      <c r="K57" s="50">
        <v>1390</v>
      </c>
      <c r="L57" s="74"/>
    </row>
    <row r="58" customHeight="1" spans="1:12">
      <c r="A58" s="49">
        <f t="shared" si="0"/>
        <v>55</v>
      </c>
      <c r="B58" s="50">
        <v>430502035</v>
      </c>
      <c r="C58" s="50"/>
      <c r="D58" s="50" t="s">
        <v>154</v>
      </c>
      <c r="E58" s="50"/>
      <c r="F58" s="62"/>
      <c r="G58" s="50" t="s">
        <v>274</v>
      </c>
      <c r="H58" s="50" t="s">
        <v>150</v>
      </c>
      <c r="I58" s="50">
        <v>0</v>
      </c>
      <c r="J58" s="50">
        <v>1160</v>
      </c>
      <c r="K58" s="50">
        <v>1450</v>
      </c>
      <c r="L58" s="74"/>
    </row>
    <row r="59" customHeight="1" spans="1:12">
      <c r="A59" s="49">
        <f t="shared" si="0"/>
        <v>56</v>
      </c>
      <c r="B59" s="50">
        <v>430502036</v>
      </c>
      <c r="C59" s="50"/>
      <c r="D59" s="50" t="s">
        <v>155</v>
      </c>
      <c r="E59" s="50"/>
      <c r="F59" s="62"/>
      <c r="G59" s="50" t="s">
        <v>274</v>
      </c>
      <c r="H59" s="50" t="s">
        <v>150</v>
      </c>
      <c r="I59" s="50">
        <v>0</v>
      </c>
      <c r="J59" s="50">
        <v>1430</v>
      </c>
      <c r="K59" s="50">
        <v>1790</v>
      </c>
      <c r="L59" s="74"/>
    </row>
    <row r="60" customHeight="1" spans="1:12">
      <c r="A60" s="49">
        <f t="shared" si="0"/>
        <v>57</v>
      </c>
      <c r="B60" s="50">
        <v>430502037</v>
      </c>
      <c r="C60" s="50"/>
      <c r="D60" s="50" t="s">
        <v>156</v>
      </c>
      <c r="E60" s="50"/>
      <c r="F60" s="62"/>
      <c r="G60" s="50" t="s">
        <v>274</v>
      </c>
      <c r="H60" s="50" t="s">
        <v>150</v>
      </c>
      <c r="I60" s="50">
        <v>0</v>
      </c>
      <c r="J60" s="50">
        <v>1720</v>
      </c>
      <c r="K60" s="50">
        <v>2150</v>
      </c>
      <c r="L60" s="74"/>
    </row>
    <row r="61" customHeight="1" spans="1:12">
      <c r="A61" s="49">
        <f t="shared" si="0"/>
        <v>58</v>
      </c>
      <c r="B61" s="50">
        <v>430502038</v>
      </c>
      <c r="C61" s="50"/>
      <c r="D61" s="50" t="s">
        <v>157</v>
      </c>
      <c r="E61" s="50"/>
      <c r="F61" s="62"/>
      <c r="G61" s="50" t="s">
        <v>274</v>
      </c>
      <c r="H61" s="50" t="s">
        <v>150</v>
      </c>
      <c r="I61" s="50">
        <v>0</v>
      </c>
      <c r="J61" s="50">
        <v>2110</v>
      </c>
      <c r="K61" s="50">
        <v>2650</v>
      </c>
      <c r="L61" s="74"/>
    </row>
    <row r="62" customHeight="1" spans="1:12">
      <c r="A62" s="49">
        <f t="shared" si="0"/>
        <v>59</v>
      </c>
      <c r="B62" s="50">
        <v>430502039</v>
      </c>
      <c r="C62" s="50"/>
      <c r="D62" s="50" t="s">
        <v>158</v>
      </c>
      <c r="E62" s="50"/>
      <c r="F62" s="62"/>
      <c r="G62" s="50" t="s">
        <v>274</v>
      </c>
      <c r="H62" s="50" t="s">
        <v>150</v>
      </c>
      <c r="I62" s="50">
        <v>0</v>
      </c>
      <c r="J62" s="50">
        <v>2860</v>
      </c>
      <c r="K62" s="50">
        <v>3600</v>
      </c>
      <c r="L62" s="74"/>
    </row>
    <row r="63" customHeight="1" spans="1:12">
      <c r="A63" s="49">
        <f t="shared" si="0"/>
        <v>60</v>
      </c>
      <c r="B63" s="50">
        <v>430502041</v>
      </c>
      <c r="C63" s="50" t="s">
        <v>276</v>
      </c>
      <c r="D63" s="50" t="s">
        <v>147</v>
      </c>
      <c r="E63" s="50"/>
      <c r="F63" s="61" t="s">
        <v>277</v>
      </c>
      <c r="G63" s="50" t="s">
        <v>274</v>
      </c>
      <c r="H63" s="50" t="s">
        <v>150</v>
      </c>
      <c r="I63" s="50">
        <v>0</v>
      </c>
      <c r="J63" s="50">
        <v>2620</v>
      </c>
      <c r="K63" s="50">
        <v>3275</v>
      </c>
      <c r="L63" s="74" t="s">
        <v>275</v>
      </c>
    </row>
    <row r="64" customHeight="1" spans="1:12">
      <c r="A64" s="49">
        <f t="shared" si="0"/>
        <v>61</v>
      </c>
      <c r="B64" s="50">
        <v>430502042</v>
      </c>
      <c r="C64" s="50"/>
      <c r="D64" s="50" t="s">
        <v>152</v>
      </c>
      <c r="E64" s="50"/>
      <c r="F64" s="62"/>
      <c r="G64" s="50" t="s">
        <v>274</v>
      </c>
      <c r="H64" s="50" t="s">
        <v>150</v>
      </c>
      <c r="I64" s="50">
        <v>0</v>
      </c>
      <c r="J64" s="50">
        <v>2620</v>
      </c>
      <c r="K64" s="50">
        <v>3275</v>
      </c>
      <c r="L64" s="74"/>
    </row>
    <row r="65" customHeight="1" spans="1:12">
      <c r="A65" s="49">
        <f t="shared" si="0"/>
        <v>62</v>
      </c>
      <c r="B65" s="50">
        <v>430502043</v>
      </c>
      <c r="C65" s="50"/>
      <c r="D65" s="50" t="s">
        <v>153</v>
      </c>
      <c r="E65" s="50"/>
      <c r="F65" s="62"/>
      <c r="G65" s="50" t="s">
        <v>274</v>
      </c>
      <c r="H65" s="50" t="s">
        <v>150</v>
      </c>
      <c r="I65" s="50">
        <v>0</v>
      </c>
      <c r="J65" s="50">
        <v>2660</v>
      </c>
      <c r="K65" s="50">
        <v>3325</v>
      </c>
      <c r="L65" s="74"/>
    </row>
    <row r="66" customHeight="1" spans="1:12">
      <c r="A66" s="49">
        <f t="shared" si="0"/>
        <v>63</v>
      </c>
      <c r="B66" s="50">
        <v>430502044</v>
      </c>
      <c r="C66" s="50"/>
      <c r="D66" s="50" t="s">
        <v>154</v>
      </c>
      <c r="E66" s="50"/>
      <c r="F66" s="62"/>
      <c r="G66" s="50" t="s">
        <v>274</v>
      </c>
      <c r="H66" s="50" t="s">
        <v>150</v>
      </c>
      <c r="I66" s="50">
        <v>0</v>
      </c>
      <c r="J66" s="50">
        <v>2700</v>
      </c>
      <c r="K66" s="50">
        <v>3375</v>
      </c>
      <c r="L66" s="74"/>
    </row>
    <row r="67" customHeight="1" spans="1:12">
      <c r="A67" s="49">
        <f t="shared" si="0"/>
        <v>64</v>
      </c>
      <c r="B67" s="50">
        <v>430502045</v>
      </c>
      <c r="C67" s="50"/>
      <c r="D67" s="50" t="s">
        <v>155</v>
      </c>
      <c r="E67" s="50"/>
      <c r="F67" s="62"/>
      <c r="G67" s="50" t="s">
        <v>274</v>
      </c>
      <c r="H67" s="50" t="s">
        <v>150</v>
      </c>
      <c r="I67" s="50">
        <v>0</v>
      </c>
      <c r="J67" s="50">
        <v>3080</v>
      </c>
      <c r="K67" s="50">
        <v>3850</v>
      </c>
      <c r="L67" s="74"/>
    </row>
    <row r="68" customHeight="1" spans="1:12">
      <c r="A68" s="49">
        <f t="shared" ref="A68:A96" si="1">ROW()-3</f>
        <v>65</v>
      </c>
      <c r="B68" s="50">
        <v>430502046</v>
      </c>
      <c r="C68" s="50"/>
      <c r="D68" s="50" t="s">
        <v>156</v>
      </c>
      <c r="E68" s="50"/>
      <c r="F68" s="62"/>
      <c r="G68" s="50" t="s">
        <v>274</v>
      </c>
      <c r="H68" s="50" t="s">
        <v>150</v>
      </c>
      <c r="I68" s="50">
        <v>0</v>
      </c>
      <c r="J68" s="50">
        <v>3220</v>
      </c>
      <c r="K68" s="50">
        <v>4025</v>
      </c>
      <c r="L68" s="74"/>
    </row>
    <row r="69" customHeight="1" spans="1:12">
      <c r="A69" s="49">
        <f t="shared" si="1"/>
        <v>66</v>
      </c>
      <c r="B69" s="50">
        <v>430502047</v>
      </c>
      <c r="C69" s="50"/>
      <c r="D69" s="50" t="s">
        <v>157</v>
      </c>
      <c r="E69" s="50"/>
      <c r="F69" s="62"/>
      <c r="G69" s="50" t="s">
        <v>274</v>
      </c>
      <c r="H69" s="50" t="s">
        <v>150</v>
      </c>
      <c r="I69" s="50">
        <v>0</v>
      </c>
      <c r="J69" s="50">
        <v>3330</v>
      </c>
      <c r="K69" s="50">
        <v>4165</v>
      </c>
      <c r="L69" s="74"/>
    </row>
    <row r="70" customHeight="1" spans="1:12">
      <c r="A70" s="49">
        <f t="shared" si="1"/>
        <v>67</v>
      </c>
      <c r="B70" s="50">
        <v>430502048</v>
      </c>
      <c r="C70" s="50"/>
      <c r="D70" s="50" t="s">
        <v>158</v>
      </c>
      <c r="E70" s="50"/>
      <c r="F70" s="62"/>
      <c r="G70" s="50" t="s">
        <v>274</v>
      </c>
      <c r="H70" s="50" t="s">
        <v>150</v>
      </c>
      <c r="I70" s="50">
        <v>0</v>
      </c>
      <c r="J70" s="50">
        <v>4270</v>
      </c>
      <c r="K70" s="50">
        <v>5340</v>
      </c>
      <c r="L70" s="74"/>
    </row>
    <row r="71" ht="77.25" customHeight="1" spans="1:12">
      <c r="A71" s="49">
        <f t="shared" si="1"/>
        <v>68</v>
      </c>
      <c r="B71" s="50">
        <v>420216037</v>
      </c>
      <c r="C71" s="50" t="s">
        <v>278</v>
      </c>
      <c r="D71" s="50" t="s">
        <v>90</v>
      </c>
      <c r="E71" s="55"/>
      <c r="F71" s="61" t="s">
        <v>279</v>
      </c>
      <c r="G71" s="50" t="s">
        <v>280</v>
      </c>
      <c r="H71" s="50" t="s">
        <v>150</v>
      </c>
      <c r="I71" s="98">
        <v>0</v>
      </c>
      <c r="J71" s="99">
        <v>38000</v>
      </c>
      <c r="K71" s="99">
        <v>47500</v>
      </c>
      <c r="L71" s="100" t="s">
        <v>281</v>
      </c>
    </row>
    <row r="72" ht="60" customHeight="1" spans="1:12">
      <c r="A72" s="49">
        <f t="shared" si="1"/>
        <v>69</v>
      </c>
      <c r="B72" s="50" t="s">
        <v>282</v>
      </c>
      <c r="C72" s="50" t="s">
        <v>283</v>
      </c>
      <c r="D72" s="50" t="s">
        <v>284</v>
      </c>
      <c r="E72" s="50"/>
      <c r="F72" s="61" t="s">
        <v>285</v>
      </c>
      <c r="G72" s="50" t="s">
        <v>286</v>
      </c>
      <c r="H72" s="50" t="s">
        <v>150</v>
      </c>
      <c r="I72" s="101"/>
      <c r="J72" s="102"/>
      <c r="K72" s="102"/>
      <c r="L72" s="103"/>
    </row>
    <row r="73" ht="77.25" customHeight="1" spans="1:12">
      <c r="A73" s="49">
        <f t="shared" si="1"/>
        <v>70</v>
      </c>
      <c r="B73" s="50">
        <v>420216037</v>
      </c>
      <c r="C73" s="50" t="s">
        <v>278</v>
      </c>
      <c r="D73" s="50" t="s">
        <v>90</v>
      </c>
      <c r="E73" s="55"/>
      <c r="F73" s="61" t="s">
        <v>279</v>
      </c>
      <c r="G73" s="50" t="s">
        <v>280</v>
      </c>
      <c r="H73" s="50" t="s">
        <v>150</v>
      </c>
      <c r="I73" s="98">
        <v>0</v>
      </c>
      <c r="J73" s="99">
        <v>37000</v>
      </c>
      <c r="K73" s="99">
        <v>46500</v>
      </c>
      <c r="L73" s="100" t="s">
        <v>281</v>
      </c>
    </row>
    <row r="74" ht="60" customHeight="1" spans="1:12">
      <c r="A74" s="49">
        <f t="shared" si="1"/>
        <v>71</v>
      </c>
      <c r="B74" s="50" t="s">
        <v>182</v>
      </c>
      <c r="C74" s="55" t="s">
        <v>283</v>
      </c>
      <c r="D74" s="55" t="s">
        <v>287</v>
      </c>
      <c r="E74" s="55"/>
      <c r="F74" s="86" t="s">
        <v>288</v>
      </c>
      <c r="G74" s="55" t="s">
        <v>289</v>
      </c>
      <c r="H74" s="50" t="s">
        <v>150</v>
      </c>
      <c r="I74" s="101"/>
      <c r="J74" s="102"/>
      <c r="K74" s="102"/>
      <c r="L74" s="103"/>
    </row>
    <row r="75" ht="77.25" customHeight="1" spans="1:12">
      <c r="A75" s="49">
        <f t="shared" si="1"/>
        <v>72</v>
      </c>
      <c r="B75" s="50">
        <v>420216020</v>
      </c>
      <c r="C75" s="50" t="s">
        <v>290</v>
      </c>
      <c r="D75" s="50" t="s">
        <v>291</v>
      </c>
      <c r="E75" s="55"/>
      <c r="F75" s="61" t="s">
        <v>292</v>
      </c>
      <c r="G75" s="50" t="s">
        <v>280</v>
      </c>
      <c r="H75" s="50" t="s">
        <v>150</v>
      </c>
      <c r="I75" s="104">
        <v>0</v>
      </c>
      <c r="J75" s="99">
        <v>35000</v>
      </c>
      <c r="K75" s="99">
        <v>43500</v>
      </c>
      <c r="L75" s="100" t="s">
        <v>281</v>
      </c>
    </row>
    <row r="76" ht="51" customHeight="1" spans="1:12">
      <c r="A76" s="49">
        <f t="shared" si="1"/>
        <v>73</v>
      </c>
      <c r="B76" s="50" t="s">
        <v>293</v>
      </c>
      <c r="C76" s="50" t="s">
        <v>283</v>
      </c>
      <c r="D76" s="50" t="s">
        <v>294</v>
      </c>
      <c r="E76" s="55"/>
      <c r="F76" s="61" t="s">
        <v>295</v>
      </c>
      <c r="G76" s="50" t="s">
        <v>286</v>
      </c>
      <c r="H76" s="50" t="s">
        <v>150</v>
      </c>
      <c r="I76" s="101"/>
      <c r="J76" s="102"/>
      <c r="K76" s="102"/>
      <c r="L76" s="103"/>
    </row>
    <row r="77" ht="77.25" customHeight="1" spans="1:12">
      <c r="A77" s="49">
        <f t="shared" si="1"/>
        <v>74</v>
      </c>
      <c r="B77" s="50">
        <v>420216020</v>
      </c>
      <c r="C77" s="50" t="s">
        <v>290</v>
      </c>
      <c r="D77" s="50" t="s">
        <v>291</v>
      </c>
      <c r="E77" s="55"/>
      <c r="F77" s="61" t="s">
        <v>292</v>
      </c>
      <c r="G77" s="50" t="s">
        <v>280</v>
      </c>
      <c r="H77" s="50" t="s">
        <v>150</v>
      </c>
      <c r="I77" s="104">
        <v>0</v>
      </c>
      <c r="J77" s="99">
        <v>34000</v>
      </c>
      <c r="K77" s="99">
        <v>42500</v>
      </c>
      <c r="L77" s="100" t="s">
        <v>281</v>
      </c>
    </row>
    <row r="78" ht="51" customHeight="1" spans="1:12">
      <c r="A78" s="49">
        <f t="shared" si="1"/>
        <v>75</v>
      </c>
      <c r="B78" s="50" t="s">
        <v>182</v>
      </c>
      <c r="C78" s="55" t="s">
        <v>283</v>
      </c>
      <c r="D78" s="55" t="s">
        <v>296</v>
      </c>
      <c r="E78" s="55"/>
      <c r="F78" s="86" t="s">
        <v>297</v>
      </c>
      <c r="G78" s="55" t="s">
        <v>289</v>
      </c>
      <c r="H78" s="50" t="s">
        <v>150</v>
      </c>
      <c r="I78" s="101"/>
      <c r="J78" s="102"/>
      <c r="K78" s="102"/>
      <c r="L78" s="103"/>
    </row>
    <row r="79" ht="77.25" customHeight="1" spans="1:12">
      <c r="A79" s="49">
        <f t="shared" si="1"/>
        <v>76</v>
      </c>
      <c r="B79" s="50">
        <v>420216039</v>
      </c>
      <c r="C79" s="50" t="s">
        <v>290</v>
      </c>
      <c r="D79" s="50" t="s">
        <v>298</v>
      </c>
      <c r="E79" s="55"/>
      <c r="F79" s="61" t="s">
        <v>299</v>
      </c>
      <c r="G79" s="50" t="s">
        <v>300</v>
      </c>
      <c r="H79" s="50" t="s">
        <v>150</v>
      </c>
      <c r="I79" s="50">
        <v>0</v>
      </c>
      <c r="J79" s="55">
        <v>37500</v>
      </c>
      <c r="K79" s="55">
        <v>47000</v>
      </c>
      <c r="L79" s="105" t="s">
        <v>301</v>
      </c>
    </row>
    <row r="80" ht="51" customHeight="1" spans="1:12">
      <c r="A80" s="49">
        <f t="shared" si="1"/>
        <v>77</v>
      </c>
      <c r="B80" s="50" t="s">
        <v>293</v>
      </c>
      <c r="C80" s="50" t="s">
        <v>283</v>
      </c>
      <c r="D80" s="50" t="s">
        <v>294</v>
      </c>
      <c r="E80" s="55"/>
      <c r="F80" s="87" t="s">
        <v>295</v>
      </c>
      <c r="G80" s="50" t="s">
        <v>286</v>
      </c>
      <c r="H80" s="50" t="s">
        <v>150</v>
      </c>
      <c r="I80" s="50"/>
      <c r="J80" s="55"/>
      <c r="K80" s="55"/>
      <c r="L80" s="106"/>
    </row>
    <row r="81" ht="77.25" customHeight="1" spans="1:12">
      <c r="A81" s="49">
        <f t="shared" si="1"/>
        <v>78</v>
      </c>
      <c r="B81" s="50">
        <v>420216039</v>
      </c>
      <c r="C81" s="50" t="s">
        <v>290</v>
      </c>
      <c r="D81" s="50" t="s">
        <v>298</v>
      </c>
      <c r="E81" s="55"/>
      <c r="F81" s="61" t="s">
        <v>299</v>
      </c>
      <c r="G81" s="50" t="s">
        <v>300</v>
      </c>
      <c r="H81" s="50" t="s">
        <v>150</v>
      </c>
      <c r="I81" s="50">
        <v>0</v>
      </c>
      <c r="J81" s="55">
        <v>36500</v>
      </c>
      <c r="K81" s="55">
        <v>46000</v>
      </c>
      <c r="L81" s="61" t="s">
        <v>301</v>
      </c>
    </row>
    <row r="82" ht="51" customHeight="1" spans="1:12">
      <c r="A82" s="49">
        <f t="shared" si="1"/>
        <v>79</v>
      </c>
      <c r="B82" s="55" t="s">
        <v>182</v>
      </c>
      <c r="C82" s="55" t="s">
        <v>283</v>
      </c>
      <c r="D82" s="55" t="s">
        <v>296</v>
      </c>
      <c r="E82" s="55"/>
      <c r="F82" s="86" t="s">
        <v>297</v>
      </c>
      <c r="G82" s="55" t="s">
        <v>289</v>
      </c>
      <c r="H82" s="55" t="s">
        <v>150</v>
      </c>
      <c r="I82" s="50"/>
      <c r="J82" s="55"/>
      <c r="K82" s="55"/>
      <c r="L82" s="61"/>
    </row>
    <row r="83" ht="60" customHeight="1" spans="1:12">
      <c r="A83" s="49">
        <f t="shared" si="1"/>
        <v>80</v>
      </c>
      <c r="B83" s="55" t="s">
        <v>302</v>
      </c>
      <c r="C83" s="55" t="s">
        <v>303</v>
      </c>
      <c r="D83" s="55" t="s">
        <v>304</v>
      </c>
      <c r="E83" s="55"/>
      <c r="F83" s="88" t="s">
        <v>305</v>
      </c>
      <c r="G83" s="55" t="s">
        <v>306</v>
      </c>
      <c r="H83" s="55" t="s">
        <v>150</v>
      </c>
      <c r="I83" s="101">
        <v>0</v>
      </c>
      <c r="J83" s="55">
        <v>1300</v>
      </c>
      <c r="K83" s="55">
        <v>1600</v>
      </c>
      <c r="L83" s="107" t="s">
        <v>307</v>
      </c>
    </row>
    <row r="84" ht="88.5" customHeight="1" spans="1:12">
      <c r="A84" s="49">
        <f t="shared" si="1"/>
        <v>81</v>
      </c>
      <c r="B84" s="50" t="s">
        <v>308</v>
      </c>
      <c r="C84" s="50" t="s">
        <v>309</v>
      </c>
      <c r="D84" s="50" t="s">
        <v>310</v>
      </c>
      <c r="E84" s="89"/>
      <c r="F84" s="62" t="s">
        <v>311</v>
      </c>
      <c r="G84" s="50" t="s">
        <v>312</v>
      </c>
      <c r="H84" s="50" t="s">
        <v>150</v>
      </c>
      <c r="I84" s="50">
        <v>0</v>
      </c>
      <c r="J84" s="50">
        <v>6800</v>
      </c>
      <c r="K84" s="50">
        <f>J84/0.85</f>
        <v>8000</v>
      </c>
      <c r="L84" s="74"/>
    </row>
    <row r="85" ht="88.5" customHeight="1" spans="1:12">
      <c r="A85" s="49">
        <f t="shared" si="1"/>
        <v>82</v>
      </c>
      <c r="B85" s="50" t="s">
        <v>313</v>
      </c>
      <c r="C85" s="50" t="s">
        <v>314</v>
      </c>
      <c r="D85" s="55" t="s">
        <v>315</v>
      </c>
      <c r="E85" s="50"/>
      <c r="F85" s="88" t="s">
        <v>316</v>
      </c>
      <c r="G85" s="50" t="s">
        <v>280</v>
      </c>
      <c r="H85" s="50" t="s">
        <v>150</v>
      </c>
      <c r="I85" s="50">
        <v>0</v>
      </c>
      <c r="J85" s="50">
        <v>5500</v>
      </c>
      <c r="K85" s="50">
        <v>6650</v>
      </c>
      <c r="L85" s="74"/>
    </row>
    <row r="86" ht="60" customHeight="1" spans="1:12">
      <c r="A86" s="49">
        <f t="shared" si="1"/>
        <v>83</v>
      </c>
      <c r="B86" s="50" t="s">
        <v>317</v>
      </c>
      <c r="C86" s="50" t="s">
        <v>318</v>
      </c>
      <c r="D86" s="50" t="s">
        <v>319</v>
      </c>
      <c r="E86" s="50"/>
      <c r="F86" s="62" t="s">
        <v>320</v>
      </c>
      <c r="G86" s="50" t="s">
        <v>321</v>
      </c>
      <c r="H86" s="50" t="s">
        <v>150</v>
      </c>
      <c r="I86" s="50">
        <v>0</v>
      </c>
      <c r="J86" s="50">
        <v>600</v>
      </c>
      <c r="K86" s="50">
        <v>750</v>
      </c>
      <c r="L86" s="74"/>
    </row>
    <row r="87" ht="60" customHeight="1" spans="1:12">
      <c r="A87" s="49">
        <f t="shared" si="1"/>
        <v>84</v>
      </c>
      <c r="B87" s="50">
        <v>420207046</v>
      </c>
      <c r="C87" s="50" t="s">
        <v>322</v>
      </c>
      <c r="D87" s="50" t="s">
        <v>323</v>
      </c>
      <c r="E87" s="50"/>
      <c r="F87" s="62" t="s">
        <v>324</v>
      </c>
      <c r="G87" s="50" t="s">
        <v>321</v>
      </c>
      <c r="H87" s="50" t="s">
        <v>150</v>
      </c>
      <c r="I87" s="50">
        <v>0</v>
      </c>
      <c r="J87" s="50">
        <v>1799</v>
      </c>
      <c r="K87" s="50">
        <v>2099</v>
      </c>
      <c r="L87" s="74"/>
    </row>
    <row r="88" ht="60" customHeight="1" spans="1:12">
      <c r="A88" s="49">
        <f t="shared" si="1"/>
        <v>85</v>
      </c>
      <c r="B88" s="50">
        <v>420207047</v>
      </c>
      <c r="C88" s="50" t="s">
        <v>322</v>
      </c>
      <c r="D88" s="50" t="s">
        <v>325</v>
      </c>
      <c r="E88" s="50"/>
      <c r="F88" s="62" t="s">
        <v>324</v>
      </c>
      <c r="G88" s="50" t="s">
        <v>321</v>
      </c>
      <c r="H88" s="50" t="s">
        <v>150</v>
      </c>
      <c r="I88" s="50">
        <v>0</v>
      </c>
      <c r="J88" s="50">
        <v>2329</v>
      </c>
      <c r="K88" s="50">
        <v>2699</v>
      </c>
      <c r="L88" s="74"/>
    </row>
    <row r="89" ht="60" customHeight="1" spans="1:12">
      <c r="A89" s="49">
        <f t="shared" si="1"/>
        <v>86</v>
      </c>
      <c r="B89" s="50">
        <v>420207048</v>
      </c>
      <c r="C89" s="50" t="s">
        <v>322</v>
      </c>
      <c r="D89" s="50" t="s">
        <v>326</v>
      </c>
      <c r="E89" s="50"/>
      <c r="F89" s="62" t="s">
        <v>324</v>
      </c>
      <c r="G89" s="50" t="s">
        <v>321</v>
      </c>
      <c r="H89" s="50" t="s">
        <v>150</v>
      </c>
      <c r="I89" s="50">
        <v>0</v>
      </c>
      <c r="J89" s="50">
        <v>3099</v>
      </c>
      <c r="K89" s="50">
        <v>3399</v>
      </c>
      <c r="L89" s="74"/>
    </row>
    <row r="90" ht="60" customHeight="1" spans="1:12">
      <c r="A90" s="49">
        <f t="shared" si="1"/>
        <v>87</v>
      </c>
      <c r="B90" s="50">
        <v>420207043</v>
      </c>
      <c r="C90" s="50" t="s">
        <v>327</v>
      </c>
      <c r="D90" s="50" t="s">
        <v>323</v>
      </c>
      <c r="E90" s="50"/>
      <c r="F90" s="62" t="s">
        <v>328</v>
      </c>
      <c r="G90" s="50" t="s">
        <v>329</v>
      </c>
      <c r="H90" s="50" t="s">
        <v>150</v>
      </c>
      <c r="I90" s="50">
        <v>0</v>
      </c>
      <c r="J90" s="50">
        <v>7000</v>
      </c>
      <c r="K90" s="50">
        <v>8800</v>
      </c>
      <c r="L90" s="108" t="s">
        <v>330</v>
      </c>
    </row>
    <row r="91" ht="60" customHeight="1" spans="1:12">
      <c r="A91" s="49">
        <f t="shared" si="1"/>
        <v>88</v>
      </c>
      <c r="B91" s="50">
        <v>420207044</v>
      </c>
      <c r="C91" s="50" t="s">
        <v>327</v>
      </c>
      <c r="D91" s="50" t="s">
        <v>325</v>
      </c>
      <c r="E91" s="50"/>
      <c r="F91" s="62" t="s">
        <v>328</v>
      </c>
      <c r="G91" s="50" t="s">
        <v>329</v>
      </c>
      <c r="H91" s="50" t="s">
        <v>150</v>
      </c>
      <c r="I91" s="50">
        <v>0</v>
      </c>
      <c r="J91" s="50">
        <v>9500</v>
      </c>
      <c r="K91" s="50">
        <v>12000</v>
      </c>
      <c r="L91" s="108" t="s">
        <v>330</v>
      </c>
    </row>
    <row r="92" ht="60" customHeight="1" spans="1:12">
      <c r="A92" s="49">
        <f t="shared" si="1"/>
        <v>89</v>
      </c>
      <c r="B92" s="50">
        <v>420207045</v>
      </c>
      <c r="C92" s="50" t="s">
        <v>327</v>
      </c>
      <c r="D92" s="50" t="s">
        <v>331</v>
      </c>
      <c r="E92" s="50"/>
      <c r="F92" s="62" t="s">
        <v>332</v>
      </c>
      <c r="G92" s="50" t="s">
        <v>329</v>
      </c>
      <c r="H92" s="50" t="s">
        <v>150</v>
      </c>
      <c r="I92" s="50">
        <v>0</v>
      </c>
      <c r="J92" s="50">
        <v>15800</v>
      </c>
      <c r="K92" s="50">
        <v>19800</v>
      </c>
      <c r="L92" s="108" t="s">
        <v>330</v>
      </c>
    </row>
    <row r="93" ht="50.25" customHeight="1" spans="1:12">
      <c r="A93" s="49">
        <f t="shared" si="1"/>
        <v>90</v>
      </c>
      <c r="B93" s="50" t="s">
        <v>33</v>
      </c>
      <c r="C93" s="50" t="s">
        <v>333</v>
      </c>
      <c r="D93" s="50" t="s">
        <v>334</v>
      </c>
      <c r="E93" s="50" t="s">
        <v>33</v>
      </c>
      <c r="F93" s="62" t="s">
        <v>335</v>
      </c>
      <c r="G93" s="50" t="s">
        <v>33</v>
      </c>
      <c r="H93" s="50" t="s">
        <v>150</v>
      </c>
      <c r="I93" s="50">
        <v>0</v>
      </c>
      <c r="J93" s="50" t="s">
        <v>336</v>
      </c>
      <c r="K93" s="50" t="s">
        <v>337</v>
      </c>
      <c r="L93" s="74" t="s">
        <v>338</v>
      </c>
    </row>
    <row r="94" ht="49.5" customHeight="1" spans="1:12">
      <c r="A94" s="49">
        <f t="shared" si="1"/>
        <v>91</v>
      </c>
      <c r="B94" s="50" t="s">
        <v>33</v>
      </c>
      <c r="C94" s="50" t="s">
        <v>333</v>
      </c>
      <c r="D94" s="50" t="s">
        <v>334</v>
      </c>
      <c r="E94" s="50" t="s">
        <v>33</v>
      </c>
      <c r="F94" s="62" t="s">
        <v>339</v>
      </c>
      <c r="G94" s="50" t="s">
        <v>33</v>
      </c>
      <c r="H94" s="50" t="s">
        <v>150</v>
      </c>
      <c r="I94" s="50">
        <v>0</v>
      </c>
      <c r="J94" s="50" t="s">
        <v>340</v>
      </c>
      <c r="K94" s="50" t="s">
        <v>341</v>
      </c>
      <c r="L94" s="74" t="s">
        <v>342</v>
      </c>
    </row>
    <row r="95" ht="25.5" customHeight="1" spans="1:12">
      <c r="A95" s="49">
        <f t="shared" si="1"/>
        <v>92</v>
      </c>
      <c r="B95" s="50" t="s">
        <v>33</v>
      </c>
      <c r="C95" s="50" t="s">
        <v>343</v>
      </c>
      <c r="D95" s="50" t="s">
        <v>33</v>
      </c>
      <c r="E95" s="50" t="s">
        <v>33</v>
      </c>
      <c r="F95" s="62" t="s">
        <v>344</v>
      </c>
      <c r="G95" s="50" t="s">
        <v>33</v>
      </c>
      <c r="H95" s="50" t="s">
        <v>150</v>
      </c>
      <c r="I95" s="50">
        <v>0</v>
      </c>
      <c r="J95" s="50" t="s">
        <v>345</v>
      </c>
      <c r="K95" s="50" t="s">
        <v>345</v>
      </c>
      <c r="L95" s="74"/>
    </row>
    <row r="96" ht="37.5" customHeight="1" spans="1:12">
      <c r="A96" s="49">
        <f t="shared" si="1"/>
        <v>93</v>
      </c>
      <c r="B96" s="50" t="s">
        <v>33</v>
      </c>
      <c r="C96" s="50" t="s">
        <v>346</v>
      </c>
      <c r="D96" s="50" t="s">
        <v>33</v>
      </c>
      <c r="E96" s="50" t="s">
        <v>33</v>
      </c>
      <c r="F96" s="62" t="s">
        <v>347</v>
      </c>
      <c r="G96" s="50" t="s">
        <v>348</v>
      </c>
      <c r="H96" s="50" t="s">
        <v>150</v>
      </c>
      <c r="I96" s="50">
        <v>0</v>
      </c>
      <c r="J96" s="50" t="s">
        <v>345</v>
      </c>
      <c r="K96" s="50" t="s">
        <v>345</v>
      </c>
      <c r="L96" s="109" t="s">
        <v>349</v>
      </c>
    </row>
    <row r="97" customHeight="1" spans="1:12">
      <c r="A97" s="77" t="s">
        <v>350</v>
      </c>
      <c r="B97" s="77"/>
      <c r="C97" s="77"/>
      <c r="D97" s="77"/>
      <c r="E97" s="77"/>
      <c r="F97" s="90"/>
      <c r="G97" s="77"/>
      <c r="H97" s="77"/>
      <c r="I97" s="77"/>
      <c r="J97" s="77">
        <f>SUMPRODUCT($I$4:$I$96,J4:J96)</f>
        <v>0</v>
      </c>
      <c r="K97" s="77">
        <f>SUMPRODUCT($I$4:$I$96,K4:K96)</f>
        <v>0</v>
      </c>
      <c r="L97" s="110"/>
    </row>
    <row r="98" ht="100.5" customHeight="1" spans="1:12">
      <c r="A98" s="78" t="s">
        <v>351</v>
      </c>
      <c r="B98" s="79" t="s">
        <v>352</v>
      </c>
      <c r="C98" s="79"/>
      <c r="D98" s="79"/>
      <c r="E98" s="79"/>
      <c r="F98" s="79"/>
      <c r="G98" s="79"/>
      <c r="H98" s="79"/>
      <c r="I98" s="79"/>
      <c r="J98" s="79"/>
      <c r="K98" s="79"/>
      <c r="L98" s="111"/>
    </row>
    <row r="100" customHeight="1" spans="7:11">
      <c r="G100" s="91" t="s">
        <v>353</v>
      </c>
      <c r="H100" s="91"/>
      <c r="I100" s="91"/>
      <c r="J100" s="91"/>
      <c r="K100" s="91"/>
    </row>
    <row r="101" ht="18" customHeight="1" spans="7:11">
      <c r="G101" s="92">
        <v>45858</v>
      </c>
      <c r="H101" s="92"/>
      <c r="I101" s="92"/>
      <c r="J101" s="92"/>
      <c r="K101" s="92"/>
    </row>
    <row r="105" ht="22.5" customHeight="1" spans="1:17">
      <c r="A105" s="80" t="s">
        <v>354</v>
      </c>
      <c r="B105" s="81"/>
      <c r="C105" s="81"/>
      <c r="D105" s="81"/>
      <c r="E105" s="81"/>
      <c r="F105" s="93"/>
      <c r="G105" s="81"/>
      <c r="H105" s="81"/>
      <c r="I105" s="112"/>
      <c r="J105" s="112"/>
      <c r="K105" s="113"/>
      <c r="L105" s="113"/>
      <c r="M105" s="112"/>
      <c r="N105" s="112"/>
      <c r="O105" s="112"/>
      <c r="P105" s="81"/>
      <c r="Q105" s="81"/>
    </row>
    <row r="106" customHeight="1" spans="1:17">
      <c r="A106" s="82" t="s">
        <v>1</v>
      </c>
      <c r="B106" s="82" t="s">
        <v>355</v>
      </c>
      <c r="C106" s="82" t="s">
        <v>356</v>
      </c>
      <c r="D106" s="82" t="s">
        <v>357</v>
      </c>
      <c r="E106" s="94" t="s">
        <v>358</v>
      </c>
      <c r="F106" s="95" t="s">
        <v>359</v>
      </c>
      <c r="G106" s="82" t="s">
        <v>360</v>
      </c>
      <c r="H106" s="82" t="s">
        <v>361</v>
      </c>
      <c r="I106" s="82" t="s">
        <v>5</v>
      </c>
      <c r="J106" s="94" t="s">
        <v>362</v>
      </c>
      <c r="K106" s="114" t="s">
        <v>363</v>
      </c>
      <c r="L106" s="114"/>
      <c r="M106" s="114"/>
      <c r="N106" s="114" t="s">
        <v>364</v>
      </c>
      <c r="O106" s="114"/>
      <c r="P106" s="114"/>
      <c r="Q106" s="82" t="s">
        <v>13</v>
      </c>
    </row>
    <row r="107" customHeight="1" spans="1:17">
      <c r="A107" s="82"/>
      <c r="B107" s="82"/>
      <c r="C107" s="82"/>
      <c r="D107" s="82"/>
      <c r="E107" s="82"/>
      <c r="F107" s="95"/>
      <c r="G107" s="82"/>
      <c r="H107" s="82"/>
      <c r="I107" s="82"/>
      <c r="J107" s="94"/>
      <c r="K107" s="115" t="s">
        <v>365</v>
      </c>
      <c r="L107" s="115" t="s">
        <v>366</v>
      </c>
      <c r="M107" s="115" t="s">
        <v>367</v>
      </c>
      <c r="N107" s="115" t="s">
        <v>365</v>
      </c>
      <c r="O107" s="115" t="s">
        <v>366</v>
      </c>
      <c r="P107" s="115" t="s">
        <v>367</v>
      </c>
      <c r="Q107" s="82"/>
    </row>
    <row r="108" customHeight="1" spans="1:17">
      <c r="A108" s="83">
        <f t="shared" ref="A108:A129" si="2">ROW()-3</f>
        <v>105</v>
      </c>
      <c r="B108" s="83" t="s">
        <v>152</v>
      </c>
      <c r="C108" s="84" t="s">
        <v>368</v>
      </c>
      <c r="D108" s="85" t="s">
        <v>369</v>
      </c>
      <c r="E108" s="83">
        <v>1600</v>
      </c>
      <c r="F108" s="96" t="s">
        <v>370</v>
      </c>
      <c r="G108" s="83" t="s">
        <v>371</v>
      </c>
      <c r="H108" s="83" t="s">
        <v>372</v>
      </c>
      <c r="I108" s="85" t="s">
        <v>373</v>
      </c>
      <c r="J108" s="116">
        <v>0</v>
      </c>
      <c r="K108" s="117">
        <v>160</v>
      </c>
      <c r="L108" s="117">
        <v>1080</v>
      </c>
      <c r="M108" s="83">
        <v>1240</v>
      </c>
      <c r="N108" s="117">
        <v>200</v>
      </c>
      <c r="O108" s="117">
        <v>1350</v>
      </c>
      <c r="P108" s="83">
        <v>1550</v>
      </c>
      <c r="Q108" s="118"/>
    </row>
    <row r="109" customHeight="1" spans="1:17">
      <c r="A109" s="83">
        <f t="shared" si="2"/>
        <v>106</v>
      </c>
      <c r="B109" s="83" t="s">
        <v>153</v>
      </c>
      <c r="C109" s="85" t="s">
        <v>368</v>
      </c>
      <c r="D109" s="85" t="s">
        <v>369</v>
      </c>
      <c r="E109" s="83">
        <v>1600</v>
      </c>
      <c r="F109" s="96" t="s">
        <v>370</v>
      </c>
      <c r="G109" s="83" t="s">
        <v>374</v>
      </c>
      <c r="H109" s="83" t="s">
        <v>372</v>
      </c>
      <c r="I109" s="85" t="s">
        <v>373</v>
      </c>
      <c r="J109" s="116">
        <v>0</v>
      </c>
      <c r="K109" s="117">
        <v>190</v>
      </c>
      <c r="L109" s="117">
        <v>1080</v>
      </c>
      <c r="M109" s="83">
        <v>1270</v>
      </c>
      <c r="N109" s="117">
        <v>240</v>
      </c>
      <c r="O109" s="117">
        <v>1350</v>
      </c>
      <c r="P109" s="83">
        <v>1590</v>
      </c>
      <c r="Q109" s="118"/>
    </row>
    <row r="110" customHeight="1" spans="1:17">
      <c r="A110" s="83">
        <f t="shared" si="2"/>
        <v>107</v>
      </c>
      <c r="B110" s="83" t="s">
        <v>154</v>
      </c>
      <c r="C110" s="85" t="s">
        <v>368</v>
      </c>
      <c r="D110" s="85" t="s">
        <v>369</v>
      </c>
      <c r="E110" s="83">
        <v>1600</v>
      </c>
      <c r="F110" s="96" t="s">
        <v>370</v>
      </c>
      <c r="G110" s="83" t="s">
        <v>375</v>
      </c>
      <c r="H110" s="83" t="s">
        <v>372</v>
      </c>
      <c r="I110" s="85" t="s">
        <v>373</v>
      </c>
      <c r="J110" s="116">
        <v>0</v>
      </c>
      <c r="K110" s="117">
        <v>210</v>
      </c>
      <c r="L110" s="117">
        <v>1080</v>
      </c>
      <c r="M110" s="83">
        <v>1290</v>
      </c>
      <c r="N110" s="117">
        <v>270</v>
      </c>
      <c r="O110" s="117">
        <v>1350</v>
      </c>
      <c r="P110" s="83">
        <v>1620</v>
      </c>
      <c r="Q110" s="118"/>
    </row>
    <row r="111" customHeight="1" spans="1:17">
      <c r="A111" s="83">
        <f t="shared" si="2"/>
        <v>108</v>
      </c>
      <c r="B111" s="83" t="s">
        <v>155</v>
      </c>
      <c r="C111" s="85" t="s">
        <v>368</v>
      </c>
      <c r="D111" s="85" t="s">
        <v>369</v>
      </c>
      <c r="E111" s="83">
        <v>1600</v>
      </c>
      <c r="F111" s="96" t="s">
        <v>370</v>
      </c>
      <c r="G111" s="83" t="s">
        <v>376</v>
      </c>
      <c r="H111" s="83" t="s">
        <v>372</v>
      </c>
      <c r="I111" s="85" t="s">
        <v>373</v>
      </c>
      <c r="J111" s="116">
        <v>0</v>
      </c>
      <c r="K111" s="117">
        <v>240</v>
      </c>
      <c r="L111" s="117">
        <v>1080</v>
      </c>
      <c r="M111" s="83">
        <v>1320</v>
      </c>
      <c r="N111" s="117">
        <v>300</v>
      </c>
      <c r="O111" s="117">
        <v>1350</v>
      </c>
      <c r="P111" s="83">
        <v>1650</v>
      </c>
      <c r="Q111" s="118"/>
    </row>
    <row r="112" customHeight="1" spans="1:17">
      <c r="A112" s="83">
        <f t="shared" si="2"/>
        <v>109</v>
      </c>
      <c r="B112" s="83" t="s">
        <v>156</v>
      </c>
      <c r="C112" s="85" t="s">
        <v>368</v>
      </c>
      <c r="D112" s="85" t="s">
        <v>369</v>
      </c>
      <c r="E112" s="83">
        <v>1600</v>
      </c>
      <c r="F112" s="96" t="s">
        <v>370</v>
      </c>
      <c r="G112" s="83" t="s">
        <v>377</v>
      </c>
      <c r="H112" s="83" t="s">
        <v>378</v>
      </c>
      <c r="I112" s="85" t="s">
        <v>373</v>
      </c>
      <c r="J112" s="116">
        <v>0</v>
      </c>
      <c r="K112" s="117">
        <v>360</v>
      </c>
      <c r="L112" s="117">
        <v>2060</v>
      </c>
      <c r="M112" s="83">
        <v>2420</v>
      </c>
      <c r="N112" s="117">
        <v>450</v>
      </c>
      <c r="O112" s="117">
        <v>2580</v>
      </c>
      <c r="P112" s="83">
        <v>3030</v>
      </c>
      <c r="Q112" s="118"/>
    </row>
    <row r="113" customHeight="1" spans="1:17">
      <c r="A113" s="83">
        <f t="shared" si="2"/>
        <v>110</v>
      </c>
      <c r="B113" s="83" t="s">
        <v>157</v>
      </c>
      <c r="C113" s="85" t="s">
        <v>368</v>
      </c>
      <c r="D113" s="85" t="s">
        <v>369</v>
      </c>
      <c r="E113" s="83">
        <v>1600</v>
      </c>
      <c r="F113" s="96" t="s">
        <v>370</v>
      </c>
      <c r="G113" s="83" t="s">
        <v>379</v>
      </c>
      <c r="H113" s="83" t="s">
        <v>380</v>
      </c>
      <c r="I113" s="85" t="s">
        <v>373</v>
      </c>
      <c r="J113" s="116">
        <v>0</v>
      </c>
      <c r="K113" s="117">
        <v>400</v>
      </c>
      <c r="L113" s="117">
        <v>2650</v>
      </c>
      <c r="M113" s="83">
        <v>3050</v>
      </c>
      <c r="N113" s="117">
        <v>500</v>
      </c>
      <c r="O113" s="117">
        <v>3320</v>
      </c>
      <c r="P113" s="83">
        <v>3820</v>
      </c>
      <c r="Q113" s="118"/>
    </row>
    <row r="114" customHeight="1" spans="1:17">
      <c r="A114" s="83">
        <f t="shared" si="2"/>
        <v>111</v>
      </c>
      <c r="B114" s="83" t="s">
        <v>158</v>
      </c>
      <c r="C114" s="85" t="s">
        <v>368</v>
      </c>
      <c r="D114" s="85" t="s">
        <v>369</v>
      </c>
      <c r="E114" s="83">
        <v>1600</v>
      </c>
      <c r="F114" s="96" t="s">
        <v>370</v>
      </c>
      <c r="G114" s="83" t="s">
        <v>381</v>
      </c>
      <c r="H114" s="83" t="s">
        <v>380</v>
      </c>
      <c r="I114" s="85" t="s">
        <v>373</v>
      </c>
      <c r="J114" s="116">
        <v>0</v>
      </c>
      <c r="K114" s="117">
        <v>720</v>
      </c>
      <c r="L114" s="117">
        <v>2650</v>
      </c>
      <c r="M114" s="83">
        <v>3370</v>
      </c>
      <c r="N114" s="117">
        <v>900</v>
      </c>
      <c r="O114" s="117">
        <v>3320</v>
      </c>
      <c r="P114" s="83">
        <v>4220</v>
      </c>
      <c r="Q114" s="83"/>
    </row>
    <row r="115" customHeight="1" spans="1:17">
      <c r="A115" s="83">
        <f t="shared" si="2"/>
        <v>112</v>
      </c>
      <c r="B115" s="83" t="s">
        <v>382</v>
      </c>
      <c r="C115" s="85" t="s">
        <v>368</v>
      </c>
      <c r="D115" s="85" t="s">
        <v>369</v>
      </c>
      <c r="E115" s="83">
        <v>1600</v>
      </c>
      <c r="F115" s="96" t="s">
        <v>370</v>
      </c>
      <c r="G115" s="83" t="s">
        <v>383</v>
      </c>
      <c r="H115" s="83" t="s">
        <v>384</v>
      </c>
      <c r="I115" s="85" t="s">
        <v>373</v>
      </c>
      <c r="J115" s="116">
        <v>0</v>
      </c>
      <c r="K115" s="117">
        <v>1060</v>
      </c>
      <c r="L115" s="117">
        <v>3480</v>
      </c>
      <c r="M115" s="83">
        <v>4540</v>
      </c>
      <c r="N115" s="117">
        <v>1330</v>
      </c>
      <c r="O115" s="117">
        <v>4350</v>
      </c>
      <c r="P115" s="83">
        <v>5680</v>
      </c>
      <c r="Q115" s="83"/>
    </row>
    <row r="116" customHeight="1" spans="1:17">
      <c r="A116" s="83">
        <f t="shared" si="2"/>
        <v>113</v>
      </c>
      <c r="B116" s="83" t="s">
        <v>385</v>
      </c>
      <c r="C116" s="85" t="s">
        <v>368</v>
      </c>
      <c r="D116" s="85" t="s">
        <v>369</v>
      </c>
      <c r="E116" s="83">
        <v>1600</v>
      </c>
      <c r="F116" s="96" t="s">
        <v>370</v>
      </c>
      <c r="G116" s="83" t="s">
        <v>386</v>
      </c>
      <c r="H116" s="83" t="s">
        <v>384</v>
      </c>
      <c r="I116" s="85" t="s">
        <v>373</v>
      </c>
      <c r="J116" s="116">
        <v>0</v>
      </c>
      <c r="K116" s="117">
        <v>1460</v>
      </c>
      <c r="L116" s="117">
        <v>3480</v>
      </c>
      <c r="M116" s="83">
        <v>4940</v>
      </c>
      <c r="N116" s="117">
        <v>1830</v>
      </c>
      <c r="O116" s="117">
        <v>4350</v>
      </c>
      <c r="P116" s="83">
        <v>6180</v>
      </c>
      <c r="Q116" s="83"/>
    </row>
    <row r="117" customHeight="1" spans="1:17">
      <c r="A117" s="83">
        <f t="shared" si="2"/>
        <v>114</v>
      </c>
      <c r="B117" s="83" t="s">
        <v>387</v>
      </c>
      <c r="C117" s="85" t="s">
        <v>368</v>
      </c>
      <c r="D117" s="85" t="s">
        <v>369</v>
      </c>
      <c r="E117" s="83">
        <v>1600</v>
      </c>
      <c r="F117" s="96" t="s">
        <v>370</v>
      </c>
      <c r="G117" s="83" t="s">
        <v>388</v>
      </c>
      <c r="H117" s="83" t="s">
        <v>389</v>
      </c>
      <c r="I117" s="85" t="s">
        <v>373</v>
      </c>
      <c r="J117" s="116">
        <v>0</v>
      </c>
      <c r="K117" s="117">
        <v>2530</v>
      </c>
      <c r="L117" s="117">
        <v>4780</v>
      </c>
      <c r="M117" s="83">
        <v>7310</v>
      </c>
      <c r="N117" s="117">
        <v>3170</v>
      </c>
      <c r="O117" s="117">
        <v>5980</v>
      </c>
      <c r="P117" s="83">
        <v>9150</v>
      </c>
      <c r="Q117" s="83"/>
    </row>
    <row r="118" customHeight="1" spans="1:17">
      <c r="A118" s="83">
        <f t="shared" si="2"/>
        <v>115</v>
      </c>
      <c r="B118" s="83" t="s">
        <v>390</v>
      </c>
      <c r="C118" s="85" t="s">
        <v>368</v>
      </c>
      <c r="D118" s="85" t="s">
        <v>369</v>
      </c>
      <c r="E118" s="83">
        <v>1600</v>
      </c>
      <c r="F118" s="96" t="s">
        <v>370</v>
      </c>
      <c r="G118" s="83" t="s">
        <v>391</v>
      </c>
      <c r="H118" s="83" t="s">
        <v>389</v>
      </c>
      <c r="I118" s="85" t="s">
        <v>373</v>
      </c>
      <c r="J118" s="116">
        <v>0</v>
      </c>
      <c r="K118" s="117">
        <v>3540</v>
      </c>
      <c r="L118" s="117">
        <v>4780</v>
      </c>
      <c r="M118" s="83">
        <v>8320</v>
      </c>
      <c r="N118" s="117">
        <v>4430</v>
      </c>
      <c r="O118" s="117">
        <v>5980</v>
      </c>
      <c r="P118" s="83">
        <v>10410</v>
      </c>
      <c r="Q118" s="83"/>
    </row>
    <row r="119" customHeight="1" spans="1:17">
      <c r="A119" s="83">
        <f t="shared" si="2"/>
        <v>116</v>
      </c>
      <c r="B119" s="83" t="s">
        <v>152</v>
      </c>
      <c r="C119" s="85" t="s">
        <v>368</v>
      </c>
      <c r="D119" s="85" t="s">
        <v>369</v>
      </c>
      <c r="E119" s="83">
        <v>1600</v>
      </c>
      <c r="F119" s="97" t="s">
        <v>392</v>
      </c>
      <c r="G119" s="83" t="s">
        <v>371</v>
      </c>
      <c r="H119" s="83" t="s">
        <v>393</v>
      </c>
      <c r="I119" s="85" t="s">
        <v>373</v>
      </c>
      <c r="J119" s="116">
        <v>0</v>
      </c>
      <c r="K119" s="117">
        <v>160</v>
      </c>
      <c r="L119" s="117">
        <v>2710</v>
      </c>
      <c r="M119" s="83">
        <v>2870</v>
      </c>
      <c r="N119" s="117">
        <v>200</v>
      </c>
      <c r="O119" s="117">
        <v>3390</v>
      </c>
      <c r="P119" s="83">
        <v>3590</v>
      </c>
      <c r="Q119" s="118"/>
    </row>
    <row r="120" customHeight="1" spans="1:17">
      <c r="A120" s="83">
        <f t="shared" si="2"/>
        <v>117</v>
      </c>
      <c r="B120" s="83" t="s">
        <v>153</v>
      </c>
      <c r="C120" s="85" t="s">
        <v>368</v>
      </c>
      <c r="D120" s="85" t="s">
        <v>369</v>
      </c>
      <c r="E120" s="83">
        <v>1600</v>
      </c>
      <c r="F120" s="97" t="s">
        <v>392</v>
      </c>
      <c r="G120" s="83" t="s">
        <v>374</v>
      </c>
      <c r="H120" s="83" t="s">
        <v>393</v>
      </c>
      <c r="I120" s="85" t="s">
        <v>373</v>
      </c>
      <c r="J120" s="116">
        <v>0</v>
      </c>
      <c r="K120" s="117">
        <v>190</v>
      </c>
      <c r="L120" s="117">
        <v>2710</v>
      </c>
      <c r="M120" s="83">
        <v>2900</v>
      </c>
      <c r="N120" s="117">
        <v>240</v>
      </c>
      <c r="O120" s="117">
        <v>3390</v>
      </c>
      <c r="P120" s="83">
        <v>3630</v>
      </c>
      <c r="Q120" s="118"/>
    </row>
    <row r="121" customHeight="1" spans="1:17">
      <c r="A121" s="83">
        <f t="shared" si="2"/>
        <v>118</v>
      </c>
      <c r="B121" s="83" t="s">
        <v>154</v>
      </c>
      <c r="C121" s="85" t="s">
        <v>368</v>
      </c>
      <c r="D121" s="85" t="s">
        <v>369</v>
      </c>
      <c r="E121" s="83">
        <v>1600</v>
      </c>
      <c r="F121" s="97" t="s">
        <v>392</v>
      </c>
      <c r="G121" s="83" t="s">
        <v>375</v>
      </c>
      <c r="H121" s="83" t="s">
        <v>393</v>
      </c>
      <c r="I121" s="85" t="s">
        <v>373</v>
      </c>
      <c r="J121" s="116">
        <v>0</v>
      </c>
      <c r="K121" s="117">
        <v>210</v>
      </c>
      <c r="L121" s="117">
        <v>2710</v>
      </c>
      <c r="M121" s="83">
        <v>2920</v>
      </c>
      <c r="N121" s="117">
        <v>270</v>
      </c>
      <c r="O121" s="117">
        <v>3390</v>
      </c>
      <c r="P121" s="83">
        <v>3660</v>
      </c>
      <c r="Q121" s="118"/>
    </row>
    <row r="122" customHeight="1" spans="1:17">
      <c r="A122" s="83">
        <f t="shared" si="2"/>
        <v>119</v>
      </c>
      <c r="B122" s="83" t="s">
        <v>155</v>
      </c>
      <c r="C122" s="85" t="s">
        <v>368</v>
      </c>
      <c r="D122" s="85" t="s">
        <v>369</v>
      </c>
      <c r="E122" s="83">
        <v>1600</v>
      </c>
      <c r="F122" s="97" t="s">
        <v>392</v>
      </c>
      <c r="G122" s="83" t="s">
        <v>376</v>
      </c>
      <c r="H122" s="83" t="s">
        <v>393</v>
      </c>
      <c r="I122" s="85" t="s">
        <v>373</v>
      </c>
      <c r="J122" s="116">
        <v>0</v>
      </c>
      <c r="K122" s="117">
        <v>240</v>
      </c>
      <c r="L122" s="117">
        <v>2710</v>
      </c>
      <c r="M122" s="83">
        <v>2950</v>
      </c>
      <c r="N122" s="117">
        <v>300</v>
      </c>
      <c r="O122" s="117">
        <v>3390</v>
      </c>
      <c r="P122" s="83">
        <v>3690</v>
      </c>
      <c r="Q122" s="118"/>
    </row>
    <row r="123" customHeight="1" spans="1:17">
      <c r="A123" s="83">
        <f t="shared" si="2"/>
        <v>120</v>
      </c>
      <c r="B123" s="83" t="s">
        <v>156</v>
      </c>
      <c r="C123" s="85" t="s">
        <v>368</v>
      </c>
      <c r="D123" s="85" t="s">
        <v>369</v>
      </c>
      <c r="E123" s="83">
        <v>1600</v>
      </c>
      <c r="F123" s="97" t="s">
        <v>392</v>
      </c>
      <c r="G123" s="83" t="s">
        <v>377</v>
      </c>
      <c r="H123" s="83" t="s">
        <v>394</v>
      </c>
      <c r="I123" s="85" t="s">
        <v>373</v>
      </c>
      <c r="J123" s="116">
        <v>0</v>
      </c>
      <c r="K123" s="117">
        <v>360</v>
      </c>
      <c r="L123" s="117">
        <v>3750</v>
      </c>
      <c r="M123" s="83">
        <v>4110</v>
      </c>
      <c r="N123" s="117">
        <v>450</v>
      </c>
      <c r="O123" s="117">
        <v>4690</v>
      </c>
      <c r="P123" s="83">
        <v>5140</v>
      </c>
      <c r="Q123" s="118"/>
    </row>
    <row r="124" customHeight="1" spans="1:17">
      <c r="A124" s="83">
        <f t="shared" si="2"/>
        <v>121</v>
      </c>
      <c r="B124" s="83" t="s">
        <v>157</v>
      </c>
      <c r="C124" s="85" t="s">
        <v>368</v>
      </c>
      <c r="D124" s="85" t="s">
        <v>369</v>
      </c>
      <c r="E124" s="83">
        <v>1600</v>
      </c>
      <c r="F124" s="97" t="s">
        <v>392</v>
      </c>
      <c r="G124" s="83" t="s">
        <v>379</v>
      </c>
      <c r="H124" s="83" t="s">
        <v>395</v>
      </c>
      <c r="I124" s="85" t="s">
        <v>373</v>
      </c>
      <c r="J124" s="116">
        <v>0</v>
      </c>
      <c r="K124" s="117">
        <v>400</v>
      </c>
      <c r="L124" s="117">
        <v>4200</v>
      </c>
      <c r="M124" s="83">
        <v>4600</v>
      </c>
      <c r="N124" s="117">
        <v>500</v>
      </c>
      <c r="O124" s="117">
        <v>5250</v>
      </c>
      <c r="P124" s="83">
        <v>5750</v>
      </c>
      <c r="Q124" s="118"/>
    </row>
    <row r="125" customHeight="1" spans="1:17">
      <c r="A125" s="83">
        <f t="shared" si="2"/>
        <v>122</v>
      </c>
      <c r="B125" s="83" t="s">
        <v>158</v>
      </c>
      <c r="C125" s="85" t="s">
        <v>368</v>
      </c>
      <c r="D125" s="85" t="s">
        <v>369</v>
      </c>
      <c r="E125" s="83">
        <v>1600</v>
      </c>
      <c r="F125" s="97" t="s">
        <v>392</v>
      </c>
      <c r="G125" s="83" t="s">
        <v>381</v>
      </c>
      <c r="H125" s="83" t="s">
        <v>395</v>
      </c>
      <c r="I125" s="85" t="s">
        <v>373</v>
      </c>
      <c r="J125" s="116">
        <v>0</v>
      </c>
      <c r="K125" s="117">
        <v>720</v>
      </c>
      <c r="L125" s="117">
        <v>4200</v>
      </c>
      <c r="M125" s="83">
        <v>4920</v>
      </c>
      <c r="N125" s="117">
        <v>900</v>
      </c>
      <c r="O125" s="117">
        <v>5250</v>
      </c>
      <c r="P125" s="83">
        <v>6150</v>
      </c>
      <c r="Q125" s="118"/>
    </row>
    <row r="126" customHeight="1" spans="1:17">
      <c r="A126" s="83">
        <f t="shared" si="2"/>
        <v>123</v>
      </c>
      <c r="B126" s="83" t="s">
        <v>382</v>
      </c>
      <c r="C126" s="85" t="s">
        <v>368</v>
      </c>
      <c r="D126" s="85" t="s">
        <v>369</v>
      </c>
      <c r="E126" s="83">
        <v>1600</v>
      </c>
      <c r="F126" s="97" t="s">
        <v>392</v>
      </c>
      <c r="G126" s="83" t="s">
        <v>383</v>
      </c>
      <c r="H126" s="83" t="s">
        <v>396</v>
      </c>
      <c r="I126" s="85" t="s">
        <v>373</v>
      </c>
      <c r="J126" s="116">
        <v>0</v>
      </c>
      <c r="K126" s="117">
        <v>1060</v>
      </c>
      <c r="L126" s="117">
        <v>4990</v>
      </c>
      <c r="M126" s="83">
        <v>6050</v>
      </c>
      <c r="N126" s="117">
        <v>1330</v>
      </c>
      <c r="O126" s="117">
        <v>6240</v>
      </c>
      <c r="P126" s="83">
        <v>7570</v>
      </c>
      <c r="Q126" s="118"/>
    </row>
    <row r="127" customHeight="1" spans="1:17">
      <c r="A127" s="83">
        <f t="shared" si="2"/>
        <v>124</v>
      </c>
      <c r="B127" s="83" t="s">
        <v>385</v>
      </c>
      <c r="C127" s="85" t="s">
        <v>368</v>
      </c>
      <c r="D127" s="85" t="s">
        <v>369</v>
      </c>
      <c r="E127" s="83">
        <v>1600</v>
      </c>
      <c r="F127" s="97" t="s">
        <v>392</v>
      </c>
      <c r="G127" s="83" t="s">
        <v>386</v>
      </c>
      <c r="H127" s="83" t="s">
        <v>396</v>
      </c>
      <c r="I127" s="85" t="s">
        <v>373</v>
      </c>
      <c r="J127" s="116">
        <v>0</v>
      </c>
      <c r="K127" s="117">
        <v>1460</v>
      </c>
      <c r="L127" s="117">
        <v>4990</v>
      </c>
      <c r="M127" s="83">
        <v>6450</v>
      </c>
      <c r="N127" s="117">
        <v>1830</v>
      </c>
      <c r="O127" s="117">
        <v>6240</v>
      </c>
      <c r="P127" s="83">
        <v>8070</v>
      </c>
      <c r="Q127" s="118"/>
    </row>
    <row r="128" customHeight="1" spans="1:17">
      <c r="A128" s="83">
        <f t="shared" si="2"/>
        <v>125</v>
      </c>
      <c r="B128" s="83" t="s">
        <v>387</v>
      </c>
      <c r="C128" s="85" t="s">
        <v>368</v>
      </c>
      <c r="D128" s="85" t="s">
        <v>369</v>
      </c>
      <c r="E128" s="83">
        <v>1600</v>
      </c>
      <c r="F128" s="97" t="s">
        <v>392</v>
      </c>
      <c r="G128" s="83" t="s">
        <v>388</v>
      </c>
      <c r="H128" s="83" t="s">
        <v>397</v>
      </c>
      <c r="I128" s="85" t="s">
        <v>373</v>
      </c>
      <c r="J128" s="116">
        <v>0</v>
      </c>
      <c r="K128" s="117">
        <v>2530</v>
      </c>
      <c r="L128" s="117">
        <v>6520</v>
      </c>
      <c r="M128" s="83">
        <v>9050</v>
      </c>
      <c r="N128" s="117">
        <v>3170</v>
      </c>
      <c r="O128" s="117">
        <v>8150</v>
      </c>
      <c r="P128" s="83">
        <v>11320</v>
      </c>
      <c r="Q128" s="118"/>
    </row>
    <row r="129" customHeight="1" spans="1:17">
      <c r="A129" s="83">
        <f t="shared" si="2"/>
        <v>126</v>
      </c>
      <c r="B129" s="83" t="s">
        <v>390</v>
      </c>
      <c r="C129" s="85" t="s">
        <v>368</v>
      </c>
      <c r="D129" s="85" t="s">
        <v>369</v>
      </c>
      <c r="E129" s="83">
        <v>1600</v>
      </c>
      <c r="F129" s="97" t="s">
        <v>392</v>
      </c>
      <c r="G129" s="83" t="s">
        <v>391</v>
      </c>
      <c r="H129" s="83" t="s">
        <v>397</v>
      </c>
      <c r="I129" s="85" t="s">
        <v>373</v>
      </c>
      <c r="J129" s="116">
        <v>0</v>
      </c>
      <c r="K129" s="117">
        <v>3540</v>
      </c>
      <c r="L129" s="117">
        <v>6520</v>
      </c>
      <c r="M129" s="83">
        <v>10060</v>
      </c>
      <c r="N129" s="117">
        <v>4430</v>
      </c>
      <c r="O129" s="117">
        <v>8150</v>
      </c>
      <c r="P129" s="83">
        <v>12580</v>
      </c>
      <c r="Q129" s="118"/>
    </row>
    <row r="130" customHeight="1" spans="1:17">
      <c r="A130" s="119" t="s">
        <v>398</v>
      </c>
      <c r="B130" s="120"/>
      <c r="C130" s="120"/>
      <c r="D130" s="120"/>
      <c r="E130" s="120"/>
      <c r="F130" s="127"/>
      <c r="G130" s="120"/>
      <c r="H130" s="120"/>
      <c r="I130" s="120"/>
      <c r="J130" s="120"/>
      <c r="K130" s="132"/>
      <c r="L130" s="133"/>
      <c r="M130" s="135"/>
      <c r="N130" s="135"/>
      <c r="O130" s="135"/>
      <c r="P130" s="135"/>
      <c r="Q130" s="136"/>
    </row>
    <row r="131" customHeight="1" spans="1:17">
      <c r="A131" s="120"/>
      <c r="B131" s="120"/>
      <c r="C131" s="120"/>
      <c r="D131" s="120"/>
      <c r="E131" s="120"/>
      <c r="F131" s="127"/>
      <c r="G131" s="120"/>
      <c r="H131" s="120"/>
      <c r="I131" s="120"/>
      <c r="J131" s="120"/>
      <c r="K131" s="132"/>
      <c r="L131" s="132"/>
      <c r="M131" s="132"/>
      <c r="N131" s="132"/>
      <c r="O131" s="132"/>
      <c r="P131" s="120"/>
      <c r="Q131" s="136"/>
    </row>
    <row r="132" ht="22.5" customHeight="1" spans="1:17">
      <c r="A132" s="80" t="s">
        <v>399</v>
      </c>
      <c r="B132" s="81"/>
      <c r="C132" s="81"/>
      <c r="D132" s="121"/>
      <c r="E132" s="121"/>
      <c r="F132" s="93"/>
      <c r="G132" s="81"/>
      <c r="H132" s="128"/>
      <c r="I132" s="128"/>
      <c r="J132" s="128"/>
      <c r="K132" s="132"/>
      <c r="L132" s="132"/>
      <c r="M132" s="132"/>
      <c r="N132" s="132"/>
      <c r="O132" s="132"/>
      <c r="P132" s="120"/>
      <c r="Q132" s="136"/>
    </row>
    <row r="133" customHeight="1" spans="1:17">
      <c r="A133" s="122" t="s">
        <v>1</v>
      </c>
      <c r="B133" s="122" t="s">
        <v>400</v>
      </c>
      <c r="C133" s="122" t="s">
        <v>401</v>
      </c>
      <c r="D133" s="94" t="s">
        <v>402</v>
      </c>
      <c r="E133" s="94" t="s">
        <v>403</v>
      </c>
      <c r="F133" s="129" t="s">
        <v>5</v>
      </c>
      <c r="G133" s="94" t="s">
        <v>404</v>
      </c>
      <c r="H133" s="115" t="s">
        <v>405</v>
      </c>
      <c r="I133" s="115" t="s">
        <v>406</v>
      </c>
      <c r="J133" s="82" t="s">
        <v>13</v>
      </c>
      <c r="K133" s="132"/>
      <c r="L133" s="132"/>
      <c r="M133" s="132"/>
      <c r="N133" s="132"/>
      <c r="O133" s="132"/>
      <c r="P133" s="120"/>
      <c r="Q133" s="136"/>
    </row>
    <row r="134" customHeight="1" spans="1:17">
      <c r="A134" s="122"/>
      <c r="B134" s="122"/>
      <c r="C134" s="122"/>
      <c r="D134" s="94"/>
      <c r="E134" s="94"/>
      <c r="F134" s="129"/>
      <c r="G134" s="94"/>
      <c r="H134" s="115"/>
      <c r="I134" s="134"/>
      <c r="J134" s="82"/>
      <c r="K134" s="132"/>
      <c r="L134" s="132"/>
      <c r="M134" s="132"/>
      <c r="N134" s="132"/>
      <c r="O134" s="132"/>
      <c r="P134" s="120"/>
      <c r="Q134" s="136"/>
    </row>
    <row r="135" ht="26.25" customHeight="1" spans="1:17">
      <c r="A135" s="123">
        <v>1</v>
      </c>
      <c r="B135" s="124" t="s">
        <v>407</v>
      </c>
      <c r="C135" s="123" t="s">
        <v>147</v>
      </c>
      <c r="D135" s="124" t="s">
        <v>408</v>
      </c>
      <c r="E135" s="124" t="s">
        <v>409</v>
      </c>
      <c r="F135" s="130" t="s">
        <v>410</v>
      </c>
      <c r="G135" s="123"/>
      <c r="H135" s="131">
        <v>660</v>
      </c>
      <c r="I135" s="131">
        <v>830</v>
      </c>
      <c r="J135" s="123"/>
      <c r="K135" s="132"/>
      <c r="L135" s="132"/>
      <c r="M135" s="132"/>
      <c r="N135" s="132"/>
      <c r="O135" s="132"/>
      <c r="P135" s="120"/>
      <c r="Q135" s="136"/>
    </row>
    <row r="136" ht="26.25" customHeight="1" spans="1:17">
      <c r="A136" s="123">
        <v>2</v>
      </c>
      <c r="B136" s="124" t="s">
        <v>407</v>
      </c>
      <c r="C136" s="124" t="s">
        <v>152</v>
      </c>
      <c r="D136" s="124" t="s">
        <v>408</v>
      </c>
      <c r="E136" s="124" t="s">
        <v>409</v>
      </c>
      <c r="F136" s="130" t="s">
        <v>410</v>
      </c>
      <c r="G136" s="123"/>
      <c r="H136" s="131">
        <v>660</v>
      </c>
      <c r="I136" s="131">
        <v>830</v>
      </c>
      <c r="J136" s="123"/>
      <c r="K136" s="132"/>
      <c r="L136" s="132"/>
      <c r="M136" s="132"/>
      <c r="N136" s="132"/>
      <c r="O136" s="132"/>
      <c r="P136" s="120"/>
      <c r="Q136" s="136"/>
    </row>
    <row r="137" ht="26.25" customHeight="1" spans="1:10">
      <c r="A137" s="123">
        <v>3</v>
      </c>
      <c r="B137" s="124" t="s">
        <v>407</v>
      </c>
      <c r="C137" s="124" t="s">
        <v>153</v>
      </c>
      <c r="D137" s="124" t="s">
        <v>408</v>
      </c>
      <c r="E137" s="124" t="s">
        <v>409</v>
      </c>
      <c r="F137" s="130" t="s">
        <v>410</v>
      </c>
      <c r="G137" s="123"/>
      <c r="H137" s="131">
        <v>680</v>
      </c>
      <c r="I137" s="131">
        <v>850</v>
      </c>
      <c r="J137" s="123"/>
    </row>
    <row r="138" ht="26.25" customHeight="1" spans="1:10">
      <c r="A138" s="123">
        <v>4</v>
      </c>
      <c r="B138" s="124" t="s">
        <v>407</v>
      </c>
      <c r="C138" s="123" t="s">
        <v>154</v>
      </c>
      <c r="D138" s="124" t="s">
        <v>408</v>
      </c>
      <c r="E138" s="124" t="s">
        <v>409</v>
      </c>
      <c r="F138" s="130" t="s">
        <v>410</v>
      </c>
      <c r="G138" s="123"/>
      <c r="H138" s="131">
        <v>700</v>
      </c>
      <c r="I138" s="131">
        <v>880</v>
      </c>
      <c r="J138" s="123"/>
    </row>
    <row r="139" ht="26.25" customHeight="1" spans="1:10">
      <c r="A139" s="123">
        <v>5</v>
      </c>
      <c r="B139" s="124" t="s">
        <v>407</v>
      </c>
      <c r="C139" s="123" t="s">
        <v>155</v>
      </c>
      <c r="D139" s="124" t="s">
        <v>408</v>
      </c>
      <c r="E139" s="124" t="s">
        <v>409</v>
      </c>
      <c r="F139" s="130" t="s">
        <v>410</v>
      </c>
      <c r="G139" s="123"/>
      <c r="H139" s="131">
        <v>920</v>
      </c>
      <c r="I139" s="131">
        <v>1150</v>
      </c>
      <c r="J139" s="123"/>
    </row>
    <row r="140" ht="26.25" customHeight="1" spans="1:10">
      <c r="A140" s="123">
        <v>6</v>
      </c>
      <c r="B140" s="124" t="s">
        <v>407</v>
      </c>
      <c r="C140" s="124" t="s">
        <v>156</v>
      </c>
      <c r="D140" s="124" t="s">
        <v>408</v>
      </c>
      <c r="E140" s="124" t="s">
        <v>409</v>
      </c>
      <c r="F140" s="130" t="s">
        <v>410</v>
      </c>
      <c r="G140" s="123"/>
      <c r="H140" s="131">
        <v>1020</v>
      </c>
      <c r="I140" s="131">
        <v>1280</v>
      </c>
      <c r="J140" s="123"/>
    </row>
    <row r="141" ht="26.25" customHeight="1" spans="1:10">
      <c r="A141" s="123">
        <v>7</v>
      </c>
      <c r="B141" s="124" t="s">
        <v>407</v>
      </c>
      <c r="C141" s="124" t="s">
        <v>157</v>
      </c>
      <c r="D141" s="124" t="s">
        <v>408</v>
      </c>
      <c r="E141" s="124" t="s">
        <v>409</v>
      </c>
      <c r="F141" s="130" t="s">
        <v>410</v>
      </c>
      <c r="G141" s="123"/>
      <c r="H141" s="131">
        <v>1090</v>
      </c>
      <c r="I141" s="131">
        <v>1370</v>
      </c>
      <c r="J141" s="123"/>
    </row>
    <row r="142" ht="26.25" customHeight="1" spans="1:10">
      <c r="A142" s="123">
        <v>8</v>
      </c>
      <c r="B142" s="124" t="s">
        <v>407</v>
      </c>
      <c r="C142" s="124" t="s">
        <v>158</v>
      </c>
      <c r="D142" s="124" t="s">
        <v>408</v>
      </c>
      <c r="E142" s="124" t="s">
        <v>409</v>
      </c>
      <c r="F142" s="130" t="s">
        <v>410</v>
      </c>
      <c r="G142" s="123"/>
      <c r="H142" s="131">
        <v>1630</v>
      </c>
      <c r="I142" s="131">
        <v>2040</v>
      </c>
      <c r="J142" s="123"/>
    </row>
    <row r="143" ht="26.25" customHeight="1" spans="1:10">
      <c r="A143" s="123">
        <v>9</v>
      </c>
      <c r="B143" s="124" t="s">
        <v>407</v>
      </c>
      <c r="C143" s="123" t="s">
        <v>382</v>
      </c>
      <c r="D143" s="124" t="s">
        <v>408</v>
      </c>
      <c r="E143" s="124" t="s">
        <v>409</v>
      </c>
      <c r="F143" s="130" t="s">
        <v>410</v>
      </c>
      <c r="G143" s="123"/>
      <c r="H143" s="131">
        <v>2030</v>
      </c>
      <c r="I143" s="131">
        <v>2540</v>
      </c>
      <c r="J143" s="123"/>
    </row>
    <row r="144" ht="26.25" customHeight="1" spans="1:10">
      <c r="A144" s="123">
        <v>10</v>
      </c>
      <c r="B144" s="124" t="s">
        <v>407</v>
      </c>
      <c r="C144" s="124" t="s">
        <v>385</v>
      </c>
      <c r="D144" s="124" t="s">
        <v>408</v>
      </c>
      <c r="E144" s="124" t="s">
        <v>409</v>
      </c>
      <c r="F144" s="130" t="s">
        <v>410</v>
      </c>
      <c r="G144" s="123"/>
      <c r="H144" s="131">
        <v>2390</v>
      </c>
      <c r="I144" s="131">
        <v>2990</v>
      </c>
      <c r="J144" s="123"/>
    </row>
    <row r="145" ht="26.25" customHeight="1" spans="1:10">
      <c r="A145" s="123">
        <v>11</v>
      </c>
      <c r="B145" s="124" t="s">
        <v>407</v>
      </c>
      <c r="C145" s="124" t="s">
        <v>387</v>
      </c>
      <c r="D145" s="124" t="s">
        <v>408</v>
      </c>
      <c r="E145" s="124" t="s">
        <v>409</v>
      </c>
      <c r="F145" s="130" t="s">
        <v>410</v>
      </c>
      <c r="G145" s="123"/>
      <c r="H145" s="131">
        <v>2970</v>
      </c>
      <c r="I145" s="131">
        <v>3720</v>
      </c>
      <c r="J145" s="123"/>
    </row>
    <row r="146" ht="26.25" customHeight="1" spans="1:10">
      <c r="A146" s="123">
        <v>12</v>
      </c>
      <c r="B146" s="124" t="s">
        <v>407</v>
      </c>
      <c r="C146" s="124" t="s">
        <v>390</v>
      </c>
      <c r="D146" s="124" t="s">
        <v>408</v>
      </c>
      <c r="E146" s="124" t="s">
        <v>409</v>
      </c>
      <c r="F146" s="130" t="s">
        <v>410</v>
      </c>
      <c r="G146" s="123"/>
      <c r="H146" s="131">
        <v>4790</v>
      </c>
      <c r="I146" s="131">
        <v>5990</v>
      </c>
      <c r="J146" s="123"/>
    </row>
    <row r="147" ht="26.25" customHeight="1" spans="1:10">
      <c r="A147" s="123">
        <v>1</v>
      </c>
      <c r="B147" s="124" t="s">
        <v>407</v>
      </c>
      <c r="C147" s="124" t="s">
        <v>147</v>
      </c>
      <c r="D147" s="124" t="s">
        <v>411</v>
      </c>
      <c r="E147" s="124" t="s">
        <v>409</v>
      </c>
      <c r="F147" s="130" t="s">
        <v>410</v>
      </c>
      <c r="G147" s="123"/>
      <c r="H147" s="131">
        <v>1800</v>
      </c>
      <c r="I147" s="131">
        <v>2250</v>
      </c>
      <c r="J147" s="123"/>
    </row>
    <row r="148" ht="26.25" customHeight="1" spans="1:10">
      <c r="A148" s="123">
        <v>2</v>
      </c>
      <c r="B148" s="124" t="s">
        <v>407</v>
      </c>
      <c r="C148" s="124" t="s">
        <v>152</v>
      </c>
      <c r="D148" s="124" t="s">
        <v>411</v>
      </c>
      <c r="E148" s="124" t="s">
        <v>409</v>
      </c>
      <c r="F148" s="130" t="s">
        <v>410</v>
      </c>
      <c r="G148" s="123"/>
      <c r="H148" s="131">
        <v>1800</v>
      </c>
      <c r="I148" s="131">
        <v>2250</v>
      </c>
      <c r="J148" s="123"/>
    </row>
    <row r="149" ht="26.25" customHeight="1" spans="1:10">
      <c r="A149" s="123">
        <v>3</v>
      </c>
      <c r="B149" s="124" t="s">
        <v>407</v>
      </c>
      <c r="C149" s="123" t="s">
        <v>153</v>
      </c>
      <c r="D149" s="124" t="s">
        <v>411</v>
      </c>
      <c r="E149" s="124" t="s">
        <v>409</v>
      </c>
      <c r="F149" s="130" t="s">
        <v>410</v>
      </c>
      <c r="G149" s="123"/>
      <c r="H149" s="131">
        <v>1820</v>
      </c>
      <c r="I149" s="131">
        <v>2280</v>
      </c>
      <c r="J149" s="123"/>
    </row>
    <row r="150" ht="26.25" customHeight="1" spans="1:10">
      <c r="A150" s="123">
        <v>4</v>
      </c>
      <c r="B150" s="124" t="s">
        <v>407</v>
      </c>
      <c r="C150" s="124" t="s">
        <v>154</v>
      </c>
      <c r="D150" s="124" t="s">
        <v>411</v>
      </c>
      <c r="E150" s="124" t="s">
        <v>409</v>
      </c>
      <c r="F150" s="130" t="s">
        <v>410</v>
      </c>
      <c r="G150" s="123"/>
      <c r="H150" s="131">
        <v>1840</v>
      </c>
      <c r="I150" s="131">
        <v>2300</v>
      </c>
      <c r="J150" s="123"/>
    </row>
    <row r="151" ht="26.25" customHeight="1" spans="1:10">
      <c r="A151" s="123">
        <v>5</v>
      </c>
      <c r="B151" s="124" t="s">
        <v>407</v>
      </c>
      <c r="C151" s="124" t="s">
        <v>155</v>
      </c>
      <c r="D151" s="124" t="s">
        <v>411</v>
      </c>
      <c r="E151" s="124" t="s">
        <v>409</v>
      </c>
      <c r="F151" s="130" t="s">
        <v>410</v>
      </c>
      <c r="G151" s="123"/>
      <c r="H151" s="131">
        <v>2070</v>
      </c>
      <c r="I151" s="131">
        <v>2590</v>
      </c>
      <c r="J151" s="123"/>
    </row>
    <row r="152" ht="26.25" customHeight="1" spans="1:10">
      <c r="A152" s="123">
        <v>6</v>
      </c>
      <c r="B152" s="124" t="s">
        <v>407</v>
      </c>
      <c r="C152" s="123" t="s">
        <v>156</v>
      </c>
      <c r="D152" s="124" t="s">
        <v>411</v>
      </c>
      <c r="E152" s="124" t="s">
        <v>409</v>
      </c>
      <c r="F152" s="130" t="s">
        <v>410</v>
      </c>
      <c r="G152" s="123"/>
      <c r="H152" s="131">
        <v>2150</v>
      </c>
      <c r="I152" s="131">
        <v>2690</v>
      </c>
      <c r="J152" s="123"/>
    </row>
    <row r="153" ht="26.25" customHeight="1" spans="1:10">
      <c r="A153" s="123">
        <v>7</v>
      </c>
      <c r="B153" s="124" t="s">
        <v>407</v>
      </c>
      <c r="C153" s="124" t="s">
        <v>157</v>
      </c>
      <c r="D153" s="124" t="s">
        <v>411</v>
      </c>
      <c r="E153" s="124" t="s">
        <v>409</v>
      </c>
      <c r="F153" s="130" t="s">
        <v>410</v>
      </c>
      <c r="G153" s="123"/>
      <c r="H153" s="131">
        <v>2220</v>
      </c>
      <c r="I153" s="131">
        <v>2780</v>
      </c>
      <c r="J153" s="123"/>
    </row>
    <row r="154" ht="26.25" customHeight="1" spans="1:10">
      <c r="A154" s="123">
        <v>8</v>
      </c>
      <c r="B154" s="124" t="s">
        <v>407</v>
      </c>
      <c r="C154" s="123" t="s">
        <v>158</v>
      </c>
      <c r="D154" s="124" t="s">
        <v>411</v>
      </c>
      <c r="E154" s="124" t="s">
        <v>409</v>
      </c>
      <c r="F154" s="130" t="s">
        <v>410</v>
      </c>
      <c r="G154" s="123"/>
      <c r="H154" s="131">
        <v>2770</v>
      </c>
      <c r="I154" s="131">
        <v>3470</v>
      </c>
      <c r="J154" s="123"/>
    </row>
    <row r="155" ht="26.25" customHeight="1" spans="1:10">
      <c r="A155" s="123">
        <v>9</v>
      </c>
      <c r="B155" s="124" t="s">
        <v>407</v>
      </c>
      <c r="C155" s="124" t="s">
        <v>382</v>
      </c>
      <c r="D155" s="124" t="s">
        <v>411</v>
      </c>
      <c r="E155" s="124" t="s">
        <v>409</v>
      </c>
      <c r="F155" s="130" t="s">
        <v>410</v>
      </c>
      <c r="G155" s="123"/>
      <c r="H155" s="131">
        <v>3180</v>
      </c>
      <c r="I155" s="131">
        <v>3980</v>
      </c>
      <c r="J155" s="123"/>
    </row>
    <row r="156" ht="26.25" customHeight="1" spans="1:10">
      <c r="A156" s="123">
        <v>10</v>
      </c>
      <c r="B156" s="124" t="s">
        <v>407</v>
      </c>
      <c r="C156" s="124" t="s">
        <v>385</v>
      </c>
      <c r="D156" s="124" t="s">
        <v>411</v>
      </c>
      <c r="E156" s="124" t="s">
        <v>409</v>
      </c>
      <c r="F156" s="130" t="s">
        <v>410</v>
      </c>
      <c r="G156" s="123"/>
      <c r="H156" s="131">
        <v>3540</v>
      </c>
      <c r="I156" s="131">
        <v>4430</v>
      </c>
      <c r="J156" s="123"/>
    </row>
    <row r="157" ht="26.25" customHeight="1" spans="1:10">
      <c r="A157" s="123">
        <v>11</v>
      </c>
      <c r="B157" s="124" t="s">
        <v>407</v>
      </c>
      <c r="C157" s="124" t="s">
        <v>387</v>
      </c>
      <c r="D157" s="124" t="s">
        <v>411</v>
      </c>
      <c r="E157" s="124" t="s">
        <v>409</v>
      </c>
      <c r="F157" s="130" t="s">
        <v>410</v>
      </c>
      <c r="G157" s="123"/>
      <c r="H157" s="131">
        <v>4990</v>
      </c>
      <c r="I157" s="131">
        <v>6240</v>
      </c>
      <c r="J157" s="123"/>
    </row>
    <row r="158" ht="26.25" customHeight="1" spans="1:10">
      <c r="A158" s="123">
        <v>12</v>
      </c>
      <c r="B158" s="124" t="s">
        <v>407</v>
      </c>
      <c r="C158" s="124" t="s">
        <v>390</v>
      </c>
      <c r="D158" s="124" t="s">
        <v>411</v>
      </c>
      <c r="E158" s="124" t="s">
        <v>409</v>
      </c>
      <c r="F158" s="130" t="s">
        <v>410</v>
      </c>
      <c r="G158" s="123"/>
      <c r="H158" s="131">
        <v>6000</v>
      </c>
      <c r="I158" s="131">
        <v>7500</v>
      </c>
      <c r="J158" s="123"/>
    </row>
    <row r="159" customHeight="1" spans="1:10">
      <c r="A159" s="125" t="s">
        <v>412</v>
      </c>
      <c r="B159" s="126"/>
      <c r="C159" s="126"/>
      <c r="D159" s="126"/>
      <c r="E159" s="126"/>
      <c r="F159" s="126"/>
      <c r="G159" s="126"/>
      <c r="H159" s="126"/>
      <c r="I159" s="126"/>
      <c r="J159" s="126"/>
    </row>
  </sheetData>
  <mergeCells count="86">
    <mergeCell ref="A1:L1"/>
    <mergeCell ref="J2:K2"/>
    <mergeCell ref="A97:F97"/>
    <mergeCell ref="B98:L98"/>
    <mergeCell ref="G100:K100"/>
    <mergeCell ref="G101:K101"/>
    <mergeCell ref="A105:Q105"/>
    <mergeCell ref="K106:M106"/>
    <mergeCell ref="N106:P106"/>
    <mergeCell ref="A132:J132"/>
    <mergeCell ref="A2:A3"/>
    <mergeCell ref="A106:A107"/>
    <mergeCell ref="A133:A134"/>
    <mergeCell ref="B2:B3"/>
    <mergeCell ref="B106:B107"/>
    <mergeCell ref="B133:B134"/>
    <mergeCell ref="C2:C3"/>
    <mergeCell ref="C4:C11"/>
    <mergeCell ref="C12:C19"/>
    <mergeCell ref="C43:C49"/>
    <mergeCell ref="C50:C54"/>
    <mergeCell ref="C55:C62"/>
    <mergeCell ref="C63:C70"/>
    <mergeCell ref="C106:C107"/>
    <mergeCell ref="C133:C134"/>
    <mergeCell ref="D2:D3"/>
    <mergeCell ref="D106:D107"/>
    <mergeCell ref="D133:D134"/>
    <mergeCell ref="E2:E3"/>
    <mergeCell ref="E4:E11"/>
    <mergeCell ref="E12:E19"/>
    <mergeCell ref="E43:E49"/>
    <mergeCell ref="E50:E54"/>
    <mergeCell ref="E55:E62"/>
    <mergeCell ref="E63:E70"/>
    <mergeCell ref="E106:E107"/>
    <mergeCell ref="E133:E134"/>
    <mergeCell ref="F2:F3"/>
    <mergeCell ref="F4:F11"/>
    <mergeCell ref="F12:F19"/>
    <mergeCell ref="F55:F62"/>
    <mergeCell ref="F63:F70"/>
    <mergeCell ref="F106:F107"/>
    <mergeCell ref="F133:F134"/>
    <mergeCell ref="G2:G3"/>
    <mergeCell ref="G106:G107"/>
    <mergeCell ref="G133:G134"/>
    <mergeCell ref="H2:H3"/>
    <mergeCell ref="H106:H107"/>
    <mergeCell ref="H133:H134"/>
    <mergeCell ref="I2:I3"/>
    <mergeCell ref="I71:I72"/>
    <mergeCell ref="I73:I74"/>
    <mergeCell ref="I75:I76"/>
    <mergeCell ref="I77:I78"/>
    <mergeCell ref="I79:I80"/>
    <mergeCell ref="I81:I82"/>
    <mergeCell ref="I106:I107"/>
    <mergeCell ref="I133:I134"/>
    <mergeCell ref="J71:J72"/>
    <mergeCell ref="J73:J74"/>
    <mergeCell ref="J75:J76"/>
    <mergeCell ref="J77:J78"/>
    <mergeCell ref="J79:J80"/>
    <mergeCell ref="J81:J82"/>
    <mergeCell ref="J106:J107"/>
    <mergeCell ref="J133:J134"/>
    <mergeCell ref="K71:K72"/>
    <mergeCell ref="K73:K74"/>
    <mergeCell ref="K75:K76"/>
    <mergeCell ref="K77:K78"/>
    <mergeCell ref="K79:K80"/>
    <mergeCell ref="K81:K82"/>
    <mergeCell ref="L2:L3"/>
    <mergeCell ref="L4:L11"/>
    <mergeCell ref="L20:L21"/>
    <mergeCell ref="L22:L23"/>
    <mergeCell ref="L55:L62"/>
    <mergeCell ref="L63:L70"/>
    <mergeCell ref="L71:L72"/>
    <mergeCell ref="L73:L74"/>
    <mergeCell ref="L75:L76"/>
    <mergeCell ref="L77:L78"/>
    <mergeCell ref="L79:L80"/>
    <mergeCell ref="L81:L82"/>
    <mergeCell ref="Q106:Q107"/>
  </mergeCells>
  <conditionalFormatting sqref="J108:J129">
    <cfRule type="cellIs" dxfId="0" priority="1" operator="greaterThan">
      <formula>0</formula>
    </cfRule>
  </conditionalFormatting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50"/>
  <sheetViews>
    <sheetView workbookViewId="0">
      <pane ySplit="2" topLeftCell="A3" activePane="bottomLeft" state="frozen"/>
      <selection/>
      <selection pane="bottomLeft" activeCell="A1" sqref="A1:E1"/>
    </sheetView>
  </sheetViews>
  <sheetFormatPr defaultColWidth="10" defaultRowHeight="16.5" customHeight="1" outlineLevelCol="4"/>
  <cols>
    <col min="2" max="2" width="14.8833333333333" customWidth="1"/>
    <col min="3" max="3" width="20.625" style="22" customWidth="1"/>
    <col min="5" max="5" width="88.6083333333333" style="22" customWidth="1"/>
  </cols>
  <sheetData>
    <row r="1" s="19" customFormat="1" ht="40.9" customHeight="1" spans="1:5">
      <c r="A1" s="23" t="s">
        <v>413</v>
      </c>
      <c r="B1" s="24"/>
      <c r="C1" s="24"/>
      <c r="D1" s="24"/>
      <c r="E1" s="42"/>
    </row>
    <row r="2" s="19" customFormat="1" ht="40.9" customHeight="1" spans="1:5">
      <c r="A2" s="25" t="s">
        <v>2</v>
      </c>
      <c r="B2" s="25" t="s">
        <v>414</v>
      </c>
      <c r="C2" s="26" t="s">
        <v>415</v>
      </c>
      <c r="D2" s="25" t="s">
        <v>22</v>
      </c>
      <c r="E2" s="26" t="s">
        <v>416</v>
      </c>
    </row>
    <row r="3" s="20" customFormat="1" ht="40.9" customHeight="1" spans="1:5">
      <c r="A3" s="27" t="s">
        <v>417</v>
      </c>
      <c r="B3" s="27" t="s">
        <v>417</v>
      </c>
      <c r="C3" s="27" t="s">
        <v>418</v>
      </c>
      <c r="D3" s="27" t="s">
        <v>22</v>
      </c>
      <c r="E3" s="33" t="s">
        <v>419</v>
      </c>
    </row>
    <row r="4" s="20" customFormat="1" ht="40.9" customHeight="1" spans="1:5">
      <c r="A4" s="28"/>
      <c r="B4" s="27" t="s">
        <v>420</v>
      </c>
      <c r="C4" s="27" t="s">
        <v>421</v>
      </c>
      <c r="D4" s="27" t="s">
        <v>22</v>
      </c>
      <c r="E4" s="33" t="s">
        <v>422</v>
      </c>
    </row>
    <row r="5" ht="40.9" customHeight="1" spans="1:5">
      <c r="A5" s="27" t="s">
        <v>423</v>
      </c>
      <c r="B5" s="27" t="s">
        <v>424</v>
      </c>
      <c r="C5" s="27" t="s">
        <v>425</v>
      </c>
      <c r="D5" s="27" t="s">
        <v>22</v>
      </c>
      <c r="E5" s="33" t="s">
        <v>426</v>
      </c>
    </row>
    <row r="6" ht="40.9" customHeight="1" spans="1:5">
      <c r="A6" s="28"/>
      <c r="B6" s="27" t="s">
        <v>427</v>
      </c>
      <c r="C6" s="27" t="s">
        <v>428</v>
      </c>
      <c r="D6" s="27" t="s">
        <v>22</v>
      </c>
      <c r="E6" s="33" t="s">
        <v>429</v>
      </c>
    </row>
    <row r="7" ht="40.9" customHeight="1" spans="1:5">
      <c r="A7" s="28"/>
      <c r="B7" s="27" t="s">
        <v>430</v>
      </c>
      <c r="C7" s="27" t="s">
        <v>431</v>
      </c>
      <c r="D7" s="27" t="s">
        <v>22</v>
      </c>
      <c r="E7" s="33" t="s">
        <v>432</v>
      </c>
    </row>
    <row r="8" ht="40.9" customHeight="1" spans="1:5">
      <c r="A8" s="27" t="s">
        <v>433</v>
      </c>
      <c r="B8" s="29" t="s">
        <v>434</v>
      </c>
      <c r="C8" s="29" t="s">
        <v>435</v>
      </c>
      <c r="D8" s="27" t="s">
        <v>22</v>
      </c>
      <c r="E8" s="35" t="s">
        <v>436</v>
      </c>
    </row>
    <row r="9" ht="40.9" customHeight="1" spans="1:5">
      <c r="A9" s="28"/>
      <c r="B9" s="30"/>
      <c r="C9" s="29" t="s">
        <v>437</v>
      </c>
      <c r="D9" s="27" t="s">
        <v>22</v>
      </c>
      <c r="E9" s="35" t="s">
        <v>438</v>
      </c>
    </row>
    <row r="10" ht="40.9" customHeight="1" spans="1:5">
      <c r="A10" s="28"/>
      <c r="B10" s="30"/>
      <c r="C10" s="29" t="s">
        <v>439</v>
      </c>
      <c r="D10" s="27" t="s">
        <v>22</v>
      </c>
      <c r="E10" s="35" t="s">
        <v>440</v>
      </c>
    </row>
    <row r="11" ht="40.9" customHeight="1" spans="1:5">
      <c r="A11" s="28"/>
      <c r="B11" s="30"/>
      <c r="C11" s="29" t="s">
        <v>441</v>
      </c>
      <c r="D11" s="27" t="s">
        <v>22</v>
      </c>
      <c r="E11" s="35" t="s">
        <v>442</v>
      </c>
    </row>
    <row r="12" ht="40.9" customHeight="1" spans="1:5">
      <c r="A12" s="28"/>
      <c r="B12" s="30"/>
      <c r="C12" s="29" t="s">
        <v>443</v>
      </c>
      <c r="D12" s="27" t="s">
        <v>22</v>
      </c>
      <c r="E12" s="35" t="s">
        <v>444</v>
      </c>
    </row>
    <row r="13" ht="40.9" customHeight="1" spans="1:5">
      <c r="A13" s="28"/>
      <c r="B13" s="30"/>
      <c r="C13" s="29" t="s">
        <v>445</v>
      </c>
      <c r="D13" s="27" t="s">
        <v>22</v>
      </c>
      <c r="E13" s="35" t="s">
        <v>446</v>
      </c>
    </row>
    <row r="14" ht="40.9" customHeight="1" spans="1:5">
      <c r="A14" s="28"/>
      <c r="B14" s="30"/>
      <c r="C14" s="29" t="s">
        <v>447</v>
      </c>
      <c r="D14" s="27" t="s">
        <v>22</v>
      </c>
      <c r="E14" s="35" t="s">
        <v>448</v>
      </c>
    </row>
    <row r="15" ht="40.9" customHeight="1" spans="1:5">
      <c r="A15" s="28"/>
      <c r="B15" s="29" t="s">
        <v>430</v>
      </c>
      <c r="C15" s="29" t="s">
        <v>449</v>
      </c>
      <c r="D15" s="27" t="s">
        <v>22</v>
      </c>
      <c r="E15" s="35" t="s">
        <v>450</v>
      </c>
    </row>
    <row r="16" ht="40.9" customHeight="1" spans="1:5">
      <c r="A16" s="31" t="s">
        <v>451</v>
      </c>
      <c r="B16" s="32" t="s">
        <v>452</v>
      </c>
      <c r="C16" s="32" t="s">
        <v>453</v>
      </c>
      <c r="D16" s="32" t="s">
        <v>22</v>
      </c>
      <c r="E16" s="32" t="s">
        <v>454</v>
      </c>
    </row>
    <row r="17" ht="40.9" customHeight="1" spans="1:5">
      <c r="A17" s="28"/>
      <c r="B17" s="28"/>
      <c r="C17" s="33" t="s">
        <v>455</v>
      </c>
      <c r="D17" s="33" t="s">
        <v>22</v>
      </c>
      <c r="E17" s="33" t="s">
        <v>456</v>
      </c>
    </row>
    <row r="18" ht="40.9" customHeight="1" spans="1:5">
      <c r="A18" s="28"/>
      <c r="B18" s="28"/>
      <c r="C18" s="33" t="s">
        <v>457</v>
      </c>
      <c r="D18" s="33" t="s">
        <v>22</v>
      </c>
      <c r="E18" s="33" t="s">
        <v>458</v>
      </c>
    </row>
    <row r="19" ht="40.9" customHeight="1" spans="1:5">
      <c r="A19" s="28" t="s">
        <v>459</v>
      </c>
      <c r="B19" s="27" t="s">
        <v>460</v>
      </c>
      <c r="C19" s="27" t="s">
        <v>461</v>
      </c>
      <c r="D19" s="27" t="s">
        <v>22</v>
      </c>
      <c r="E19" s="33" t="s">
        <v>462</v>
      </c>
    </row>
    <row r="20" ht="40.9" customHeight="1" spans="1:5">
      <c r="A20" s="28"/>
      <c r="B20" s="28"/>
      <c r="C20" s="27" t="s">
        <v>463</v>
      </c>
      <c r="D20" s="27" t="s">
        <v>22</v>
      </c>
      <c r="E20" s="34" t="s">
        <v>464</v>
      </c>
    </row>
    <row r="21" ht="40.9" customHeight="1" spans="1:5">
      <c r="A21" s="27" t="s">
        <v>465</v>
      </c>
      <c r="B21" s="27" t="s">
        <v>466</v>
      </c>
      <c r="C21" s="33" t="s">
        <v>467</v>
      </c>
      <c r="D21" s="27" t="s">
        <v>22</v>
      </c>
      <c r="E21" s="33" t="s">
        <v>468</v>
      </c>
    </row>
    <row r="22" ht="40.9" customHeight="1" spans="1:5">
      <c r="A22" s="28"/>
      <c r="B22" s="28"/>
      <c r="C22" s="27" t="s">
        <v>469</v>
      </c>
      <c r="D22" s="27" t="s">
        <v>22</v>
      </c>
      <c r="E22" s="33" t="s">
        <v>470</v>
      </c>
    </row>
    <row r="23" ht="40.9" customHeight="1" spans="1:5">
      <c r="A23" s="28"/>
      <c r="B23" s="27" t="s">
        <v>471</v>
      </c>
      <c r="C23" s="33" t="s">
        <v>472</v>
      </c>
      <c r="D23" s="27" t="s">
        <v>22</v>
      </c>
      <c r="E23" s="33" t="s">
        <v>473</v>
      </c>
    </row>
    <row r="24" ht="40.9" customHeight="1" spans="1:5">
      <c r="A24" s="28"/>
      <c r="B24" s="28"/>
      <c r="C24" s="33" t="s">
        <v>474</v>
      </c>
      <c r="D24" s="27" t="s">
        <v>22</v>
      </c>
      <c r="E24" s="33" t="s">
        <v>475</v>
      </c>
    </row>
    <row r="25" ht="40.9" customHeight="1" spans="1:5">
      <c r="A25" s="28"/>
      <c r="B25" s="27" t="s">
        <v>476</v>
      </c>
      <c r="C25" s="33" t="s">
        <v>477</v>
      </c>
      <c r="D25" s="27" t="s">
        <v>22</v>
      </c>
      <c r="E25" s="33" t="s">
        <v>478</v>
      </c>
    </row>
    <row r="26" s="21" customFormat="1" ht="40.9" customHeight="1" spans="1:5">
      <c r="A26" s="28"/>
      <c r="B26" s="28"/>
      <c r="C26" s="33" t="s">
        <v>479</v>
      </c>
      <c r="D26" s="27" t="s">
        <v>22</v>
      </c>
      <c r="E26" s="33" t="s">
        <v>480</v>
      </c>
    </row>
    <row r="27" s="21" customFormat="1" ht="40.9" customHeight="1" spans="1:5">
      <c r="A27" s="28"/>
      <c r="B27" s="28"/>
      <c r="C27" s="33" t="s">
        <v>481</v>
      </c>
      <c r="D27" s="27" t="s">
        <v>22</v>
      </c>
      <c r="E27" s="33" t="s">
        <v>482</v>
      </c>
    </row>
    <row r="28" s="21" customFormat="1" ht="40.9" customHeight="1" spans="1:5">
      <c r="A28" s="27" t="s">
        <v>483</v>
      </c>
      <c r="B28" s="33" t="s">
        <v>484</v>
      </c>
      <c r="C28" s="27" t="s">
        <v>485</v>
      </c>
      <c r="D28" s="27" t="s">
        <v>22</v>
      </c>
      <c r="E28" s="33" t="s">
        <v>486</v>
      </c>
    </row>
    <row r="29" s="21" customFormat="1" ht="40.9" customHeight="1" spans="1:5">
      <c r="A29" s="28"/>
      <c r="B29" s="34"/>
      <c r="C29" s="27" t="s">
        <v>487</v>
      </c>
      <c r="D29" s="27" t="s">
        <v>22</v>
      </c>
      <c r="E29" s="33" t="s">
        <v>488</v>
      </c>
    </row>
    <row r="30" s="21" customFormat="1" ht="40.9" customHeight="1" spans="1:5">
      <c r="A30" s="28"/>
      <c r="B30" s="34"/>
      <c r="C30" s="27" t="s">
        <v>489</v>
      </c>
      <c r="D30" s="27" t="s">
        <v>22</v>
      </c>
      <c r="E30" s="33" t="s">
        <v>490</v>
      </c>
    </row>
    <row r="31" s="21" customFormat="1" ht="40.9" customHeight="1" spans="1:5">
      <c r="A31" s="35" t="s">
        <v>61</v>
      </c>
      <c r="B31" s="29" t="s">
        <v>491</v>
      </c>
      <c r="C31" s="29" t="s">
        <v>492</v>
      </c>
      <c r="D31" s="27" t="s">
        <v>22</v>
      </c>
      <c r="E31" s="35" t="s">
        <v>493</v>
      </c>
    </row>
    <row r="32" s="21" customFormat="1" ht="40.9" customHeight="1" spans="1:5">
      <c r="A32" s="36"/>
      <c r="B32" s="28"/>
      <c r="C32" s="29" t="s">
        <v>494</v>
      </c>
      <c r="D32" s="27" t="s">
        <v>22</v>
      </c>
      <c r="E32" s="35" t="s">
        <v>495</v>
      </c>
    </row>
    <row r="33" s="21" customFormat="1" ht="40.9" customHeight="1" spans="1:5">
      <c r="A33" s="36"/>
      <c r="B33" s="29" t="s">
        <v>496</v>
      </c>
      <c r="C33" s="37" t="s">
        <v>497</v>
      </c>
      <c r="D33" s="27" t="s">
        <v>22</v>
      </c>
      <c r="E33" s="35" t="s">
        <v>498</v>
      </c>
    </row>
    <row r="34" s="21" customFormat="1" ht="40.9" customHeight="1" spans="1:5">
      <c r="A34" s="36"/>
      <c r="B34" s="29" t="s">
        <v>433</v>
      </c>
      <c r="C34" s="29" t="s">
        <v>499</v>
      </c>
      <c r="D34" s="27" t="s">
        <v>22</v>
      </c>
      <c r="E34" s="35" t="s">
        <v>500</v>
      </c>
    </row>
    <row r="35" s="21" customFormat="1" ht="40.9" customHeight="1" spans="1:5">
      <c r="A35" s="36"/>
      <c r="B35" s="29" t="s">
        <v>501</v>
      </c>
      <c r="C35" s="29" t="s">
        <v>502</v>
      </c>
      <c r="D35" s="27" t="s">
        <v>22</v>
      </c>
      <c r="E35" s="35" t="s">
        <v>503</v>
      </c>
    </row>
    <row r="36" s="21" customFormat="1" ht="40.9" customHeight="1" spans="1:5">
      <c r="A36" s="36"/>
      <c r="B36" s="30"/>
      <c r="C36" s="29" t="s">
        <v>504</v>
      </c>
      <c r="D36" s="27" t="s">
        <v>22</v>
      </c>
      <c r="E36" s="35" t="s">
        <v>505</v>
      </c>
    </row>
    <row r="37" s="21" customFormat="1" ht="40.9" customHeight="1" spans="1:5">
      <c r="A37" s="36"/>
      <c r="B37" s="30"/>
      <c r="C37" s="29" t="s">
        <v>506</v>
      </c>
      <c r="D37" s="27" t="s">
        <v>22</v>
      </c>
      <c r="E37" s="35" t="s">
        <v>507</v>
      </c>
    </row>
    <row r="38" s="21" customFormat="1" ht="40.9" customHeight="1" spans="1:5">
      <c r="A38" s="36"/>
      <c r="B38" s="29" t="s">
        <v>508</v>
      </c>
      <c r="C38" s="29" t="s">
        <v>509</v>
      </c>
      <c r="D38" s="27" t="s">
        <v>22</v>
      </c>
      <c r="E38" s="35" t="s">
        <v>510</v>
      </c>
    </row>
    <row r="39" s="21" customFormat="1" ht="40.9" customHeight="1" spans="1:5">
      <c r="A39" s="38"/>
      <c r="B39" s="39"/>
      <c r="C39" s="40"/>
      <c r="D39" s="38"/>
      <c r="E39" s="43"/>
    </row>
    <row r="40" s="21" customFormat="1" ht="40.9" customHeight="1" spans="3:5">
      <c r="C40" s="41"/>
      <c r="E40" s="41"/>
    </row>
    <row r="41" s="21" customFormat="1" ht="40.9" customHeight="1" spans="3:5">
      <c r="C41" s="41"/>
      <c r="E41" s="41"/>
    </row>
    <row r="42" s="21" customFormat="1" ht="40.9" customHeight="1" spans="3:5">
      <c r="C42" s="41"/>
      <c r="E42" s="41"/>
    </row>
    <row r="43" s="21" customFormat="1" ht="40.9" customHeight="1" spans="3:5">
      <c r="C43" s="41"/>
      <c r="E43" s="41"/>
    </row>
    <row r="44" s="21" customFormat="1" ht="40.9" customHeight="1" spans="3:5">
      <c r="C44" s="41"/>
      <c r="E44" s="41"/>
    </row>
    <row r="45" s="21" customFormat="1" ht="40.9" customHeight="1" spans="3:5">
      <c r="C45" s="41"/>
      <c r="E45" s="41"/>
    </row>
    <row r="46" s="21" customFormat="1" ht="40.9" customHeight="1" spans="3:5">
      <c r="C46" s="41"/>
      <c r="E46" s="41"/>
    </row>
    <row r="47" s="21" customFormat="1" ht="40.9" customHeight="1" spans="3:5">
      <c r="C47" s="41"/>
      <c r="E47" s="41"/>
    </row>
    <row r="48" s="21" customFormat="1" ht="40.9" customHeight="1" spans="3:5">
      <c r="C48" s="41"/>
      <c r="E48" s="41"/>
    </row>
    <row r="49" s="21" customFormat="1" ht="40.9" customHeight="1" spans="3:5">
      <c r="C49" s="41"/>
      <c r="E49" s="41"/>
    </row>
    <row r="50" s="21" customFormat="1" ht="40.9" customHeight="1" spans="3:5">
      <c r="C50" s="41"/>
      <c r="E50" s="41"/>
    </row>
  </sheetData>
  <mergeCells count="18">
    <mergeCell ref="A1:E1"/>
    <mergeCell ref="A3:A4"/>
    <mergeCell ref="A5:A7"/>
    <mergeCell ref="A8:A15"/>
    <mergeCell ref="A16:A18"/>
    <mergeCell ref="A19:A20"/>
    <mergeCell ref="A21:A27"/>
    <mergeCell ref="A28:A30"/>
    <mergeCell ref="A31:A38"/>
    <mergeCell ref="B8:B14"/>
    <mergeCell ref="B16:B18"/>
    <mergeCell ref="B19:B20"/>
    <mergeCell ref="B21:B22"/>
    <mergeCell ref="B23:B24"/>
    <mergeCell ref="B25:B27"/>
    <mergeCell ref="B28:B30"/>
    <mergeCell ref="B31:B32"/>
    <mergeCell ref="B35:B37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2"/>
  <sheetViews>
    <sheetView workbookViewId="0">
      <selection activeCell="A1" sqref="A1"/>
    </sheetView>
  </sheetViews>
  <sheetFormatPr defaultColWidth="10" defaultRowHeight="16.5" customHeight="1" outlineLevelCol="3"/>
  <cols>
    <col min="2" max="2" width="22" customWidth="1"/>
    <col min="3" max="3" width="66.9583333333333"/>
    <col min="4" max="4" width="95.5666666666667"/>
  </cols>
  <sheetData>
    <row r="1" ht="18.75" customHeight="1" spans="1:4">
      <c r="A1" s="1"/>
      <c r="B1" s="1"/>
      <c r="C1" s="2" t="s">
        <v>511</v>
      </c>
      <c r="D1" s="2" t="s">
        <v>512</v>
      </c>
    </row>
    <row r="2" customHeight="1" spans="1:4">
      <c r="A2" s="3" t="s">
        <v>513</v>
      </c>
      <c r="B2" s="3" t="s">
        <v>514</v>
      </c>
      <c r="C2" s="3" t="s">
        <v>515</v>
      </c>
      <c r="D2" s="3" t="s">
        <v>515</v>
      </c>
    </row>
    <row r="3" ht="54.75" customHeight="1" spans="1:4">
      <c r="A3" s="4" t="s">
        <v>516</v>
      </c>
      <c r="B3" s="4" t="s">
        <v>517</v>
      </c>
      <c r="C3" s="5" t="s">
        <v>518</v>
      </c>
      <c r="D3" s="6" t="s">
        <v>519</v>
      </c>
    </row>
    <row r="4" ht="41.25" customHeight="1" spans="1:4">
      <c r="A4" s="4"/>
      <c r="B4" s="7" t="s">
        <v>520</v>
      </c>
      <c r="C4" s="5" t="s">
        <v>521</v>
      </c>
      <c r="D4" s="5" t="s">
        <v>522</v>
      </c>
    </row>
    <row r="5" ht="41.25" customHeight="1" spans="1:4">
      <c r="A5" s="4"/>
      <c r="B5" s="7" t="s">
        <v>523</v>
      </c>
      <c r="C5" s="5" t="s">
        <v>524</v>
      </c>
      <c r="D5" s="6" t="s">
        <v>525</v>
      </c>
    </row>
    <row r="6" ht="41.25" customHeight="1" spans="1:4">
      <c r="A6" s="4"/>
      <c r="B6" s="7" t="s">
        <v>526</v>
      </c>
      <c r="C6" s="6" t="s">
        <v>527</v>
      </c>
      <c r="D6" s="8" t="s">
        <v>528</v>
      </c>
    </row>
    <row r="7" customHeight="1" spans="1:4">
      <c r="A7" s="4" t="s">
        <v>529</v>
      </c>
      <c r="B7" s="4" t="s">
        <v>530</v>
      </c>
      <c r="C7" s="9" t="s">
        <v>531</v>
      </c>
      <c r="D7" s="9" t="s">
        <v>532</v>
      </c>
    </row>
    <row r="8" customHeight="1" spans="1:4">
      <c r="A8" s="4"/>
      <c r="B8" s="4" t="s">
        <v>533</v>
      </c>
      <c r="C8" s="10" t="s">
        <v>534</v>
      </c>
      <c r="D8" s="11" t="s">
        <v>535</v>
      </c>
    </row>
    <row r="9" ht="27.75" customHeight="1" spans="1:4">
      <c r="A9" s="4" t="s">
        <v>536</v>
      </c>
      <c r="B9" s="4" t="s">
        <v>537</v>
      </c>
      <c r="C9" s="6" t="s">
        <v>538</v>
      </c>
      <c r="D9" s="12" t="s">
        <v>539</v>
      </c>
    </row>
    <row r="10" customHeight="1" spans="1:4">
      <c r="A10" s="13" t="s">
        <v>540</v>
      </c>
      <c r="B10" s="4" t="s">
        <v>541</v>
      </c>
      <c r="C10" s="14" t="s">
        <v>542</v>
      </c>
      <c r="D10" s="14" t="s">
        <v>543</v>
      </c>
    </row>
    <row r="11" customHeight="1" spans="1:4">
      <c r="A11" s="15"/>
      <c r="B11" s="4" t="s">
        <v>544</v>
      </c>
      <c r="C11" s="16" t="s">
        <v>545</v>
      </c>
      <c r="D11" s="16" t="s">
        <v>545</v>
      </c>
    </row>
    <row r="12" customHeight="1" spans="1:4">
      <c r="A12" s="17"/>
      <c r="B12" s="4" t="s">
        <v>546</v>
      </c>
      <c r="C12" s="16" t="s">
        <v>547</v>
      </c>
      <c r="D12" s="18" t="s">
        <v>548</v>
      </c>
    </row>
  </sheetData>
  <mergeCells count="3">
    <mergeCell ref="A3:A6"/>
    <mergeCell ref="A7:A8"/>
    <mergeCell ref="A10:A1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螺杆空压报价模板（无线部署）</vt:lpstr>
      <vt:lpstr>螺杆空压报价模板（有线部署）</vt:lpstr>
      <vt:lpstr>【三方品】空压</vt:lpstr>
      <vt:lpstr>标准空压平台功能清单</vt:lpstr>
      <vt:lpstr>运维服务范围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Sylvia Feng</cp:lastModifiedBy>
  <dcterms:created xsi:type="dcterms:W3CDTF">2006-09-16T08:00:00Z</dcterms:created>
  <dcterms:modified xsi:type="dcterms:W3CDTF">2026-04-21T21:35:56Z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6F9D91EA64AC747D3C7DE769CD6E5F6F_42</vt:lpwstr>
  </property>
  <property fmtid="{D5CDD505-2E9C-101B-9397-08002B2CF9AE}" pid="3" name="KSOProductBuildVer">
    <vt:lpwstr>2052-6.5.2.8766</vt:lpwstr>
  </property>
</Properties>
</file>