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2"/>
  </bookViews>
  <sheets>
    <sheet name="项目总体情况" sheetId="1" r:id="rId1"/>
    <sheet name="1#冷站" sheetId="5" r:id="rId2"/>
    <sheet name="Sheet1" sheetId="6" r:id="rId3"/>
    <sheet name="附图示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<sst xmlns="http://schemas.openxmlformats.org/spreadsheetml/2006/main" count="255" uniqueCount="162">
  <si>
    <t>项目名称</t>
  </si>
  <si>
    <t>项目地址</t>
  </si>
  <si>
    <t>填表日期</t>
  </si>
  <si>
    <t>填表人/联系方式</t>
  </si>
  <si>
    <t>整体情况概述</t>
  </si>
  <si>
    <r>
      <rPr>
        <sz val="11"/>
        <color theme="1"/>
        <rFont val="宋体"/>
        <charset val="134"/>
      </rPr>
      <t>该项目涉及</t>
    </r>
    <r>
      <rPr>
        <u/>
        <sz val="11"/>
        <color theme="1"/>
        <rFont val="宋体"/>
        <charset val="134"/>
      </rPr>
      <t xml:space="preserve">  1 </t>
    </r>
    <r>
      <rPr>
        <sz val="11"/>
        <color theme="1"/>
        <rFont val="宋体"/>
        <charset val="134"/>
      </rPr>
      <t>个制冷站，共包括</t>
    </r>
    <r>
      <rPr>
        <u/>
        <sz val="11"/>
        <color theme="1"/>
        <rFont val="宋体"/>
        <charset val="134"/>
      </rPr>
      <t xml:space="preserve"> 4  </t>
    </r>
    <r>
      <rPr>
        <sz val="11"/>
        <color theme="1"/>
        <rFont val="宋体"/>
        <charset val="134"/>
      </rPr>
      <t>台冷水机组，6</t>
    </r>
    <r>
      <rPr>
        <u/>
        <sz val="11"/>
        <color theme="1"/>
        <rFont val="宋体"/>
        <charset val="134"/>
      </rPr>
      <t xml:space="preserve">   </t>
    </r>
    <r>
      <rPr>
        <sz val="11"/>
        <color theme="1"/>
        <rFont val="宋体"/>
        <charset val="134"/>
      </rPr>
      <t>台冷却泵，</t>
    </r>
    <r>
      <rPr>
        <u/>
        <sz val="11"/>
        <color theme="1"/>
        <rFont val="宋体"/>
        <charset val="134"/>
      </rPr>
      <t xml:space="preserve"> 15  </t>
    </r>
    <r>
      <rPr>
        <sz val="11"/>
        <color theme="1"/>
        <rFont val="宋体"/>
        <charset val="134"/>
      </rPr>
      <t>台冷冻泵，</t>
    </r>
    <r>
      <rPr>
        <u/>
        <sz val="11"/>
        <color theme="1"/>
        <rFont val="宋体"/>
        <charset val="134"/>
      </rPr>
      <t xml:space="preserve"> 6  </t>
    </r>
    <r>
      <rPr>
        <sz val="11"/>
        <color theme="1"/>
        <rFont val="宋体"/>
        <charset val="134"/>
      </rPr>
      <t>台冷却塔，全年耗电量约</t>
    </r>
    <r>
      <rPr>
        <u/>
        <sz val="11"/>
        <color theme="1"/>
        <rFont val="宋体"/>
        <charset val="134"/>
      </rPr>
      <t xml:space="preserve">      </t>
    </r>
    <r>
      <rPr>
        <sz val="11"/>
        <color theme="1"/>
        <rFont val="宋体"/>
        <charset val="134"/>
      </rPr>
      <t>万</t>
    </r>
    <r>
      <rPr>
        <sz val="11"/>
        <color theme="1"/>
        <rFont val="Times New Roman"/>
        <charset val="134"/>
      </rPr>
      <t>kWh</t>
    </r>
    <r>
      <rPr>
        <sz val="11"/>
        <color theme="1"/>
        <rFont val="宋体"/>
        <charset val="134"/>
      </rPr>
      <t>。</t>
    </r>
  </si>
  <si>
    <t>特殊情况说明</t>
  </si>
  <si>
    <t>站房名称</t>
  </si>
  <si>
    <t>冷冻机房</t>
  </si>
  <si>
    <t>一、基本情况</t>
  </si>
  <si>
    <r>
      <rPr>
        <b/>
        <sz val="12"/>
        <color rgb="FF000000"/>
        <rFont val="微软雅黑"/>
        <charset val="134"/>
      </rPr>
      <t xml:space="preserve">空调用途
</t>
    </r>
    <r>
      <rPr>
        <sz val="11"/>
        <color rgb="FFC00000"/>
        <rFont val="微软雅黑"/>
        <charset val="134"/>
      </rPr>
      <t>（选择题）</t>
    </r>
  </si>
  <si>
    <r>
      <rPr>
        <b/>
        <sz val="12"/>
        <color rgb="FF000000"/>
        <rFont val="微软雅黑"/>
        <charset val="134"/>
      </rPr>
      <t xml:space="preserve">空调保障类型
</t>
    </r>
    <r>
      <rPr>
        <sz val="12"/>
        <color rgb="FFC00000"/>
        <rFont val="微软雅黑"/>
        <charset val="134"/>
      </rPr>
      <t>（选择题）</t>
    </r>
  </si>
  <si>
    <t>其他情况：</t>
  </si>
  <si>
    <t>其他类型：</t>
  </si>
  <si>
    <t>车间环境要求</t>
  </si>
  <si>
    <r>
      <rPr>
        <sz val="11"/>
        <color theme="1"/>
        <rFont val="宋体"/>
        <charset val="134"/>
      </rPr>
      <t>温度</t>
    </r>
    <r>
      <rPr>
        <u/>
        <sz val="11"/>
        <color theme="1"/>
        <rFont val="宋体"/>
        <charset val="134"/>
      </rPr>
      <t xml:space="preserve">  </t>
    </r>
    <r>
      <rPr>
        <u/>
        <sz val="11"/>
        <color theme="1"/>
        <rFont val="宋体"/>
        <charset val="134"/>
      </rPr>
      <t>22</t>
    </r>
    <r>
      <rPr>
        <u/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±</t>
    </r>
    <r>
      <rPr>
        <u/>
        <sz val="11"/>
        <color theme="1"/>
        <rFont val="宋体"/>
        <charset val="134"/>
      </rPr>
      <t xml:space="preserve">  </t>
    </r>
    <r>
      <rPr>
        <u/>
        <sz val="11"/>
        <color theme="1"/>
        <rFont val="宋体"/>
        <charset val="134"/>
      </rPr>
      <t>2</t>
    </r>
    <r>
      <rPr>
        <u/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 xml:space="preserve">  ，湿度</t>
    </r>
    <r>
      <rPr>
        <u/>
        <sz val="11"/>
        <color theme="1"/>
        <rFont val="宋体"/>
        <charset val="134"/>
      </rPr>
      <t xml:space="preserve">  </t>
    </r>
    <r>
      <rPr>
        <u/>
        <sz val="11"/>
        <color theme="1"/>
        <rFont val="宋体"/>
        <charset val="134"/>
      </rPr>
      <t>55</t>
    </r>
    <r>
      <rPr>
        <u/>
        <sz val="11"/>
        <color theme="1"/>
        <rFont val="宋体"/>
        <charset val="134"/>
      </rPr>
      <t xml:space="preserve"> </t>
    </r>
    <r>
      <rPr>
        <sz val="11"/>
        <color theme="1"/>
        <rFont val="宋体"/>
        <charset val="134"/>
      </rPr>
      <t>±</t>
    </r>
    <r>
      <rPr>
        <u/>
        <sz val="11"/>
        <color theme="1"/>
        <rFont val="宋体"/>
        <charset val="134"/>
      </rPr>
      <t xml:space="preserve">  </t>
    </r>
    <r>
      <rPr>
        <u/>
        <sz val="11"/>
        <color theme="1"/>
        <rFont val="宋体"/>
        <charset val="134"/>
      </rPr>
      <t>10</t>
    </r>
    <r>
      <rPr>
        <u/>
        <sz val="11"/>
        <color theme="1"/>
        <rFont val="宋体"/>
        <charset val="134"/>
      </rPr>
      <t xml:space="preserve">  </t>
    </r>
  </si>
  <si>
    <t>工艺冷却水要求</t>
  </si>
  <si>
    <r>
      <rPr>
        <sz val="11"/>
        <color theme="1"/>
        <rFont val="宋体"/>
        <charset val="134"/>
      </rPr>
      <t>供水温度</t>
    </r>
    <r>
      <rPr>
        <u/>
        <sz val="11"/>
        <color theme="1"/>
        <rFont val="宋体"/>
        <charset val="134"/>
      </rPr>
      <t xml:space="preserve">      </t>
    </r>
    <r>
      <rPr>
        <sz val="11"/>
        <color theme="1"/>
        <rFont val="宋体"/>
        <charset val="134"/>
      </rPr>
      <t>，回水温度</t>
    </r>
    <r>
      <rPr>
        <u/>
        <sz val="11"/>
        <color theme="1"/>
        <rFont val="宋体"/>
        <charset val="134"/>
      </rPr>
      <t xml:space="preserve">     </t>
    </r>
  </si>
  <si>
    <t>二、设备清单</t>
  </si>
  <si>
    <t>冷机</t>
  </si>
  <si>
    <t>类型</t>
  </si>
  <si>
    <t>品牌</t>
  </si>
  <si>
    <t>型号</t>
  </si>
  <si>
    <t>台数</t>
  </si>
  <si>
    <t>制冷量/kW</t>
  </si>
  <si>
    <t>功率/kW</t>
  </si>
  <si>
    <t>COP</t>
  </si>
  <si>
    <t>制造年份</t>
  </si>
  <si>
    <t>备注</t>
  </si>
  <si>
    <t>螺杆机</t>
  </si>
  <si>
    <t>特灵螺杆机</t>
  </si>
  <si>
    <t>RTHDE3H3G3V</t>
  </si>
  <si>
    <t>2022.8.25</t>
  </si>
  <si>
    <t>CVHF1300</t>
  </si>
  <si>
    <t>2022.8.26</t>
  </si>
  <si>
    <t>工频</t>
  </si>
  <si>
    <t>变频</t>
  </si>
  <si>
    <t>冷却泵</t>
  </si>
  <si>
    <t>位置</t>
  </si>
  <si>
    <t>流量m³/h</t>
  </si>
  <si>
    <t>扬程/m</t>
  </si>
  <si>
    <t>变频/工频</t>
  </si>
  <si>
    <t>二次泵额定流量</t>
  </si>
  <si>
    <t>设定频率</t>
  </si>
  <si>
    <t>二次实际流量</t>
  </si>
  <si>
    <t>一次泵额定流量</t>
  </si>
  <si>
    <t>一次泵实际流量</t>
  </si>
  <si>
    <t>格兰富</t>
  </si>
  <si>
    <t>一
车
间</t>
  </si>
  <si>
    <t>二
车
间</t>
  </si>
  <si>
    <t>冷冻泵</t>
  </si>
  <si>
    <r>
      <rPr>
        <sz val="11"/>
        <rFont val="微软雅黑"/>
        <charset val="134"/>
      </rPr>
      <t>型号</t>
    </r>
    <r>
      <rPr>
        <sz val="11"/>
        <color rgb="FFC00000"/>
        <rFont val="微软雅黑"/>
        <charset val="134"/>
      </rPr>
      <t>（选填）</t>
    </r>
  </si>
  <si>
    <t>二次泵</t>
  </si>
  <si>
    <t>质
检
车
间</t>
  </si>
  <si>
    <t>一次侧合计</t>
  </si>
  <si>
    <t>一次泵</t>
  </si>
  <si>
    <t>二次侧合计</t>
  </si>
  <si>
    <t>冷却塔</t>
  </si>
  <si>
    <t>序号</t>
  </si>
  <si>
    <t>风量m³/h</t>
  </si>
  <si>
    <t>每台冷却塔
风机数量</t>
  </si>
  <si>
    <t>单台风机
功率/kW</t>
  </si>
  <si>
    <t>览讯</t>
  </si>
  <si>
    <t>HMK-650N-P*3</t>
  </si>
  <si>
    <t>三、冷站运行情况</t>
  </si>
  <si>
    <r>
      <rPr>
        <b/>
        <sz val="12"/>
        <color rgb="FF000000"/>
        <rFont val="微软雅黑"/>
        <charset val="134"/>
      </rPr>
      <t xml:space="preserve">群控系统情况
</t>
    </r>
    <r>
      <rPr>
        <sz val="11"/>
        <color rgb="FFC00000"/>
        <rFont val="微软雅黑"/>
        <charset val="134"/>
      </rPr>
      <t>（选择题）</t>
    </r>
  </si>
  <si>
    <r>
      <rPr>
        <b/>
        <sz val="12"/>
        <color rgb="FF000000"/>
        <rFont val="微软雅黑"/>
        <charset val="134"/>
      </rPr>
      <t xml:space="preserve">群控功能现状
</t>
    </r>
    <r>
      <rPr>
        <sz val="12"/>
        <color rgb="FFC00000"/>
        <rFont val="微软雅黑"/>
        <charset val="134"/>
      </rPr>
      <t>（选择题）</t>
    </r>
  </si>
  <si>
    <r>
      <rPr>
        <b/>
        <sz val="12"/>
        <color rgb="FF000000"/>
        <rFont val="微软雅黑"/>
        <charset val="134"/>
      </rPr>
      <t xml:space="preserve">系统启停方式
</t>
    </r>
    <r>
      <rPr>
        <sz val="11"/>
        <color rgb="FFC00000"/>
        <rFont val="微软雅黑"/>
        <charset val="134"/>
      </rPr>
      <t>（选择题）</t>
    </r>
  </si>
  <si>
    <r>
      <rPr>
        <b/>
        <sz val="12"/>
        <color rgb="FF000000"/>
        <rFont val="微软雅黑"/>
        <charset val="134"/>
      </rPr>
      <t xml:space="preserve">冷机通讯接口
</t>
    </r>
    <r>
      <rPr>
        <sz val="12"/>
        <color rgb="FFC00000"/>
        <rFont val="微软雅黑"/>
        <charset val="134"/>
      </rPr>
      <t>（选择题）</t>
    </r>
  </si>
  <si>
    <t>水泵</t>
  </si>
  <si>
    <r>
      <rPr>
        <b/>
        <sz val="12"/>
        <color rgb="FF000000"/>
        <rFont val="微软雅黑"/>
        <charset val="134"/>
      </rPr>
      <t xml:space="preserve">水泵与冷机的
对应关系
</t>
    </r>
    <r>
      <rPr>
        <sz val="12"/>
        <color rgb="FFC00000"/>
        <rFont val="微软雅黑"/>
        <charset val="134"/>
      </rPr>
      <t>（选择题）</t>
    </r>
  </si>
  <si>
    <r>
      <rPr>
        <b/>
        <sz val="12"/>
        <color rgb="FF000000"/>
        <rFont val="微软雅黑"/>
        <charset val="134"/>
      </rPr>
      <t xml:space="preserve">水泵运行情况
</t>
    </r>
    <r>
      <rPr>
        <sz val="12"/>
        <color rgb="FFC00000"/>
        <rFont val="微软雅黑"/>
        <charset val="134"/>
      </rPr>
      <t>（选择题）</t>
    </r>
  </si>
  <si>
    <r>
      <rPr>
        <sz val="11"/>
        <color theme="1"/>
        <rFont val="宋体"/>
        <charset val="134"/>
      </rPr>
      <t xml:space="preserve">频率运行规律：
</t>
    </r>
    <r>
      <rPr>
        <u/>
        <sz val="11"/>
        <color theme="1"/>
        <rFont val="宋体"/>
        <charset val="134"/>
      </rPr>
      <t xml:space="preserve">   变</t>
    </r>
    <r>
      <rPr>
        <sz val="11"/>
        <color theme="1"/>
        <rFont val="宋体"/>
        <charset val="134"/>
      </rPr>
      <t>频</t>
    </r>
    <r>
      <rPr>
        <u/>
        <sz val="11"/>
        <color theme="1"/>
        <rFont val="宋体"/>
        <charset val="134"/>
      </rPr>
      <t xml:space="preserve"> </t>
    </r>
    <r>
      <rPr>
        <u/>
        <sz val="11"/>
        <color theme="1"/>
        <rFont val="宋体"/>
        <charset val="134"/>
      </rPr>
      <t>40</t>
    </r>
    <r>
      <rPr>
        <u/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Hz运行</t>
    </r>
  </si>
  <si>
    <r>
      <rPr>
        <sz val="11"/>
        <color theme="1"/>
        <rFont val="宋体"/>
        <charset val="134"/>
      </rPr>
      <t xml:space="preserve">频率运行规律：
 </t>
    </r>
    <r>
      <rPr>
        <u/>
        <sz val="11"/>
        <color theme="1"/>
        <rFont val="宋体"/>
        <charset val="134"/>
      </rPr>
      <t xml:space="preserve">  6 </t>
    </r>
    <r>
      <rPr>
        <sz val="11"/>
        <color theme="1"/>
        <rFont val="宋体"/>
        <charset val="134"/>
      </rPr>
      <t xml:space="preserve">月~ </t>
    </r>
    <r>
      <rPr>
        <u/>
        <sz val="11"/>
        <color theme="1"/>
        <rFont val="宋体"/>
        <charset val="134"/>
      </rPr>
      <t xml:space="preserve"> 10 </t>
    </r>
    <r>
      <rPr>
        <sz val="11"/>
        <color theme="1"/>
        <rFont val="宋体"/>
        <charset val="134"/>
      </rPr>
      <t>月设定</t>
    </r>
    <r>
      <rPr>
        <u/>
        <sz val="11"/>
        <color theme="1"/>
        <rFont val="宋体"/>
        <charset val="134"/>
      </rPr>
      <t xml:space="preserve"> 40  </t>
    </r>
    <r>
      <rPr>
        <sz val="11"/>
        <color theme="1"/>
        <rFont val="宋体"/>
        <charset val="134"/>
      </rPr>
      <t>Hz，11</t>
    </r>
    <r>
      <rPr>
        <u/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>月~</t>
    </r>
    <r>
      <rPr>
        <u/>
        <sz val="11"/>
        <color theme="1"/>
        <rFont val="宋体"/>
        <charset val="134"/>
      </rPr>
      <t xml:space="preserve"> 5  </t>
    </r>
    <r>
      <rPr>
        <sz val="11"/>
        <color theme="1"/>
        <rFont val="宋体"/>
        <charset val="134"/>
      </rPr>
      <t>月设定</t>
    </r>
    <r>
      <rPr>
        <u/>
        <sz val="11"/>
        <color theme="1"/>
        <rFont val="宋体"/>
        <charset val="134"/>
      </rPr>
      <t xml:space="preserve"> 30  </t>
    </r>
    <r>
      <rPr>
        <sz val="11"/>
        <color theme="1"/>
        <rFont val="宋体"/>
        <charset val="134"/>
      </rPr>
      <t>Hz</t>
    </r>
  </si>
  <si>
    <r>
      <rPr>
        <b/>
        <sz val="12"/>
        <color rgb="FF000000"/>
        <rFont val="微软雅黑"/>
        <charset val="134"/>
      </rPr>
      <t xml:space="preserve">冷却塔运行情况
</t>
    </r>
    <r>
      <rPr>
        <sz val="12"/>
        <color rgb="FFC00000"/>
        <rFont val="微软雅黑"/>
        <charset val="134"/>
      </rPr>
      <t>（选择题）</t>
    </r>
  </si>
  <si>
    <r>
      <rPr>
        <sz val="11"/>
        <color theme="1"/>
        <rFont val="宋体"/>
        <charset val="134"/>
      </rPr>
      <t xml:space="preserve">冷却塔运行规律：
</t>
    </r>
    <r>
      <rPr>
        <u/>
        <sz val="11"/>
        <color theme="1"/>
        <rFont val="宋体"/>
        <charset val="134"/>
      </rPr>
      <t xml:space="preserve">  7 </t>
    </r>
    <r>
      <rPr>
        <sz val="11"/>
        <color theme="1"/>
        <rFont val="宋体"/>
        <charset val="134"/>
      </rPr>
      <t>月~</t>
    </r>
    <r>
      <rPr>
        <u/>
        <sz val="11"/>
        <color theme="1"/>
        <rFont val="宋体"/>
        <charset val="134"/>
      </rPr>
      <t xml:space="preserve"> 10 </t>
    </r>
    <r>
      <rPr>
        <sz val="11"/>
        <color theme="1"/>
        <rFont val="宋体"/>
        <charset val="134"/>
      </rPr>
      <t>月开启</t>
    </r>
    <r>
      <rPr>
        <u/>
        <sz val="11"/>
        <color theme="1"/>
        <rFont val="宋体"/>
        <charset val="134"/>
      </rPr>
      <t xml:space="preserve"> 5  </t>
    </r>
    <r>
      <rPr>
        <sz val="11"/>
        <color theme="1"/>
        <rFont val="宋体"/>
        <charset val="134"/>
      </rPr>
      <t>~</t>
    </r>
    <r>
      <rPr>
        <u/>
        <sz val="11"/>
        <color theme="1"/>
        <rFont val="宋体"/>
        <charset val="134"/>
      </rPr>
      <t xml:space="preserve"> 6  </t>
    </r>
    <r>
      <rPr>
        <sz val="11"/>
        <color theme="1"/>
        <rFont val="宋体"/>
        <charset val="134"/>
      </rPr>
      <t xml:space="preserve">台，    </t>
    </r>
    <r>
      <rPr>
        <u/>
        <sz val="11"/>
        <color theme="1"/>
        <rFont val="宋体"/>
        <charset val="134"/>
      </rPr>
      <t xml:space="preserve">  </t>
    </r>
    <r>
      <rPr>
        <sz val="11"/>
        <color theme="1"/>
        <rFont val="宋体"/>
        <charset val="134"/>
      </rPr>
      <t xml:space="preserve"> </t>
    </r>
    <r>
      <rPr>
        <u/>
        <sz val="11"/>
        <color theme="1"/>
        <rFont val="宋体"/>
        <charset val="134"/>
      </rPr>
      <t xml:space="preserve">    
   11</t>
    </r>
    <r>
      <rPr>
        <sz val="11"/>
        <color theme="1"/>
        <rFont val="宋体"/>
        <charset val="134"/>
      </rPr>
      <t>月~</t>
    </r>
    <r>
      <rPr>
        <u/>
        <sz val="11"/>
        <color theme="1"/>
        <rFont val="宋体"/>
        <charset val="134"/>
      </rPr>
      <t xml:space="preserve"> 6 </t>
    </r>
    <r>
      <rPr>
        <sz val="11"/>
        <color theme="1"/>
        <rFont val="宋体"/>
        <charset val="134"/>
      </rPr>
      <t>月开启</t>
    </r>
    <r>
      <rPr>
        <u/>
        <sz val="11"/>
        <color theme="1"/>
        <rFont val="宋体"/>
        <charset val="134"/>
      </rPr>
      <t xml:space="preserve"> 0 </t>
    </r>
    <r>
      <rPr>
        <sz val="11"/>
        <color theme="1"/>
        <rFont val="宋体"/>
        <charset val="134"/>
      </rPr>
      <t>~</t>
    </r>
    <r>
      <rPr>
        <u/>
        <sz val="11"/>
        <color theme="1"/>
        <rFont val="宋体"/>
        <charset val="134"/>
      </rPr>
      <t xml:space="preserve">  4</t>
    </r>
    <r>
      <rPr>
        <sz val="11"/>
        <color theme="1"/>
        <rFont val="宋体"/>
        <charset val="134"/>
      </rPr>
      <t>台，
均为</t>
    </r>
    <r>
      <rPr>
        <u/>
        <sz val="11"/>
        <color theme="1"/>
        <rFont val="宋体"/>
        <charset val="134"/>
      </rPr>
      <t xml:space="preserve">   工 </t>
    </r>
    <r>
      <rPr>
        <sz val="11"/>
        <color theme="1"/>
        <rFont val="宋体"/>
        <charset val="134"/>
      </rPr>
      <t>频运行</t>
    </r>
  </si>
  <si>
    <r>
      <rPr>
        <b/>
        <sz val="12"/>
        <color rgb="FF000000"/>
        <rFont val="微软雅黑"/>
        <charset val="134"/>
      </rPr>
      <t xml:space="preserve">电动阀门情况
</t>
    </r>
    <r>
      <rPr>
        <sz val="12"/>
        <color rgb="FFC00000"/>
        <rFont val="微软雅黑"/>
        <charset val="134"/>
      </rPr>
      <t>（选择题）</t>
    </r>
  </si>
  <si>
    <t>末端设备数量</t>
  </si>
  <si>
    <r>
      <rPr>
        <sz val="11"/>
        <color rgb="FF000000"/>
        <rFont val="Times New Roman"/>
        <charset val="134"/>
      </rPr>
      <t>90</t>
    </r>
    <r>
      <rPr>
        <sz val="11"/>
        <color rgb="FF000000"/>
        <rFont val="宋体"/>
        <charset val="134"/>
      </rPr>
      <t>台</t>
    </r>
  </si>
  <si>
    <r>
      <rPr>
        <sz val="11"/>
        <color theme="2" tint="-0.499984740745262"/>
        <rFont val="Times New Roman"/>
        <charset val="134"/>
      </rPr>
      <t>35</t>
    </r>
    <r>
      <rPr>
        <sz val="11"/>
        <color theme="2" tint="-0.499984740745262"/>
        <rFont val="宋体"/>
        <charset val="134"/>
      </rPr>
      <t>台</t>
    </r>
  </si>
  <si>
    <r>
      <rPr>
        <sz val="11"/>
        <color theme="1"/>
        <rFont val="宋体"/>
        <charset val="134"/>
      </rPr>
      <t>FCU</t>
    </r>
    <r>
      <rPr>
        <u/>
        <sz val="11"/>
        <color theme="1"/>
        <rFont val="宋体"/>
        <charset val="134"/>
      </rPr>
      <t xml:space="preserve"> 463  </t>
    </r>
    <r>
      <rPr>
        <sz val="11"/>
        <color theme="1"/>
        <rFont val="宋体"/>
        <charset val="134"/>
      </rPr>
      <t>个</t>
    </r>
  </si>
  <si>
    <t>四、冷机运行规律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</si>
  <si>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</si>
  <si>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</si>
  <si>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</si>
  <si>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</si>
  <si>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</si>
  <si>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</si>
  <si>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</si>
  <si>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</si>
  <si>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</si>
  <si>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</si>
  <si>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</si>
  <si>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</si>
  <si>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</si>
  <si>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运行台数</t>
  </si>
  <si>
    <t>供水温度/°C</t>
  </si>
  <si>
    <t>五、用电情况统计</t>
  </si>
  <si>
    <t>冷站</t>
  </si>
  <si>
    <t xml:space="preserve"> </t>
  </si>
  <si>
    <t>六、照片、图纸、运行数据清单</t>
  </si>
  <si>
    <t>需求描述</t>
  </si>
  <si>
    <r>
      <rPr>
        <sz val="11"/>
        <color theme="2" tint="-0.499984740745262"/>
        <rFont val="宋体"/>
        <charset val="134"/>
      </rPr>
      <t>群控界面照片（上位机</t>
    </r>
    <r>
      <rPr>
        <sz val="11"/>
        <color theme="2" tint="-0.499984740745262"/>
        <rFont val="Times New Roman"/>
        <charset val="134"/>
      </rPr>
      <t>&amp;</t>
    </r>
    <r>
      <rPr>
        <sz val="11"/>
        <color theme="2" tint="-0.499984740745262"/>
        <rFont val="宋体"/>
        <charset val="134"/>
      </rPr>
      <t>触摸屏）</t>
    </r>
  </si>
  <si>
    <t>以上信息尽量提供充分</t>
  </si>
  <si>
    <t>冷水站房整体照片</t>
  </si>
  <si>
    <t>运行冷机显示屏照片，包含负载、进出水温度（群控界面有也可以）</t>
  </si>
  <si>
    <t>管路系统图或者站房的设计施工图等</t>
  </si>
  <si>
    <r>
      <rPr>
        <sz val="11"/>
        <color rgb="FFC00000"/>
        <rFont val="宋体"/>
        <charset val="134"/>
      </rPr>
      <t>具体运行数据：</t>
    </r>
    <r>
      <rPr>
        <sz val="11"/>
        <color theme="2" tint="-0.499984740745262"/>
        <rFont val="宋体"/>
        <charset val="134"/>
      </rPr>
      <t>典型工况下冷冻水、冷却水的供回水温度、压力、流量等参数的趋势图或数据表，主机电流、开关机情况趋势图或数据表等详细运行数据</t>
    </r>
  </si>
  <si>
    <t>2023年</t>
  </si>
  <si>
    <t>2024年</t>
  </si>
  <si>
    <t>柜号</t>
  </si>
  <si>
    <t>抽屉号</t>
  </si>
  <si>
    <t>编号</t>
  </si>
  <si>
    <t>名称</t>
  </si>
  <si>
    <t>合计</t>
  </si>
  <si>
    <t>1#</t>
  </si>
  <si>
    <t>AA106</t>
  </si>
  <si>
    <t>抽屉柜B</t>
  </si>
  <si>
    <t>12WPR01-1</t>
  </si>
  <si>
    <t>冷却塔控制箱1</t>
  </si>
  <si>
    <t>AA107</t>
  </si>
  <si>
    <t>抽屉柜A</t>
  </si>
  <si>
    <t>12WPR01-2</t>
  </si>
  <si>
    <t>冷却塔控制箱2</t>
  </si>
  <si>
    <t>AA108</t>
  </si>
  <si>
    <t>抽屉柜D</t>
  </si>
  <si>
    <t>61WPB03</t>
  </si>
  <si>
    <t>冷却水泵控制箱</t>
  </si>
  <si>
    <t>抽屉柜F</t>
  </si>
  <si>
    <t>61WPB04</t>
  </si>
  <si>
    <t>AA109</t>
  </si>
  <si>
    <t>61WPB07</t>
  </si>
  <si>
    <t>AA110</t>
  </si>
  <si>
    <t>C00H0001</t>
  </si>
  <si>
    <t>离心式冷水机组</t>
  </si>
  <si>
    <t>AA112</t>
  </si>
  <si>
    <t>C00H0002</t>
  </si>
  <si>
    <t>2#</t>
  </si>
  <si>
    <t>AA211</t>
  </si>
  <si>
    <t>61WPB05</t>
  </si>
  <si>
    <t>冷冻水泵控制箱</t>
  </si>
  <si>
    <t>3#</t>
  </si>
  <si>
    <t>AA309</t>
  </si>
  <si>
    <t>61WPB02</t>
  </si>
  <si>
    <t>抽屉柜C</t>
  </si>
  <si>
    <t>61WPB01</t>
  </si>
  <si>
    <t>61WPB06</t>
  </si>
  <si>
    <t>AA310</t>
  </si>
  <si>
    <t>C00H0012</t>
  </si>
  <si>
    <t>螺杆冷水机组</t>
  </si>
  <si>
    <t>5#</t>
  </si>
  <si>
    <t>AA505</t>
  </si>
  <si>
    <t>61WPB08</t>
  </si>
  <si>
    <t>车间二二次泵</t>
  </si>
  <si>
    <t>6#</t>
  </si>
  <si>
    <t>AA608</t>
  </si>
  <si>
    <t>离心冷冻机组（南）</t>
  </si>
  <si>
    <t>冷水机组</t>
  </si>
  <si>
    <t>1、群控界面照片（上位机&amp;触摸屏）</t>
  </si>
  <si>
    <t>2、冷水站房整体照片</t>
  </si>
  <si>
    <t>3、当前运行冷机显示屏照片有电流，进出水温度（群控画面有也可）</t>
  </si>
  <si>
    <t>4、是否有管路系统图或者站房的设计施工图等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</si>
</sst>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 "/>
    <numFmt numFmtId="178" formatCode="0.00_ "/>
  </numFmts>
  <fonts count="49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宋体"/>
      <charset val="134"/>
    </font>
    <font>
      <sz val="11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1"/>
      <color rgb="FFFF0000"/>
      <name val="Times New Roman"/>
      <charset val="134"/>
    </font>
    <font>
      <b/>
      <sz val="12"/>
      <color rgb="FF000000"/>
      <name val="微软雅黑"/>
      <charset val="134"/>
    </font>
    <font>
      <sz val="11"/>
      <color theme="2" tint="-0.499984740745262"/>
      <name val="Times New Roman"/>
      <charset val="134"/>
    </font>
    <font>
      <sz val="11"/>
      <color theme="2" tint="-0.499984740745262"/>
      <name val="宋体"/>
      <charset val="134"/>
    </font>
    <font>
      <sz val="11"/>
      <color theme="2" tint="-0.499984740745262"/>
      <name val="微软雅黑"/>
      <charset val="134"/>
    </font>
    <font>
      <b/>
      <sz val="12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rgb="FF000000"/>
      <name val="Times New Roman"/>
      <charset val="134"/>
    </font>
    <font>
      <b/>
      <sz val="11"/>
      <color theme="1"/>
      <name val="宋体"/>
      <charset val="134"/>
    </font>
    <font>
      <b/>
      <sz val="11"/>
      <color theme="2" tint="-0.499984740745262"/>
      <name val="宋体"/>
      <charset val="134"/>
    </font>
    <font>
      <sz val="11"/>
      <color rgb="FFC00000"/>
      <name val="宋体"/>
      <charset val="134"/>
    </font>
    <font>
      <sz val="11"/>
      <color theme="1"/>
      <name val="Wingdings"/>
      <charset val="134"/>
    </font>
    <font>
      <b/>
      <sz val="11"/>
      <color rgb="FF000000"/>
      <name val="微软雅黑"/>
      <charset val="134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C00000"/>
      <name val="微软雅黑"/>
      <charset val="134"/>
    </font>
    <font>
      <sz val="11"/>
      <color rgb="FF000000"/>
      <name val="宋体"/>
      <charset val="134"/>
    </font>
    <font>
      <u/>
      <sz val="11"/>
      <color theme="1"/>
      <name val="宋体"/>
      <charset val="134"/>
    </font>
    <font>
      <sz val="11"/>
      <color rgb="FFC0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19" applyNumberFormat="0" applyAlignment="0" applyProtection="0">
      <alignment vertical="center"/>
    </xf>
    <xf numFmtId="0" fontId="35" fillId="9" borderId="20" applyNumberFormat="0" applyAlignment="0" applyProtection="0">
      <alignment vertical="center"/>
    </xf>
    <xf numFmtId="0" fontId="36" fillId="9" borderId="19" applyNumberFormat="0" applyAlignment="0" applyProtection="0">
      <alignment vertical="center"/>
    </xf>
    <xf numFmtId="0" fontId="37" fillId="10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</cellStyleXfs>
  <cellXfs count="10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58" fontId="2" fillId="3" borderId="4" xfId="0" applyNumberFormat="1" applyFont="1" applyFill="1" applyBorder="1" applyAlignment="1">
      <alignment horizontal="center" vertical="center" wrapText="1"/>
    </xf>
    <xf numFmtId="58" fontId="2" fillId="4" borderId="4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horizontal="center" vertical="center"/>
    </xf>
    <xf numFmtId="177" fontId="6" fillId="4" borderId="4" xfId="0" applyNumberFormat="1" applyFont="1" applyFill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vertical="center"/>
    </xf>
    <xf numFmtId="178" fontId="7" fillId="4" borderId="4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178" fontId="0" fillId="0" borderId="0" xfId="0" applyNumberFormat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8" fillId="2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20" fillId="0" borderId="4" xfId="0" applyFont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1" fillId="0" borderId="4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3" fillId="0" borderId="0" xfId="0" applyFont="1" applyAlignment="1">
      <alignment wrapText="1"/>
    </xf>
    <xf numFmtId="0" fontId="24" fillId="5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25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历史能耗数据统计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2157894736842"/>
          <c:y val="0.176388888888889"/>
          <c:w val="0.803894736842105"/>
          <c:h val="0.326296296296296"/>
        </c:manualLayout>
      </c:layout>
      <c:areaChart>
        <c:grouping val="stack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冷却塔控制箱1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Sheet1!$O$3:$AU$3</c:f>
            </c:numRef>
          </c:val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冷却塔控制箱2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Sheet1!$O$4:$AU$4</c:f>
            </c:numRef>
          </c:val>
        </c:ser>
        <c:ser>
          <c:idx val="2"/>
          <c:order val="2"/>
          <c:tx>
            <c:strRef>
              <c:f>Sheet1!$E$5</c:f>
              <c:strCache>
                <c:ptCount val="1"/>
                <c:pt idx="0">
                  <c:v>冷却水泵控制箱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Sheet1!$O$5:$AU$5</c:f>
            </c:numRef>
          </c:val>
        </c:ser>
        <c:ser>
          <c:idx val="3"/>
          <c:order val="3"/>
          <c:tx>
            <c:strRef>
              <c:f>Sheet1!$E$6</c:f>
              <c:strCache>
                <c:ptCount val="1"/>
                <c:pt idx="0">
                  <c:v>冷却水泵控制箱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Sheet1!$O$6:$AU$6</c:f>
            </c:numRef>
          </c:val>
        </c:ser>
        <c:ser>
          <c:idx val="4"/>
          <c:order val="4"/>
          <c:tx>
            <c:strRef>
              <c:f>Sheet1!$E$7</c:f>
              <c:strCache>
                <c:ptCount val="1"/>
                <c:pt idx="0">
                  <c:v>冷却水泵控制箱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Sheet1!$O$7:$AU$7</c:f>
            </c:numRef>
          </c:val>
        </c:ser>
        <c:ser>
          <c:idx val="5"/>
          <c:order val="5"/>
          <c:tx>
            <c:strRef>
              <c:f>Sheet1!$E$8</c:f>
              <c:strCache>
                <c:ptCount val="1"/>
                <c:pt idx="0">
                  <c:v>离心式冷水机组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Sheet1!$O$8:$AU$8</c:f>
            </c:numRef>
          </c:val>
        </c:ser>
        <c:ser>
          <c:idx val="6"/>
          <c:order val="6"/>
          <c:tx>
            <c:strRef>
              <c:f>Sheet1!$E$9</c:f>
              <c:strCache>
                <c:ptCount val="1"/>
                <c:pt idx="0">
                  <c:v>离心式冷水机组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Sheet1!$O$9:$AU$9</c:f>
            </c:numRef>
          </c:val>
        </c:ser>
        <c:ser>
          <c:idx val="7"/>
          <c:order val="7"/>
          <c:tx>
            <c:strRef>
              <c:f>Sheet1!$E$10</c:f>
              <c:strCache>
                <c:ptCount val="1"/>
                <c:pt idx="0">
                  <c:v>冷冻水泵控制箱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Sheet1!$O$10:$AU$10</c:f>
            </c:numRef>
          </c:val>
        </c:ser>
        <c:ser>
          <c:idx val="8"/>
          <c:order val="8"/>
          <c:tx>
            <c:strRef>
              <c:f>Sheet1!$E$11</c:f>
              <c:strCache>
                <c:ptCount val="1"/>
                <c:pt idx="0">
                  <c:v>冷却水泵控制箱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Sheet1!$O$11:$AU$11</c:f>
            </c:numRef>
          </c:val>
        </c:ser>
        <c:ser>
          <c:idx val="9"/>
          <c:order val="9"/>
          <c:tx>
            <c:strRef>
              <c:f>Sheet1!$E$12</c:f>
              <c:strCache>
                <c:ptCount val="1"/>
                <c:pt idx="0">
                  <c:v>冷冻水泵控制箱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Sheet1!$O$12:$AU$12</c:f>
            </c:numRef>
          </c:val>
        </c:ser>
        <c:ser>
          <c:idx val="10"/>
          <c:order val="10"/>
          <c:tx>
            <c:strRef>
              <c:f>Sheet1!$E$13</c:f>
              <c:strCache>
                <c:ptCount val="1"/>
                <c:pt idx="0">
                  <c:v>冷冻水泵控制箱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Sheet1!$O$13:$AU$13</c:f>
            </c:numRef>
          </c:val>
        </c:ser>
        <c:ser>
          <c:idx val="11"/>
          <c:order val="11"/>
          <c:tx>
            <c:strRef>
              <c:f>Sheet1!$E$14</c:f>
              <c:strCache>
                <c:ptCount val="1"/>
                <c:pt idx="0">
                  <c:v>螺杆冷水机组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Sheet1!$O$14:$AU$14</c:f>
            </c:numRef>
          </c:val>
        </c:ser>
        <c:ser>
          <c:idx val="12"/>
          <c:order val="12"/>
          <c:tx>
            <c:strRef>
              <c:f>Sheet1!$E$15</c:f>
              <c:strCache>
                <c:ptCount val="1"/>
                <c:pt idx="0">
                  <c:v>螺杆冷水机组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Sheet1!$O$15:$AU$15</c:f>
            </c:numRef>
          </c:val>
        </c:ser>
        <c:ser>
          <c:idx val="13"/>
          <c:order val="13"/>
          <c:tx>
            <c:strRef>
              <c:f>Sheet1!$E$16</c:f>
              <c:strCache>
                <c:ptCount val="1"/>
                <c:pt idx="0">
                  <c:v>车间二二次泵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Sheet1!$O$16:$AU$16</c:f>
            </c:numRef>
          </c:val>
        </c:ser>
        <c:ser>
          <c:idx val="14"/>
          <c:order val="14"/>
          <c:tx>
            <c:strRef>
              <c:f>Sheet1!$E$17</c:f>
              <c:strCache>
                <c:ptCount val="1"/>
                <c:pt idx="0">
                  <c:v>离心冷冻机组（南）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Sheet1!$O$17:$AU$17</c:f>
            </c:numRef>
          </c:val>
        </c:ser>
        <c:ser>
          <c:idx val="15"/>
          <c:order val="15"/>
          <c:tx>
            <c:strRef>
              <c:f>Sheet1!$E$18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Sheet1!$O$18:$AU$18</c:f>
            </c:numRef>
          </c:val>
        </c:ser>
        <c:ser>
          <c:idx val="16"/>
          <c:order val="16"/>
          <c:tx>
            <c:strRef>
              <c:f>Sheet1!$E$19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Sheet1!$O$19:$AU$19</c:f>
            </c:numRef>
          </c:val>
        </c:ser>
        <c:ser>
          <c:idx val="17"/>
          <c:order val="17"/>
          <c:tx>
            <c:strRef>
              <c:f>Sheet1!$E$20</c:f>
              <c:strCache>
                <c:ptCount val="1"/>
                <c:pt idx="0">
                  <c:v>冷水机组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Sheet1!$O$20:$AU$20</c:f>
              <c:numCache>
                <c:formatCode>General</c:formatCode>
                <c:ptCount val="7"/>
                <c:pt idx="0">
                  <c:v>71.34</c:v>
                </c:pt>
                <c:pt idx="1">
                  <c:v>69.4</c:v>
                </c:pt>
                <c:pt idx="2">
                  <c:v>21.17</c:v>
                </c:pt>
                <c:pt idx="3">
                  <c:v>8.22</c:v>
                </c:pt>
                <c:pt idx="4">
                  <c:v>5.99</c:v>
                </c:pt>
                <c:pt idx="5">
                  <c:v>5.81</c:v>
                </c:pt>
                <c:pt idx="6">
                  <c:v>9.2</c:v>
                </c:pt>
              </c:numCache>
            </c:numRef>
          </c:val>
        </c:ser>
        <c:ser>
          <c:idx val="18"/>
          <c:order val="18"/>
          <c:tx>
            <c:strRef>
              <c:f>Sheet1!$E$21</c:f>
              <c:strCache>
                <c:ptCount val="1"/>
                <c:pt idx="0">
                  <c:v>一次泵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Sheet1!$O$21:$AU$21</c:f>
              <c:numCache>
                <c:formatCode>General</c:formatCode>
                <c:ptCount val="7"/>
                <c:pt idx="0">
                  <c:v>11.14</c:v>
                </c:pt>
                <c:pt idx="1">
                  <c:v>8.9</c:v>
                </c:pt>
                <c:pt idx="2">
                  <c:v>5.53</c:v>
                </c:pt>
                <c:pt idx="3">
                  <c:v>5.51</c:v>
                </c:pt>
                <c:pt idx="4">
                  <c:v>9.64</c:v>
                </c:pt>
                <c:pt idx="5">
                  <c:v>5.86</c:v>
                </c:pt>
                <c:pt idx="6">
                  <c:v>7.7</c:v>
                </c:pt>
              </c:numCache>
            </c:numRef>
          </c:val>
        </c:ser>
        <c:ser>
          <c:idx val="19"/>
          <c:order val="19"/>
          <c:tx>
            <c:strRef>
              <c:f>Sheet1!$E$22</c:f>
              <c:strCache>
                <c:ptCount val="1"/>
                <c:pt idx="0">
                  <c:v>车间二二次泵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Sheet1!$O$22:$AU$22</c:f>
              <c:numCache>
                <c:formatCode>General</c:formatCode>
                <c:ptCount val="7"/>
                <c:pt idx="0">
                  <c:v>3.15</c:v>
                </c:pt>
                <c:pt idx="1">
                  <c:v>2.44</c:v>
                </c:pt>
                <c:pt idx="2">
                  <c:v>1.34</c:v>
                </c:pt>
                <c:pt idx="3">
                  <c:v>1.17</c:v>
                </c:pt>
                <c:pt idx="4">
                  <c:v>1.26</c:v>
                </c:pt>
                <c:pt idx="5">
                  <c:v>0.89</c:v>
                </c:pt>
                <c:pt idx="6">
                  <c:v>0.7</c:v>
                </c:pt>
              </c:numCache>
            </c:numRef>
          </c:val>
        </c:ser>
        <c:ser>
          <c:idx val="20"/>
          <c:order val="20"/>
          <c:tx>
            <c:strRef>
              <c:f>Sheet1!$E$23</c:f>
              <c:strCache>
                <c:ptCount val="1"/>
                <c:pt idx="0">
                  <c:v>冷却泵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Sheet1!$O$23:$AU$23</c:f>
              <c:numCache>
                <c:formatCode>General</c:formatCode>
                <c:ptCount val="7"/>
                <c:pt idx="0">
                  <c:v>12.33</c:v>
                </c:pt>
                <c:pt idx="1">
                  <c:v>11.43</c:v>
                </c:pt>
                <c:pt idx="2">
                  <c:v>9.56</c:v>
                </c:pt>
                <c:pt idx="3">
                  <c:v>3.5</c:v>
                </c:pt>
                <c:pt idx="4">
                  <c:v>3.79</c:v>
                </c:pt>
                <c:pt idx="5">
                  <c:v>3.29</c:v>
                </c:pt>
                <c:pt idx="6">
                  <c:v>2.63</c:v>
                </c:pt>
              </c:numCache>
            </c:numRef>
          </c:val>
        </c:ser>
        <c:ser>
          <c:idx val="21"/>
          <c:order val="21"/>
          <c:tx>
            <c:strRef>
              <c:f>Sheet1!$E$24</c:f>
              <c:strCache>
                <c:ptCount val="1"/>
                <c:pt idx="0">
                  <c:v>冷却塔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Sheet1!$O$24:$AU$24</c:f>
              <c:numCache>
                <c:formatCode>General</c:formatCode>
                <c:ptCount val="7"/>
                <c:pt idx="0">
                  <c:v>4.88</c:v>
                </c:pt>
                <c:pt idx="1">
                  <c:v>3.41</c:v>
                </c:pt>
                <c:pt idx="2">
                  <c:v>1.32</c:v>
                </c:pt>
                <c:pt idx="3">
                  <c:v>0.43</c:v>
                </c:pt>
                <c:pt idx="4">
                  <c:v>0.05</c:v>
                </c:pt>
                <c:pt idx="5">
                  <c:v>0.12</c:v>
                </c:pt>
                <c:pt idx="6">
                  <c:v>0.3</c:v>
                </c:pt>
              </c:numCache>
            </c:numRef>
          </c:val>
        </c:ser>
        <c:ser>
          <c:idx val="22"/>
          <c:order val="22"/>
          <c:tx>
            <c:strRef>
              <c:f>Sheet1!$E$25</c:f>
              <c:strCache>
                <c:ptCount val="1"/>
                <c:pt idx="0">
                  <c:v>合计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Sheet1!$O$2:$AU$2</c:f>
              <c:strCache>
                <c:ptCount val="7"/>
                <c:pt idx="0" c:formatCode="m&quot;月&quot;d&quot;日&quot;">
                  <c:v>9月</c:v>
                </c:pt>
                <c:pt idx="1" c:formatCode="m&quot;月&quot;d&quot;日&quot;">
                  <c:v>10月</c:v>
                </c:pt>
                <c:pt idx="2" c:formatCode="m&quot;月&quot;d&quot;日&quot;">
                  <c:v>11月</c:v>
                </c:pt>
                <c:pt idx="3" c:formatCode="m&quot;月&quot;d&quot;日&quot;">
                  <c:v>12月</c:v>
                </c:pt>
                <c:pt idx="4" c:formatCode="[$-F800]dddd\,\ mmmm\ dd\,\ yyyy">
                  <c:v>1月</c:v>
                </c:pt>
                <c:pt idx="5" c:formatCode="[$-F800]dddd\,\ mmmm\ dd\,\ yyyy">
                  <c:v>2月</c:v>
                </c:pt>
                <c:pt idx="6" c:formatCode="[$-F800]dddd\,\ mmmm\ dd\,\ yyyy">
                  <c:v>3月</c:v>
                </c:pt>
              </c:strCache>
            </c:strRef>
          </c:cat>
          <c:val>
            <c:numRef>
              <c:f>Sheet1!$O$25:$AU$25</c:f>
              <c:numCache>
                <c:formatCode>General</c:formatCode>
                <c:ptCount val="7"/>
                <c:pt idx="0">
                  <c:v>102.84</c:v>
                </c:pt>
                <c:pt idx="1">
                  <c:v>95.58</c:v>
                </c:pt>
                <c:pt idx="2">
                  <c:v>38.92</c:v>
                </c:pt>
                <c:pt idx="3">
                  <c:v>18.83</c:v>
                </c:pt>
                <c:pt idx="4">
                  <c:v>20.73</c:v>
                </c:pt>
                <c:pt idx="5">
                  <c:v>15.97</c:v>
                </c:pt>
                <c:pt idx="6">
                  <c:v>20.53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965188"/>
        <c:axId val="119005612"/>
      </c:areaChart>
      <c:catAx>
        <c:axId val="2669651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9005612"/>
        <c:crosses val="autoZero"/>
        <c:auto val="1"/>
        <c:lblAlgn val="ctr"/>
        <c:lblOffset val="100"/>
        <c:noMultiLvlLbl val="0"/>
      </c:catAx>
      <c:valAx>
        <c:axId val="119005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6965188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447182a-8635-474f-8981-11e62edbb1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5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ctrlProps/ctrlProp31.xml><?xml version="1.0" encoding="utf-8"?>
<formControlPr xmlns="http://schemas.microsoft.com/office/spreadsheetml/2009/9/main" objectType="CheckBox" noThreeD="1" val="0"/>
</file>

<file path=xl/ctrlProps/ctrlProp32.xml><?xml version="1.0" encoding="utf-8"?>
<formControlPr xmlns="http://schemas.microsoft.com/office/spreadsheetml/2009/9/main" objectType="CheckBox" noThreeD="1" val="0"/>
</file>

<file path=xl/ctrlProps/ctrlProp33.xml><?xml version="1.0" encoding="utf-8"?>
<formControlPr xmlns="http://schemas.microsoft.com/office/spreadsheetml/2009/9/main" objectType="CheckBox" noThreeD="1" val="0"/>
</file>

<file path=xl/ctrlProps/ctrlProp34.xml><?xml version="1.0" encoding="utf-8"?>
<formControlPr xmlns="http://schemas.microsoft.com/office/spreadsheetml/2009/9/main" objectType="CheckBox" noThreeD="1" val="0"/>
</file>

<file path=xl/ctrlProps/ctrlProp35.xml><?xml version="1.0" encoding="utf-8"?>
<formControlPr xmlns="http://schemas.microsoft.com/office/spreadsheetml/2009/9/main" objectType="CheckBox" noThreeD="1" val="0"/>
</file>

<file path=xl/ctrlProps/ctrlProp36.xml><?xml version="1.0" encoding="utf-8"?>
<formControlPr xmlns="http://schemas.microsoft.com/office/spreadsheetml/2009/9/main" objectType="CheckBox" noThreeD="1" val="0"/>
</file>

<file path=xl/ctrlProps/ctrlProp37.xml><?xml version="1.0" encoding="utf-8"?>
<formControlPr xmlns="http://schemas.microsoft.com/office/spreadsheetml/2009/9/main" objectType="CheckBox" noThreeD="1" val="0"/>
</file>

<file path=xl/ctrlProps/ctrlProp38.xml><?xml version="1.0" encoding="utf-8"?>
<formControlPr xmlns="http://schemas.microsoft.com/office/spreadsheetml/2009/9/main" objectType="CheckBox" noThreeD="1" val="0"/>
</file>

<file path=xl/ctrlProps/ctrlProp39.xml><?xml version="1.0" encoding="utf-8"?>
<formControlPr xmlns="http://schemas.microsoft.com/office/spreadsheetml/2009/9/main" objectType="CheckBox" noThreeD="1" val="0"/>
</file>

<file path=xl/ctrlProps/ctrlProp40.xml><?xml version="1.0" encoding="utf-8"?>
<formControlPr xmlns="http://schemas.microsoft.com/office/spreadsheetml/2009/9/main" objectType="CheckBox" noThreeD="1" val="0"/>
</file>

<file path=xl/ctrlProps/ctrlProp41.xml><?xml version="1.0" encoding="utf-8"?>
<formControlPr xmlns="http://schemas.microsoft.com/office/spreadsheetml/2009/9/main" objectType="CheckBox" noThreeD="1" val="0"/>
</file>

<file path=xl/ctrlProps/ctrlProp42.xml><?xml version="1.0" encoding="utf-8"?>
<formControlPr xmlns="http://schemas.microsoft.com/office/spreadsheetml/2009/9/main" objectType="CheckBox" noThreeD="1" val="0"/>
</file>

<file path=xl/ctrlProps/ctrlProp43.xml><?xml version="1.0" encoding="utf-8"?>
<formControlPr xmlns="http://schemas.microsoft.com/office/spreadsheetml/2009/9/main" objectType="CheckBox" noThreeD="1" val="0"/>
</file>

<file path=xl/ctrlProps/ctrlProp44.xml><?xml version="1.0" encoding="utf-8"?>
<formControlPr xmlns="http://schemas.microsoft.com/office/spreadsheetml/2009/9/main" objectType="CheckBox" noThreeD="1" val="0"/>
</file>

<file path=xl/ctrlProps/ctrlProp45.xml><?xml version="1.0" encoding="utf-8"?>
<formControlPr xmlns="http://schemas.microsoft.com/office/spreadsheetml/2009/9/main" objectType="CheckBox" noThreeD="1" val="0"/>
</file>

<file path=xl/ctrlProps/ctrlProp46.xml><?xml version="1.0" encoding="utf-8"?>
<formControlPr xmlns="http://schemas.microsoft.com/office/spreadsheetml/2009/9/main" objectType="CheckBox" noThreeD="1" val="0"/>
</file>

<file path=xl/ctrlProps/ctrlProp47.xml><?xml version="1.0" encoding="utf-8"?>
<formControlPr xmlns="http://schemas.microsoft.com/office/spreadsheetml/2009/9/main" objectType="CheckBox" noThreeD="1" val="0"/>
</file>

<file path=xl/ctrlProps/ctrlProp48.xml><?xml version="1.0" encoding="utf-8"?>
<formControlPr xmlns="http://schemas.microsoft.com/office/spreadsheetml/2009/9/main" objectType="CheckBox" noThreeD="1" val="0"/>
</file>

<file path=xl/ctrlProps/ctrlProp49.xml><?xml version="1.0" encoding="utf-8"?>
<formControlPr xmlns="http://schemas.microsoft.com/office/spreadsheetml/2009/9/main" objectType="CheckBox" noThreeD="1" val="0"/>
</file>

<file path=xl/ctrlProps/ctrlProp50.xml><?xml version="1.0" encoding="utf-8"?>
<formControlPr xmlns="http://schemas.microsoft.com/office/spreadsheetml/2009/9/main" objectType="CheckBox" checked="Checked" noThreeD="1" val="0"/>
</file>

<file path=xl/ctrlProps/ctrlProp51.xml><?xml version="1.0" encoding="utf-8"?>
<formControlPr xmlns="http://schemas.microsoft.com/office/spreadsheetml/2009/9/main" objectType="CheckBox" checked="Checked" noThreeD="1" val="0"/>
</file>

<file path=xl/ctrlProps/ctrlProp52.xml><?xml version="1.0" encoding="utf-8"?>
<formControlPr xmlns="http://schemas.microsoft.com/office/spreadsheetml/2009/9/main" objectType="CheckBox" noThreeD="1" val="0"/>
</file>

<file path=xl/ctrlProps/ctrlProp53.xml><?xml version="1.0" encoding="utf-8"?>
<formControlPr xmlns="http://schemas.microsoft.com/office/spreadsheetml/2009/9/main" objectType="CheckBox" checked="Checked" noThreeD="1" val="0"/>
</file>

<file path=xl/ctrlProps/ctrlProp54.xml><?xml version="1.0" encoding="utf-8"?>
<formControlPr xmlns="http://schemas.microsoft.com/office/spreadsheetml/2009/9/main" objectType="CheckBox" noThreeD="1" val="0"/>
</file>

<file path=xl/ctrlProps/ctrlProp55.xml><?xml version="1.0" encoding="utf-8"?>
<formControlPr xmlns="http://schemas.microsoft.com/office/spreadsheetml/2009/9/main" objectType="CheckBox" noThreeD="1" val="0"/>
</file>

<file path=xl/ctrlProps/ctrlProp56.xml><?xml version="1.0" encoding="utf-8"?>
<formControlPr xmlns="http://schemas.microsoft.com/office/spreadsheetml/2009/9/main" objectType="CheckBox" noThreeD="1" val="0"/>
</file>

<file path=xl/ctrlProps/ctrlProp57.xml><?xml version="1.0" encoding="utf-8"?>
<formControlPr xmlns="http://schemas.microsoft.com/office/spreadsheetml/2009/9/main" objectType="CheckBox" noThreeD="1" val="0"/>
</file>

<file path=xl/ctrlProps/ctrlProp58.xml><?xml version="1.0" encoding="utf-8"?>
<formControlPr xmlns="http://schemas.microsoft.com/office/spreadsheetml/2009/9/main" objectType="CheckBox" noThreeD="1" val="0"/>
</file>

<file path=xl/ctrlProps/ctrlProp59.xml><?xml version="1.0" encoding="utf-8"?>
<formControlPr xmlns="http://schemas.microsoft.com/office/spreadsheetml/2009/9/main" objectType="CheckBox" noThreeD="1" val="0"/>
</file>

<file path=xl/ctrlProps/ctrlProp60.xml><?xml version="1.0" encoding="utf-8"?>
<formControlPr xmlns="http://schemas.microsoft.com/office/spreadsheetml/2009/9/main" objectType="CheckBox" noThreeD="1" val="0"/>
</file>

<file path=xl/ctrlProps/ctrlProp61.xml><?xml version="1.0" encoding="utf-8"?>
<formControlPr xmlns="http://schemas.microsoft.com/office/spreadsheetml/2009/9/main" objectType="CheckBox" noThreeD="1" val="0"/>
</file>

<file path=xl/ctrlProps/ctrlProp62.xml><?xml version="1.0" encoding="utf-8"?>
<formControlPr xmlns="http://schemas.microsoft.com/office/spreadsheetml/2009/9/main" objectType="CheckBox" checked="Checked" noThreeD="1" val="0"/>
</file>

<file path=xl/ctrlProps/ctrlProp63.xml><?xml version="1.0" encoding="utf-8"?>
<formControlPr xmlns="http://schemas.microsoft.com/office/spreadsheetml/2009/9/main" objectType="CheckBox" noThreeD="1" val="0"/>
</file>

<file path=xl/ctrlProps/ctrlProp64.xml><?xml version="1.0" encoding="utf-8"?>
<formControlPr xmlns="http://schemas.microsoft.com/office/spreadsheetml/2009/9/main" objectType="CheckBox" checked="Checked" noThreeD="1" val="0"/>
</file>

<file path=xl/ctrlProps/ctrlProp65.xml><?xml version="1.0" encoding="utf-8"?>
<formControlPr xmlns="http://schemas.microsoft.com/office/spreadsheetml/2009/9/main" objectType="CheckBox" noThreeD="1" val="0"/>
</file>

<file path=xl/ctrlProps/ctrlProp66.xml><?xml version="1.0" encoding="utf-8"?>
<formControlPr xmlns="http://schemas.microsoft.com/office/spreadsheetml/2009/9/main" objectType="CheckBox" noThreeD="1" val="0"/>
</file>

<file path=xl/ctrlProps/ctrlProp67.xml><?xml version="1.0" encoding="utf-8"?>
<formControlPr xmlns="http://schemas.microsoft.com/office/spreadsheetml/2009/9/main" objectType="CheckBox" checked="Checked" noThreeD="1" val="0"/>
</file>

<file path=xl/ctrlProps/ctrlProp68.xml><?xml version="1.0" encoding="utf-8"?>
<formControlPr xmlns="http://schemas.microsoft.com/office/spreadsheetml/2009/9/main" objectType="CheckBox" noThreeD="1" val="0"/>
</file>

<file path=xl/ctrlProps/ctrlProp69.xml><?xml version="1.0" encoding="utf-8"?>
<formControlPr xmlns="http://schemas.microsoft.com/office/spreadsheetml/2009/9/main" objectType="CheckBox" noThreeD="1" val="0"/>
</file>

<file path=xl/ctrlProps/ctrlProp70.xml><?xml version="1.0" encoding="utf-8"?>
<formControlPr xmlns="http://schemas.microsoft.com/office/spreadsheetml/2009/9/main" objectType="CheckBox" checked="Checked" noThreeD="1" val="0"/>
</file>

<file path=xl/ctrlProps/ctrlProp71.xml><?xml version="1.0" encoding="utf-8"?>
<formControlPr xmlns="http://schemas.microsoft.com/office/spreadsheetml/2009/9/main" objectType="CheckBox" noThreeD="1" val="0"/>
</file>

<file path=xl/ctrlProps/ctrlProp72.xml><?xml version="1.0" encoding="utf-8"?>
<formControlPr xmlns="http://schemas.microsoft.com/office/spreadsheetml/2009/9/main" objectType="CheckBox" noThreeD="1" val="0"/>
</file>

<file path=xl/ctrlProps/ctrlProp73.xml><?xml version="1.0" encoding="utf-8"?>
<formControlPr xmlns="http://schemas.microsoft.com/office/spreadsheetml/2009/9/main" objectType="CheckBox" checked="Checked" noThreeD="1" val="0"/>
</file>

<file path=xl/ctrlProps/ctrlProp74.xml><?xml version="1.0" encoding="utf-8"?>
<formControlPr xmlns="http://schemas.microsoft.com/office/spreadsheetml/2009/9/main" objectType="CheckBox" noThreeD="1" val="0"/>
</file>

<file path=xl/ctrlProps/ctrlProp75.xml><?xml version="1.0" encoding="utf-8"?>
<formControlPr xmlns="http://schemas.microsoft.com/office/spreadsheetml/2009/9/main" objectType="CheckBox" noThreeD="1" val="0"/>
</file>

<file path=xl/ctrlProps/ctrlProp76.xml><?xml version="1.0" encoding="utf-8"?>
<formControlPr xmlns="http://schemas.microsoft.com/office/spreadsheetml/2009/9/main" objectType="CheckBox" noThreeD="1" val="0"/>
</file>

<file path=xl/ctrlProps/ctrlProp77.xml><?xml version="1.0" encoding="utf-8"?>
<formControlPr xmlns="http://schemas.microsoft.com/office/spreadsheetml/2009/9/main" objectType="CheckBox" noThreeD="1" val="0"/>
</file>

<file path=xl/ctrlProps/ctrlProp78.xml><?xml version="1.0" encoding="utf-8"?>
<formControlPr xmlns="http://schemas.microsoft.com/office/spreadsheetml/2009/9/main" objectType="CheckBox" noThreeD="1" val="0"/>
</file>

<file path=xl/ctrlProps/ctrlProp79.xml><?xml version="1.0" encoding="utf-8"?>
<formControlPr xmlns="http://schemas.microsoft.com/office/spreadsheetml/2009/9/main" objectType="CheckBox" noThreeD="1" val="0"/>
</file>

<file path=xl/ctrlProps/ctrlProp80.xml><?xml version="1.0" encoding="utf-8"?>
<formControlPr xmlns="http://schemas.microsoft.com/office/spreadsheetml/2009/9/main" objectType="CheckBox" noThreeD="1" val="0"/>
</file>

<file path=xl/ctrlProps/ctrlProp81.xml><?xml version="1.0" encoding="utf-8"?>
<formControlPr xmlns="http://schemas.microsoft.com/office/spreadsheetml/2009/9/main" objectType="CheckBox" checked="Checked" noThreeD="1" val="0"/>
</file>

<file path=xl/ctrlProps/ctrlProp82.xml><?xml version="1.0" encoding="utf-8"?>
<formControlPr xmlns="http://schemas.microsoft.com/office/spreadsheetml/2009/9/main" objectType="CheckBox" noThreeD="1" val="0"/>
</file>

<file path=xl/ctrlProps/ctrlProp83.xml><?xml version="1.0" encoding="utf-8"?>
<formControlPr xmlns="http://schemas.microsoft.com/office/spreadsheetml/2009/9/main" objectType="CheckBox" noThreeD="1" val="0"/>
</file>

<file path=xl/ctrlProps/ctrlProp84.xml><?xml version="1.0" encoding="utf-8"?>
<formControlPr xmlns="http://schemas.microsoft.com/office/spreadsheetml/2009/9/main" objectType="CheckBox" checked="Checked" noThreeD="1" val="0"/>
</file>

<file path=xl/ctrlProps/ctrlProp85.xml><?xml version="1.0" encoding="utf-8"?>
<formControlPr xmlns="http://schemas.microsoft.com/office/spreadsheetml/2009/9/main" objectType="CheckBox" noThreeD="1" val="0"/>
</file>

<file path=xl/ctrlProps/ctrlProp86.xml><?xml version="1.0" encoding="utf-8"?>
<formControlPr xmlns="http://schemas.microsoft.com/office/spreadsheetml/2009/9/main" objectType="CheckBox" checked="Checked" noThreeD="1" val="0"/>
</file>

<file path=xl/ctrlProps/ctrlProp87.xml><?xml version="1.0" encoding="utf-8"?>
<formControlPr xmlns="http://schemas.microsoft.com/office/spreadsheetml/2009/9/main" objectType="CheckBox" checked="Checked" noThreeD="1" val="0"/>
</file>

<file path=xl/ctrlProps/ctrlProp88.xml><?xml version="1.0" encoding="utf-8"?>
<formControlPr xmlns="http://schemas.microsoft.com/office/spreadsheetml/2009/9/main" objectType="CheckBox" checked="Checked" noThreeD="1" val="0"/>
</file>

<file path=xl/ctrlProps/ctrlProp89.xml><?xml version="1.0" encoding="utf-8"?>
<formControlPr xmlns="http://schemas.microsoft.com/office/spreadsheetml/2009/9/main" objectType="CheckBox" noThreeD="1" val="0"/>
</file>

<file path=xl/ctrlProps/ctrlProp90.xml><?xml version="1.0" encoding="utf-8"?>
<formControlPr xmlns="http://schemas.microsoft.com/office/spreadsheetml/2009/9/main" objectType="CheckBox" checked="Checked" noThreeD="1" val="0"/>
</file>

<file path=xl/ctrlProps/ctrlProp91.xml><?xml version="1.0" encoding="utf-8"?>
<formControlPr xmlns="http://schemas.microsoft.com/office/spreadsheetml/2009/9/main" objectType="CheckBox" noThreeD="1" val="0"/>
</file>

<file path=xl/ctrlProps/ctrlProp92.xml><?xml version="1.0" encoding="utf-8"?>
<formControlPr xmlns="http://schemas.microsoft.com/office/spreadsheetml/2009/9/main" objectType="CheckBox" checked="Checked" noThreeD="1" val="0"/>
</file>

<file path=xl/ctrlProps/ctrlProp93.xml><?xml version="1.0" encoding="utf-8"?>
<formControlPr xmlns="http://schemas.microsoft.com/office/spreadsheetml/2009/9/main" objectType="CheckBox" checked="Checked" noThreeD="1" val="0"/>
</file>

<file path=xl/ctrlProps/ctrlProp94.xml><?xml version="1.0" encoding="utf-8"?>
<formControlPr xmlns="http://schemas.microsoft.com/office/spreadsheetml/2009/9/main" objectType="CheckBox" checked="Checked" noThreeD="1" val="0"/>
</file>

<file path=xl/ctrlProps/ctrlProp95.xml><?xml version="1.0" encoding="utf-8"?>
<formControlPr xmlns="http://schemas.microsoft.com/office/spreadsheetml/2009/9/main" objectType="CheckBox" noThreeD="1" val="0"/>
</file>

<file path=xl/ctrlProps/ctrlProp96.xml><?xml version="1.0" encoding="utf-8"?>
<formControlPr xmlns="http://schemas.microsoft.com/office/spreadsheetml/2009/9/main" objectType="CheckBox" checked="Checked" noThreeD="1" val="0"/>
</file>

<file path=xl/ctrlProps/ctrlProp97.xml><?xml version="1.0" encoding="utf-8"?>
<formControlPr xmlns="http://schemas.microsoft.com/office/spreadsheetml/2009/9/main" objectType="CheckBox" checked="Checked" noThreeD="1" val="0"/>
</file>

<file path=xl/ctrlProps/ctrlProp98.xml><?xml version="1.0" encoding="utf-8"?>
<formControlPr xmlns="http://schemas.microsoft.com/office/spreadsheetml/2009/9/main" objectType="CheckBox" noThreeD="1" val="0"/>
</file>

<file path=xl/ctrlProps/ctrlProp99.xml><?xml version="1.0" encoding="utf-8"?>
<formControlPr xmlns="http://schemas.microsoft.com/office/spreadsheetml/2009/9/main" objectType="CheckBox" noThreeD="1" val="0"/>
</file>

<file path=xl/ctrlProps/ctrlProp100.xml><?xml version="1.0" encoding="utf-8"?>
<formControlPr xmlns="http://schemas.microsoft.com/office/spreadsheetml/2009/9/main" objectType="CheckBox" noThreeD="1" val="0"/>
</file>

<file path=xl/ctrlProps/ctrlProp101.xml><?xml version="1.0" encoding="utf-8"?>
<formControlPr xmlns="http://schemas.microsoft.com/office/spreadsheetml/2009/9/main" objectType="CheckBox" checked="Checked" noThreeD="1" val="0"/>
</file>

<file path=xl/ctrlProps/ctrlProp102.xml><?xml version="1.0" encoding="utf-8"?>
<formControlPr xmlns="http://schemas.microsoft.com/office/spreadsheetml/2009/9/main" objectType="CheckBox" checked="Checked" noThreeD="1" val="0"/>
</file>

<file path=xl/ctrlProps/ctrlProp103.xml><?xml version="1.0" encoding="utf-8"?>
<formControlPr xmlns="http://schemas.microsoft.com/office/spreadsheetml/2009/9/main" objectType="CheckBox" noThreeD="1" val="0"/>
</file>

<file path=xl/ctrlProps/ctrlProp104.xml><?xml version="1.0" encoding="utf-8"?>
<formControlPr xmlns="http://schemas.microsoft.com/office/spreadsheetml/2009/9/main" objectType="CheckBox" checked="Checked" noThreeD="1" val="0"/>
</file>

<file path=xl/ctrlProps/ctrlProp105.xml><?xml version="1.0" encoding="utf-8"?>
<formControlPr xmlns="http://schemas.microsoft.com/office/spreadsheetml/2009/9/main" objectType="CheckBox" noThreeD="1" val="0"/>
</file>

<file path=xl/ctrlProps/ctrlProp106.xml><?xml version="1.0" encoding="utf-8"?>
<formControlPr xmlns="http://schemas.microsoft.com/office/spreadsheetml/2009/9/main" objectType="CheckBox" noThreeD="1" val="0"/>
</file>

<file path=xl/ctrlProps/ctrlProp107.xml><?xml version="1.0" encoding="utf-8"?>
<formControlPr xmlns="http://schemas.microsoft.com/office/spreadsheetml/2009/9/main" objectType="CheckBox" checked="Checked" noThreeD="1" val="0"/>
</file>

<file path=xl/ctrlProps/ctrlProp108.xml><?xml version="1.0" encoding="utf-8"?>
<formControlPr xmlns="http://schemas.microsoft.com/office/spreadsheetml/2009/9/main" objectType="CheckBox" noThreeD="1" val="0"/>
</file>

<file path=xl/ctrlProps/ctrlProp109.xml><?xml version="1.0" encoding="utf-8"?>
<formControlPr xmlns="http://schemas.microsoft.com/office/spreadsheetml/2009/9/main" objectType="CheckBox" checked="Checked" noThreeD="1" val="0"/>
</file>

<file path=xl/ctrlProps/ctrlProp110.xml><?xml version="1.0" encoding="utf-8"?>
<formControlPr xmlns="http://schemas.microsoft.com/office/spreadsheetml/2009/9/main" objectType="CheckBox" noThreeD="1" val="0"/>
</file>

<file path=xl/ctrlProps/ctrlProp111.xml><?xml version="1.0" encoding="utf-8"?>
<formControlPr xmlns="http://schemas.microsoft.com/office/spreadsheetml/2009/9/main" objectType="CheckBox" checked="Checked" noThreeD="1" val="0"/>
</file>

<file path=xl/ctrlProps/ctrlProp112.xml><?xml version="1.0" encoding="utf-8"?>
<formControlPr xmlns="http://schemas.microsoft.com/office/spreadsheetml/2009/9/main" objectType="CheckBox" noThreeD="1" val="0"/>
</file>

<file path=xl/ctrlProps/ctrlProp113.xml><?xml version="1.0" encoding="utf-8"?>
<formControlPr xmlns="http://schemas.microsoft.com/office/spreadsheetml/2009/9/main" objectType="CheckBox" noThreeD="1" val="0"/>
</file>

<file path=xl/ctrlProps/ctrlProp114.xml><?xml version="1.0" encoding="utf-8"?>
<formControlPr xmlns="http://schemas.microsoft.com/office/spreadsheetml/2009/9/main" objectType="CheckBox" checked="Checked" noThreeD="1" val="0"/>
</file>

<file path=xl/ctrlProps/ctrlProp115.xml><?xml version="1.0" encoding="utf-8"?>
<formControlPr xmlns="http://schemas.microsoft.com/office/spreadsheetml/2009/9/main" objectType="CheckBox" noThreeD="1" val="0"/>
</file>

<file path=xl/ctrlProps/ctrlProp116.xml><?xml version="1.0" encoding="utf-8"?>
<formControlPr xmlns="http://schemas.microsoft.com/office/spreadsheetml/2009/9/main" objectType="CheckBox" noThreeD="1" val="0"/>
</file>

<file path=xl/ctrlProps/ctrlProp117.xml><?xml version="1.0" encoding="utf-8"?>
<formControlPr xmlns="http://schemas.microsoft.com/office/spreadsheetml/2009/9/main" objectType="CheckBox" checked="Checked" noThreeD="1" val="0"/>
</file>

<file path=xl/ctrlProps/ctrlProp118.xml><?xml version="1.0" encoding="utf-8"?>
<formControlPr xmlns="http://schemas.microsoft.com/office/spreadsheetml/2009/9/main" objectType="CheckBox" noThreeD="1" val="0"/>
</file>

<file path=xl/ctrlProps/ctrlProp119.xml><?xml version="1.0" encoding="utf-8"?>
<formControlPr xmlns="http://schemas.microsoft.com/office/spreadsheetml/2009/9/main" objectType="CheckBox" noThreeD="1" val="0"/>
</file>

<file path=xl/ctrlProps/ctrlProp120.xml><?xml version="1.0" encoding="utf-8"?>
<formControlPr xmlns="http://schemas.microsoft.com/office/spreadsheetml/2009/9/main" objectType="CheckBox" checked="Checked" noThreeD="1" val="0"/>
</file>

<file path=xl/ctrlProps/ctrlProp121.xml><?xml version="1.0" encoding="utf-8"?>
<formControlPr xmlns="http://schemas.microsoft.com/office/spreadsheetml/2009/9/main" objectType="CheckBox" noThreeD="1" val="0"/>
</file>

<file path=xl/ctrlProps/ctrlProp122.xml><?xml version="1.0" encoding="utf-8"?>
<formControlPr xmlns="http://schemas.microsoft.com/office/spreadsheetml/2009/9/main" objectType="CheckBox" checked="Checked" noThreeD="1" val="0"/>
</file>

<file path=xl/ctrlProps/ctrlProp123.xml><?xml version="1.0" encoding="utf-8"?>
<formControlPr xmlns="http://schemas.microsoft.com/office/spreadsheetml/2009/9/main" objectType="CheckBox" checked="Checked" noThreeD="1" val="0"/>
</file>

<file path=xl/ctrlProps/ctrlProp124.xml><?xml version="1.0" encoding="utf-8"?>
<formControlPr xmlns="http://schemas.microsoft.com/office/spreadsheetml/2009/9/main" objectType="CheckBox" noThreeD="1" val="0"/>
</file>

<file path=xl/ctrlProps/ctrlProp125.xml><?xml version="1.0" encoding="utf-8"?>
<formControlPr xmlns="http://schemas.microsoft.com/office/spreadsheetml/2009/9/main" objectType="CheckBox" noThreeD="1" val="0"/>
</file>

<file path=xl/ctrlProps/ctrlProp126.xml><?xml version="1.0" encoding="utf-8"?>
<formControlPr xmlns="http://schemas.microsoft.com/office/spreadsheetml/2009/9/main" objectType="CheckBox" checked="Checked" noThreeD="1" val="0"/>
</file>

<file path=xl/ctrlProps/ctrlProp127.xml><?xml version="1.0" encoding="utf-8"?>
<formControlPr xmlns="http://schemas.microsoft.com/office/spreadsheetml/2009/9/main" objectType="CheckBox" noThreeD="1" val="0"/>
</file>

<file path=xl/ctrlProps/ctrlProp128.xml><?xml version="1.0" encoding="utf-8"?>
<formControlPr xmlns="http://schemas.microsoft.com/office/spreadsheetml/2009/9/main" objectType="CheckBox" noThreeD="1" val="0"/>
</file>

<file path=xl/ctrlProps/ctrlProp129.xml><?xml version="1.0" encoding="utf-8"?>
<formControlPr xmlns="http://schemas.microsoft.com/office/spreadsheetml/2009/9/main" objectType="CheckBox" noThreeD="1" val="0"/>
</file>

<file path=xl/ctrlProps/ctrlProp130.xml><?xml version="1.0" encoding="utf-8"?>
<formControlPr xmlns="http://schemas.microsoft.com/office/spreadsheetml/2009/9/main" objectType="CheckBox" noThreeD="1" val="0"/>
</file>

<file path=xl/ctrlProps/ctrlProp131.xml><?xml version="1.0" encoding="utf-8"?>
<formControlPr xmlns="http://schemas.microsoft.com/office/spreadsheetml/2009/9/main" objectType="CheckBox" checked="Checked" noThreeD="1" val="0"/>
</file>

<file path=xl/ctrlProps/ctrlProp132.xml><?xml version="1.0" encoding="utf-8"?>
<formControlPr xmlns="http://schemas.microsoft.com/office/spreadsheetml/2009/9/main" objectType="CheckBox" checked="Checked" noThreeD="1" val="0"/>
</file>

<file path=xl/ctrlProps/ctrlProp133.xml><?xml version="1.0" encoding="utf-8"?>
<formControlPr xmlns="http://schemas.microsoft.com/office/spreadsheetml/2009/9/main" objectType="CheckBox" checked="Checked" noThreeD="1" val="0"/>
</file>

<file path=xl/ctrlProps/ctrlProp134.xml><?xml version="1.0" encoding="utf-8"?>
<formControlPr xmlns="http://schemas.microsoft.com/office/spreadsheetml/2009/9/main" objectType="CheckBox" checked="Checked" noThreeD="1" val="0"/>
</file>

<file path=xl/ctrlProps/ctrlProp135.xml><?xml version="1.0" encoding="utf-8"?>
<formControlPr xmlns="http://schemas.microsoft.com/office/spreadsheetml/2009/9/main" objectType="CheckBox" checked="Checked" noThreeD="1" val="0"/>
</file>

<file path=xl/ctrlProps/ctrlProp136.xml><?xml version="1.0" encoding="utf-8"?>
<formControlPr xmlns="http://schemas.microsoft.com/office/spreadsheetml/2009/9/main" objectType="CheckBox" checked="Checked" noThreeD="1" val="0"/>
</file>

<file path=xl/ctrlProps/ctrlProp137.xml><?xml version="1.0" encoding="utf-8"?>
<formControlPr xmlns="http://schemas.microsoft.com/office/spreadsheetml/2009/9/main" objectType="CheckBox" checked="Checked" noThreeD="1" val="0"/>
</file>

<file path=xl/ctrlProps/ctrlProp138.xml><?xml version="1.0" encoding="utf-8"?>
<formControlPr xmlns="http://schemas.microsoft.com/office/spreadsheetml/2009/9/main" objectType="CheckBox" checked="Checked" noThreeD="1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66675</xdr:rowOff>
        </xdr:from>
        <xdr:to>
          <xdr:col>3</xdr:col>
          <xdr:colOff>571500</xdr:colOff>
          <xdr:row>3</xdr:row>
          <xdr:rowOff>333375</xdr:rowOff>
        </xdr:to>
        <xdr:sp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1927225" y="777240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295275</xdr:rowOff>
        </xdr:from>
        <xdr:to>
          <xdr:col>3</xdr:col>
          <xdr:colOff>571500</xdr:colOff>
          <xdr:row>3</xdr:row>
          <xdr:rowOff>561975</xdr:rowOff>
        </xdr:to>
        <xdr:sp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1927225" y="1005840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533400</xdr:rowOff>
        </xdr:from>
        <xdr:to>
          <xdr:col>3</xdr:col>
          <xdr:colOff>571500</xdr:colOff>
          <xdr:row>3</xdr:row>
          <xdr:rowOff>800100</xdr:rowOff>
        </xdr:to>
        <xdr:sp>
          <xdr:nvSpPr>
            <xdr:cNvPr id="3085" name="Check Box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1927225" y="1243965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47625</xdr:rowOff>
        </xdr:from>
        <xdr:to>
          <xdr:col>9</xdr:col>
          <xdr:colOff>771525</xdr:colOff>
          <xdr:row>3</xdr:row>
          <xdr:rowOff>314325</xdr:rowOff>
        </xdr:to>
        <xdr:sp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7134225" y="758190"/>
              <a:ext cx="16376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295275</xdr:rowOff>
        </xdr:from>
        <xdr:to>
          <xdr:col>9</xdr:col>
          <xdr:colOff>771525</xdr:colOff>
          <xdr:row>3</xdr:row>
          <xdr:rowOff>561975</xdr:rowOff>
        </xdr:to>
        <xdr:sp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7134225" y="1005840"/>
              <a:ext cx="16376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295275</xdr:colOff>
          <xdr:row>3</xdr:row>
          <xdr:rowOff>800100</xdr:rowOff>
        </xdr:to>
        <xdr:sp>
          <xdr:nvSpPr>
            <xdr:cNvPr id="3088" name="Check Box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7124700" y="1243965"/>
              <a:ext cx="117094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31</xdr:row>
          <xdr:rowOff>228600</xdr:rowOff>
        </xdr:from>
        <xdr:to>
          <xdr:col>3</xdr:col>
          <xdr:colOff>781050</xdr:colOff>
          <xdr:row>32</xdr:row>
          <xdr:rowOff>257175</xdr:rowOff>
        </xdr:to>
        <xdr:sp>
          <xdr:nvSpPr>
            <xdr:cNvPr id="3095" name="Check Box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1917700" y="8252460"/>
              <a:ext cx="1590040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冷机无群控系统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209550</xdr:rowOff>
        </xdr:from>
        <xdr:to>
          <xdr:col>5</xdr:col>
          <xdr:colOff>95250</xdr:colOff>
          <xdr:row>32</xdr:row>
          <xdr:rowOff>485775</xdr:rowOff>
        </xdr:to>
        <xdr:sp>
          <xdr:nvSpPr>
            <xdr:cNvPr id="3096" name="Check Box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1917700" y="8488680"/>
              <a:ext cx="27051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冷机有群控系统，因故障或其他原因并未使用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438150</xdr:rowOff>
        </xdr:from>
        <xdr:to>
          <xdr:col>3</xdr:col>
          <xdr:colOff>781050</xdr:colOff>
          <xdr:row>32</xdr:row>
          <xdr:rowOff>723900</xdr:rowOff>
        </xdr:to>
        <xdr:sp>
          <xdr:nvSpPr>
            <xdr:cNvPr id="3097" name="Check Box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1917700" y="8717280"/>
              <a:ext cx="1590040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冷机有群控系统，正常使用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31</xdr:row>
          <xdr:rowOff>228600</xdr:rowOff>
        </xdr:from>
        <xdr:to>
          <xdr:col>9</xdr:col>
          <xdr:colOff>28575</xdr:colOff>
          <xdr:row>32</xdr:row>
          <xdr:rowOff>257175</xdr:rowOff>
        </xdr:to>
        <xdr:sp>
          <xdr:nvSpPr>
            <xdr:cNvPr id="3098" name="Check Box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7124700" y="8252460"/>
              <a:ext cx="904240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值班室有监控上位机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31</xdr:row>
          <xdr:rowOff>228600</xdr:rowOff>
        </xdr:from>
        <xdr:to>
          <xdr:col>10</xdr:col>
          <xdr:colOff>581025</xdr:colOff>
          <xdr:row>32</xdr:row>
          <xdr:rowOff>257175</xdr:rowOff>
        </xdr:to>
        <xdr:sp>
          <xdr:nvSpPr>
            <xdr:cNvPr id="3099" name="Check Box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8571865" y="8252460"/>
              <a:ext cx="909955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集控柜触摸屏画面可进行控制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32</xdr:row>
          <xdr:rowOff>219075</xdr:rowOff>
        </xdr:from>
        <xdr:to>
          <xdr:col>9</xdr:col>
          <xdr:colOff>28575</xdr:colOff>
          <xdr:row>32</xdr:row>
          <xdr:rowOff>495300</xdr:rowOff>
        </xdr:to>
        <xdr:sp>
          <xdr:nvSpPr>
            <xdr:cNvPr id="3100" name="Check Box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7124700" y="8498205"/>
              <a:ext cx="90424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具备一健启停功能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32</xdr:row>
          <xdr:rowOff>219075</xdr:rowOff>
        </xdr:from>
        <xdr:to>
          <xdr:col>10</xdr:col>
          <xdr:colOff>581025</xdr:colOff>
          <xdr:row>32</xdr:row>
          <xdr:rowOff>504825</xdr:rowOff>
        </xdr:to>
        <xdr:sp>
          <xdr:nvSpPr>
            <xdr:cNvPr id="3101" name="Check Box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8571865" y="8498205"/>
              <a:ext cx="90995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具备冷机加减载功能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962025</xdr:colOff>
          <xdr:row>32</xdr:row>
          <xdr:rowOff>209550</xdr:rowOff>
        </xdr:from>
        <xdr:to>
          <xdr:col>11</xdr:col>
          <xdr:colOff>1181100</xdr:colOff>
          <xdr:row>32</xdr:row>
          <xdr:rowOff>485775</xdr:rowOff>
        </xdr:to>
        <xdr:sp>
          <xdr:nvSpPr>
            <xdr:cNvPr id="3102" name="Check Box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9862820" y="8488680"/>
              <a:ext cx="129921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具备水泵自动变频功能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32</xdr:row>
          <xdr:rowOff>466725</xdr:rowOff>
        </xdr:from>
        <xdr:to>
          <xdr:col>9</xdr:col>
          <xdr:colOff>219075</xdr:colOff>
          <xdr:row>33</xdr:row>
          <xdr:rowOff>0</xdr:rowOff>
        </xdr:to>
        <xdr:sp>
          <xdr:nvSpPr>
            <xdr:cNvPr id="3103" name="Check Box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7124700" y="8745855"/>
              <a:ext cx="109474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具备冷却塔加减塔功能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33</xdr:row>
          <xdr:rowOff>0</xdr:rowOff>
        </xdr:from>
        <xdr:to>
          <xdr:col>4</xdr:col>
          <xdr:colOff>704850</xdr:colOff>
          <xdr:row>33</xdr:row>
          <xdr:rowOff>276225</xdr:rowOff>
        </xdr:to>
        <xdr:sp>
          <xdr:nvSpPr>
            <xdr:cNvPr id="3105" name="Check Box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2802890" y="9022080"/>
              <a:ext cx="161480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33</xdr:row>
          <xdr:rowOff>219075</xdr:rowOff>
        </xdr:from>
        <xdr:to>
          <xdr:col>4</xdr:col>
          <xdr:colOff>704850</xdr:colOff>
          <xdr:row>34</xdr:row>
          <xdr:rowOff>0</xdr:rowOff>
        </xdr:to>
        <xdr:sp>
          <xdr:nvSpPr>
            <xdr:cNvPr id="3106" name="Check Box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2802890" y="9241155"/>
              <a:ext cx="161480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34</xdr:row>
          <xdr:rowOff>0</xdr:rowOff>
        </xdr:from>
        <xdr:to>
          <xdr:col>4</xdr:col>
          <xdr:colOff>257175</xdr:colOff>
          <xdr:row>34</xdr:row>
          <xdr:rowOff>276225</xdr:rowOff>
        </xdr:to>
        <xdr:sp>
          <xdr:nvSpPr>
            <xdr:cNvPr id="3107" name="Check Box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2802890" y="9517380"/>
              <a:ext cx="11671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本地控制柜开关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34</xdr:row>
          <xdr:rowOff>238125</xdr:rowOff>
        </xdr:from>
        <xdr:to>
          <xdr:col>4</xdr:col>
          <xdr:colOff>257175</xdr:colOff>
          <xdr:row>35</xdr:row>
          <xdr:rowOff>38100</xdr:rowOff>
        </xdr:to>
        <xdr:sp>
          <xdr:nvSpPr>
            <xdr:cNvPr id="3108" name="Check Box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2802890" y="9755505"/>
              <a:ext cx="11671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远程开关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28575</xdr:rowOff>
        </xdr:from>
        <xdr:to>
          <xdr:col>10</xdr:col>
          <xdr:colOff>295275</xdr:colOff>
          <xdr:row>33</xdr:row>
          <xdr:rowOff>304800</xdr:rowOff>
        </xdr:to>
        <xdr:sp>
          <xdr:nvSpPr>
            <xdr:cNvPr id="3109" name="Check Box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7105650" y="9050655"/>
              <a:ext cx="209042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冷机无通讯接口，没法远程控制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247650</xdr:rowOff>
        </xdr:from>
        <xdr:to>
          <xdr:col>10</xdr:col>
          <xdr:colOff>295275</xdr:colOff>
          <xdr:row>34</xdr:row>
          <xdr:rowOff>28575</xdr:rowOff>
        </xdr:to>
        <xdr:sp>
          <xdr:nvSpPr>
            <xdr:cNvPr id="3113" name="Check Box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7105650" y="9269730"/>
              <a:ext cx="209042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冷机有通讯接口，但是没装通讯卡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466725</xdr:rowOff>
        </xdr:from>
        <xdr:to>
          <xdr:col>10</xdr:col>
          <xdr:colOff>619125</xdr:colOff>
          <xdr:row>34</xdr:row>
          <xdr:rowOff>247650</xdr:rowOff>
        </xdr:to>
        <xdr:sp>
          <xdr:nvSpPr>
            <xdr:cNvPr id="3114" name="Check Box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7105650" y="9488805"/>
              <a:ext cx="241427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冷机有通讯接口，装了通讯卡（或自带有）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34</xdr:row>
          <xdr:rowOff>200025</xdr:rowOff>
        </xdr:from>
        <xdr:to>
          <xdr:col>11</xdr:col>
          <xdr:colOff>180975</xdr:colOff>
          <xdr:row>35</xdr:row>
          <xdr:rowOff>0</xdr:rowOff>
        </xdr:to>
        <xdr:sp>
          <xdr:nvSpPr>
            <xdr:cNvPr id="3115" name="Check Box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7105650" y="9717405"/>
              <a:ext cx="305625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冷机有通讯接口，装了通讯卡（但是被占用了）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35</xdr:row>
          <xdr:rowOff>0</xdr:rowOff>
        </xdr:from>
        <xdr:to>
          <xdr:col>5</xdr:col>
          <xdr:colOff>28575</xdr:colOff>
          <xdr:row>35</xdr:row>
          <xdr:rowOff>276225</xdr:rowOff>
        </xdr:to>
        <xdr:sp>
          <xdr:nvSpPr>
            <xdr:cNvPr id="3116" name="Check Box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2793365" y="9993630"/>
              <a:ext cx="176276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冷却泵并联后与冷机串联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35</xdr:row>
          <xdr:rowOff>219075</xdr:rowOff>
        </xdr:from>
        <xdr:to>
          <xdr:col>5</xdr:col>
          <xdr:colOff>28575</xdr:colOff>
          <xdr:row>36</xdr:row>
          <xdr:rowOff>28575</xdr:rowOff>
        </xdr:to>
        <xdr:sp>
          <xdr:nvSpPr>
            <xdr:cNvPr id="3117" name="Check Box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2793365" y="10212705"/>
              <a:ext cx="176276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冷却泵与冷机一对一串联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35</xdr:row>
          <xdr:rowOff>219075</xdr:rowOff>
        </xdr:from>
        <xdr:to>
          <xdr:col>5</xdr:col>
          <xdr:colOff>542925</xdr:colOff>
          <xdr:row>36</xdr:row>
          <xdr:rowOff>28575</xdr:rowOff>
        </xdr:to>
        <xdr:sp>
          <xdr:nvSpPr>
            <xdr:cNvPr id="3118" name="Check Box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4208145" y="10212705"/>
              <a:ext cx="8623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36</xdr:row>
          <xdr:rowOff>257175</xdr:rowOff>
        </xdr:from>
        <xdr:to>
          <xdr:col>4</xdr:col>
          <xdr:colOff>514350</xdr:colOff>
          <xdr:row>37</xdr:row>
          <xdr:rowOff>238125</xdr:rowOff>
        </xdr:to>
        <xdr:sp>
          <xdr:nvSpPr>
            <xdr:cNvPr id="3124" name="Check Box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2783840" y="10717530"/>
              <a:ext cx="144335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冷冻泵并联后与冷机连通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37</xdr:row>
          <xdr:rowOff>180975</xdr:rowOff>
        </xdr:from>
        <xdr:to>
          <xdr:col>4</xdr:col>
          <xdr:colOff>514350</xdr:colOff>
          <xdr:row>38</xdr:row>
          <xdr:rowOff>9525</xdr:rowOff>
        </xdr:to>
        <xdr:sp>
          <xdr:nvSpPr>
            <xdr:cNvPr id="3125" name="Check Box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2783840" y="10927080"/>
              <a:ext cx="144335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冷冻泵与冷机一对一串联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37</xdr:row>
          <xdr:rowOff>180975</xdr:rowOff>
        </xdr:from>
        <xdr:to>
          <xdr:col>5</xdr:col>
          <xdr:colOff>542925</xdr:colOff>
          <xdr:row>38</xdr:row>
          <xdr:rowOff>9525</xdr:rowOff>
        </xdr:to>
        <xdr:sp>
          <xdr:nvSpPr>
            <xdr:cNvPr id="3126" name="Check Box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4208145" y="10927080"/>
              <a:ext cx="8623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35</xdr:row>
          <xdr:rowOff>0</xdr:rowOff>
        </xdr:from>
        <xdr:to>
          <xdr:col>9</xdr:col>
          <xdr:colOff>771525</xdr:colOff>
          <xdr:row>35</xdr:row>
          <xdr:rowOff>276225</xdr:rowOff>
        </xdr:to>
        <xdr:sp>
          <xdr:nvSpPr>
            <xdr:cNvPr id="3128" name="Check Box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8038465" y="9993630"/>
              <a:ext cx="7334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35</xdr:row>
          <xdr:rowOff>228600</xdr:rowOff>
        </xdr:from>
        <xdr:to>
          <xdr:col>9</xdr:col>
          <xdr:colOff>762000</xdr:colOff>
          <xdr:row>36</xdr:row>
          <xdr:rowOff>38100</xdr:rowOff>
        </xdr:to>
        <xdr:sp>
          <xdr:nvSpPr>
            <xdr:cNvPr id="3129" name="Check Box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8038465" y="10222230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38</xdr:row>
          <xdr:rowOff>295275</xdr:rowOff>
        </xdr:from>
        <xdr:to>
          <xdr:col>2</xdr:col>
          <xdr:colOff>828675</xdr:colOff>
          <xdr:row>39</xdr:row>
          <xdr:rowOff>257175</xdr:rowOff>
        </xdr:to>
        <xdr:sp>
          <xdr:nvSpPr>
            <xdr:cNvPr id="3134" name="Check Box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1917700" y="11489055"/>
              <a:ext cx="7715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39</xdr:row>
          <xdr:rowOff>190500</xdr:rowOff>
        </xdr:from>
        <xdr:to>
          <xdr:col>3</xdr:col>
          <xdr:colOff>142875</xdr:colOff>
          <xdr:row>39</xdr:row>
          <xdr:rowOff>466725</xdr:rowOff>
        </xdr:to>
        <xdr:sp>
          <xdr:nvSpPr>
            <xdr:cNvPr id="3135" name="Check Box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1917700" y="11698605"/>
              <a:ext cx="95186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39</xdr:row>
          <xdr:rowOff>409575</xdr:rowOff>
        </xdr:from>
        <xdr:to>
          <xdr:col>2</xdr:col>
          <xdr:colOff>828675</xdr:colOff>
          <xdr:row>40</xdr:row>
          <xdr:rowOff>53975</xdr:rowOff>
        </xdr:to>
        <xdr:sp>
          <xdr:nvSpPr>
            <xdr:cNvPr id="3140" name="Check Box 68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1908175" y="11917680"/>
              <a:ext cx="78105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自动加减塔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40</xdr:row>
          <xdr:rowOff>142875</xdr:rowOff>
        </xdr:from>
        <xdr:to>
          <xdr:col>3</xdr:col>
          <xdr:colOff>771525</xdr:colOff>
          <xdr:row>40</xdr:row>
          <xdr:rowOff>409575</xdr:rowOff>
        </xdr:to>
        <xdr:sp>
          <xdr:nvSpPr>
            <xdr:cNvPr id="3141" name="Check Box 69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1908175" y="12273280"/>
              <a:ext cx="159004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手动设定冷却塔开启数量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39</xdr:row>
          <xdr:rowOff>28575</xdr:rowOff>
        </xdr:from>
        <xdr:to>
          <xdr:col>10</xdr:col>
          <xdr:colOff>295275</xdr:colOff>
          <xdr:row>39</xdr:row>
          <xdr:rowOff>304800</xdr:rowOff>
        </xdr:to>
        <xdr:sp>
          <xdr:nvSpPr>
            <xdr:cNvPr id="3142" name="Check Box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7096125" y="11536680"/>
              <a:ext cx="209994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无电动阀门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39</xdr:row>
          <xdr:rowOff>257175</xdr:rowOff>
        </xdr:from>
        <xdr:to>
          <xdr:col>11</xdr:col>
          <xdr:colOff>523875</xdr:colOff>
          <xdr:row>39</xdr:row>
          <xdr:rowOff>523875</xdr:rowOff>
        </xdr:to>
        <xdr:sp>
          <xdr:nvSpPr>
            <xdr:cNvPr id="3143" name="Check Box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7096125" y="11765280"/>
              <a:ext cx="340868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有电动阀门，但由于损坏等原因，无法正常使用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40</xdr:row>
          <xdr:rowOff>38100</xdr:rowOff>
        </xdr:from>
        <xdr:to>
          <xdr:col>10</xdr:col>
          <xdr:colOff>619125</xdr:colOff>
          <xdr:row>40</xdr:row>
          <xdr:rowOff>314325</xdr:rowOff>
        </xdr:to>
        <xdr:sp>
          <xdr:nvSpPr>
            <xdr:cNvPr id="3144" name="Check Box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7096125" y="12168505"/>
              <a:ext cx="242379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有电动阀门，可以远程开启和关闭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41</xdr:row>
          <xdr:rowOff>57150</xdr:rowOff>
        </xdr:from>
        <xdr:to>
          <xdr:col>3</xdr:col>
          <xdr:colOff>533400</xdr:colOff>
          <xdr:row>41</xdr:row>
          <xdr:rowOff>333375</xdr:rowOff>
        </xdr:to>
        <xdr:sp>
          <xdr:nvSpPr>
            <xdr:cNvPr id="3146" name="Check Box 74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1889125" y="12809855"/>
              <a:ext cx="137096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AHU（空气处理机组/风柜）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28575</xdr:rowOff>
        </xdr:from>
        <xdr:to>
          <xdr:col>7</xdr:col>
          <xdr:colOff>504825</xdr:colOff>
          <xdr:row>41</xdr:row>
          <xdr:rowOff>314325</xdr:rowOff>
        </xdr:to>
        <xdr:sp>
          <xdr:nvSpPr>
            <xdr:cNvPr id="3147" name="Check Box 75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5480050" y="12781280"/>
              <a:ext cx="127571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MAU（全新风机组）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41</xdr:row>
          <xdr:rowOff>57150</xdr:rowOff>
        </xdr:from>
        <xdr:to>
          <xdr:col>10</xdr:col>
          <xdr:colOff>0</xdr:colOff>
          <xdr:row>41</xdr:row>
          <xdr:rowOff>333375</xdr:rowOff>
        </xdr:to>
        <xdr:sp>
          <xdr:nvSpPr>
            <xdr:cNvPr id="3148" name="Check Box 76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8171815" y="12809855"/>
              <a:ext cx="72898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36</xdr:row>
          <xdr:rowOff>19050</xdr:rowOff>
        </xdr:from>
        <xdr:to>
          <xdr:col>9</xdr:col>
          <xdr:colOff>771525</xdr:colOff>
          <xdr:row>37</xdr:row>
          <xdr:rowOff>0</xdr:rowOff>
        </xdr:to>
        <xdr:sp>
          <xdr:nvSpPr>
            <xdr:cNvPr id="3153" name="Check Box 81" hidden="1">
              <a:extLst>
                <a:ext uri="{63B3BB69-23CF-44E3-9099-C40C66FF867C}">
                  <a14:compatExt spid="_x0000_s3153"/>
                </a:ext>
              </a:extLst>
            </xdr:cNvPr>
            <xdr:cNvSpPr/>
          </xdr:nvSpPr>
          <xdr:spPr>
            <a:xfrm>
              <a:off x="8047990" y="10479405"/>
              <a:ext cx="72390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0</xdr:rowOff>
        </xdr:from>
        <xdr:to>
          <xdr:col>9</xdr:col>
          <xdr:colOff>771525</xdr:colOff>
          <xdr:row>37</xdr:row>
          <xdr:rowOff>276225</xdr:rowOff>
        </xdr:to>
        <xdr:sp>
          <xdr:nvSpPr>
            <xdr:cNvPr id="3154" name="Check Box 82" hidden="1">
              <a:extLst>
                <a:ext uri="{63B3BB69-23CF-44E3-9099-C40C66FF867C}">
                  <a14:compatExt spid="_x0000_s3154"/>
                </a:ext>
              </a:extLst>
            </xdr:cNvPr>
            <xdr:cNvSpPr/>
          </xdr:nvSpPr>
          <xdr:spPr>
            <a:xfrm>
              <a:off x="8038465" y="10746105"/>
              <a:ext cx="7334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228600</xdr:rowOff>
        </xdr:from>
        <xdr:to>
          <xdr:col>9</xdr:col>
          <xdr:colOff>762000</xdr:colOff>
          <xdr:row>38</xdr:row>
          <xdr:rowOff>57150</xdr:rowOff>
        </xdr:to>
        <xdr:sp>
          <xdr:nvSpPr>
            <xdr:cNvPr id="3155" name="Check Box 83" hidden="1">
              <a:extLst>
                <a:ext uri="{63B3BB69-23CF-44E3-9099-C40C66FF867C}">
                  <a14:compatExt spid="_x0000_s3155"/>
                </a:ext>
              </a:extLst>
            </xdr:cNvPr>
            <xdr:cNvSpPr/>
          </xdr:nvSpPr>
          <xdr:spPr>
            <a:xfrm>
              <a:off x="8038465" y="10974705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38</xdr:row>
          <xdr:rowOff>19050</xdr:rowOff>
        </xdr:from>
        <xdr:to>
          <xdr:col>9</xdr:col>
          <xdr:colOff>771525</xdr:colOff>
          <xdr:row>38</xdr:row>
          <xdr:rowOff>295275</xdr:rowOff>
        </xdr:to>
        <xdr:sp>
          <xdr:nvSpPr>
            <xdr:cNvPr id="3156" name="Check Box 84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8047990" y="11212830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904875</xdr:colOff>
          <xdr:row>38</xdr:row>
          <xdr:rowOff>295275</xdr:rowOff>
        </xdr:from>
        <xdr:to>
          <xdr:col>3</xdr:col>
          <xdr:colOff>714375</xdr:colOff>
          <xdr:row>39</xdr:row>
          <xdr:rowOff>257175</xdr:rowOff>
        </xdr:to>
        <xdr:sp>
          <xdr:nvSpPr>
            <xdr:cNvPr id="3157" name="Check Box 85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>
            <a:xfrm>
              <a:off x="2726690" y="11489055"/>
              <a:ext cx="71437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66675</xdr:rowOff>
        </xdr:from>
        <xdr:to>
          <xdr:col>3</xdr:col>
          <xdr:colOff>571500</xdr:colOff>
          <xdr:row>3</xdr:row>
          <xdr:rowOff>333375</xdr:rowOff>
        </xdr:to>
        <xdr:sp>
          <xdr:nvSpPr>
            <xdr:cNvPr id="3158" name="Check Box 86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1927225" y="777240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295275</xdr:rowOff>
        </xdr:from>
        <xdr:to>
          <xdr:col>3</xdr:col>
          <xdr:colOff>571500</xdr:colOff>
          <xdr:row>3</xdr:row>
          <xdr:rowOff>561975</xdr:rowOff>
        </xdr:to>
        <xdr:sp>
          <xdr:nvSpPr>
            <xdr:cNvPr id="3159" name="Check Box 87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1927225" y="1005840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533400</xdr:rowOff>
        </xdr:from>
        <xdr:to>
          <xdr:col>3</xdr:col>
          <xdr:colOff>571500</xdr:colOff>
          <xdr:row>3</xdr:row>
          <xdr:rowOff>800100</xdr:rowOff>
        </xdr:to>
        <xdr:sp>
          <xdr:nvSpPr>
            <xdr:cNvPr id="3160" name="Check Box 88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1927225" y="1243965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47625</xdr:rowOff>
        </xdr:from>
        <xdr:to>
          <xdr:col>9</xdr:col>
          <xdr:colOff>771525</xdr:colOff>
          <xdr:row>3</xdr:row>
          <xdr:rowOff>314325</xdr:rowOff>
        </xdr:to>
        <xdr:sp>
          <xdr:nvSpPr>
            <xdr:cNvPr id="3161" name="Check Box 89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7134225" y="758190"/>
              <a:ext cx="16376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295275</xdr:rowOff>
        </xdr:from>
        <xdr:to>
          <xdr:col>9</xdr:col>
          <xdr:colOff>771525</xdr:colOff>
          <xdr:row>3</xdr:row>
          <xdr:rowOff>561975</xdr:rowOff>
        </xdr:to>
        <xdr:sp>
          <xdr:nvSpPr>
            <xdr:cNvPr id="3162" name="Check Box 90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7134225" y="1005840"/>
              <a:ext cx="16376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295275</xdr:colOff>
          <xdr:row>3</xdr:row>
          <xdr:rowOff>800100</xdr:rowOff>
        </xdr:to>
        <xdr:sp>
          <xdr:nvSpPr>
            <xdr:cNvPr id="3163" name="Check Box 91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7124700" y="1243965"/>
              <a:ext cx="117094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31</xdr:row>
          <xdr:rowOff>228600</xdr:rowOff>
        </xdr:from>
        <xdr:to>
          <xdr:col>3</xdr:col>
          <xdr:colOff>781050</xdr:colOff>
          <xdr:row>32</xdr:row>
          <xdr:rowOff>257175</xdr:rowOff>
        </xdr:to>
        <xdr:sp>
          <xdr:nvSpPr>
            <xdr:cNvPr id="3164" name="Check Box 92" hidden="1">
              <a:extLst>
                <a:ext uri="{63B3BB69-23CF-44E3-9099-C40C66FF867C}">
                  <a14:compatExt spid="_x0000_s3164"/>
                </a:ext>
              </a:extLst>
            </xdr:cNvPr>
            <xdr:cNvSpPr/>
          </xdr:nvSpPr>
          <xdr:spPr>
            <a:xfrm>
              <a:off x="1917700" y="8252460"/>
              <a:ext cx="1590040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冷机无群控系统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209550</xdr:rowOff>
        </xdr:from>
        <xdr:to>
          <xdr:col>5</xdr:col>
          <xdr:colOff>95250</xdr:colOff>
          <xdr:row>32</xdr:row>
          <xdr:rowOff>485775</xdr:rowOff>
        </xdr:to>
        <xdr:sp>
          <xdr:nvSpPr>
            <xdr:cNvPr id="3165" name="Check Box 93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1917700" y="8488680"/>
              <a:ext cx="27051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冷机有群控系统，因故障或其他原因并未使用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438150</xdr:rowOff>
        </xdr:from>
        <xdr:to>
          <xdr:col>3</xdr:col>
          <xdr:colOff>781050</xdr:colOff>
          <xdr:row>32</xdr:row>
          <xdr:rowOff>723900</xdr:rowOff>
        </xdr:to>
        <xdr:sp>
          <xdr:nvSpPr>
            <xdr:cNvPr id="3166" name="Check Box 94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1917700" y="8717280"/>
              <a:ext cx="1590040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冷机有群控系统，正常使用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31</xdr:row>
          <xdr:rowOff>228600</xdr:rowOff>
        </xdr:from>
        <xdr:to>
          <xdr:col>9</xdr:col>
          <xdr:colOff>28575</xdr:colOff>
          <xdr:row>32</xdr:row>
          <xdr:rowOff>257175</xdr:rowOff>
        </xdr:to>
        <xdr:sp>
          <xdr:nvSpPr>
            <xdr:cNvPr id="3167" name="Check Box 95" hidden="1">
              <a:extLst>
                <a:ext uri="{63B3BB69-23CF-44E3-9099-C40C66FF867C}">
                  <a14:compatExt spid="_x0000_s3167"/>
                </a:ext>
              </a:extLst>
            </xdr:cNvPr>
            <xdr:cNvSpPr/>
          </xdr:nvSpPr>
          <xdr:spPr>
            <a:xfrm>
              <a:off x="7124700" y="8252460"/>
              <a:ext cx="904240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值班室有监控上位机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31</xdr:row>
          <xdr:rowOff>228600</xdr:rowOff>
        </xdr:from>
        <xdr:to>
          <xdr:col>10</xdr:col>
          <xdr:colOff>581025</xdr:colOff>
          <xdr:row>32</xdr:row>
          <xdr:rowOff>257175</xdr:rowOff>
        </xdr:to>
        <xdr:sp>
          <xdr:nvSpPr>
            <xdr:cNvPr id="3168" name="Check Box 96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8571865" y="8252460"/>
              <a:ext cx="909955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集控柜触摸屏画面可进行控制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32</xdr:row>
          <xdr:rowOff>219075</xdr:rowOff>
        </xdr:from>
        <xdr:to>
          <xdr:col>9</xdr:col>
          <xdr:colOff>28575</xdr:colOff>
          <xdr:row>32</xdr:row>
          <xdr:rowOff>495300</xdr:rowOff>
        </xdr:to>
        <xdr:sp>
          <xdr:nvSpPr>
            <xdr:cNvPr id="3169" name="Check Box 97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7124700" y="8498205"/>
              <a:ext cx="90424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具备一健启停功能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32</xdr:row>
          <xdr:rowOff>219075</xdr:rowOff>
        </xdr:from>
        <xdr:to>
          <xdr:col>10</xdr:col>
          <xdr:colOff>581025</xdr:colOff>
          <xdr:row>32</xdr:row>
          <xdr:rowOff>504825</xdr:rowOff>
        </xdr:to>
        <xdr:sp>
          <xdr:nvSpPr>
            <xdr:cNvPr id="3170" name="Check Box 98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8571865" y="8498205"/>
              <a:ext cx="90995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具备冷机加减载功能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962025</xdr:colOff>
          <xdr:row>32</xdr:row>
          <xdr:rowOff>209550</xdr:rowOff>
        </xdr:from>
        <xdr:to>
          <xdr:col>11</xdr:col>
          <xdr:colOff>1181100</xdr:colOff>
          <xdr:row>32</xdr:row>
          <xdr:rowOff>485775</xdr:rowOff>
        </xdr:to>
        <xdr:sp>
          <xdr:nvSpPr>
            <xdr:cNvPr id="3171" name="Check Box 99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9862820" y="8488680"/>
              <a:ext cx="129921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具备水泵自动变频功能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32</xdr:row>
          <xdr:rowOff>466725</xdr:rowOff>
        </xdr:from>
        <xdr:to>
          <xdr:col>9</xdr:col>
          <xdr:colOff>219075</xdr:colOff>
          <xdr:row>33</xdr:row>
          <xdr:rowOff>0</xdr:rowOff>
        </xdr:to>
        <xdr:sp>
          <xdr:nvSpPr>
            <xdr:cNvPr id="3172" name="Check Box 100" hidden="1">
              <a:extLst>
                <a:ext uri="{63B3BB69-23CF-44E3-9099-C40C66FF867C}">
                  <a14:compatExt spid="_x0000_s3172"/>
                </a:ext>
              </a:extLst>
            </xdr:cNvPr>
            <xdr:cNvSpPr/>
          </xdr:nvSpPr>
          <xdr:spPr>
            <a:xfrm>
              <a:off x="7124700" y="8745855"/>
              <a:ext cx="109474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具备冷却塔加减塔功能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33</xdr:row>
          <xdr:rowOff>0</xdr:rowOff>
        </xdr:from>
        <xdr:to>
          <xdr:col>4</xdr:col>
          <xdr:colOff>704850</xdr:colOff>
          <xdr:row>33</xdr:row>
          <xdr:rowOff>276225</xdr:rowOff>
        </xdr:to>
        <xdr:sp>
          <xdr:nvSpPr>
            <xdr:cNvPr id="3173" name="Check Box 101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2802890" y="9022080"/>
              <a:ext cx="161480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33</xdr:row>
          <xdr:rowOff>219075</xdr:rowOff>
        </xdr:from>
        <xdr:to>
          <xdr:col>4</xdr:col>
          <xdr:colOff>704850</xdr:colOff>
          <xdr:row>34</xdr:row>
          <xdr:rowOff>0</xdr:rowOff>
        </xdr:to>
        <xdr:sp>
          <xdr:nvSpPr>
            <xdr:cNvPr id="3174" name="Check Box 102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2802890" y="9241155"/>
              <a:ext cx="161480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34</xdr:row>
          <xdr:rowOff>0</xdr:rowOff>
        </xdr:from>
        <xdr:to>
          <xdr:col>4</xdr:col>
          <xdr:colOff>257175</xdr:colOff>
          <xdr:row>34</xdr:row>
          <xdr:rowOff>276225</xdr:rowOff>
        </xdr:to>
        <xdr:sp>
          <xdr:nvSpPr>
            <xdr:cNvPr id="3175" name="Check Box 103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2802890" y="9517380"/>
              <a:ext cx="11671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本地控制柜开关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34</xdr:row>
          <xdr:rowOff>238125</xdr:rowOff>
        </xdr:from>
        <xdr:to>
          <xdr:col>4</xdr:col>
          <xdr:colOff>257175</xdr:colOff>
          <xdr:row>35</xdr:row>
          <xdr:rowOff>38100</xdr:rowOff>
        </xdr:to>
        <xdr:sp>
          <xdr:nvSpPr>
            <xdr:cNvPr id="3176" name="Check Box 104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2802890" y="9755505"/>
              <a:ext cx="11671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远程开关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28575</xdr:rowOff>
        </xdr:from>
        <xdr:to>
          <xdr:col>10</xdr:col>
          <xdr:colOff>295275</xdr:colOff>
          <xdr:row>33</xdr:row>
          <xdr:rowOff>304800</xdr:rowOff>
        </xdr:to>
        <xdr:sp>
          <xdr:nvSpPr>
            <xdr:cNvPr id="3177" name="Check Box 105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7105650" y="9050655"/>
              <a:ext cx="209042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冷机无通讯接口，没法远程控制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247650</xdr:rowOff>
        </xdr:from>
        <xdr:to>
          <xdr:col>10</xdr:col>
          <xdr:colOff>295275</xdr:colOff>
          <xdr:row>34</xdr:row>
          <xdr:rowOff>28575</xdr:rowOff>
        </xdr:to>
        <xdr:sp>
          <xdr:nvSpPr>
            <xdr:cNvPr id="3178" name="Check Box 106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7105650" y="9269730"/>
              <a:ext cx="209042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冷机有通讯接口，但是没装通讯卡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466725</xdr:rowOff>
        </xdr:from>
        <xdr:to>
          <xdr:col>10</xdr:col>
          <xdr:colOff>619125</xdr:colOff>
          <xdr:row>34</xdr:row>
          <xdr:rowOff>247650</xdr:rowOff>
        </xdr:to>
        <xdr:sp>
          <xdr:nvSpPr>
            <xdr:cNvPr id="3179" name="Check Box 107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7105650" y="9488805"/>
              <a:ext cx="241427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冷机有通讯接口，装了通讯卡（或自带有）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34</xdr:row>
          <xdr:rowOff>200025</xdr:rowOff>
        </xdr:from>
        <xdr:to>
          <xdr:col>11</xdr:col>
          <xdr:colOff>180975</xdr:colOff>
          <xdr:row>35</xdr:row>
          <xdr:rowOff>0</xdr:rowOff>
        </xdr:to>
        <xdr:sp>
          <xdr:nvSpPr>
            <xdr:cNvPr id="3180" name="Check Box 108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7105650" y="9717405"/>
              <a:ext cx="305625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冷机有通讯接口，装了通讯卡（但是被占用了）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35</xdr:row>
          <xdr:rowOff>0</xdr:rowOff>
        </xdr:from>
        <xdr:to>
          <xdr:col>5</xdr:col>
          <xdr:colOff>28575</xdr:colOff>
          <xdr:row>35</xdr:row>
          <xdr:rowOff>276225</xdr:rowOff>
        </xdr:to>
        <xdr:sp>
          <xdr:nvSpPr>
            <xdr:cNvPr id="3181" name="Check Box 109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2793365" y="9993630"/>
              <a:ext cx="176276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冷却泵并联后与冷机串联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35</xdr:row>
          <xdr:rowOff>219075</xdr:rowOff>
        </xdr:from>
        <xdr:to>
          <xdr:col>5</xdr:col>
          <xdr:colOff>28575</xdr:colOff>
          <xdr:row>36</xdr:row>
          <xdr:rowOff>28575</xdr:rowOff>
        </xdr:to>
        <xdr:sp>
          <xdr:nvSpPr>
            <xdr:cNvPr id="3182" name="Check Box 110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2793365" y="10212705"/>
              <a:ext cx="176276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冷却泵与冷机一对一串联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35</xdr:row>
          <xdr:rowOff>219075</xdr:rowOff>
        </xdr:from>
        <xdr:to>
          <xdr:col>5</xdr:col>
          <xdr:colOff>542925</xdr:colOff>
          <xdr:row>36</xdr:row>
          <xdr:rowOff>28575</xdr:rowOff>
        </xdr:to>
        <xdr:sp>
          <xdr:nvSpPr>
            <xdr:cNvPr id="3183" name="Check Box 111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4208145" y="10212705"/>
              <a:ext cx="8623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36</xdr:row>
          <xdr:rowOff>257175</xdr:rowOff>
        </xdr:from>
        <xdr:to>
          <xdr:col>4</xdr:col>
          <xdr:colOff>514350</xdr:colOff>
          <xdr:row>37</xdr:row>
          <xdr:rowOff>238125</xdr:rowOff>
        </xdr:to>
        <xdr:sp>
          <xdr:nvSpPr>
            <xdr:cNvPr id="3184" name="Check Box 112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2783840" y="10717530"/>
              <a:ext cx="144335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冷冻泵并联后与冷机连通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37</xdr:row>
          <xdr:rowOff>180975</xdr:rowOff>
        </xdr:from>
        <xdr:to>
          <xdr:col>4</xdr:col>
          <xdr:colOff>514350</xdr:colOff>
          <xdr:row>38</xdr:row>
          <xdr:rowOff>9525</xdr:rowOff>
        </xdr:to>
        <xdr:sp>
          <xdr:nvSpPr>
            <xdr:cNvPr id="3185" name="Check Box 113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2783840" y="10927080"/>
              <a:ext cx="144335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冷冻泵与冷机一对一串联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37</xdr:row>
          <xdr:rowOff>180975</xdr:rowOff>
        </xdr:from>
        <xdr:to>
          <xdr:col>5</xdr:col>
          <xdr:colOff>542925</xdr:colOff>
          <xdr:row>38</xdr:row>
          <xdr:rowOff>9525</xdr:rowOff>
        </xdr:to>
        <xdr:sp>
          <xdr:nvSpPr>
            <xdr:cNvPr id="3186" name="Check Box 114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4208145" y="10927080"/>
              <a:ext cx="8623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35</xdr:row>
          <xdr:rowOff>0</xdr:rowOff>
        </xdr:from>
        <xdr:to>
          <xdr:col>9</xdr:col>
          <xdr:colOff>771525</xdr:colOff>
          <xdr:row>35</xdr:row>
          <xdr:rowOff>276225</xdr:rowOff>
        </xdr:to>
        <xdr:sp>
          <xdr:nvSpPr>
            <xdr:cNvPr id="3187" name="Check Box 115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8038465" y="9993630"/>
              <a:ext cx="7334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35</xdr:row>
          <xdr:rowOff>228600</xdr:rowOff>
        </xdr:from>
        <xdr:to>
          <xdr:col>9</xdr:col>
          <xdr:colOff>762000</xdr:colOff>
          <xdr:row>36</xdr:row>
          <xdr:rowOff>38100</xdr:rowOff>
        </xdr:to>
        <xdr:sp>
          <xdr:nvSpPr>
            <xdr:cNvPr id="3188" name="Check Box 116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8038465" y="10222230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38</xdr:row>
          <xdr:rowOff>295275</xdr:rowOff>
        </xdr:from>
        <xdr:to>
          <xdr:col>2</xdr:col>
          <xdr:colOff>828675</xdr:colOff>
          <xdr:row>39</xdr:row>
          <xdr:rowOff>257175</xdr:rowOff>
        </xdr:to>
        <xdr:sp>
          <xdr:nvSpPr>
            <xdr:cNvPr id="3189" name="Check Box 117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1917700" y="11489055"/>
              <a:ext cx="7715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39</xdr:row>
          <xdr:rowOff>190500</xdr:rowOff>
        </xdr:from>
        <xdr:to>
          <xdr:col>3</xdr:col>
          <xdr:colOff>142875</xdr:colOff>
          <xdr:row>39</xdr:row>
          <xdr:rowOff>466725</xdr:rowOff>
        </xdr:to>
        <xdr:sp>
          <xdr:nvSpPr>
            <xdr:cNvPr id="3190" name="Check Box 118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1917700" y="11698605"/>
              <a:ext cx="95186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39</xdr:row>
          <xdr:rowOff>409575</xdr:rowOff>
        </xdr:from>
        <xdr:to>
          <xdr:col>2</xdr:col>
          <xdr:colOff>828675</xdr:colOff>
          <xdr:row>40</xdr:row>
          <xdr:rowOff>53975</xdr:rowOff>
        </xdr:to>
        <xdr:sp>
          <xdr:nvSpPr>
            <xdr:cNvPr id="3191" name="Check Box 119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1908175" y="11917680"/>
              <a:ext cx="78105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自动加减塔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40</xdr:row>
          <xdr:rowOff>142875</xdr:rowOff>
        </xdr:from>
        <xdr:to>
          <xdr:col>3</xdr:col>
          <xdr:colOff>771525</xdr:colOff>
          <xdr:row>40</xdr:row>
          <xdr:rowOff>409575</xdr:rowOff>
        </xdr:to>
        <xdr:sp>
          <xdr:nvSpPr>
            <xdr:cNvPr id="3192" name="Check Box 120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1908175" y="12273280"/>
              <a:ext cx="159004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手动设定冷却塔开启数量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39</xdr:row>
          <xdr:rowOff>28575</xdr:rowOff>
        </xdr:from>
        <xdr:to>
          <xdr:col>10</xdr:col>
          <xdr:colOff>295275</xdr:colOff>
          <xdr:row>39</xdr:row>
          <xdr:rowOff>304800</xdr:rowOff>
        </xdr:to>
        <xdr:sp>
          <xdr:nvSpPr>
            <xdr:cNvPr id="3193" name="Check Box 121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7096125" y="11536680"/>
              <a:ext cx="209994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无电动阀门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39</xdr:row>
          <xdr:rowOff>257175</xdr:rowOff>
        </xdr:from>
        <xdr:to>
          <xdr:col>11</xdr:col>
          <xdr:colOff>523875</xdr:colOff>
          <xdr:row>39</xdr:row>
          <xdr:rowOff>523875</xdr:rowOff>
        </xdr:to>
        <xdr:sp>
          <xdr:nvSpPr>
            <xdr:cNvPr id="3194" name="Check Box 122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7096125" y="11765280"/>
              <a:ext cx="340868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有电动阀门，但由于损坏等原因，无法正常使用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40</xdr:row>
          <xdr:rowOff>38100</xdr:rowOff>
        </xdr:from>
        <xdr:to>
          <xdr:col>10</xdr:col>
          <xdr:colOff>619125</xdr:colOff>
          <xdr:row>40</xdr:row>
          <xdr:rowOff>314325</xdr:rowOff>
        </xdr:to>
        <xdr:sp>
          <xdr:nvSpPr>
            <xdr:cNvPr id="3195" name="Check Box 123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7096125" y="12168505"/>
              <a:ext cx="242379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有电动阀门，可以远程开启和关闭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41</xdr:row>
          <xdr:rowOff>57150</xdr:rowOff>
        </xdr:from>
        <xdr:to>
          <xdr:col>3</xdr:col>
          <xdr:colOff>533400</xdr:colOff>
          <xdr:row>41</xdr:row>
          <xdr:rowOff>333375</xdr:rowOff>
        </xdr:to>
        <xdr:sp>
          <xdr:nvSpPr>
            <xdr:cNvPr id="3196" name="Check Box 124" hidden="1">
              <a:extLst>
                <a:ext uri="{63B3BB69-23CF-44E3-9099-C40C66FF867C}">
                  <a14:compatExt spid="_x0000_s3196"/>
                </a:ext>
              </a:extLst>
            </xdr:cNvPr>
            <xdr:cNvSpPr/>
          </xdr:nvSpPr>
          <xdr:spPr>
            <a:xfrm>
              <a:off x="1889125" y="12809855"/>
              <a:ext cx="137096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AHU（空气处理机组/风柜）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28575</xdr:rowOff>
        </xdr:from>
        <xdr:to>
          <xdr:col>7</xdr:col>
          <xdr:colOff>504825</xdr:colOff>
          <xdr:row>41</xdr:row>
          <xdr:rowOff>314325</xdr:rowOff>
        </xdr:to>
        <xdr:sp>
          <xdr:nvSpPr>
            <xdr:cNvPr id="3197" name="Check Box 125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5480050" y="12781280"/>
              <a:ext cx="127571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MAU（全新风机组）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41</xdr:row>
          <xdr:rowOff>57150</xdr:rowOff>
        </xdr:from>
        <xdr:to>
          <xdr:col>10</xdr:col>
          <xdr:colOff>0</xdr:colOff>
          <xdr:row>41</xdr:row>
          <xdr:rowOff>333375</xdr:rowOff>
        </xdr:to>
        <xdr:sp>
          <xdr:nvSpPr>
            <xdr:cNvPr id="3198" name="Check Box 126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8171815" y="12809855"/>
              <a:ext cx="72898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36</xdr:row>
          <xdr:rowOff>19050</xdr:rowOff>
        </xdr:from>
        <xdr:to>
          <xdr:col>9</xdr:col>
          <xdr:colOff>771525</xdr:colOff>
          <xdr:row>37</xdr:row>
          <xdr:rowOff>0</xdr:rowOff>
        </xdr:to>
        <xdr:sp>
          <xdr:nvSpPr>
            <xdr:cNvPr id="3199" name="Check Box 127" hidden="1">
              <a:extLst>
                <a:ext uri="{63B3BB69-23CF-44E3-9099-C40C66FF867C}">
                  <a14:compatExt spid="_x0000_s3199"/>
                </a:ext>
              </a:extLst>
            </xdr:cNvPr>
            <xdr:cNvSpPr/>
          </xdr:nvSpPr>
          <xdr:spPr>
            <a:xfrm>
              <a:off x="8047990" y="10479405"/>
              <a:ext cx="72390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0</xdr:rowOff>
        </xdr:from>
        <xdr:to>
          <xdr:col>9</xdr:col>
          <xdr:colOff>771525</xdr:colOff>
          <xdr:row>37</xdr:row>
          <xdr:rowOff>276225</xdr:rowOff>
        </xdr:to>
        <xdr:sp>
          <xdr:nvSpPr>
            <xdr:cNvPr id="3200" name="Check Box 128" hidden="1">
              <a:extLst>
                <a:ext uri="{63B3BB69-23CF-44E3-9099-C40C66FF867C}">
                  <a14:compatExt spid="_x0000_s3200"/>
                </a:ext>
              </a:extLst>
            </xdr:cNvPr>
            <xdr:cNvSpPr/>
          </xdr:nvSpPr>
          <xdr:spPr>
            <a:xfrm>
              <a:off x="8038465" y="10746105"/>
              <a:ext cx="7334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228600</xdr:rowOff>
        </xdr:from>
        <xdr:to>
          <xdr:col>9</xdr:col>
          <xdr:colOff>762000</xdr:colOff>
          <xdr:row>38</xdr:row>
          <xdr:rowOff>57150</xdr:rowOff>
        </xdr:to>
        <xdr:sp>
          <xdr:nvSpPr>
            <xdr:cNvPr id="3201" name="Check Box 129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8038465" y="10974705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38</xdr:row>
          <xdr:rowOff>19050</xdr:rowOff>
        </xdr:from>
        <xdr:to>
          <xdr:col>9</xdr:col>
          <xdr:colOff>771525</xdr:colOff>
          <xdr:row>38</xdr:row>
          <xdr:rowOff>295275</xdr:rowOff>
        </xdr:to>
        <xdr:sp>
          <xdr:nvSpPr>
            <xdr:cNvPr id="3202" name="Check Box 130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8047990" y="11212830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904875</xdr:colOff>
          <xdr:row>38</xdr:row>
          <xdr:rowOff>295275</xdr:rowOff>
        </xdr:from>
        <xdr:to>
          <xdr:col>3</xdr:col>
          <xdr:colOff>714375</xdr:colOff>
          <xdr:row>39</xdr:row>
          <xdr:rowOff>257175</xdr:rowOff>
        </xdr:to>
        <xdr:sp>
          <xdr:nvSpPr>
            <xdr:cNvPr id="3203" name="Check Box 131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2726690" y="11489055"/>
              <a:ext cx="71437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66675</xdr:rowOff>
        </xdr:from>
        <xdr:to>
          <xdr:col>3</xdr:col>
          <xdr:colOff>571500</xdr:colOff>
          <xdr:row>3</xdr:row>
          <xdr:rowOff>333375</xdr:rowOff>
        </xdr:to>
        <xdr:sp>
          <xdr:nvSpPr>
            <xdr:cNvPr id="3204" name="Check Box 132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1927225" y="777240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295275</xdr:rowOff>
        </xdr:from>
        <xdr:to>
          <xdr:col>3</xdr:col>
          <xdr:colOff>571500</xdr:colOff>
          <xdr:row>3</xdr:row>
          <xdr:rowOff>561975</xdr:rowOff>
        </xdr:to>
        <xdr:sp>
          <xdr:nvSpPr>
            <xdr:cNvPr id="3205" name="Check Box 133" hidden="1">
              <a:extLst>
                <a:ext uri="{63B3BB69-23CF-44E3-9099-C40C66FF867C}">
                  <a14:compatExt spid="_x0000_s3205"/>
                </a:ext>
              </a:extLst>
            </xdr:cNvPr>
            <xdr:cNvSpPr/>
          </xdr:nvSpPr>
          <xdr:spPr>
            <a:xfrm>
              <a:off x="1927225" y="1005840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</xdr:row>
          <xdr:rowOff>533400</xdr:rowOff>
        </xdr:from>
        <xdr:to>
          <xdr:col>3</xdr:col>
          <xdr:colOff>571500</xdr:colOff>
          <xdr:row>3</xdr:row>
          <xdr:rowOff>800100</xdr:rowOff>
        </xdr:to>
        <xdr:sp>
          <xdr:nvSpPr>
            <xdr:cNvPr id="3206" name="Check Box 134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1927225" y="1243965"/>
              <a:ext cx="13709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47625</xdr:rowOff>
        </xdr:from>
        <xdr:to>
          <xdr:col>9</xdr:col>
          <xdr:colOff>771525</xdr:colOff>
          <xdr:row>3</xdr:row>
          <xdr:rowOff>314325</xdr:rowOff>
        </xdr:to>
        <xdr:sp>
          <xdr:nvSpPr>
            <xdr:cNvPr id="3207" name="Check Box 135" hidden="1">
              <a:extLst>
                <a:ext uri="{63B3BB69-23CF-44E3-9099-C40C66FF867C}">
                  <a14:compatExt spid="_x0000_s3207"/>
                </a:ext>
              </a:extLst>
            </xdr:cNvPr>
            <xdr:cNvSpPr/>
          </xdr:nvSpPr>
          <xdr:spPr>
            <a:xfrm>
              <a:off x="7134225" y="758190"/>
              <a:ext cx="16376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3</xdr:row>
          <xdr:rowOff>295275</xdr:rowOff>
        </xdr:from>
        <xdr:to>
          <xdr:col>9</xdr:col>
          <xdr:colOff>771525</xdr:colOff>
          <xdr:row>3</xdr:row>
          <xdr:rowOff>561975</xdr:rowOff>
        </xdr:to>
        <xdr:sp>
          <xdr:nvSpPr>
            <xdr:cNvPr id="3208" name="Check Box 136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7134225" y="1005840"/>
              <a:ext cx="163766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295275</xdr:colOff>
          <xdr:row>3</xdr:row>
          <xdr:rowOff>800100</xdr:rowOff>
        </xdr:to>
        <xdr:sp>
          <xdr:nvSpPr>
            <xdr:cNvPr id="3209" name="Check Box 137" hidden="1">
              <a:extLst>
                <a:ext uri="{63B3BB69-23CF-44E3-9099-C40C66FF867C}">
                  <a14:compatExt spid="_x0000_s3209"/>
                </a:ext>
              </a:extLst>
            </xdr:cNvPr>
            <xdr:cNvSpPr/>
          </xdr:nvSpPr>
          <xdr:spPr>
            <a:xfrm>
              <a:off x="7124700" y="1243965"/>
              <a:ext cx="117094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31</xdr:row>
          <xdr:rowOff>228600</xdr:rowOff>
        </xdr:from>
        <xdr:to>
          <xdr:col>3</xdr:col>
          <xdr:colOff>781050</xdr:colOff>
          <xdr:row>32</xdr:row>
          <xdr:rowOff>257175</xdr:rowOff>
        </xdr:to>
        <xdr:sp>
          <xdr:nvSpPr>
            <xdr:cNvPr id="3210" name="Check Box 138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1917700" y="8252460"/>
              <a:ext cx="1590040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冷机无群控系统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209550</xdr:rowOff>
        </xdr:from>
        <xdr:to>
          <xdr:col>5</xdr:col>
          <xdr:colOff>95250</xdr:colOff>
          <xdr:row>32</xdr:row>
          <xdr:rowOff>485775</xdr:rowOff>
        </xdr:to>
        <xdr:sp>
          <xdr:nvSpPr>
            <xdr:cNvPr id="3211" name="Check Box 139" hidden="1">
              <a:extLst>
                <a:ext uri="{63B3BB69-23CF-44E3-9099-C40C66FF867C}">
                  <a14:compatExt spid="_x0000_s3211"/>
                </a:ext>
              </a:extLst>
            </xdr:cNvPr>
            <xdr:cNvSpPr/>
          </xdr:nvSpPr>
          <xdr:spPr>
            <a:xfrm>
              <a:off x="1917700" y="8488680"/>
              <a:ext cx="27051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冷机有群控系统，因故障或其他原因并未使用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32</xdr:row>
          <xdr:rowOff>438150</xdr:rowOff>
        </xdr:from>
        <xdr:to>
          <xdr:col>3</xdr:col>
          <xdr:colOff>781050</xdr:colOff>
          <xdr:row>32</xdr:row>
          <xdr:rowOff>723900</xdr:rowOff>
        </xdr:to>
        <xdr:sp>
          <xdr:nvSpPr>
            <xdr:cNvPr id="3212" name="Check Box 140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1917700" y="8717280"/>
              <a:ext cx="1590040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冷机有群控系统，正常使用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31</xdr:row>
          <xdr:rowOff>228600</xdr:rowOff>
        </xdr:from>
        <xdr:to>
          <xdr:col>9</xdr:col>
          <xdr:colOff>28575</xdr:colOff>
          <xdr:row>32</xdr:row>
          <xdr:rowOff>257175</xdr:rowOff>
        </xdr:to>
        <xdr:sp>
          <xdr:nvSpPr>
            <xdr:cNvPr id="3213" name="Check Box 141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7124700" y="8252460"/>
              <a:ext cx="904240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值班室有监控上位机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31</xdr:row>
          <xdr:rowOff>228600</xdr:rowOff>
        </xdr:from>
        <xdr:to>
          <xdr:col>10</xdr:col>
          <xdr:colOff>581025</xdr:colOff>
          <xdr:row>32</xdr:row>
          <xdr:rowOff>257175</xdr:rowOff>
        </xdr:to>
        <xdr:sp>
          <xdr:nvSpPr>
            <xdr:cNvPr id="3214" name="Check Box 142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8571865" y="8252460"/>
              <a:ext cx="909955" cy="28384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集控柜触摸屏画面可进行控制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32</xdr:row>
          <xdr:rowOff>219075</xdr:rowOff>
        </xdr:from>
        <xdr:to>
          <xdr:col>9</xdr:col>
          <xdr:colOff>28575</xdr:colOff>
          <xdr:row>32</xdr:row>
          <xdr:rowOff>495300</xdr:rowOff>
        </xdr:to>
        <xdr:sp>
          <xdr:nvSpPr>
            <xdr:cNvPr id="3215" name="Check Box 143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7124700" y="8498205"/>
              <a:ext cx="90424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具备一健启停功能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571500</xdr:colOff>
          <xdr:row>32</xdr:row>
          <xdr:rowOff>219075</xdr:rowOff>
        </xdr:from>
        <xdr:to>
          <xdr:col>10</xdr:col>
          <xdr:colOff>581025</xdr:colOff>
          <xdr:row>32</xdr:row>
          <xdr:rowOff>504825</xdr:rowOff>
        </xdr:to>
        <xdr:sp>
          <xdr:nvSpPr>
            <xdr:cNvPr id="3216" name="Check Box 144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8571865" y="8498205"/>
              <a:ext cx="90995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具备冷机加减载功能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962025</xdr:colOff>
          <xdr:row>32</xdr:row>
          <xdr:rowOff>209550</xdr:rowOff>
        </xdr:from>
        <xdr:to>
          <xdr:col>11</xdr:col>
          <xdr:colOff>1181100</xdr:colOff>
          <xdr:row>32</xdr:row>
          <xdr:rowOff>485775</xdr:rowOff>
        </xdr:to>
        <xdr:sp>
          <xdr:nvSpPr>
            <xdr:cNvPr id="3217" name="Check Box 145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9862820" y="8488680"/>
              <a:ext cx="129921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具备水泵自动变频功能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32</xdr:row>
          <xdr:rowOff>466725</xdr:rowOff>
        </xdr:from>
        <xdr:to>
          <xdr:col>9</xdr:col>
          <xdr:colOff>219075</xdr:colOff>
          <xdr:row>33</xdr:row>
          <xdr:rowOff>0</xdr:rowOff>
        </xdr:to>
        <xdr:sp>
          <xdr:nvSpPr>
            <xdr:cNvPr id="3218" name="Check Box 146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7124700" y="8745855"/>
              <a:ext cx="109474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具备冷却塔加减塔功能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33</xdr:row>
          <xdr:rowOff>0</xdr:rowOff>
        </xdr:from>
        <xdr:to>
          <xdr:col>4</xdr:col>
          <xdr:colOff>704850</xdr:colOff>
          <xdr:row>33</xdr:row>
          <xdr:rowOff>276225</xdr:rowOff>
        </xdr:to>
        <xdr:sp>
          <xdr:nvSpPr>
            <xdr:cNvPr id="3219" name="Check Box 147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2802890" y="9022080"/>
              <a:ext cx="161480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33</xdr:row>
          <xdr:rowOff>219075</xdr:rowOff>
        </xdr:from>
        <xdr:to>
          <xdr:col>4</xdr:col>
          <xdr:colOff>704850</xdr:colOff>
          <xdr:row>34</xdr:row>
          <xdr:rowOff>0</xdr:rowOff>
        </xdr:to>
        <xdr:sp>
          <xdr:nvSpPr>
            <xdr:cNvPr id="3220" name="Check Box 148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2802890" y="9241155"/>
              <a:ext cx="161480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34</xdr:row>
          <xdr:rowOff>0</xdr:rowOff>
        </xdr:from>
        <xdr:to>
          <xdr:col>4</xdr:col>
          <xdr:colOff>257175</xdr:colOff>
          <xdr:row>34</xdr:row>
          <xdr:rowOff>276225</xdr:rowOff>
        </xdr:to>
        <xdr:sp>
          <xdr:nvSpPr>
            <xdr:cNvPr id="3221" name="Check Box 149" hidden="1">
              <a:extLst>
                <a:ext uri="{63B3BB69-23CF-44E3-9099-C40C66FF867C}">
                  <a14:compatExt spid="_x0000_s3221"/>
                </a:ext>
              </a:extLst>
            </xdr:cNvPr>
            <xdr:cNvSpPr/>
          </xdr:nvSpPr>
          <xdr:spPr>
            <a:xfrm>
              <a:off x="2802890" y="9517380"/>
              <a:ext cx="11671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本地控制柜开关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34</xdr:row>
          <xdr:rowOff>238125</xdr:rowOff>
        </xdr:from>
        <xdr:to>
          <xdr:col>4</xdr:col>
          <xdr:colOff>257175</xdr:colOff>
          <xdr:row>35</xdr:row>
          <xdr:rowOff>38100</xdr:rowOff>
        </xdr:to>
        <xdr:sp>
          <xdr:nvSpPr>
            <xdr:cNvPr id="3222" name="Check Box 150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2802890" y="9755505"/>
              <a:ext cx="11671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远程开关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28575</xdr:rowOff>
        </xdr:from>
        <xdr:to>
          <xdr:col>10</xdr:col>
          <xdr:colOff>295275</xdr:colOff>
          <xdr:row>33</xdr:row>
          <xdr:rowOff>304800</xdr:rowOff>
        </xdr:to>
        <xdr:sp>
          <xdr:nvSpPr>
            <xdr:cNvPr id="3223" name="Check Box 151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7105650" y="9050655"/>
              <a:ext cx="209042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冷机无通讯接口，没法远程控制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247650</xdr:rowOff>
        </xdr:from>
        <xdr:to>
          <xdr:col>10</xdr:col>
          <xdr:colOff>295275</xdr:colOff>
          <xdr:row>34</xdr:row>
          <xdr:rowOff>28575</xdr:rowOff>
        </xdr:to>
        <xdr:sp>
          <xdr:nvSpPr>
            <xdr:cNvPr id="3224" name="Check Box 152" hidden="1">
              <a:extLst>
                <a:ext uri="{63B3BB69-23CF-44E3-9099-C40C66FF867C}">
                  <a14:compatExt spid="_x0000_s3224"/>
                </a:ext>
              </a:extLst>
            </xdr:cNvPr>
            <xdr:cNvSpPr/>
          </xdr:nvSpPr>
          <xdr:spPr>
            <a:xfrm>
              <a:off x="7105650" y="9269730"/>
              <a:ext cx="209042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冷机有通讯接口，但是没装通讯卡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33</xdr:row>
          <xdr:rowOff>466725</xdr:rowOff>
        </xdr:from>
        <xdr:to>
          <xdr:col>10</xdr:col>
          <xdr:colOff>619125</xdr:colOff>
          <xdr:row>34</xdr:row>
          <xdr:rowOff>247650</xdr:rowOff>
        </xdr:to>
        <xdr:sp>
          <xdr:nvSpPr>
            <xdr:cNvPr id="3225" name="Check Box 153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7105650" y="9488805"/>
              <a:ext cx="241427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冷机有通讯接口，装了通讯卡（或自带有）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34</xdr:row>
          <xdr:rowOff>200025</xdr:rowOff>
        </xdr:from>
        <xdr:to>
          <xdr:col>11</xdr:col>
          <xdr:colOff>180975</xdr:colOff>
          <xdr:row>35</xdr:row>
          <xdr:rowOff>0</xdr:rowOff>
        </xdr:to>
        <xdr:sp>
          <xdr:nvSpPr>
            <xdr:cNvPr id="3226" name="Check Box 154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7105650" y="9717405"/>
              <a:ext cx="305625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冷机有通讯接口，装了通讯卡（但是被占用了）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35</xdr:row>
          <xdr:rowOff>0</xdr:rowOff>
        </xdr:from>
        <xdr:to>
          <xdr:col>5</xdr:col>
          <xdr:colOff>28575</xdr:colOff>
          <xdr:row>35</xdr:row>
          <xdr:rowOff>276225</xdr:rowOff>
        </xdr:to>
        <xdr:sp>
          <xdr:nvSpPr>
            <xdr:cNvPr id="3227" name="Check Box 155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2793365" y="9993630"/>
              <a:ext cx="176276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冷却泵并联后与冷机串联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35</xdr:row>
          <xdr:rowOff>219075</xdr:rowOff>
        </xdr:from>
        <xdr:to>
          <xdr:col>5</xdr:col>
          <xdr:colOff>28575</xdr:colOff>
          <xdr:row>36</xdr:row>
          <xdr:rowOff>28575</xdr:rowOff>
        </xdr:to>
        <xdr:sp>
          <xdr:nvSpPr>
            <xdr:cNvPr id="3228" name="Check Box 156" hidden="1">
              <a:extLst>
                <a:ext uri="{63B3BB69-23CF-44E3-9099-C40C66FF867C}">
                  <a14:compatExt spid="_x0000_s3228"/>
                </a:ext>
              </a:extLst>
            </xdr:cNvPr>
            <xdr:cNvSpPr/>
          </xdr:nvSpPr>
          <xdr:spPr>
            <a:xfrm>
              <a:off x="2793365" y="10212705"/>
              <a:ext cx="176276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冷却泵与冷机一对一串联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35</xdr:row>
          <xdr:rowOff>219075</xdr:rowOff>
        </xdr:from>
        <xdr:to>
          <xdr:col>5</xdr:col>
          <xdr:colOff>542925</xdr:colOff>
          <xdr:row>36</xdr:row>
          <xdr:rowOff>28575</xdr:rowOff>
        </xdr:to>
        <xdr:sp>
          <xdr:nvSpPr>
            <xdr:cNvPr id="3229" name="Check Box 157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4208145" y="10212705"/>
              <a:ext cx="8623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36</xdr:row>
          <xdr:rowOff>257175</xdr:rowOff>
        </xdr:from>
        <xdr:to>
          <xdr:col>4</xdr:col>
          <xdr:colOff>514350</xdr:colOff>
          <xdr:row>37</xdr:row>
          <xdr:rowOff>238125</xdr:rowOff>
        </xdr:to>
        <xdr:sp>
          <xdr:nvSpPr>
            <xdr:cNvPr id="3230" name="Check Box 158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2783840" y="10717530"/>
              <a:ext cx="144335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冷冻泵并联后与冷机连通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37</xdr:row>
          <xdr:rowOff>180975</xdr:rowOff>
        </xdr:from>
        <xdr:to>
          <xdr:col>4</xdr:col>
          <xdr:colOff>514350</xdr:colOff>
          <xdr:row>38</xdr:row>
          <xdr:rowOff>9525</xdr:rowOff>
        </xdr:to>
        <xdr:sp>
          <xdr:nvSpPr>
            <xdr:cNvPr id="3231" name="Check Box 159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2783840" y="10927080"/>
              <a:ext cx="144335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冷冻泵与冷机一对一串联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37</xdr:row>
          <xdr:rowOff>180975</xdr:rowOff>
        </xdr:from>
        <xdr:to>
          <xdr:col>5</xdr:col>
          <xdr:colOff>542925</xdr:colOff>
          <xdr:row>38</xdr:row>
          <xdr:rowOff>9525</xdr:rowOff>
        </xdr:to>
        <xdr:sp>
          <xdr:nvSpPr>
            <xdr:cNvPr id="3232" name="Check Box 160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4208145" y="10927080"/>
              <a:ext cx="86233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35</xdr:row>
          <xdr:rowOff>0</xdr:rowOff>
        </xdr:from>
        <xdr:to>
          <xdr:col>9</xdr:col>
          <xdr:colOff>771525</xdr:colOff>
          <xdr:row>35</xdr:row>
          <xdr:rowOff>276225</xdr:rowOff>
        </xdr:to>
        <xdr:sp>
          <xdr:nvSpPr>
            <xdr:cNvPr id="3233" name="Check Box 161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8038465" y="9993630"/>
              <a:ext cx="7334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35</xdr:row>
          <xdr:rowOff>228600</xdr:rowOff>
        </xdr:from>
        <xdr:to>
          <xdr:col>9</xdr:col>
          <xdr:colOff>762000</xdr:colOff>
          <xdr:row>36</xdr:row>
          <xdr:rowOff>38100</xdr:rowOff>
        </xdr:to>
        <xdr:sp>
          <xdr:nvSpPr>
            <xdr:cNvPr id="3234" name="Check Box 162" hidden="1">
              <a:extLst>
                <a:ext uri="{63B3BB69-23CF-44E3-9099-C40C66FF867C}">
                  <a14:compatExt spid="_x0000_s3234"/>
                </a:ext>
              </a:extLst>
            </xdr:cNvPr>
            <xdr:cNvSpPr/>
          </xdr:nvSpPr>
          <xdr:spPr>
            <a:xfrm>
              <a:off x="8038465" y="10222230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38</xdr:row>
          <xdr:rowOff>295275</xdr:rowOff>
        </xdr:from>
        <xdr:to>
          <xdr:col>2</xdr:col>
          <xdr:colOff>828675</xdr:colOff>
          <xdr:row>39</xdr:row>
          <xdr:rowOff>257175</xdr:rowOff>
        </xdr:to>
        <xdr:sp>
          <xdr:nvSpPr>
            <xdr:cNvPr id="3235" name="Check Box 163" hidden="1">
              <a:extLst>
                <a:ext uri="{63B3BB69-23CF-44E3-9099-C40C66FF867C}">
                  <a14:compatExt spid="_x0000_s3235"/>
                </a:ext>
              </a:extLst>
            </xdr:cNvPr>
            <xdr:cNvSpPr/>
          </xdr:nvSpPr>
          <xdr:spPr>
            <a:xfrm>
              <a:off x="1917700" y="11489055"/>
              <a:ext cx="7715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39</xdr:row>
          <xdr:rowOff>190500</xdr:rowOff>
        </xdr:from>
        <xdr:to>
          <xdr:col>3</xdr:col>
          <xdr:colOff>142875</xdr:colOff>
          <xdr:row>39</xdr:row>
          <xdr:rowOff>466725</xdr:rowOff>
        </xdr:to>
        <xdr:sp>
          <xdr:nvSpPr>
            <xdr:cNvPr id="3236" name="Check Box 164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1917700" y="11698605"/>
              <a:ext cx="95186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39</xdr:row>
          <xdr:rowOff>409575</xdr:rowOff>
        </xdr:from>
        <xdr:to>
          <xdr:col>2</xdr:col>
          <xdr:colOff>828675</xdr:colOff>
          <xdr:row>40</xdr:row>
          <xdr:rowOff>53975</xdr:rowOff>
        </xdr:to>
        <xdr:sp>
          <xdr:nvSpPr>
            <xdr:cNvPr id="3237" name="Check Box 165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1908175" y="11917680"/>
              <a:ext cx="78105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自动加减塔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40</xdr:row>
          <xdr:rowOff>142875</xdr:rowOff>
        </xdr:from>
        <xdr:to>
          <xdr:col>3</xdr:col>
          <xdr:colOff>771525</xdr:colOff>
          <xdr:row>40</xdr:row>
          <xdr:rowOff>409575</xdr:rowOff>
        </xdr:to>
        <xdr:sp>
          <xdr:nvSpPr>
            <xdr:cNvPr id="3238" name="Check Box 166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1908175" y="12273280"/>
              <a:ext cx="159004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手动设定冷却塔开启数量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39</xdr:row>
          <xdr:rowOff>28575</xdr:rowOff>
        </xdr:from>
        <xdr:to>
          <xdr:col>10</xdr:col>
          <xdr:colOff>295275</xdr:colOff>
          <xdr:row>39</xdr:row>
          <xdr:rowOff>304800</xdr:rowOff>
        </xdr:to>
        <xdr:sp>
          <xdr:nvSpPr>
            <xdr:cNvPr id="3239" name="Check Box 167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7096125" y="11536680"/>
              <a:ext cx="209994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无电动阀门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39</xdr:row>
          <xdr:rowOff>257175</xdr:rowOff>
        </xdr:from>
        <xdr:to>
          <xdr:col>11</xdr:col>
          <xdr:colOff>523875</xdr:colOff>
          <xdr:row>39</xdr:row>
          <xdr:rowOff>523875</xdr:rowOff>
        </xdr:to>
        <xdr:sp>
          <xdr:nvSpPr>
            <xdr:cNvPr id="3240" name="Check Box 168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7096125" y="11765280"/>
              <a:ext cx="340868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有电动阀门，但由于损坏等原因，无法正常使用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40</xdr:row>
          <xdr:rowOff>38100</xdr:rowOff>
        </xdr:from>
        <xdr:to>
          <xdr:col>10</xdr:col>
          <xdr:colOff>619125</xdr:colOff>
          <xdr:row>40</xdr:row>
          <xdr:rowOff>314325</xdr:rowOff>
        </xdr:to>
        <xdr:sp>
          <xdr:nvSpPr>
            <xdr:cNvPr id="3241" name="Check Box 169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7096125" y="12168505"/>
              <a:ext cx="242379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有电动阀门，可以远程开启和关闭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41</xdr:row>
          <xdr:rowOff>57150</xdr:rowOff>
        </xdr:from>
        <xdr:to>
          <xdr:col>3</xdr:col>
          <xdr:colOff>533400</xdr:colOff>
          <xdr:row>41</xdr:row>
          <xdr:rowOff>333375</xdr:rowOff>
        </xdr:to>
        <xdr:sp>
          <xdr:nvSpPr>
            <xdr:cNvPr id="3242" name="Check Box 170" hidden="1">
              <a:extLst>
                <a:ext uri="{63B3BB69-23CF-44E3-9099-C40C66FF867C}">
                  <a14:compatExt spid="_x0000_s3242"/>
                </a:ext>
              </a:extLst>
            </xdr:cNvPr>
            <xdr:cNvSpPr/>
          </xdr:nvSpPr>
          <xdr:spPr>
            <a:xfrm>
              <a:off x="1889125" y="12809855"/>
              <a:ext cx="137096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AHU（空气处理机组/风柜）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41</xdr:row>
          <xdr:rowOff>28575</xdr:rowOff>
        </xdr:from>
        <xdr:to>
          <xdr:col>7</xdr:col>
          <xdr:colOff>504825</xdr:colOff>
          <xdr:row>41</xdr:row>
          <xdr:rowOff>314325</xdr:rowOff>
        </xdr:to>
        <xdr:sp>
          <xdr:nvSpPr>
            <xdr:cNvPr id="3243" name="Check Box 171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5480050" y="12781280"/>
              <a:ext cx="1275715" cy="28575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MAU（全新风机组）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41</xdr:row>
          <xdr:rowOff>57150</xdr:rowOff>
        </xdr:from>
        <xdr:to>
          <xdr:col>10</xdr:col>
          <xdr:colOff>0</xdr:colOff>
          <xdr:row>41</xdr:row>
          <xdr:rowOff>333375</xdr:rowOff>
        </xdr:to>
        <xdr:sp>
          <xdr:nvSpPr>
            <xdr:cNvPr id="3244" name="Check Box 172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8171815" y="12809855"/>
              <a:ext cx="72898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36</xdr:row>
          <xdr:rowOff>19050</xdr:rowOff>
        </xdr:from>
        <xdr:to>
          <xdr:col>9</xdr:col>
          <xdr:colOff>771525</xdr:colOff>
          <xdr:row>37</xdr:row>
          <xdr:rowOff>0</xdr:rowOff>
        </xdr:to>
        <xdr:sp>
          <xdr:nvSpPr>
            <xdr:cNvPr id="3245" name="Check Box 173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8047990" y="10479405"/>
              <a:ext cx="723900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0</xdr:rowOff>
        </xdr:from>
        <xdr:to>
          <xdr:col>9</xdr:col>
          <xdr:colOff>771525</xdr:colOff>
          <xdr:row>37</xdr:row>
          <xdr:rowOff>276225</xdr:rowOff>
        </xdr:to>
        <xdr:sp>
          <xdr:nvSpPr>
            <xdr:cNvPr id="3246" name="Check Box 174" hidden="1">
              <a:extLst>
                <a:ext uri="{63B3BB69-23CF-44E3-9099-C40C66FF867C}">
                  <a14:compatExt spid="_x0000_s3246"/>
                </a:ext>
              </a:extLst>
            </xdr:cNvPr>
            <xdr:cNvSpPr/>
          </xdr:nvSpPr>
          <xdr:spPr>
            <a:xfrm>
              <a:off x="8038465" y="10746105"/>
              <a:ext cx="73342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自动变频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37</xdr:row>
          <xdr:rowOff>228600</xdr:rowOff>
        </xdr:from>
        <xdr:to>
          <xdr:col>9</xdr:col>
          <xdr:colOff>762000</xdr:colOff>
          <xdr:row>38</xdr:row>
          <xdr:rowOff>57150</xdr:rowOff>
        </xdr:to>
        <xdr:sp>
          <xdr:nvSpPr>
            <xdr:cNvPr id="3247" name="Check Box 175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8038465" y="10974705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手动设定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38</xdr:row>
          <xdr:rowOff>19050</xdr:rowOff>
        </xdr:from>
        <xdr:to>
          <xdr:col>9</xdr:col>
          <xdr:colOff>771525</xdr:colOff>
          <xdr:row>38</xdr:row>
          <xdr:rowOff>295275</xdr:rowOff>
        </xdr:to>
        <xdr:sp>
          <xdr:nvSpPr>
            <xdr:cNvPr id="3248" name="Check Box 176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8047990" y="11212830"/>
              <a:ext cx="723900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904875</xdr:colOff>
          <xdr:row>38</xdr:row>
          <xdr:rowOff>295275</xdr:rowOff>
        </xdr:from>
        <xdr:to>
          <xdr:col>3</xdr:col>
          <xdr:colOff>714375</xdr:colOff>
          <xdr:row>39</xdr:row>
          <xdr:rowOff>257175</xdr:rowOff>
        </xdr:to>
        <xdr:sp>
          <xdr:nvSpPr>
            <xdr:cNvPr id="3249" name="Check Box 177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2726690" y="11489055"/>
              <a:ext cx="714375" cy="27622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工频运行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24</xdr:col>
      <xdr:colOff>170180</xdr:colOff>
      <xdr:row>29</xdr:row>
      <xdr:rowOff>5080</xdr:rowOff>
    </xdr:from>
    <xdr:to>
      <xdr:col>49</xdr:col>
      <xdr:colOff>210820</xdr:colOff>
      <xdr:row>44</xdr:row>
      <xdr:rowOff>5080</xdr:rowOff>
    </xdr:to>
    <xdr:graphicFrame>
      <xdr:nvGraphicFramePr>
        <xdr:cNvPr id="2" name="图表 1"/>
        <xdr:cNvGraphicFramePr/>
      </xdr:nvGraphicFramePr>
      <xdr:xfrm>
        <a:off x="6045835" y="2012950"/>
        <a:ext cx="482600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166370</xdr:colOff>
      <xdr:row>3</xdr:row>
      <xdr:rowOff>68580</xdr:rowOff>
    </xdr:from>
    <xdr:to>
      <xdr:col>14</xdr:col>
      <xdr:colOff>393065</xdr:colOff>
      <xdr:row>5</xdr:row>
      <xdr:rowOff>1219835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3590" y="594360"/>
          <a:ext cx="8250555" cy="512699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5</xdr:row>
      <xdr:rowOff>1407795</xdr:rowOff>
    </xdr:from>
    <xdr:to>
      <xdr:col>8</xdr:col>
      <xdr:colOff>527037</xdr:colOff>
      <xdr:row>5</xdr:row>
      <xdr:rowOff>3437606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4560" y="5909310"/>
          <a:ext cx="3269615" cy="2029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ctrlProp" Target="../ctrlProps/ctrlProp97.xml"/><Relationship Id="rId98" Type="http://schemas.openxmlformats.org/officeDocument/2006/relationships/ctrlProp" Target="../ctrlProps/ctrlProp96.xml"/><Relationship Id="rId97" Type="http://schemas.openxmlformats.org/officeDocument/2006/relationships/ctrlProp" Target="../ctrlProps/ctrlProp95.xml"/><Relationship Id="rId96" Type="http://schemas.openxmlformats.org/officeDocument/2006/relationships/ctrlProp" Target="../ctrlProps/ctrlProp94.xml"/><Relationship Id="rId95" Type="http://schemas.openxmlformats.org/officeDocument/2006/relationships/ctrlProp" Target="../ctrlProps/ctrlProp93.xml"/><Relationship Id="rId94" Type="http://schemas.openxmlformats.org/officeDocument/2006/relationships/ctrlProp" Target="../ctrlProps/ctrlProp92.xml"/><Relationship Id="rId93" Type="http://schemas.openxmlformats.org/officeDocument/2006/relationships/ctrlProp" Target="../ctrlProps/ctrlProp91.xml"/><Relationship Id="rId92" Type="http://schemas.openxmlformats.org/officeDocument/2006/relationships/ctrlProp" Target="../ctrlProps/ctrlProp90.xml"/><Relationship Id="rId91" Type="http://schemas.openxmlformats.org/officeDocument/2006/relationships/ctrlProp" Target="../ctrlProps/ctrlProp89.xml"/><Relationship Id="rId90" Type="http://schemas.openxmlformats.org/officeDocument/2006/relationships/ctrlProp" Target="../ctrlProps/ctrlProp88.xml"/><Relationship Id="rId9" Type="http://schemas.openxmlformats.org/officeDocument/2006/relationships/ctrlProp" Target="../ctrlProps/ctrlProp7.xml"/><Relationship Id="rId89" Type="http://schemas.openxmlformats.org/officeDocument/2006/relationships/ctrlProp" Target="../ctrlProps/ctrlProp87.xml"/><Relationship Id="rId88" Type="http://schemas.openxmlformats.org/officeDocument/2006/relationships/ctrlProp" Target="../ctrlProps/ctrlProp86.xml"/><Relationship Id="rId87" Type="http://schemas.openxmlformats.org/officeDocument/2006/relationships/ctrlProp" Target="../ctrlProps/ctrlProp85.xml"/><Relationship Id="rId86" Type="http://schemas.openxmlformats.org/officeDocument/2006/relationships/ctrlProp" Target="../ctrlProps/ctrlProp84.xml"/><Relationship Id="rId85" Type="http://schemas.openxmlformats.org/officeDocument/2006/relationships/ctrlProp" Target="../ctrlProps/ctrlProp83.xml"/><Relationship Id="rId84" Type="http://schemas.openxmlformats.org/officeDocument/2006/relationships/ctrlProp" Target="../ctrlProps/ctrlProp82.xml"/><Relationship Id="rId83" Type="http://schemas.openxmlformats.org/officeDocument/2006/relationships/ctrlProp" Target="../ctrlProps/ctrlProp81.xml"/><Relationship Id="rId82" Type="http://schemas.openxmlformats.org/officeDocument/2006/relationships/ctrlProp" Target="../ctrlProps/ctrlProp80.xml"/><Relationship Id="rId81" Type="http://schemas.openxmlformats.org/officeDocument/2006/relationships/ctrlProp" Target="../ctrlProps/ctrlProp79.xml"/><Relationship Id="rId80" Type="http://schemas.openxmlformats.org/officeDocument/2006/relationships/ctrlProp" Target="../ctrlProps/ctrlProp78.xml"/><Relationship Id="rId8" Type="http://schemas.openxmlformats.org/officeDocument/2006/relationships/ctrlProp" Target="../ctrlProps/ctrlProp6.xml"/><Relationship Id="rId79" Type="http://schemas.openxmlformats.org/officeDocument/2006/relationships/ctrlProp" Target="../ctrlProps/ctrlProp77.xml"/><Relationship Id="rId78" Type="http://schemas.openxmlformats.org/officeDocument/2006/relationships/ctrlProp" Target="../ctrlProps/ctrlProp76.xml"/><Relationship Id="rId77" Type="http://schemas.openxmlformats.org/officeDocument/2006/relationships/ctrlProp" Target="../ctrlProps/ctrlProp75.xml"/><Relationship Id="rId76" Type="http://schemas.openxmlformats.org/officeDocument/2006/relationships/ctrlProp" Target="../ctrlProps/ctrlProp74.xml"/><Relationship Id="rId75" Type="http://schemas.openxmlformats.org/officeDocument/2006/relationships/ctrlProp" Target="../ctrlProps/ctrlProp73.xml"/><Relationship Id="rId74" Type="http://schemas.openxmlformats.org/officeDocument/2006/relationships/ctrlProp" Target="../ctrlProps/ctrlProp72.xml"/><Relationship Id="rId73" Type="http://schemas.openxmlformats.org/officeDocument/2006/relationships/ctrlProp" Target="../ctrlProps/ctrlProp71.xml"/><Relationship Id="rId72" Type="http://schemas.openxmlformats.org/officeDocument/2006/relationships/ctrlProp" Target="../ctrlProps/ctrlProp70.xml"/><Relationship Id="rId71" Type="http://schemas.openxmlformats.org/officeDocument/2006/relationships/ctrlProp" Target="../ctrlProps/ctrlProp69.xml"/><Relationship Id="rId70" Type="http://schemas.openxmlformats.org/officeDocument/2006/relationships/ctrlProp" Target="../ctrlProps/ctrlProp68.xml"/><Relationship Id="rId7" Type="http://schemas.openxmlformats.org/officeDocument/2006/relationships/ctrlProp" Target="../ctrlProps/ctrlProp5.xml"/><Relationship Id="rId69" Type="http://schemas.openxmlformats.org/officeDocument/2006/relationships/ctrlProp" Target="../ctrlProps/ctrlProp67.xml"/><Relationship Id="rId68" Type="http://schemas.openxmlformats.org/officeDocument/2006/relationships/ctrlProp" Target="../ctrlProps/ctrlProp66.xml"/><Relationship Id="rId67" Type="http://schemas.openxmlformats.org/officeDocument/2006/relationships/ctrlProp" Target="../ctrlProps/ctrlProp65.xml"/><Relationship Id="rId66" Type="http://schemas.openxmlformats.org/officeDocument/2006/relationships/ctrlProp" Target="../ctrlProps/ctrlProp64.xml"/><Relationship Id="rId65" Type="http://schemas.openxmlformats.org/officeDocument/2006/relationships/ctrlProp" Target="../ctrlProps/ctrlProp63.xml"/><Relationship Id="rId64" Type="http://schemas.openxmlformats.org/officeDocument/2006/relationships/ctrlProp" Target="../ctrlProps/ctrlProp62.xml"/><Relationship Id="rId63" Type="http://schemas.openxmlformats.org/officeDocument/2006/relationships/ctrlProp" Target="../ctrlProps/ctrlProp61.xml"/><Relationship Id="rId62" Type="http://schemas.openxmlformats.org/officeDocument/2006/relationships/ctrlProp" Target="../ctrlProps/ctrlProp60.xml"/><Relationship Id="rId61" Type="http://schemas.openxmlformats.org/officeDocument/2006/relationships/ctrlProp" Target="../ctrlProps/ctrlProp59.xml"/><Relationship Id="rId60" Type="http://schemas.openxmlformats.org/officeDocument/2006/relationships/ctrlProp" Target="../ctrlProps/ctrlProp58.xml"/><Relationship Id="rId6" Type="http://schemas.openxmlformats.org/officeDocument/2006/relationships/ctrlProp" Target="../ctrlProps/ctrlProp4.xml"/><Relationship Id="rId59" Type="http://schemas.openxmlformats.org/officeDocument/2006/relationships/ctrlProp" Target="../ctrlProps/ctrlProp57.xml"/><Relationship Id="rId58" Type="http://schemas.openxmlformats.org/officeDocument/2006/relationships/ctrlProp" Target="../ctrlProps/ctrlProp56.xml"/><Relationship Id="rId57" Type="http://schemas.openxmlformats.org/officeDocument/2006/relationships/ctrlProp" Target="../ctrlProps/ctrlProp55.xml"/><Relationship Id="rId56" Type="http://schemas.openxmlformats.org/officeDocument/2006/relationships/ctrlProp" Target="../ctrlProps/ctrlProp54.xml"/><Relationship Id="rId55" Type="http://schemas.openxmlformats.org/officeDocument/2006/relationships/ctrlProp" Target="../ctrlProps/ctrlProp53.xml"/><Relationship Id="rId54" Type="http://schemas.openxmlformats.org/officeDocument/2006/relationships/ctrlProp" Target="../ctrlProps/ctrlProp52.xml"/><Relationship Id="rId53" Type="http://schemas.openxmlformats.org/officeDocument/2006/relationships/ctrlProp" Target="../ctrlProps/ctrlProp51.xml"/><Relationship Id="rId52" Type="http://schemas.openxmlformats.org/officeDocument/2006/relationships/ctrlProp" Target="../ctrlProps/ctrlProp50.xml"/><Relationship Id="rId51" Type="http://schemas.openxmlformats.org/officeDocument/2006/relationships/ctrlProp" Target="../ctrlProps/ctrlProp49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" Type="http://schemas.openxmlformats.org/officeDocument/2006/relationships/ctrlProp" Target="../ctrlProps/ctrlProp47.xml"/><Relationship Id="rId48" Type="http://schemas.openxmlformats.org/officeDocument/2006/relationships/ctrlProp" Target="../ctrlProps/ctrlProp46.xml"/><Relationship Id="rId47" Type="http://schemas.openxmlformats.org/officeDocument/2006/relationships/ctrlProp" Target="../ctrlProps/ctrlProp45.xml"/><Relationship Id="rId46" Type="http://schemas.openxmlformats.org/officeDocument/2006/relationships/ctrlProp" Target="../ctrlProps/ctrlProp44.xml"/><Relationship Id="rId45" Type="http://schemas.openxmlformats.org/officeDocument/2006/relationships/ctrlProp" Target="../ctrlProps/ctrlProp43.xml"/><Relationship Id="rId44" Type="http://schemas.openxmlformats.org/officeDocument/2006/relationships/ctrlProp" Target="../ctrlProps/ctrlProp42.xml"/><Relationship Id="rId43" Type="http://schemas.openxmlformats.org/officeDocument/2006/relationships/ctrlProp" Target="../ctrlProps/ctrlProp41.xml"/><Relationship Id="rId42" Type="http://schemas.openxmlformats.org/officeDocument/2006/relationships/ctrlProp" Target="../ctrlProps/ctrlProp40.xml"/><Relationship Id="rId41" Type="http://schemas.openxmlformats.org/officeDocument/2006/relationships/ctrlProp" Target="../ctrlProps/ctrlProp39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" Type="http://schemas.openxmlformats.org/officeDocument/2006/relationships/ctrlProp" Target="../ctrlProps/ctrlProp37.xml"/><Relationship Id="rId38" Type="http://schemas.openxmlformats.org/officeDocument/2006/relationships/ctrlProp" Target="../ctrlProps/ctrlProp36.xml"/><Relationship Id="rId37" Type="http://schemas.openxmlformats.org/officeDocument/2006/relationships/ctrlProp" Target="../ctrlProps/ctrlProp35.xml"/><Relationship Id="rId36" Type="http://schemas.openxmlformats.org/officeDocument/2006/relationships/ctrlProp" Target="../ctrlProps/ctrlProp34.xml"/><Relationship Id="rId35" Type="http://schemas.openxmlformats.org/officeDocument/2006/relationships/ctrlProp" Target="../ctrlProps/ctrlProp33.xml"/><Relationship Id="rId34" Type="http://schemas.openxmlformats.org/officeDocument/2006/relationships/ctrlProp" Target="../ctrlProps/ctrlProp32.xml"/><Relationship Id="rId33" Type="http://schemas.openxmlformats.org/officeDocument/2006/relationships/ctrlProp" Target="../ctrlProps/ctrlProp31.xml"/><Relationship Id="rId32" Type="http://schemas.openxmlformats.org/officeDocument/2006/relationships/ctrlProp" Target="../ctrlProps/ctrlProp30.xml"/><Relationship Id="rId31" Type="http://schemas.openxmlformats.org/officeDocument/2006/relationships/ctrlProp" Target="../ctrlProps/ctrlProp29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0" Type="http://schemas.openxmlformats.org/officeDocument/2006/relationships/ctrlProp" Target="../ctrlProps/ctrlProp138.xml"/><Relationship Id="rId14" Type="http://schemas.openxmlformats.org/officeDocument/2006/relationships/ctrlProp" Target="../ctrlProps/ctrlProp12.xml"/><Relationship Id="rId139" Type="http://schemas.openxmlformats.org/officeDocument/2006/relationships/ctrlProp" Target="../ctrlProps/ctrlProp137.xml"/><Relationship Id="rId138" Type="http://schemas.openxmlformats.org/officeDocument/2006/relationships/ctrlProp" Target="../ctrlProps/ctrlProp136.xml"/><Relationship Id="rId137" Type="http://schemas.openxmlformats.org/officeDocument/2006/relationships/ctrlProp" Target="../ctrlProps/ctrlProp135.xml"/><Relationship Id="rId136" Type="http://schemas.openxmlformats.org/officeDocument/2006/relationships/ctrlProp" Target="../ctrlProps/ctrlProp134.xml"/><Relationship Id="rId135" Type="http://schemas.openxmlformats.org/officeDocument/2006/relationships/ctrlProp" Target="../ctrlProps/ctrlProp133.xml"/><Relationship Id="rId134" Type="http://schemas.openxmlformats.org/officeDocument/2006/relationships/ctrlProp" Target="../ctrlProps/ctrlProp132.xml"/><Relationship Id="rId133" Type="http://schemas.openxmlformats.org/officeDocument/2006/relationships/ctrlProp" Target="../ctrlProps/ctrlProp131.xml"/><Relationship Id="rId132" Type="http://schemas.openxmlformats.org/officeDocument/2006/relationships/ctrlProp" Target="../ctrlProps/ctrlProp130.xml"/><Relationship Id="rId131" Type="http://schemas.openxmlformats.org/officeDocument/2006/relationships/ctrlProp" Target="../ctrlProps/ctrlProp129.xml"/><Relationship Id="rId130" Type="http://schemas.openxmlformats.org/officeDocument/2006/relationships/ctrlProp" Target="../ctrlProps/ctrlProp128.xml"/><Relationship Id="rId13" Type="http://schemas.openxmlformats.org/officeDocument/2006/relationships/ctrlProp" Target="../ctrlProps/ctrlProp11.xml"/><Relationship Id="rId129" Type="http://schemas.openxmlformats.org/officeDocument/2006/relationships/ctrlProp" Target="../ctrlProps/ctrlProp127.xml"/><Relationship Id="rId128" Type="http://schemas.openxmlformats.org/officeDocument/2006/relationships/ctrlProp" Target="../ctrlProps/ctrlProp126.xml"/><Relationship Id="rId127" Type="http://schemas.openxmlformats.org/officeDocument/2006/relationships/ctrlProp" Target="../ctrlProps/ctrlProp125.xml"/><Relationship Id="rId126" Type="http://schemas.openxmlformats.org/officeDocument/2006/relationships/ctrlProp" Target="../ctrlProps/ctrlProp124.xml"/><Relationship Id="rId125" Type="http://schemas.openxmlformats.org/officeDocument/2006/relationships/ctrlProp" Target="../ctrlProps/ctrlProp123.xml"/><Relationship Id="rId124" Type="http://schemas.openxmlformats.org/officeDocument/2006/relationships/ctrlProp" Target="../ctrlProps/ctrlProp122.xml"/><Relationship Id="rId123" Type="http://schemas.openxmlformats.org/officeDocument/2006/relationships/ctrlProp" Target="../ctrlProps/ctrlProp121.xml"/><Relationship Id="rId122" Type="http://schemas.openxmlformats.org/officeDocument/2006/relationships/ctrlProp" Target="../ctrlProps/ctrlProp120.xml"/><Relationship Id="rId121" Type="http://schemas.openxmlformats.org/officeDocument/2006/relationships/ctrlProp" Target="../ctrlProps/ctrlProp119.xml"/><Relationship Id="rId120" Type="http://schemas.openxmlformats.org/officeDocument/2006/relationships/ctrlProp" Target="../ctrlProps/ctrlProp118.xml"/><Relationship Id="rId12" Type="http://schemas.openxmlformats.org/officeDocument/2006/relationships/ctrlProp" Target="../ctrlProps/ctrlProp10.xml"/><Relationship Id="rId119" Type="http://schemas.openxmlformats.org/officeDocument/2006/relationships/ctrlProp" Target="../ctrlProps/ctrlProp117.xml"/><Relationship Id="rId118" Type="http://schemas.openxmlformats.org/officeDocument/2006/relationships/ctrlProp" Target="../ctrlProps/ctrlProp116.xml"/><Relationship Id="rId117" Type="http://schemas.openxmlformats.org/officeDocument/2006/relationships/ctrlProp" Target="../ctrlProps/ctrlProp115.xml"/><Relationship Id="rId116" Type="http://schemas.openxmlformats.org/officeDocument/2006/relationships/ctrlProp" Target="../ctrlProps/ctrlProp114.xml"/><Relationship Id="rId115" Type="http://schemas.openxmlformats.org/officeDocument/2006/relationships/ctrlProp" Target="../ctrlProps/ctrlProp113.xml"/><Relationship Id="rId114" Type="http://schemas.openxmlformats.org/officeDocument/2006/relationships/ctrlProp" Target="../ctrlProps/ctrlProp112.xml"/><Relationship Id="rId113" Type="http://schemas.openxmlformats.org/officeDocument/2006/relationships/ctrlProp" Target="../ctrlProps/ctrlProp111.xml"/><Relationship Id="rId112" Type="http://schemas.openxmlformats.org/officeDocument/2006/relationships/ctrlProp" Target="../ctrlProps/ctrlProp110.xml"/><Relationship Id="rId111" Type="http://schemas.openxmlformats.org/officeDocument/2006/relationships/ctrlProp" Target="../ctrlProps/ctrlProp109.xml"/><Relationship Id="rId110" Type="http://schemas.openxmlformats.org/officeDocument/2006/relationships/ctrlProp" Target="../ctrlProps/ctrlProp108.xml"/><Relationship Id="rId11" Type="http://schemas.openxmlformats.org/officeDocument/2006/relationships/ctrlProp" Target="../ctrlProps/ctrlProp9.xml"/><Relationship Id="rId109" Type="http://schemas.openxmlformats.org/officeDocument/2006/relationships/ctrlProp" Target="../ctrlProps/ctrlProp107.xml"/><Relationship Id="rId108" Type="http://schemas.openxmlformats.org/officeDocument/2006/relationships/ctrlProp" Target="../ctrlProps/ctrlProp106.xml"/><Relationship Id="rId107" Type="http://schemas.openxmlformats.org/officeDocument/2006/relationships/ctrlProp" Target="../ctrlProps/ctrlProp105.xml"/><Relationship Id="rId106" Type="http://schemas.openxmlformats.org/officeDocument/2006/relationships/ctrlProp" Target="../ctrlProps/ctrlProp104.xml"/><Relationship Id="rId105" Type="http://schemas.openxmlformats.org/officeDocument/2006/relationships/ctrlProp" Target="../ctrlProps/ctrlProp103.xml"/><Relationship Id="rId104" Type="http://schemas.openxmlformats.org/officeDocument/2006/relationships/ctrlProp" Target="../ctrlProps/ctrlProp102.xml"/><Relationship Id="rId103" Type="http://schemas.openxmlformats.org/officeDocument/2006/relationships/ctrlProp" Target="../ctrlProps/ctrlProp101.xml"/><Relationship Id="rId102" Type="http://schemas.openxmlformats.org/officeDocument/2006/relationships/ctrlProp" Target="../ctrlProps/ctrlProp100.xml"/><Relationship Id="rId101" Type="http://schemas.openxmlformats.org/officeDocument/2006/relationships/ctrlProp" Target="../ctrlProps/ctrlProp99.xml"/><Relationship Id="rId100" Type="http://schemas.openxmlformats.org/officeDocument/2006/relationships/ctrlProp" Target="../ctrlProps/ctrlProp98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E5"/>
  <sheetViews>
    <sheetView showGridLines="0" zoomScale="130" zoomScaleNormal="130" workbookViewId="0">
      <selection activeCell="C4" sqref="C4:E4"/>
    </sheetView>
  </sheetViews>
  <sheetFormatPr defaultColWidth="9" defaultRowHeight="20.1" customHeight="1" outlineLevelRow="4" outlineLevelCol="4"/>
  <cols>
    <col min="2" max="5" width="24.6296296296296" customWidth="1"/>
  </cols>
  <sheetData>
    <row r="2" customHeight="1" spans="2:5">
      <c r="B2" s="103" t="s">
        <v>0</v>
      </c>
      <c r="C2" s="60"/>
      <c r="D2" s="103" t="s">
        <v>1</v>
      </c>
      <c r="E2" s="104"/>
    </row>
    <row r="3" customHeight="1" spans="2:5">
      <c r="B3" s="103" t="s">
        <v>2</v>
      </c>
      <c r="C3" s="50"/>
      <c r="D3" s="103" t="s">
        <v>3</v>
      </c>
      <c r="E3" s="50"/>
    </row>
    <row r="4" ht="80.25" customHeight="1" spans="2:5">
      <c r="B4" s="103" t="s">
        <v>4</v>
      </c>
      <c r="C4" s="54" t="s">
        <v>5</v>
      </c>
      <c r="D4" s="105"/>
      <c r="E4" s="105"/>
    </row>
    <row r="5" ht="76.5" customHeight="1" spans="2:5">
      <c r="B5" s="103" t="s">
        <v>6</v>
      </c>
      <c r="C5" s="80"/>
      <c r="D5" s="105"/>
      <c r="E5" s="105"/>
    </row>
  </sheetData>
  <mergeCells count="2">
    <mergeCell ref="C4:E4"/>
    <mergeCell ref="C5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X65"/>
  <sheetViews>
    <sheetView showGridLines="0" zoomScale="85" zoomScaleNormal="85" topLeftCell="A41" workbookViewId="0">
      <selection activeCell="C6" sqref="C6:F6"/>
    </sheetView>
  </sheetViews>
  <sheetFormatPr defaultColWidth="9" defaultRowHeight="20.1" customHeight="1"/>
  <cols>
    <col min="2" max="2" width="18.1296296296296" customWidth="1"/>
    <col min="3" max="3" width="12.6296296296296" customWidth="1"/>
    <col min="4" max="4" width="14.3796296296296" customWidth="1"/>
    <col min="5" max="5" width="11.8796296296296" customWidth="1"/>
    <col min="6" max="6" width="12.5" customWidth="1"/>
    <col min="7" max="7" width="12.6296296296296" customWidth="1"/>
    <col min="8" max="8" width="11.6296296296296" customWidth="1"/>
    <col min="9" max="9" width="13.8796296296296" customWidth="1"/>
    <col min="10" max="10" width="13.1296296296296" customWidth="1"/>
    <col min="11" max="11" width="15.75" customWidth="1"/>
    <col min="12" max="12" width="17.25" customWidth="1"/>
    <col min="13" max="13" width="15.25" customWidth="1"/>
    <col min="14" max="14" width="7.77777777777778" customWidth="1"/>
    <col min="15" max="15" width="5.44444444444444" customWidth="1"/>
    <col min="16" max="16" width="14.8796296296296" hidden="1" customWidth="1"/>
    <col min="17" max="17" width="15.5" hidden="1" customWidth="1"/>
    <col min="18" max="18" width="16.462962962963" customWidth="1"/>
    <col min="19" max="19" width="11" customWidth="1"/>
    <col min="20" max="20" width="14.3333333333333" customWidth="1"/>
    <col min="21" max="21" width="16.462962962963" customWidth="1"/>
    <col min="22" max="22" width="10.8518518518519" customWidth="1"/>
    <col min="23" max="23" width="17.4444444444444" customWidth="1"/>
  </cols>
  <sheetData>
    <row r="2" customHeight="1" spans="2:24">
      <c r="B2" s="47" t="s">
        <v>7</v>
      </c>
      <c r="C2" s="47"/>
      <c r="D2" s="48" t="s">
        <v>8</v>
      </c>
      <c r="E2" s="48"/>
      <c r="F2" s="48"/>
      <c r="G2" s="48"/>
      <c r="H2" s="48"/>
      <c r="I2" s="48"/>
      <c r="J2" s="48"/>
      <c r="K2" s="48"/>
      <c r="L2" s="48"/>
    </row>
    <row r="3" ht="15.75" customHeight="1" spans="2:24">
      <c r="B3" s="49" t="s">
        <v>9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ht="66.75" customHeight="1" spans="2:24">
      <c r="B4" s="47" t="s">
        <v>10</v>
      </c>
      <c r="C4" s="50"/>
      <c r="D4" s="50"/>
      <c r="E4" s="50"/>
      <c r="F4" s="50"/>
      <c r="G4" s="47" t="s">
        <v>11</v>
      </c>
      <c r="H4" s="47"/>
      <c r="I4" s="48"/>
      <c r="J4" s="48"/>
      <c r="K4" s="48"/>
      <c r="L4" s="48"/>
    </row>
    <row r="5" ht="22.5" customHeight="1" spans="2:24">
      <c r="B5" s="47"/>
      <c r="C5" s="51" t="s">
        <v>12</v>
      </c>
      <c r="D5" s="52"/>
      <c r="E5" s="52"/>
      <c r="F5" s="52"/>
      <c r="G5" s="47"/>
      <c r="H5" s="47"/>
      <c r="I5" s="51" t="s">
        <v>13</v>
      </c>
      <c r="J5" s="52"/>
      <c r="K5" s="52"/>
      <c r="L5" s="52"/>
    </row>
    <row r="6" ht="26.25" customHeight="1" spans="2:24">
      <c r="B6" s="53" t="s">
        <v>14</v>
      </c>
      <c r="C6" s="54" t="s">
        <v>15</v>
      </c>
      <c r="D6" s="54"/>
      <c r="E6" s="54"/>
      <c r="F6" s="54"/>
      <c r="G6" s="53" t="s">
        <v>16</v>
      </c>
      <c r="H6" s="55"/>
      <c r="I6" s="56" t="s">
        <v>17</v>
      </c>
      <c r="J6" s="56"/>
      <c r="K6" s="56"/>
      <c r="L6" s="56"/>
    </row>
    <row r="7" customHeight="1" spans="2:24">
      <c r="B7" s="49" t="s">
        <v>18</v>
      </c>
      <c r="C7" s="49"/>
      <c r="D7" s="49"/>
      <c r="E7" s="49"/>
      <c r="F7" s="49"/>
      <c r="G7" s="49"/>
      <c r="H7" s="49"/>
      <c r="I7" s="49"/>
      <c r="J7" s="49"/>
      <c r="K7" s="49"/>
      <c r="L7" s="49"/>
    </row>
    <row r="8" customHeight="1" spans="2:24">
      <c r="B8" s="57" t="s">
        <v>19</v>
      </c>
      <c r="C8" s="58" t="s">
        <v>20</v>
      </c>
      <c r="D8" s="58" t="s">
        <v>21</v>
      </c>
      <c r="E8" s="58" t="s">
        <v>22</v>
      </c>
      <c r="F8" s="58"/>
      <c r="G8" s="58" t="s">
        <v>23</v>
      </c>
      <c r="H8" s="58" t="s">
        <v>24</v>
      </c>
      <c r="I8" s="58" t="s">
        <v>25</v>
      </c>
      <c r="J8" s="58" t="s">
        <v>26</v>
      </c>
      <c r="K8" s="58" t="s">
        <v>27</v>
      </c>
      <c r="L8" s="58" t="s">
        <v>28</v>
      </c>
    </row>
    <row r="9" customHeight="1" spans="2:24">
      <c r="B9" s="59"/>
      <c r="C9" s="60" t="s">
        <v>29</v>
      </c>
      <c r="D9" s="60" t="s">
        <v>30</v>
      </c>
      <c r="E9" s="50" t="s">
        <v>31</v>
      </c>
      <c r="F9" s="50"/>
      <c r="G9" s="50">
        <v>2</v>
      </c>
      <c r="H9" s="50">
        <v>1585</v>
      </c>
      <c r="I9" s="50">
        <v>271.4</v>
      </c>
      <c r="J9" s="50">
        <v>5.84</v>
      </c>
      <c r="K9" s="50" t="s">
        <v>32</v>
      </c>
      <c r="L9" s="60"/>
      <c r="M9">
        <f>H9*0.175*G9</f>
        <v>554.75</v>
      </c>
      <c r="N9">
        <f>H9/3.517</f>
        <v>450.668183110606</v>
      </c>
    </row>
    <row r="10" customHeight="1" spans="2:24">
      <c r="B10" s="59"/>
      <c r="C10" s="60" t="s">
        <v>29</v>
      </c>
      <c r="D10" s="60" t="s">
        <v>30</v>
      </c>
      <c r="E10" s="50" t="s">
        <v>33</v>
      </c>
      <c r="F10" s="50"/>
      <c r="G10" s="50">
        <v>2</v>
      </c>
      <c r="H10" s="50">
        <v>4607</v>
      </c>
      <c r="I10" s="50">
        <v>4607</v>
      </c>
      <c r="J10" s="50">
        <v>6.8</v>
      </c>
      <c r="K10" s="50" t="s">
        <v>34</v>
      </c>
      <c r="L10" s="60"/>
      <c r="M10">
        <f>H10*0.175*G10</f>
        <v>1612.45</v>
      </c>
      <c r="N10">
        <f>H10/3.517</f>
        <v>1309.92323002559</v>
      </c>
    </row>
    <row r="11" hidden="1" customHeight="1" spans="2:24">
      <c r="B11" s="59"/>
      <c r="C11" s="60"/>
      <c r="D11" s="60"/>
      <c r="E11" s="50"/>
      <c r="F11" s="50"/>
      <c r="G11" s="50"/>
      <c r="H11" s="50"/>
      <c r="I11" s="50"/>
      <c r="J11" s="50"/>
      <c r="K11" s="50"/>
      <c r="L11" s="60"/>
      <c r="P11" s="60" t="s">
        <v>35</v>
      </c>
    </row>
    <row r="12" hidden="1" customHeight="1" spans="2:24">
      <c r="B12" s="59"/>
      <c r="C12" s="60"/>
      <c r="D12" s="60"/>
      <c r="E12" s="50"/>
      <c r="F12" s="50"/>
      <c r="G12" s="50"/>
      <c r="H12" s="50"/>
      <c r="I12" s="50"/>
      <c r="J12" s="50"/>
      <c r="K12" s="50"/>
      <c r="L12" s="60"/>
      <c r="P12" s="60" t="s">
        <v>36</v>
      </c>
    </row>
    <row r="13" hidden="1" customHeight="1" spans="2:24">
      <c r="B13" s="59"/>
      <c r="C13" s="50"/>
      <c r="D13" s="50"/>
      <c r="E13" s="50"/>
      <c r="F13" s="50"/>
      <c r="G13" s="50"/>
      <c r="H13" s="50"/>
      <c r="I13" s="50"/>
      <c r="J13" s="50"/>
      <c r="K13" s="50"/>
      <c r="L13" s="60"/>
    </row>
    <row r="14" customHeight="1" spans="2:24">
      <c r="B14" s="57" t="s">
        <v>37</v>
      </c>
      <c r="C14" s="58" t="s">
        <v>38</v>
      </c>
      <c r="D14" s="58" t="s">
        <v>21</v>
      </c>
      <c r="E14" s="58" t="s">
        <v>22</v>
      </c>
      <c r="F14" s="58"/>
      <c r="G14" s="58" t="s">
        <v>23</v>
      </c>
      <c r="H14" s="58" t="s">
        <v>39</v>
      </c>
      <c r="I14" s="58" t="s">
        <v>25</v>
      </c>
      <c r="J14" s="58" t="s">
        <v>40</v>
      </c>
      <c r="K14" s="58" t="s">
        <v>41</v>
      </c>
      <c r="L14" s="58" t="s">
        <v>28</v>
      </c>
      <c r="R14" s="61" t="s">
        <v>42</v>
      </c>
      <c r="S14" s="61" t="s">
        <v>43</v>
      </c>
      <c r="T14" s="61" t="s">
        <v>44</v>
      </c>
      <c r="U14" s="61" t="s">
        <v>45</v>
      </c>
      <c r="V14" s="61" t="s">
        <v>43</v>
      </c>
      <c r="W14" s="61" t="s">
        <v>46</v>
      </c>
      <c r="X14" s="62"/>
    </row>
    <row r="15" customHeight="1" spans="2:24">
      <c r="B15" s="59"/>
      <c r="C15" s="60"/>
      <c r="D15" s="60" t="s">
        <v>47</v>
      </c>
      <c r="E15" s="50"/>
      <c r="F15" s="50"/>
      <c r="G15" s="50">
        <v>3</v>
      </c>
      <c r="H15" s="50">
        <v>980</v>
      </c>
      <c r="I15" s="50">
        <v>110</v>
      </c>
      <c r="J15" s="50">
        <v>28</v>
      </c>
      <c r="K15" s="60" t="s">
        <v>36</v>
      </c>
      <c r="L15" s="60"/>
      <c r="O15" s="61" t="s">
        <v>48</v>
      </c>
      <c r="R15" s="63">
        <v>760</v>
      </c>
      <c r="S15" s="61">
        <v>40.4</v>
      </c>
      <c r="T15" s="61">
        <f>ROUND(R15*S15/50,1)</f>
        <v>614.1</v>
      </c>
      <c r="U15" s="63">
        <v>550</v>
      </c>
      <c r="V15" s="61">
        <v>44.9</v>
      </c>
      <c r="W15" s="61">
        <f t="shared" ref="W15:W20" si="0">ROUND(U15*V15/50,1)</f>
        <v>493.9</v>
      </c>
    </row>
    <row r="16" customHeight="1" spans="2:24">
      <c r="B16" s="59"/>
      <c r="C16" s="50"/>
      <c r="D16" s="60" t="s">
        <v>47</v>
      </c>
      <c r="E16" s="50"/>
      <c r="F16" s="50"/>
      <c r="G16" s="50">
        <v>3</v>
      </c>
      <c r="H16" s="50">
        <v>375</v>
      </c>
      <c r="I16" s="50">
        <v>37</v>
      </c>
      <c r="J16" s="50">
        <v>28</v>
      </c>
      <c r="K16" s="50" t="s">
        <v>36</v>
      </c>
      <c r="L16" s="60"/>
      <c r="N16" s="64">
        <f>N17/N20</f>
        <v>1.10528458594577</v>
      </c>
      <c r="O16" s="61"/>
      <c r="R16" s="65">
        <v>760</v>
      </c>
      <c r="S16" s="62">
        <v>0</v>
      </c>
      <c r="T16" s="61">
        <f t="shared" ref="T16:T24" si="1">ROUND(R16*S16/50,1)</f>
        <v>0</v>
      </c>
      <c r="U16" s="65">
        <v>550</v>
      </c>
      <c r="V16" s="62">
        <v>50</v>
      </c>
      <c r="W16" s="61">
        <f t="shared" si="0"/>
        <v>550</v>
      </c>
    </row>
    <row r="17" customHeight="1" spans="2:23">
      <c r="B17" s="59"/>
      <c r="C17" s="50"/>
      <c r="D17" s="50"/>
      <c r="E17" s="50"/>
      <c r="F17" s="50"/>
      <c r="G17" s="50"/>
      <c r="H17" s="50"/>
      <c r="I17" s="50"/>
      <c r="J17" s="50"/>
      <c r="K17" s="50"/>
      <c r="L17" s="60"/>
      <c r="N17">
        <f>SUM(T15:T17)</f>
        <v>1357.4</v>
      </c>
      <c r="O17" s="61"/>
      <c r="R17" s="66">
        <v>760</v>
      </c>
      <c r="S17" s="62">
        <v>48.9</v>
      </c>
      <c r="T17" s="61">
        <f t="shared" si="1"/>
        <v>743.3</v>
      </c>
      <c r="U17" s="66">
        <v>550</v>
      </c>
      <c r="V17" s="62">
        <v>45.5</v>
      </c>
      <c r="W17" s="61">
        <f t="shared" si="0"/>
        <v>500.5</v>
      </c>
    </row>
    <row r="18" customHeight="1" spans="2:23">
      <c r="B18" s="59"/>
      <c r="C18" s="50"/>
      <c r="D18" s="50"/>
      <c r="E18" s="50"/>
      <c r="F18" s="50"/>
      <c r="G18" s="50"/>
      <c r="H18" s="50"/>
      <c r="I18" s="50"/>
      <c r="J18" s="50"/>
      <c r="K18" s="50"/>
      <c r="L18" s="60"/>
      <c r="O18" s="61" t="s">
        <v>49</v>
      </c>
      <c r="R18" s="67">
        <v>760</v>
      </c>
      <c r="S18" s="62">
        <v>0</v>
      </c>
      <c r="T18" s="61">
        <f t="shared" si="1"/>
        <v>0</v>
      </c>
      <c r="U18" s="67">
        <v>265</v>
      </c>
      <c r="V18" s="62">
        <v>49.9</v>
      </c>
      <c r="W18" s="61">
        <f t="shared" si="0"/>
        <v>264.5</v>
      </c>
    </row>
    <row r="19" customHeight="1" spans="2:23">
      <c r="B19" s="59"/>
      <c r="C19" s="50"/>
      <c r="D19" s="50"/>
      <c r="E19" s="50"/>
      <c r="F19" s="50"/>
      <c r="G19" s="50"/>
      <c r="H19" s="50"/>
      <c r="I19" s="50"/>
      <c r="J19" s="50"/>
      <c r="K19" s="50"/>
      <c r="L19" s="60"/>
      <c r="O19" s="61"/>
      <c r="R19" s="65">
        <v>760</v>
      </c>
      <c r="S19" s="62">
        <v>43.7</v>
      </c>
      <c r="T19" s="61">
        <f t="shared" si="1"/>
        <v>664.2</v>
      </c>
      <c r="U19" s="65">
        <v>265</v>
      </c>
      <c r="V19" s="62">
        <v>49.9</v>
      </c>
      <c r="W19" s="61">
        <f t="shared" si="0"/>
        <v>264.5</v>
      </c>
    </row>
    <row r="20" customHeight="1" spans="2:23">
      <c r="B20" s="57" t="s">
        <v>50</v>
      </c>
      <c r="C20" s="58" t="s">
        <v>38</v>
      </c>
      <c r="D20" s="58" t="s">
        <v>21</v>
      </c>
      <c r="E20" s="58" t="s">
        <v>51</v>
      </c>
      <c r="F20" s="58"/>
      <c r="G20" s="58" t="s">
        <v>23</v>
      </c>
      <c r="H20" s="58" t="s">
        <v>39</v>
      </c>
      <c r="I20" s="58" t="s">
        <v>25</v>
      </c>
      <c r="J20" s="58" t="s">
        <v>40</v>
      </c>
      <c r="K20" s="58" t="s">
        <v>41</v>
      </c>
      <c r="L20" s="58" t="s">
        <v>28</v>
      </c>
      <c r="N20">
        <f>SUM(T18:T20)</f>
        <v>1228.1</v>
      </c>
      <c r="O20" s="61"/>
      <c r="R20" s="66">
        <v>760</v>
      </c>
      <c r="S20" s="62">
        <v>37.1</v>
      </c>
      <c r="T20" s="61">
        <f t="shared" si="1"/>
        <v>563.9</v>
      </c>
      <c r="U20" s="66">
        <v>265</v>
      </c>
      <c r="V20" s="62">
        <v>50</v>
      </c>
      <c r="W20" s="61">
        <f t="shared" si="0"/>
        <v>265</v>
      </c>
    </row>
    <row r="21" customHeight="1" spans="2:23">
      <c r="B21" s="59"/>
      <c r="C21" s="60"/>
      <c r="D21" s="60" t="s">
        <v>47</v>
      </c>
      <c r="E21" s="50"/>
      <c r="F21" s="50"/>
      <c r="G21" s="50">
        <v>6</v>
      </c>
      <c r="H21" s="50">
        <v>760</v>
      </c>
      <c r="I21" s="50">
        <v>75</v>
      </c>
      <c r="J21" s="50">
        <v>28</v>
      </c>
      <c r="K21" s="60" t="s">
        <v>36</v>
      </c>
      <c r="L21" s="60" t="s">
        <v>52</v>
      </c>
      <c r="M21" s="68">
        <f>(H21*2*(43+45)/50+H22*2*40/50)</f>
        <v>3555.2</v>
      </c>
      <c r="O21" s="61" t="s">
        <v>53</v>
      </c>
      <c r="R21" s="67">
        <v>550</v>
      </c>
      <c r="S21" s="62">
        <v>46.6</v>
      </c>
      <c r="T21" s="61">
        <f t="shared" si="1"/>
        <v>512.6</v>
      </c>
      <c r="U21" s="62" t="s">
        <v>54</v>
      </c>
      <c r="V21" s="62"/>
      <c r="W21" s="62">
        <f>SUM(W15:W20)</f>
        <v>2338.4</v>
      </c>
    </row>
    <row r="22" customHeight="1" spans="2:23">
      <c r="B22" s="59"/>
      <c r="C22" s="60"/>
      <c r="D22" s="60" t="s">
        <v>47</v>
      </c>
      <c r="E22" s="60"/>
      <c r="F22" s="50"/>
      <c r="G22" s="50">
        <v>3</v>
      </c>
      <c r="H22" s="50">
        <v>550</v>
      </c>
      <c r="I22" s="50">
        <v>55</v>
      </c>
      <c r="J22" s="50">
        <v>28</v>
      </c>
      <c r="K22" s="50" t="s">
        <v>36</v>
      </c>
      <c r="L22" s="60" t="s">
        <v>52</v>
      </c>
      <c r="M22" s="68"/>
      <c r="N22" s="64">
        <f>N23/N20</f>
        <v>0.763130038270499</v>
      </c>
      <c r="O22" s="61"/>
      <c r="R22" s="65">
        <v>550</v>
      </c>
      <c r="S22" s="62">
        <v>0</v>
      </c>
      <c r="T22" s="61">
        <f t="shared" si="1"/>
        <v>0</v>
      </c>
      <c r="U22" s="62"/>
      <c r="V22" s="62"/>
      <c r="W22" s="62"/>
    </row>
    <row r="23" customHeight="1" spans="2:23">
      <c r="B23" s="59"/>
      <c r="C23" s="60"/>
      <c r="D23" s="60" t="s">
        <v>47</v>
      </c>
      <c r="E23" s="50"/>
      <c r="F23" s="50"/>
      <c r="G23" s="50">
        <v>3</v>
      </c>
      <c r="H23" s="50">
        <v>550</v>
      </c>
      <c r="I23" s="50">
        <v>75</v>
      </c>
      <c r="J23" s="50">
        <v>28</v>
      </c>
      <c r="K23" s="50" t="s">
        <v>36</v>
      </c>
      <c r="L23" s="60" t="s">
        <v>55</v>
      </c>
      <c r="M23" s="68">
        <f>(H23*G23+H24*G24)*48/50</f>
        <v>2347.2</v>
      </c>
      <c r="N23">
        <f>SUM(T21:T23)</f>
        <v>937.2</v>
      </c>
      <c r="O23" s="61"/>
      <c r="R23" s="66">
        <v>550</v>
      </c>
      <c r="S23" s="62">
        <v>38.6</v>
      </c>
      <c r="T23" s="61">
        <f t="shared" si="1"/>
        <v>424.6</v>
      </c>
      <c r="U23" s="62"/>
      <c r="V23" s="62"/>
      <c r="W23" s="62">
        <f>T24-W21</f>
        <v>1184.3</v>
      </c>
    </row>
    <row r="24" customHeight="1" spans="2:23">
      <c r="B24" s="59"/>
      <c r="C24" s="60"/>
      <c r="D24" s="60" t="s">
        <v>47</v>
      </c>
      <c r="E24" s="50"/>
      <c r="F24" s="50"/>
      <c r="G24" s="50">
        <v>3</v>
      </c>
      <c r="H24" s="50">
        <v>265</v>
      </c>
      <c r="I24" s="50">
        <v>18.5</v>
      </c>
      <c r="J24" s="50">
        <v>18</v>
      </c>
      <c r="K24" s="50" t="s">
        <v>36</v>
      </c>
      <c r="L24" s="60" t="s">
        <v>55</v>
      </c>
      <c r="R24" s="62" t="s">
        <v>56</v>
      </c>
      <c r="S24" s="62"/>
      <c r="T24" s="61">
        <f>SUM(T15:T23)</f>
        <v>3522.7</v>
      </c>
      <c r="U24" s="62"/>
      <c r="V24" s="62"/>
      <c r="W24" s="62"/>
    </row>
    <row r="25" customHeight="1" spans="2:23">
      <c r="B25" s="59"/>
      <c r="C25" s="50"/>
      <c r="D25" s="50"/>
      <c r="E25" s="50"/>
      <c r="F25" s="50"/>
      <c r="G25" s="50"/>
      <c r="H25" s="50"/>
      <c r="I25" s="50"/>
      <c r="J25" s="50"/>
      <c r="K25" s="50"/>
      <c r="L25" s="60"/>
      <c r="R25" s="62"/>
      <c r="S25" s="62"/>
      <c r="T25" s="62"/>
      <c r="U25" s="62"/>
      <c r="V25" s="62"/>
      <c r="W25" s="62"/>
    </row>
    <row r="26" ht="38.25" customHeight="1" spans="2:23">
      <c r="B26" s="57" t="s">
        <v>57</v>
      </c>
      <c r="C26" s="58" t="s">
        <v>58</v>
      </c>
      <c r="D26" s="58" t="s">
        <v>21</v>
      </c>
      <c r="E26" s="58" t="s">
        <v>51</v>
      </c>
      <c r="F26" s="58"/>
      <c r="G26" s="58" t="s">
        <v>23</v>
      </c>
      <c r="H26" s="58" t="s">
        <v>59</v>
      </c>
      <c r="I26" s="58" t="s">
        <v>60</v>
      </c>
      <c r="J26" s="58" t="s">
        <v>61</v>
      </c>
      <c r="K26" s="58" t="s">
        <v>41</v>
      </c>
      <c r="L26" s="58" t="s">
        <v>28</v>
      </c>
    </row>
    <row r="27" customHeight="1" spans="2:23">
      <c r="B27" s="59"/>
      <c r="C27" s="60">
        <v>1</v>
      </c>
      <c r="D27" s="60" t="s">
        <v>62</v>
      </c>
      <c r="E27" s="50" t="s">
        <v>63</v>
      </c>
      <c r="F27" s="50"/>
      <c r="G27" s="50">
        <v>2</v>
      </c>
      <c r="H27" s="50">
        <v>3600</v>
      </c>
      <c r="I27" s="50">
        <v>3</v>
      </c>
      <c r="J27" s="50">
        <v>22</v>
      </c>
      <c r="K27" s="60" t="s">
        <v>36</v>
      </c>
      <c r="L27" s="60"/>
    </row>
    <row r="28" customHeight="1" spans="2:23">
      <c r="B28" s="59"/>
      <c r="C28" s="50"/>
      <c r="D28" s="50"/>
      <c r="E28" s="50"/>
      <c r="F28" s="50"/>
      <c r="G28" s="50"/>
      <c r="H28" s="50"/>
      <c r="I28" s="50"/>
      <c r="J28" s="50"/>
      <c r="K28" s="50"/>
      <c r="L28" s="60"/>
    </row>
    <row r="29" customHeight="1" spans="2:23">
      <c r="B29" s="59"/>
      <c r="C29" s="50"/>
      <c r="D29" s="50"/>
      <c r="E29" s="50"/>
      <c r="F29" s="50"/>
      <c r="G29" s="50"/>
      <c r="H29" s="50"/>
      <c r="I29" s="50"/>
      <c r="J29" s="50"/>
      <c r="K29" s="50"/>
      <c r="L29" s="60"/>
    </row>
    <row r="30" customHeight="1" spans="2:23">
      <c r="B30" s="59"/>
      <c r="C30" s="50"/>
      <c r="D30" s="50"/>
      <c r="E30" s="50"/>
      <c r="F30" s="50"/>
      <c r="G30" s="50"/>
      <c r="H30" s="50"/>
      <c r="I30" s="50"/>
      <c r="J30" s="50"/>
      <c r="K30" s="50"/>
      <c r="L30" s="60"/>
    </row>
    <row r="31" customHeight="1" spans="2:23">
      <c r="B31" s="59"/>
      <c r="C31" s="50"/>
      <c r="D31" s="50"/>
      <c r="E31" s="50"/>
      <c r="F31" s="50"/>
      <c r="G31" s="50"/>
      <c r="H31" s="50"/>
      <c r="I31" s="50"/>
      <c r="J31" s="50"/>
      <c r="K31" s="50"/>
      <c r="L31" s="60"/>
    </row>
    <row r="32" customHeight="1" spans="2:23">
      <c r="B32" s="49" t="s">
        <v>64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</row>
    <row r="33" ht="58.5" customHeight="1" spans="2:21">
      <c r="B33" s="47" t="s">
        <v>65</v>
      </c>
      <c r="C33" s="50"/>
      <c r="D33" s="50"/>
      <c r="E33" s="50"/>
      <c r="F33" s="50"/>
      <c r="G33" s="47" t="s">
        <v>66</v>
      </c>
      <c r="H33" s="47"/>
      <c r="I33" s="51"/>
      <c r="J33" s="51"/>
      <c r="K33" s="51"/>
      <c r="L33" s="51"/>
      <c r="R33" s="69"/>
    </row>
    <row r="34" ht="39" customHeight="1" spans="2:21">
      <c r="B34" s="47" t="s">
        <v>67</v>
      </c>
      <c r="C34" s="70" t="s">
        <v>19</v>
      </c>
      <c r="D34" s="50"/>
      <c r="E34" s="50"/>
      <c r="F34" s="50"/>
      <c r="G34" s="47" t="s">
        <v>68</v>
      </c>
      <c r="H34" s="47"/>
      <c r="I34" s="60"/>
      <c r="J34" s="60"/>
      <c r="K34" s="60"/>
      <c r="L34" s="60"/>
      <c r="R34" s="69"/>
      <c r="U34" s="69"/>
    </row>
    <row r="35" ht="37.5" customHeight="1" spans="2:21">
      <c r="B35" s="47"/>
      <c r="C35" s="70" t="s">
        <v>69</v>
      </c>
      <c r="D35" s="50"/>
      <c r="E35" s="50"/>
      <c r="F35" s="50"/>
      <c r="G35" s="47"/>
      <c r="H35" s="47"/>
      <c r="I35" s="60"/>
      <c r="J35" s="60"/>
      <c r="K35" s="60"/>
      <c r="L35" s="60"/>
      <c r="R35" s="69"/>
    </row>
    <row r="36" ht="36.75" customHeight="1" spans="2:21">
      <c r="B36" s="47" t="s">
        <v>70</v>
      </c>
      <c r="C36" s="70" t="s">
        <v>37</v>
      </c>
      <c r="D36" s="50"/>
      <c r="E36" s="50"/>
      <c r="F36" s="50"/>
      <c r="G36" s="47" t="s">
        <v>71</v>
      </c>
      <c r="H36" s="47"/>
      <c r="I36" s="70" t="s">
        <v>37</v>
      </c>
      <c r="J36" s="50"/>
      <c r="K36" s="71" t="s">
        <v>72</v>
      </c>
      <c r="L36" s="71"/>
    </row>
    <row r="37" ht="22.5" customHeight="1" spans="2:21">
      <c r="B37" s="47"/>
      <c r="C37" s="70"/>
      <c r="D37" s="51" t="s">
        <v>12</v>
      </c>
      <c r="E37" s="51"/>
      <c r="F37" s="72"/>
      <c r="G37" s="47"/>
      <c r="H37" s="47"/>
      <c r="I37" s="70"/>
      <c r="J37" s="50"/>
      <c r="K37" s="71"/>
      <c r="L37" s="71"/>
    </row>
    <row r="38" ht="35.25" customHeight="1" spans="2:21">
      <c r="B38" s="47"/>
      <c r="C38" s="70" t="s">
        <v>50</v>
      </c>
      <c r="D38" s="50"/>
      <c r="E38" s="50"/>
      <c r="F38" s="50"/>
      <c r="G38" s="47"/>
      <c r="H38" s="47"/>
      <c r="I38" s="70" t="s">
        <v>50</v>
      </c>
      <c r="J38" s="50"/>
      <c r="K38" s="71" t="s">
        <v>73</v>
      </c>
      <c r="L38" s="71"/>
    </row>
    <row r="39" ht="24.75" customHeight="1" spans="2:21">
      <c r="B39" s="47"/>
      <c r="C39" s="70"/>
      <c r="D39" s="51" t="s">
        <v>12</v>
      </c>
      <c r="E39" s="51"/>
      <c r="F39" s="72"/>
      <c r="G39" s="47"/>
      <c r="H39" s="47"/>
      <c r="I39" s="70"/>
      <c r="J39" s="50"/>
      <c r="K39" s="71"/>
      <c r="L39" s="71"/>
    </row>
    <row r="40" ht="49" customHeight="1" spans="2:21">
      <c r="B40" s="47" t="s">
        <v>74</v>
      </c>
      <c r="C40" s="73"/>
      <c r="D40" s="74"/>
      <c r="E40" s="75" t="s">
        <v>75</v>
      </c>
      <c r="F40" s="75"/>
      <c r="G40" s="47" t="s">
        <v>76</v>
      </c>
      <c r="H40" s="47"/>
      <c r="I40" s="60"/>
      <c r="J40" s="60"/>
      <c r="K40" s="60"/>
      <c r="L40" s="60"/>
    </row>
    <row r="41" ht="49" customHeight="1" spans="2:21">
      <c r="B41" s="47"/>
      <c r="C41" s="76"/>
      <c r="D41" s="77"/>
      <c r="E41" s="75"/>
      <c r="F41" s="75"/>
      <c r="G41" s="47"/>
      <c r="H41" s="47"/>
      <c r="I41" s="60"/>
      <c r="J41" s="60"/>
      <c r="K41" s="60"/>
      <c r="L41" s="60"/>
    </row>
    <row r="42" ht="27.75" customHeight="1" spans="2:21">
      <c r="B42" s="47" t="s">
        <v>77</v>
      </c>
      <c r="C42" s="48"/>
      <c r="D42" s="48"/>
      <c r="E42" s="78" t="s">
        <v>78</v>
      </c>
      <c r="F42" s="78"/>
      <c r="G42" s="48"/>
      <c r="H42" s="48"/>
      <c r="I42" s="50" t="s">
        <v>79</v>
      </c>
      <c r="J42" s="79"/>
      <c r="K42" s="54" t="s">
        <v>80</v>
      </c>
      <c r="L42" s="80"/>
    </row>
    <row r="43" ht="21" customHeight="1" spans="2:21">
      <c r="B43" s="49" t="s">
        <v>81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</row>
    <row r="44" ht="27.75" customHeight="1" spans="2:21">
      <c r="B44" s="59" t="s">
        <v>82</v>
      </c>
      <c r="C44" s="59" t="s">
        <v>83</v>
      </c>
      <c r="D44" s="59" t="s">
        <v>84</v>
      </c>
      <c r="E44" s="59" t="s">
        <v>85</v>
      </c>
      <c r="F44" s="59" t="s">
        <v>86</v>
      </c>
      <c r="G44" s="59" t="s">
        <v>87</v>
      </c>
      <c r="H44" s="59" t="s">
        <v>88</v>
      </c>
      <c r="I44" s="59" t="s">
        <v>89</v>
      </c>
      <c r="J44" s="59" t="s">
        <v>90</v>
      </c>
      <c r="K44" s="59" t="s">
        <v>91</v>
      </c>
      <c r="L44" s="59" t="s">
        <v>92</v>
      </c>
      <c r="M44" s="81" t="s">
        <v>93</v>
      </c>
      <c r="N44" s="59" t="s">
        <v>94</v>
      </c>
    </row>
    <row r="45" ht="27.75" customHeight="1" spans="2:21">
      <c r="B45" s="59" t="s">
        <v>95</v>
      </c>
      <c r="C45" s="82">
        <v>1</v>
      </c>
      <c r="D45" s="82">
        <v>1</v>
      </c>
      <c r="E45" s="82">
        <v>1</v>
      </c>
      <c r="F45" s="82">
        <v>1</v>
      </c>
      <c r="G45" s="82">
        <v>2</v>
      </c>
      <c r="H45" s="82">
        <v>3</v>
      </c>
      <c r="I45" s="82">
        <v>4</v>
      </c>
      <c r="J45" s="82">
        <v>4</v>
      </c>
      <c r="K45" s="82">
        <v>4</v>
      </c>
      <c r="L45" s="82">
        <v>4</v>
      </c>
      <c r="M45" s="83">
        <v>3</v>
      </c>
      <c r="N45" s="84">
        <v>1</v>
      </c>
    </row>
    <row r="46" ht="27.75" customHeight="1" spans="2:21">
      <c r="B46" s="59" t="s">
        <v>96</v>
      </c>
      <c r="C46" s="82">
        <v>7</v>
      </c>
      <c r="D46" s="82">
        <v>7</v>
      </c>
      <c r="E46" s="82">
        <v>7</v>
      </c>
      <c r="F46" s="82">
        <v>7</v>
      </c>
      <c r="G46" s="82">
        <v>7</v>
      </c>
      <c r="H46" s="82">
        <v>7</v>
      </c>
      <c r="I46" s="82">
        <v>7</v>
      </c>
      <c r="J46" s="82">
        <v>7</v>
      </c>
      <c r="K46" s="82">
        <v>7</v>
      </c>
      <c r="L46" s="82">
        <v>7</v>
      </c>
      <c r="M46" s="82">
        <v>7</v>
      </c>
      <c r="N46" s="82">
        <v>7</v>
      </c>
    </row>
    <row r="47" customHeight="1" spans="2:21">
      <c r="B47" s="49" t="s">
        <v>97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ht="24" customHeight="1" spans="2:21">
      <c r="B48" s="59" t="s">
        <v>82</v>
      </c>
      <c r="C48" s="59" t="s">
        <v>83</v>
      </c>
      <c r="D48" s="59" t="s">
        <v>84</v>
      </c>
      <c r="E48" s="59" t="s">
        <v>85</v>
      </c>
      <c r="F48" s="59" t="s">
        <v>86</v>
      </c>
      <c r="G48" s="59" t="s">
        <v>87</v>
      </c>
      <c r="H48" s="59" t="s">
        <v>88</v>
      </c>
      <c r="I48" s="59" t="s">
        <v>89</v>
      </c>
      <c r="J48" s="59" t="s">
        <v>90</v>
      </c>
      <c r="K48" s="59" t="s">
        <v>91</v>
      </c>
      <c r="L48" s="59" t="s">
        <v>92</v>
      </c>
      <c r="M48" s="81" t="s">
        <v>93</v>
      </c>
      <c r="N48" s="59" t="s">
        <v>94</v>
      </c>
      <c r="O48" s="85"/>
    </row>
    <row r="49" ht="24" customHeight="1" spans="2:15">
      <c r="B49" s="59" t="s">
        <v>98</v>
      </c>
      <c r="C49" s="50"/>
      <c r="D49" s="50"/>
      <c r="E49" s="50"/>
      <c r="F49" s="50"/>
      <c r="G49" s="86"/>
      <c r="H49" s="86"/>
      <c r="I49" s="50"/>
      <c r="J49" s="50"/>
      <c r="K49" s="50"/>
      <c r="L49" s="50"/>
      <c r="M49" s="87"/>
      <c r="N49" s="50"/>
      <c r="O49" s="88"/>
    </row>
    <row r="50" ht="24" customHeight="1" spans="2:15">
      <c r="B50" s="59" t="s">
        <v>19</v>
      </c>
      <c r="C50" s="50"/>
      <c r="D50" s="50"/>
      <c r="E50" s="50"/>
      <c r="F50" s="50"/>
      <c r="G50" s="86"/>
      <c r="H50" s="86"/>
      <c r="I50" s="50"/>
      <c r="J50" s="50"/>
      <c r="K50" s="50"/>
      <c r="L50" s="50" t="s">
        <v>99</v>
      </c>
      <c r="M50" s="87"/>
      <c r="N50" s="50"/>
      <c r="O50" s="88"/>
    </row>
    <row r="51" ht="24" customHeight="1" spans="2:15">
      <c r="B51" s="59" t="s">
        <v>37</v>
      </c>
      <c r="C51" s="50"/>
      <c r="D51" s="50"/>
      <c r="E51" s="50"/>
      <c r="F51" s="50"/>
      <c r="G51" s="86"/>
      <c r="H51" s="86"/>
      <c r="I51" s="50"/>
      <c r="J51" s="50"/>
      <c r="K51" s="50"/>
      <c r="L51" s="50"/>
      <c r="M51" s="87"/>
      <c r="N51" s="50"/>
      <c r="O51" s="88"/>
    </row>
    <row r="52" ht="24" customHeight="1" spans="2:15">
      <c r="B52" s="59" t="s">
        <v>50</v>
      </c>
      <c r="C52" s="50"/>
      <c r="D52" s="50"/>
      <c r="E52" s="50"/>
      <c r="F52" s="50"/>
      <c r="G52" s="86"/>
      <c r="H52" s="86"/>
      <c r="I52" s="50"/>
      <c r="J52" s="50"/>
      <c r="K52" s="50"/>
      <c r="L52" s="50"/>
      <c r="M52" s="87"/>
      <c r="N52" s="50"/>
      <c r="O52" s="88"/>
    </row>
    <row r="53" ht="24" customHeight="1" spans="2:15">
      <c r="B53" s="59" t="s">
        <v>57</v>
      </c>
      <c r="C53" s="50"/>
      <c r="D53" s="50"/>
      <c r="E53" s="50"/>
      <c r="F53" s="50"/>
      <c r="G53" s="86"/>
      <c r="H53" s="86"/>
      <c r="I53" s="50"/>
      <c r="J53" s="50"/>
      <c r="K53" s="50"/>
      <c r="L53" s="50"/>
      <c r="M53" s="87"/>
      <c r="N53" s="50"/>
      <c r="O53" s="88"/>
    </row>
    <row r="54" customHeight="1" spans="2:15">
      <c r="B54" s="49" t="s">
        <v>100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</row>
    <row r="55" customHeight="1" spans="2:15">
      <c r="B55" s="59" t="s">
        <v>58</v>
      </c>
      <c r="C55" s="59" t="s">
        <v>101</v>
      </c>
      <c r="D55" s="59"/>
      <c r="E55" s="59"/>
      <c r="F55" s="59"/>
      <c r="G55" s="59"/>
      <c r="H55" s="59" t="s">
        <v>28</v>
      </c>
      <c r="I55" s="59"/>
      <c r="J55" s="59"/>
      <c r="K55" s="59"/>
      <c r="L55" s="59"/>
    </row>
    <row r="56" customHeight="1" spans="2:15">
      <c r="B56" s="89">
        <v>1</v>
      </c>
      <c r="C56" s="90" t="s">
        <v>102</v>
      </c>
      <c r="D56" s="90"/>
      <c r="E56" s="90"/>
      <c r="F56" s="90"/>
      <c r="G56" s="90"/>
      <c r="H56" s="91" t="s">
        <v>103</v>
      </c>
      <c r="I56" s="92"/>
      <c r="J56" s="92"/>
      <c r="K56" s="92"/>
      <c r="L56" s="93"/>
    </row>
    <row r="57" customHeight="1" spans="2:15">
      <c r="B57" s="89">
        <v>2</v>
      </c>
      <c r="C57" s="94" t="s">
        <v>104</v>
      </c>
      <c r="D57" s="94"/>
      <c r="E57" s="94"/>
      <c r="F57" s="94"/>
      <c r="G57" s="94"/>
      <c r="H57" s="95"/>
      <c r="I57" s="96"/>
      <c r="J57" s="96"/>
      <c r="K57" s="96"/>
      <c r="L57" s="97"/>
    </row>
    <row r="58" customHeight="1" spans="2:15">
      <c r="B58" s="89">
        <v>3</v>
      </c>
      <c r="C58" s="94" t="s">
        <v>105</v>
      </c>
      <c r="D58" s="94"/>
      <c r="E58" s="94"/>
      <c r="F58" s="94"/>
      <c r="G58" s="94"/>
      <c r="H58" s="95"/>
      <c r="I58" s="96"/>
      <c r="J58" s="96"/>
      <c r="K58" s="96"/>
      <c r="L58" s="97"/>
    </row>
    <row r="59" customHeight="1" spans="2:15">
      <c r="B59" s="89">
        <v>4</v>
      </c>
      <c r="C59" s="94" t="s">
        <v>106</v>
      </c>
      <c r="D59" s="94"/>
      <c r="E59" s="94"/>
      <c r="F59" s="94"/>
      <c r="G59" s="94"/>
      <c r="H59" s="95"/>
      <c r="I59" s="96"/>
      <c r="J59" s="96"/>
      <c r="K59" s="96"/>
      <c r="L59" s="97"/>
    </row>
    <row r="60" customHeight="1" spans="2:15">
      <c r="B60" s="89">
        <v>5</v>
      </c>
      <c r="C60" s="98" t="s">
        <v>107</v>
      </c>
      <c r="D60" s="94"/>
      <c r="E60" s="94"/>
      <c r="F60" s="94"/>
      <c r="G60" s="94"/>
      <c r="H60" s="95"/>
      <c r="I60" s="96"/>
      <c r="J60" s="96"/>
      <c r="K60" s="96"/>
      <c r="L60" s="97"/>
    </row>
    <row r="61" ht="21" customHeight="1" spans="2:15">
      <c r="B61" s="89"/>
      <c r="C61" s="94"/>
      <c r="D61" s="94"/>
      <c r="E61" s="94"/>
      <c r="F61" s="94"/>
      <c r="G61" s="94"/>
      <c r="H61" s="99"/>
      <c r="I61" s="100"/>
      <c r="J61" s="100"/>
      <c r="K61" s="100"/>
      <c r="L61" s="101"/>
    </row>
    <row r="64" customHeight="1" spans="2:15">
      <c r="J64" s="102"/>
      <c r="K64" s="102"/>
    </row>
    <row r="65" customHeight="1" spans="10:11">
      <c r="J65" s="102"/>
      <c r="K65" s="102"/>
    </row>
  </sheetData>
  <mergeCells count="88">
    <mergeCell ref="B2:C2"/>
    <mergeCell ref="D2:L2"/>
    <mergeCell ref="B3:L3"/>
    <mergeCell ref="C4:F4"/>
    <mergeCell ref="I4:L4"/>
    <mergeCell ref="C5:F5"/>
    <mergeCell ref="I5:L5"/>
    <mergeCell ref="C6:F6"/>
    <mergeCell ref="G6:H6"/>
    <mergeCell ref="I6:L6"/>
    <mergeCell ref="B7:L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B32:L32"/>
    <mergeCell ref="C33:F33"/>
    <mergeCell ref="G33:H33"/>
    <mergeCell ref="I33:L33"/>
    <mergeCell ref="D34:F34"/>
    <mergeCell ref="D35:F35"/>
    <mergeCell ref="D36:F36"/>
    <mergeCell ref="D37:F37"/>
    <mergeCell ref="D38:F38"/>
    <mergeCell ref="D39:F39"/>
    <mergeCell ref="C42:D42"/>
    <mergeCell ref="E42:F42"/>
    <mergeCell ref="G42:H42"/>
    <mergeCell ref="K42:L42"/>
    <mergeCell ref="B43:L43"/>
    <mergeCell ref="B47:L47"/>
    <mergeCell ref="B54:L54"/>
    <mergeCell ref="C55:G55"/>
    <mergeCell ref="H55:L55"/>
    <mergeCell ref="C56:G56"/>
    <mergeCell ref="C57:G57"/>
    <mergeCell ref="C58:G58"/>
    <mergeCell ref="C59:G59"/>
    <mergeCell ref="B4:B5"/>
    <mergeCell ref="B8:B13"/>
    <mergeCell ref="B14:B19"/>
    <mergeCell ref="B20:B25"/>
    <mergeCell ref="B26:B31"/>
    <mergeCell ref="B34:B35"/>
    <mergeCell ref="B36:B39"/>
    <mergeCell ref="B40:B41"/>
    <mergeCell ref="B60:B61"/>
    <mergeCell ref="C36:C37"/>
    <mergeCell ref="C38:C39"/>
    <mergeCell ref="I36:I37"/>
    <mergeCell ref="I38:I39"/>
    <mergeCell ref="J36:J37"/>
    <mergeCell ref="J38:J39"/>
    <mergeCell ref="O15:O17"/>
    <mergeCell ref="O18:O20"/>
    <mergeCell ref="O21:O23"/>
    <mergeCell ref="C40:D41"/>
    <mergeCell ref="E40:F41"/>
    <mergeCell ref="G40:H41"/>
    <mergeCell ref="I40:L41"/>
    <mergeCell ref="H56:L61"/>
    <mergeCell ref="C60:G61"/>
    <mergeCell ref="G4:H5"/>
    <mergeCell ref="G34:H35"/>
    <mergeCell ref="I34:L35"/>
    <mergeCell ref="G36:H39"/>
    <mergeCell ref="K36:L37"/>
    <mergeCell ref="K38:L39"/>
  </mergeCells>
  <dataValidations count="1">
    <dataValidation type="list" allowBlank="1" showInputMessage="1" showErrorMessage="1" sqref="K15:K19 K21:K25 K27:K31">
      <formula1>$P$11:$P$12</formula1>
    </dataValidation>
  </dataValidation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3" name="Check Box 11" r:id="rId3">
              <controlPr defaultSize="0">
                <anchor moveWithCells="1">
                  <from>
                    <xdr:col>2</xdr:col>
                    <xdr:colOff>66675</xdr:colOff>
                    <xdr:row>3</xdr:row>
                    <xdr:rowOff>66675</xdr:rowOff>
                  </from>
                  <to>
                    <xdr:col>3</xdr:col>
                    <xdr:colOff>571500</xdr:colOff>
                    <xdr:row>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name="Check Box 12" r:id="rId4">
              <controlPr defaultSize="0">
                <anchor moveWithCells="1">
                  <from>
                    <xdr:col>2</xdr:col>
                    <xdr:colOff>66675</xdr:colOff>
                    <xdr:row>3</xdr:row>
                    <xdr:rowOff>295275</xdr:rowOff>
                  </from>
                  <to>
                    <xdr:col>3</xdr:col>
                    <xdr:colOff>571500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name="Check Box 13" r:id="rId5">
              <controlPr defaultSize="0">
                <anchor moveWithCells="1">
                  <from>
                    <xdr:col>2</xdr:col>
                    <xdr:colOff>66675</xdr:colOff>
                    <xdr:row>3</xdr:row>
                    <xdr:rowOff>533400</xdr:rowOff>
                  </from>
                  <to>
                    <xdr:col>3</xdr:col>
                    <xdr:colOff>571500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name="Check Box 14" r:id="rId6">
              <controlPr defaultSize="0">
                <anchor moveWithCells="1">
                  <from>
                    <xdr:col>8</xdr:col>
                    <xdr:colOff>85725</xdr:colOff>
                    <xdr:row>3</xdr:row>
                    <xdr:rowOff>47625</xdr:rowOff>
                  </from>
                  <to>
                    <xdr:col>9</xdr:col>
                    <xdr:colOff>771525</xdr:colOff>
                    <xdr:row>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name="Check Box 15" r:id="rId7">
              <controlPr defaultSize="0">
                <anchor moveWithCells="1">
                  <from>
                    <xdr:col>8</xdr:col>
                    <xdr:colOff>85725</xdr:colOff>
                    <xdr:row>3</xdr:row>
                    <xdr:rowOff>295275</xdr:rowOff>
                  </from>
                  <to>
                    <xdr:col>9</xdr:col>
                    <xdr:colOff>771525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name="Check Box 16" r:id="rId8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295275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name="Check Box 23" r:id="rId9">
              <controlPr defaultSize="0">
                <anchor moveWithCells="1">
                  <from>
                    <xdr:col>2</xdr:col>
                    <xdr:colOff>57150</xdr:colOff>
                    <xdr:row>31</xdr:row>
                    <xdr:rowOff>228600</xdr:rowOff>
                  </from>
                  <to>
                    <xdr:col>3</xdr:col>
                    <xdr:colOff>781050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name="Check Box 24" r:id="rId10">
              <controlPr defaultSize="0">
                <anchor moveWithCells="1">
                  <from>
                    <xdr:col>2</xdr:col>
                    <xdr:colOff>57150</xdr:colOff>
                    <xdr:row>32</xdr:row>
                    <xdr:rowOff>209550</xdr:rowOff>
                  </from>
                  <to>
                    <xdr:col>5</xdr:col>
                    <xdr:colOff>95250</xdr:colOff>
                    <xdr:row>32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name="Check Box 25" r:id="rId11">
              <controlPr defaultSize="0">
                <anchor moveWithCells="1">
                  <from>
                    <xdr:col>2</xdr:col>
                    <xdr:colOff>57150</xdr:colOff>
                    <xdr:row>32</xdr:row>
                    <xdr:rowOff>438150</xdr:rowOff>
                  </from>
                  <to>
                    <xdr:col>3</xdr:col>
                    <xdr:colOff>781050</xdr:colOff>
                    <xdr:row>32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name="Check Box 26" r:id="rId12">
              <controlPr defaultSize="0">
                <anchor moveWithCells="1">
                  <from>
                    <xdr:col>8</xdr:col>
                    <xdr:colOff>76200</xdr:colOff>
                    <xdr:row>31</xdr:row>
                    <xdr:rowOff>228600</xdr:rowOff>
                  </from>
                  <to>
                    <xdr:col>9</xdr:col>
                    <xdr:colOff>28575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name="Check Box 27" r:id="rId13">
              <controlPr defaultSize="0">
                <anchor moveWithCells="1">
                  <from>
                    <xdr:col>9</xdr:col>
                    <xdr:colOff>571500</xdr:colOff>
                    <xdr:row>31</xdr:row>
                    <xdr:rowOff>228600</xdr:rowOff>
                  </from>
                  <to>
                    <xdr:col>10</xdr:col>
                    <xdr:colOff>581025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name="Check Box 28" r:id="rId14">
              <controlPr defaultSize="0">
                <anchor moveWithCells="1">
                  <from>
                    <xdr:col>8</xdr:col>
                    <xdr:colOff>76200</xdr:colOff>
                    <xdr:row>32</xdr:row>
                    <xdr:rowOff>219075</xdr:rowOff>
                  </from>
                  <to>
                    <xdr:col>9</xdr:col>
                    <xdr:colOff>28575</xdr:colOff>
                    <xdr:row>32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name="Check Box 29" r:id="rId15">
              <controlPr defaultSize="0">
                <anchor moveWithCells="1">
                  <from>
                    <xdr:col>9</xdr:col>
                    <xdr:colOff>571500</xdr:colOff>
                    <xdr:row>32</xdr:row>
                    <xdr:rowOff>219075</xdr:rowOff>
                  </from>
                  <to>
                    <xdr:col>10</xdr:col>
                    <xdr:colOff>581025</xdr:colOff>
                    <xdr:row>32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name="Check Box 30" r:id="rId16">
              <controlPr defaultSize="0">
                <anchor moveWithCells="1">
                  <from>
                    <xdr:col>10</xdr:col>
                    <xdr:colOff>962025</xdr:colOff>
                    <xdr:row>32</xdr:row>
                    <xdr:rowOff>209550</xdr:rowOff>
                  </from>
                  <to>
                    <xdr:col>11</xdr:col>
                    <xdr:colOff>1181100</xdr:colOff>
                    <xdr:row>32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name="Check Box 31" r:id="rId17">
              <controlPr defaultSize="0">
                <anchor moveWithCells="1">
                  <from>
                    <xdr:col>8</xdr:col>
                    <xdr:colOff>76200</xdr:colOff>
                    <xdr:row>32</xdr:row>
                    <xdr:rowOff>466725</xdr:rowOff>
                  </from>
                  <to>
                    <xdr:col>9</xdr:col>
                    <xdr:colOff>219075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name="Check Box 33" r:id="rId18">
              <controlPr defaultSize="0">
                <anchor moveWithCells="1">
                  <from>
                    <xdr:col>3</xdr:col>
                    <xdr:colOff>76200</xdr:colOff>
                    <xdr:row>33</xdr:row>
                    <xdr:rowOff>0</xdr:rowOff>
                  </from>
                  <to>
                    <xdr:col>4</xdr:col>
                    <xdr:colOff>704850</xdr:colOff>
                    <xdr:row>33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name="Check Box 34" r:id="rId19">
              <controlPr defaultSize="0">
                <anchor moveWithCells="1">
                  <from>
                    <xdr:col>3</xdr:col>
                    <xdr:colOff>76200</xdr:colOff>
                    <xdr:row>33</xdr:row>
                    <xdr:rowOff>219075</xdr:rowOff>
                  </from>
                  <to>
                    <xdr:col>4</xdr:col>
                    <xdr:colOff>704850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name="Check Box 35" r:id="rId20">
              <controlPr defaultSize="0">
                <anchor moveWithCells="1">
                  <from>
                    <xdr:col>3</xdr:col>
                    <xdr:colOff>76200</xdr:colOff>
                    <xdr:row>34</xdr:row>
                    <xdr:rowOff>0</xdr:rowOff>
                  </from>
                  <to>
                    <xdr:col>4</xdr:col>
                    <xdr:colOff>257175</xdr:colOff>
                    <xdr:row>34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name="Check Box 36" r:id="rId21">
              <controlPr defaultSize="0">
                <anchor moveWithCells="1">
                  <from>
                    <xdr:col>3</xdr:col>
                    <xdr:colOff>76200</xdr:colOff>
                    <xdr:row>34</xdr:row>
                    <xdr:rowOff>238125</xdr:rowOff>
                  </from>
                  <to>
                    <xdr:col>4</xdr:col>
                    <xdr:colOff>257175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name="Check Box 37" r:id="rId22">
              <controlPr defaultSize="0">
                <anchor moveWithCells="1">
                  <from>
                    <xdr:col>8</xdr:col>
                    <xdr:colOff>57150</xdr:colOff>
                    <xdr:row>33</xdr:row>
                    <xdr:rowOff>28575</xdr:rowOff>
                  </from>
                  <to>
                    <xdr:col>10</xdr:col>
                    <xdr:colOff>295275</xdr:colOff>
                    <xdr:row>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name="Check Box 41" r:id="rId23">
              <controlPr defaultSize="0">
                <anchor moveWithCells="1">
                  <from>
                    <xdr:col>8</xdr:col>
                    <xdr:colOff>57150</xdr:colOff>
                    <xdr:row>33</xdr:row>
                    <xdr:rowOff>247650</xdr:rowOff>
                  </from>
                  <to>
                    <xdr:col>10</xdr:col>
                    <xdr:colOff>295275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name="Check Box 42" r:id="rId24">
              <controlPr defaultSize="0">
                <anchor moveWithCells="1">
                  <from>
                    <xdr:col>8</xdr:col>
                    <xdr:colOff>57150</xdr:colOff>
                    <xdr:row>33</xdr:row>
                    <xdr:rowOff>466725</xdr:rowOff>
                  </from>
                  <to>
                    <xdr:col>10</xdr:col>
                    <xdr:colOff>619125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name="Check Box 43" r:id="rId25">
              <controlPr defaultSize="0">
                <anchor moveWithCells="1">
                  <from>
                    <xdr:col>8</xdr:col>
                    <xdr:colOff>57150</xdr:colOff>
                    <xdr:row>34</xdr:row>
                    <xdr:rowOff>200025</xdr:rowOff>
                  </from>
                  <to>
                    <xdr:col>11</xdr:col>
                    <xdr:colOff>180975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name="Check Box 44" r:id="rId26">
              <controlPr defaultSize="0">
                <anchor moveWithCells="1">
                  <from>
                    <xdr:col>3</xdr:col>
                    <xdr:colOff>66675</xdr:colOff>
                    <xdr:row>35</xdr:row>
                    <xdr:rowOff>0</xdr:rowOff>
                  </from>
                  <to>
                    <xdr:col>5</xdr:col>
                    <xdr:colOff>28575</xdr:colOff>
                    <xdr:row>35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name="Check Box 45" r:id="rId27">
              <controlPr defaultSize="0">
                <anchor moveWithCells="1">
                  <from>
                    <xdr:col>3</xdr:col>
                    <xdr:colOff>66675</xdr:colOff>
                    <xdr:row>35</xdr:row>
                    <xdr:rowOff>219075</xdr:rowOff>
                  </from>
                  <to>
                    <xdr:col>5</xdr:col>
                    <xdr:colOff>28575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name="Check Box 46" r:id="rId28">
              <controlPr defaultSize="0">
                <anchor moveWithCells="1">
                  <from>
                    <xdr:col>4</xdr:col>
                    <xdr:colOff>495300</xdr:colOff>
                    <xdr:row>35</xdr:row>
                    <xdr:rowOff>219075</xdr:rowOff>
                  </from>
                  <to>
                    <xdr:col>5</xdr:col>
                    <xdr:colOff>542925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name="Check Box 52" r:id="rId29">
              <controlPr defaultSize="0">
                <anchor moveWithCells="1">
                  <from>
                    <xdr:col>3</xdr:col>
                    <xdr:colOff>57150</xdr:colOff>
                    <xdr:row>36</xdr:row>
                    <xdr:rowOff>257175</xdr:rowOff>
                  </from>
                  <to>
                    <xdr:col>4</xdr:col>
                    <xdr:colOff>514350</xdr:colOff>
                    <xdr:row>37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name="Check Box 53" r:id="rId30">
              <controlPr defaultSize="0">
                <anchor moveWithCells="1">
                  <from>
                    <xdr:col>3</xdr:col>
                    <xdr:colOff>57150</xdr:colOff>
                    <xdr:row>37</xdr:row>
                    <xdr:rowOff>180975</xdr:rowOff>
                  </from>
                  <to>
                    <xdr:col>4</xdr:col>
                    <xdr:colOff>514350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name="Check Box 54" r:id="rId31">
              <controlPr defaultSize="0">
                <anchor moveWithCells="1">
                  <from>
                    <xdr:col>4</xdr:col>
                    <xdr:colOff>495300</xdr:colOff>
                    <xdr:row>37</xdr:row>
                    <xdr:rowOff>180975</xdr:rowOff>
                  </from>
                  <to>
                    <xdr:col>5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name="Check Box 56" r:id="rId32">
              <controlPr defaultSize="0">
                <anchor moveWithCells="1">
                  <from>
                    <xdr:col>9</xdr:col>
                    <xdr:colOff>38100</xdr:colOff>
                    <xdr:row>35</xdr:row>
                    <xdr:rowOff>0</xdr:rowOff>
                  </from>
                  <to>
                    <xdr:col>9</xdr:col>
                    <xdr:colOff>771525</xdr:colOff>
                    <xdr:row>35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name="Check Box 57" r:id="rId33">
              <controlPr defaultSize="0">
                <anchor moveWithCells="1">
                  <from>
                    <xdr:col>9</xdr:col>
                    <xdr:colOff>38100</xdr:colOff>
                    <xdr:row>35</xdr:row>
                    <xdr:rowOff>228600</xdr:rowOff>
                  </from>
                  <to>
                    <xdr:col>9</xdr:col>
                    <xdr:colOff>762000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name="Check Box 62" r:id="rId34">
              <controlPr defaultSize="0">
                <anchor moveWithCells="1">
                  <from>
                    <xdr:col>2</xdr:col>
                    <xdr:colOff>57150</xdr:colOff>
                    <xdr:row>38</xdr:row>
                    <xdr:rowOff>295275</xdr:rowOff>
                  </from>
                  <to>
                    <xdr:col>2</xdr:col>
                    <xdr:colOff>828675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name="Check Box 63" r:id="rId35">
              <controlPr defaultSize="0">
                <anchor moveWithCells="1">
                  <from>
                    <xdr:col>2</xdr:col>
                    <xdr:colOff>57150</xdr:colOff>
                    <xdr:row>39</xdr:row>
                    <xdr:rowOff>190500</xdr:rowOff>
                  </from>
                  <to>
                    <xdr:col>3</xdr:col>
                    <xdr:colOff>142875</xdr:colOff>
                    <xdr:row>39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name="Check Box 68" r:id="rId36">
              <controlPr defaultSize="0">
                <anchor moveWithCells="1">
                  <from>
                    <xdr:col>2</xdr:col>
                    <xdr:colOff>47625</xdr:colOff>
                    <xdr:row>39</xdr:row>
                    <xdr:rowOff>409575</xdr:rowOff>
                  </from>
                  <to>
                    <xdr:col>2</xdr:col>
                    <xdr:colOff>828675</xdr:colOff>
                    <xdr:row>40</xdr:row>
                    <xdr:rowOff>53975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name="Check Box 69" r:id="rId37">
              <controlPr defaultSize="0">
                <anchor moveWithCells="1">
                  <from>
                    <xdr:col>2</xdr:col>
                    <xdr:colOff>47625</xdr:colOff>
                    <xdr:row>40</xdr:row>
                    <xdr:rowOff>142875</xdr:rowOff>
                  </from>
                  <to>
                    <xdr:col>3</xdr:col>
                    <xdr:colOff>771525</xdr:colOff>
                    <xdr:row>40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name="Check Box 70" r:id="rId38">
              <controlPr defaultSize="0">
                <anchor moveWithCells="1">
                  <from>
                    <xdr:col>8</xdr:col>
                    <xdr:colOff>47625</xdr:colOff>
                    <xdr:row>39</xdr:row>
                    <xdr:rowOff>28575</xdr:rowOff>
                  </from>
                  <to>
                    <xdr:col>10</xdr:col>
                    <xdr:colOff>295275</xdr:colOff>
                    <xdr:row>39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name="Check Box 71" r:id="rId39">
              <controlPr defaultSize="0">
                <anchor moveWithCells="1">
                  <from>
                    <xdr:col>8</xdr:col>
                    <xdr:colOff>47625</xdr:colOff>
                    <xdr:row>39</xdr:row>
                    <xdr:rowOff>257175</xdr:rowOff>
                  </from>
                  <to>
                    <xdr:col>11</xdr:col>
                    <xdr:colOff>523875</xdr:colOff>
                    <xdr:row>39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name="Check Box 72" r:id="rId40">
              <controlPr defaultSize="0">
                <anchor moveWithCells="1">
                  <from>
                    <xdr:col>8</xdr:col>
                    <xdr:colOff>47625</xdr:colOff>
                    <xdr:row>40</xdr:row>
                    <xdr:rowOff>38100</xdr:rowOff>
                  </from>
                  <to>
                    <xdr:col>10</xdr:col>
                    <xdr:colOff>619125</xdr:colOff>
                    <xdr:row>40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name="Check Box 74" r:id="rId41">
              <controlPr defaultSize="0">
                <anchor moveWithCells="1">
                  <from>
                    <xdr:col>2</xdr:col>
                    <xdr:colOff>28575</xdr:colOff>
                    <xdr:row>41</xdr:row>
                    <xdr:rowOff>57150</xdr:rowOff>
                  </from>
                  <to>
                    <xdr:col>3</xdr:col>
                    <xdr:colOff>533400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name="Check Box 75" r:id="rId42">
              <controlPr defaultSize="0">
                <anchor moveWithCells="1">
                  <from>
                    <xdr:col>6</xdr:col>
                    <xdr:colOff>95250</xdr:colOff>
                    <xdr:row>41</xdr:row>
                    <xdr:rowOff>28575</xdr:rowOff>
                  </from>
                  <to>
                    <xdr:col>7</xdr:col>
                    <xdr:colOff>504825</xdr:colOff>
                    <xdr:row>41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name="Check Box 76" r:id="rId43">
              <controlPr defaultSize="0">
                <anchor moveWithCells="1">
                  <from>
                    <xdr:col>9</xdr:col>
                    <xdr:colOff>171450</xdr:colOff>
                    <xdr:row>41</xdr:row>
                    <xdr:rowOff>57150</xdr:rowOff>
                  </from>
                  <to>
                    <xdr:col>10</xdr:col>
                    <xdr:colOff>0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name="Check Box 81" r:id="rId44">
              <controlPr defaultSize="0">
                <anchor moveWithCells="1">
                  <from>
                    <xdr:col>9</xdr:col>
                    <xdr:colOff>47625</xdr:colOff>
                    <xdr:row>36</xdr:row>
                    <xdr:rowOff>19050</xdr:rowOff>
                  </from>
                  <to>
                    <xdr:col>9</xdr:col>
                    <xdr:colOff>771525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name="Check Box 82" r:id="rId45">
              <controlPr defaultSize="0">
                <anchor moveWithCells="1">
                  <from>
                    <xdr:col>9</xdr:col>
                    <xdr:colOff>38100</xdr:colOff>
                    <xdr:row>37</xdr:row>
                    <xdr:rowOff>0</xdr:rowOff>
                  </from>
                  <to>
                    <xdr:col>9</xdr:col>
                    <xdr:colOff>771525</xdr:colOff>
                    <xdr:row>37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name="Check Box 83" r:id="rId46">
              <controlPr defaultSize="0">
                <anchor moveWithCells="1">
                  <from>
                    <xdr:col>9</xdr:col>
                    <xdr:colOff>38100</xdr:colOff>
                    <xdr:row>37</xdr:row>
                    <xdr:rowOff>228600</xdr:rowOff>
                  </from>
                  <to>
                    <xdr:col>9</xdr:col>
                    <xdr:colOff>762000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name="Check Box 84" r:id="rId47">
              <controlPr defaultSize="0">
                <anchor moveWithCells="1">
                  <from>
                    <xdr:col>9</xdr:col>
                    <xdr:colOff>47625</xdr:colOff>
                    <xdr:row>38</xdr:row>
                    <xdr:rowOff>19050</xdr:rowOff>
                  </from>
                  <to>
                    <xdr:col>9</xdr:col>
                    <xdr:colOff>771525</xdr:colOff>
                    <xdr:row>38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name="Check Box 85" r:id="rId48">
              <controlPr defaultSize="0">
                <anchor moveWithCells="1">
                  <from>
                    <xdr:col>2</xdr:col>
                    <xdr:colOff>904875</xdr:colOff>
                    <xdr:row>38</xdr:row>
                    <xdr:rowOff>295275</xdr:rowOff>
                  </from>
                  <to>
                    <xdr:col>3</xdr:col>
                    <xdr:colOff>714375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name="Check Box 86" r:id="rId49">
              <controlPr defaultSize="0">
                <anchor moveWithCells="1">
                  <from>
                    <xdr:col>2</xdr:col>
                    <xdr:colOff>66675</xdr:colOff>
                    <xdr:row>3</xdr:row>
                    <xdr:rowOff>66675</xdr:rowOff>
                  </from>
                  <to>
                    <xdr:col>3</xdr:col>
                    <xdr:colOff>571500</xdr:colOff>
                    <xdr:row>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name="Check Box 87" r:id="rId50">
              <controlPr defaultSize="0">
                <anchor moveWithCells="1">
                  <from>
                    <xdr:col>2</xdr:col>
                    <xdr:colOff>66675</xdr:colOff>
                    <xdr:row>3</xdr:row>
                    <xdr:rowOff>295275</xdr:rowOff>
                  </from>
                  <to>
                    <xdr:col>3</xdr:col>
                    <xdr:colOff>571500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name="Check Box 88" r:id="rId51">
              <controlPr defaultSize="0">
                <anchor moveWithCells="1">
                  <from>
                    <xdr:col>2</xdr:col>
                    <xdr:colOff>66675</xdr:colOff>
                    <xdr:row>3</xdr:row>
                    <xdr:rowOff>533400</xdr:rowOff>
                  </from>
                  <to>
                    <xdr:col>3</xdr:col>
                    <xdr:colOff>571500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name="Check Box 89" r:id="rId52">
              <controlPr defaultSize="0">
                <anchor moveWithCells="1">
                  <from>
                    <xdr:col>8</xdr:col>
                    <xdr:colOff>85725</xdr:colOff>
                    <xdr:row>3</xdr:row>
                    <xdr:rowOff>47625</xdr:rowOff>
                  </from>
                  <to>
                    <xdr:col>9</xdr:col>
                    <xdr:colOff>771525</xdr:colOff>
                    <xdr:row>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name="Check Box 90" r:id="rId53">
              <controlPr defaultSize="0">
                <anchor moveWithCells="1">
                  <from>
                    <xdr:col>8</xdr:col>
                    <xdr:colOff>85725</xdr:colOff>
                    <xdr:row>3</xdr:row>
                    <xdr:rowOff>295275</xdr:rowOff>
                  </from>
                  <to>
                    <xdr:col>9</xdr:col>
                    <xdr:colOff>771525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name="Check Box 91" r:id="rId54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295275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name="Check Box 92" r:id="rId55">
              <controlPr defaultSize="0">
                <anchor moveWithCells="1">
                  <from>
                    <xdr:col>2</xdr:col>
                    <xdr:colOff>57150</xdr:colOff>
                    <xdr:row>31</xdr:row>
                    <xdr:rowOff>228600</xdr:rowOff>
                  </from>
                  <to>
                    <xdr:col>3</xdr:col>
                    <xdr:colOff>781050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name="Check Box 93" r:id="rId56">
              <controlPr defaultSize="0">
                <anchor moveWithCells="1">
                  <from>
                    <xdr:col>2</xdr:col>
                    <xdr:colOff>57150</xdr:colOff>
                    <xdr:row>32</xdr:row>
                    <xdr:rowOff>209550</xdr:rowOff>
                  </from>
                  <to>
                    <xdr:col>5</xdr:col>
                    <xdr:colOff>95250</xdr:colOff>
                    <xdr:row>32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name="Check Box 94" r:id="rId57">
              <controlPr defaultSize="0">
                <anchor moveWithCells="1">
                  <from>
                    <xdr:col>2</xdr:col>
                    <xdr:colOff>57150</xdr:colOff>
                    <xdr:row>32</xdr:row>
                    <xdr:rowOff>438150</xdr:rowOff>
                  </from>
                  <to>
                    <xdr:col>3</xdr:col>
                    <xdr:colOff>781050</xdr:colOff>
                    <xdr:row>32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name="Check Box 95" r:id="rId58">
              <controlPr defaultSize="0">
                <anchor moveWithCells="1">
                  <from>
                    <xdr:col>8</xdr:col>
                    <xdr:colOff>76200</xdr:colOff>
                    <xdr:row>31</xdr:row>
                    <xdr:rowOff>228600</xdr:rowOff>
                  </from>
                  <to>
                    <xdr:col>9</xdr:col>
                    <xdr:colOff>28575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name="Check Box 96" r:id="rId59">
              <controlPr defaultSize="0">
                <anchor moveWithCells="1">
                  <from>
                    <xdr:col>9</xdr:col>
                    <xdr:colOff>571500</xdr:colOff>
                    <xdr:row>31</xdr:row>
                    <xdr:rowOff>228600</xdr:rowOff>
                  </from>
                  <to>
                    <xdr:col>10</xdr:col>
                    <xdr:colOff>581025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name="Check Box 97" r:id="rId60">
              <controlPr defaultSize="0">
                <anchor moveWithCells="1">
                  <from>
                    <xdr:col>8</xdr:col>
                    <xdr:colOff>76200</xdr:colOff>
                    <xdr:row>32</xdr:row>
                    <xdr:rowOff>219075</xdr:rowOff>
                  </from>
                  <to>
                    <xdr:col>9</xdr:col>
                    <xdr:colOff>28575</xdr:colOff>
                    <xdr:row>32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name="Check Box 98" r:id="rId61">
              <controlPr defaultSize="0">
                <anchor moveWithCells="1">
                  <from>
                    <xdr:col>9</xdr:col>
                    <xdr:colOff>571500</xdr:colOff>
                    <xdr:row>32</xdr:row>
                    <xdr:rowOff>219075</xdr:rowOff>
                  </from>
                  <to>
                    <xdr:col>10</xdr:col>
                    <xdr:colOff>581025</xdr:colOff>
                    <xdr:row>32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name="Check Box 99" r:id="rId62">
              <controlPr defaultSize="0">
                <anchor moveWithCells="1">
                  <from>
                    <xdr:col>10</xdr:col>
                    <xdr:colOff>962025</xdr:colOff>
                    <xdr:row>32</xdr:row>
                    <xdr:rowOff>209550</xdr:rowOff>
                  </from>
                  <to>
                    <xdr:col>11</xdr:col>
                    <xdr:colOff>1181100</xdr:colOff>
                    <xdr:row>32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name="Check Box 100" r:id="rId63">
              <controlPr defaultSize="0">
                <anchor moveWithCells="1">
                  <from>
                    <xdr:col>8</xdr:col>
                    <xdr:colOff>76200</xdr:colOff>
                    <xdr:row>32</xdr:row>
                    <xdr:rowOff>466725</xdr:rowOff>
                  </from>
                  <to>
                    <xdr:col>9</xdr:col>
                    <xdr:colOff>219075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name="Check Box 101" r:id="rId64">
              <controlPr defaultSize="0">
                <anchor moveWithCells="1">
                  <from>
                    <xdr:col>3</xdr:col>
                    <xdr:colOff>76200</xdr:colOff>
                    <xdr:row>33</xdr:row>
                    <xdr:rowOff>0</xdr:rowOff>
                  </from>
                  <to>
                    <xdr:col>4</xdr:col>
                    <xdr:colOff>704850</xdr:colOff>
                    <xdr:row>33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name="Check Box 102" r:id="rId65">
              <controlPr defaultSize="0">
                <anchor moveWithCells="1">
                  <from>
                    <xdr:col>3</xdr:col>
                    <xdr:colOff>76200</xdr:colOff>
                    <xdr:row>33</xdr:row>
                    <xdr:rowOff>219075</xdr:rowOff>
                  </from>
                  <to>
                    <xdr:col>4</xdr:col>
                    <xdr:colOff>704850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name="Check Box 103" r:id="rId66">
              <controlPr defaultSize="0">
                <anchor moveWithCells="1">
                  <from>
                    <xdr:col>3</xdr:col>
                    <xdr:colOff>76200</xdr:colOff>
                    <xdr:row>34</xdr:row>
                    <xdr:rowOff>0</xdr:rowOff>
                  </from>
                  <to>
                    <xdr:col>4</xdr:col>
                    <xdr:colOff>257175</xdr:colOff>
                    <xdr:row>34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name="Check Box 104" r:id="rId67">
              <controlPr defaultSize="0">
                <anchor moveWithCells="1">
                  <from>
                    <xdr:col>3</xdr:col>
                    <xdr:colOff>76200</xdr:colOff>
                    <xdr:row>34</xdr:row>
                    <xdr:rowOff>238125</xdr:rowOff>
                  </from>
                  <to>
                    <xdr:col>4</xdr:col>
                    <xdr:colOff>257175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name="Check Box 105" r:id="rId68">
              <controlPr defaultSize="0">
                <anchor moveWithCells="1">
                  <from>
                    <xdr:col>8</xdr:col>
                    <xdr:colOff>57150</xdr:colOff>
                    <xdr:row>33</xdr:row>
                    <xdr:rowOff>28575</xdr:rowOff>
                  </from>
                  <to>
                    <xdr:col>10</xdr:col>
                    <xdr:colOff>295275</xdr:colOff>
                    <xdr:row>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name="Check Box 106" r:id="rId69">
              <controlPr defaultSize="0">
                <anchor moveWithCells="1">
                  <from>
                    <xdr:col>8</xdr:col>
                    <xdr:colOff>57150</xdr:colOff>
                    <xdr:row>33</xdr:row>
                    <xdr:rowOff>247650</xdr:rowOff>
                  </from>
                  <to>
                    <xdr:col>10</xdr:col>
                    <xdr:colOff>295275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name="Check Box 107" r:id="rId70">
              <controlPr defaultSize="0">
                <anchor moveWithCells="1">
                  <from>
                    <xdr:col>8</xdr:col>
                    <xdr:colOff>57150</xdr:colOff>
                    <xdr:row>33</xdr:row>
                    <xdr:rowOff>466725</xdr:rowOff>
                  </from>
                  <to>
                    <xdr:col>10</xdr:col>
                    <xdr:colOff>619125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name="Check Box 108" r:id="rId71">
              <controlPr defaultSize="0">
                <anchor moveWithCells="1">
                  <from>
                    <xdr:col>8</xdr:col>
                    <xdr:colOff>57150</xdr:colOff>
                    <xdr:row>34</xdr:row>
                    <xdr:rowOff>200025</xdr:rowOff>
                  </from>
                  <to>
                    <xdr:col>11</xdr:col>
                    <xdr:colOff>180975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name="Check Box 109" r:id="rId72">
              <controlPr defaultSize="0">
                <anchor moveWithCells="1">
                  <from>
                    <xdr:col>3</xdr:col>
                    <xdr:colOff>66675</xdr:colOff>
                    <xdr:row>35</xdr:row>
                    <xdr:rowOff>0</xdr:rowOff>
                  </from>
                  <to>
                    <xdr:col>5</xdr:col>
                    <xdr:colOff>28575</xdr:colOff>
                    <xdr:row>35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name="Check Box 110" r:id="rId73">
              <controlPr defaultSize="0">
                <anchor moveWithCells="1">
                  <from>
                    <xdr:col>3</xdr:col>
                    <xdr:colOff>66675</xdr:colOff>
                    <xdr:row>35</xdr:row>
                    <xdr:rowOff>219075</xdr:rowOff>
                  </from>
                  <to>
                    <xdr:col>5</xdr:col>
                    <xdr:colOff>28575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name="Check Box 111" r:id="rId74">
              <controlPr defaultSize="0">
                <anchor moveWithCells="1">
                  <from>
                    <xdr:col>4</xdr:col>
                    <xdr:colOff>495300</xdr:colOff>
                    <xdr:row>35</xdr:row>
                    <xdr:rowOff>219075</xdr:rowOff>
                  </from>
                  <to>
                    <xdr:col>5</xdr:col>
                    <xdr:colOff>542925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name="Check Box 112" r:id="rId75">
              <controlPr defaultSize="0">
                <anchor moveWithCells="1">
                  <from>
                    <xdr:col>3</xdr:col>
                    <xdr:colOff>57150</xdr:colOff>
                    <xdr:row>36</xdr:row>
                    <xdr:rowOff>257175</xdr:rowOff>
                  </from>
                  <to>
                    <xdr:col>4</xdr:col>
                    <xdr:colOff>514350</xdr:colOff>
                    <xdr:row>37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name="Check Box 113" r:id="rId76">
              <controlPr defaultSize="0">
                <anchor moveWithCells="1">
                  <from>
                    <xdr:col>3</xdr:col>
                    <xdr:colOff>57150</xdr:colOff>
                    <xdr:row>37</xdr:row>
                    <xdr:rowOff>180975</xdr:rowOff>
                  </from>
                  <to>
                    <xdr:col>4</xdr:col>
                    <xdr:colOff>514350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name="Check Box 114" r:id="rId77">
              <controlPr defaultSize="0">
                <anchor moveWithCells="1">
                  <from>
                    <xdr:col>4</xdr:col>
                    <xdr:colOff>495300</xdr:colOff>
                    <xdr:row>37</xdr:row>
                    <xdr:rowOff>180975</xdr:rowOff>
                  </from>
                  <to>
                    <xdr:col>5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name="Check Box 115" r:id="rId78">
              <controlPr defaultSize="0">
                <anchor moveWithCells="1">
                  <from>
                    <xdr:col>9</xdr:col>
                    <xdr:colOff>38100</xdr:colOff>
                    <xdr:row>35</xdr:row>
                    <xdr:rowOff>0</xdr:rowOff>
                  </from>
                  <to>
                    <xdr:col>9</xdr:col>
                    <xdr:colOff>771525</xdr:colOff>
                    <xdr:row>35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name="Check Box 116" r:id="rId79">
              <controlPr defaultSize="0">
                <anchor moveWithCells="1">
                  <from>
                    <xdr:col>9</xdr:col>
                    <xdr:colOff>38100</xdr:colOff>
                    <xdr:row>35</xdr:row>
                    <xdr:rowOff>228600</xdr:rowOff>
                  </from>
                  <to>
                    <xdr:col>9</xdr:col>
                    <xdr:colOff>762000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name="Check Box 117" r:id="rId80">
              <controlPr defaultSize="0">
                <anchor moveWithCells="1">
                  <from>
                    <xdr:col>2</xdr:col>
                    <xdr:colOff>57150</xdr:colOff>
                    <xdr:row>38</xdr:row>
                    <xdr:rowOff>295275</xdr:rowOff>
                  </from>
                  <to>
                    <xdr:col>2</xdr:col>
                    <xdr:colOff>828675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name="Check Box 118" r:id="rId81">
              <controlPr defaultSize="0">
                <anchor moveWithCells="1">
                  <from>
                    <xdr:col>2</xdr:col>
                    <xdr:colOff>57150</xdr:colOff>
                    <xdr:row>39</xdr:row>
                    <xdr:rowOff>190500</xdr:rowOff>
                  </from>
                  <to>
                    <xdr:col>3</xdr:col>
                    <xdr:colOff>142875</xdr:colOff>
                    <xdr:row>39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name="Check Box 119" r:id="rId82">
              <controlPr defaultSize="0">
                <anchor moveWithCells="1">
                  <from>
                    <xdr:col>2</xdr:col>
                    <xdr:colOff>47625</xdr:colOff>
                    <xdr:row>39</xdr:row>
                    <xdr:rowOff>409575</xdr:rowOff>
                  </from>
                  <to>
                    <xdr:col>2</xdr:col>
                    <xdr:colOff>828675</xdr:colOff>
                    <xdr:row>40</xdr:row>
                    <xdr:rowOff>53975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name="Check Box 120" r:id="rId83">
              <controlPr defaultSize="0">
                <anchor moveWithCells="1">
                  <from>
                    <xdr:col>2</xdr:col>
                    <xdr:colOff>47625</xdr:colOff>
                    <xdr:row>40</xdr:row>
                    <xdr:rowOff>142875</xdr:rowOff>
                  </from>
                  <to>
                    <xdr:col>3</xdr:col>
                    <xdr:colOff>771525</xdr:colOff>
                    <xdr:row>40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name="Check Box 121" r:id="rId84">
              <controlPr defaultSize="0">
                <anchor moveWithCells="1">
                  <from>
                    <xdr:col>8</xdr:col>
                    <xdr:colOff>47625</xdr:colOff>
                    <xdr:row>39</xdr:row>
                    <xdr:rowOff>28575</xdr:rowOff>
                  </from>
                  <to>
                    <xdr:col>10</xdr:col>
                    <xdr:colOff>295275</xdr:colOff>
                    <xdr:row>39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name="Check Box 122" r:id="rId85">
              <controlPr defaultSize="0">
                <anchor moveWithCells="1">
                  <from>
                    <xdr:col>8</xdr:col>
                    <xdr:colOff>47625</xdr:colOff>
                    <xdr:row>39</xdr:row>
                    <xdr:rowOff>257175</xdr:rowOff>
                  </from>
                  <to>
                    <xdr:col>11</xdr:col>
                    <xdr:colOff>523875</xdr:colOff>
                    <xdr:row>39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name="Check Box 123" r:id="rId86">
              <controlPr defaultSize="0">
                <anchor moveWithCells="1">
                  <from>
                    <xdr:col>8</xdr:col>
                    <xdr:colOff>47625</xdr:colOff>
                    <xdr:row>40</xdr:row>
                    <xdr:rowOff>38100</xdr:rowOff>
                  </from>
                  <to>
                    <xdr:col>10</xdr:col>
                    <xdr:colOff>619125</xdr:colOff>
                    <xdr:row>40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name="Check Box 124" r:id="rId87">
              <controlPr defaultSize="0">
                <anchor moveWithCells="1">
                  <from>
                    <xdr:col>2</xdr:col>
                    <xdr:colOff>28575</xdr:colOff>
                    <xdr:row>41</xdr:row>
                    <xdr:rowOff>57150</xdr:rowOff>
                  </from>
                  <to>
                    <xdr:col>3</xdr:col>
                    <xdr:colOff>533400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name="Check Box 125" r:id="rId88">
              <controlPr defaultSize="0">
                <anchor moveWithCells="1">
                  <from>
                    <xdr:col>6</xdr:col>
                    <xdr:colOff>95250</xdr:colOff>
                    <xdr:row>41</xdr:row>
                    <xdr:rowOff>28575</xdr:rowOff>
                  </from>
                  <to>
                    <xdr:col>7</xdr:col>
                    <xdr:colOff>504825</xdr:colOff>
                    <xdr:row>41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name="Check Box 126" r:id="rId89">
              <controlPr defaultSize="0">
                <anchor moveWithCells="1">
                  <from>
                    <xdr:col>9</xdr:col>
                    <xdr:colOff>171450</xdr:colOff>
                    <xdr:row>41</xdr:row>
                    <xdr:rowOff>57150</xdr:rowOff>
                  </from>
                  <to>
                    <xdr:col>10</xdr:col>
                    <xdr:colOff>0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name="Check Box 127" r:id="rId90">
              <controlPr defaultSize="0">
                <anchor moveWithCells="1">
                  <from>
                    <xdr:col>9</xdr:col>
                    <xdr:colOff>47625</xdr:colOff>
                    <xdr:row>36</xdr:row>
                    <xdr:rowOff>19050</xdr:rowOff>
                  </from>
                  <to>
                    <xdr:col>9</xdr:col>
                    <xdr:colOff>771525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name="Check Box 128" r:id="rId91">
              <controlPr defaultSize="0">
                <anchor moveWithCells="1">
                  <from>
                    <xdr:col>9</xdr:col>
                    <xdr:colOff>38100</xdr:colOff>
                    <xdr:row>37</xdr:row>
                    <xdr:rowOff>0</xdr:rowOff>
                  </from>
                  <to>
                    <xdr:col>9</xdr:col>
                    <xdr:colOff>771525</xdr:colOff>
                    <xdr:row>37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name="Check Box 129" r:id="rId92">
              <controlPr defaultSize="0">
                <anchor moveWithCells="1">
                  <from>
                    <xdr:col>9</xdr:col>
                    <xdr:colOff>38100</xdr:colOff>
                    <xdr:row>37</xdr:row>
                    <xdr:rowOff>228600</xdr:rowOff>
                  </from>
                  <to>
                    <xdr:col>9</xdr:col>
                    <xdr:colOff>762000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name="Check Box 130" r:id="rId93">
              <controlPr defaultSize="0">
                <anchor moveWithCells="1">
                  <from>
                    <xdr:col>9</xdr:col>
                    <xdr:colOff>47625</xdr:colOff>
                    <xdr:row>38</xdr:row>
                    <xdr:rowOff>19050</xdr:rowOff>
                  </from>
                  <to>
                    <xdr:col>9</xdr:col>
                    <xdr:colOff>771525</xdr:colOff>
                    <xdr:row>38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name="Check Box 131" r:id="rId94">
              <controlPr defaultSize="0">
                <anchor moveWithCells="1">
                  <from>
                    <xdr:col>2</xdr:col>
                    <xdr:colOff>904875</xdr:colOff>
                    <xdr:row>38</xdr:row>
                    <xdr:rowOff>295275</xdr:rowOff>
                  </from>
                  <to>
                    <xdr:col>3</xdr:col>
                    <xdr:colOff>714375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name="Check Box 132" r:id="rId95">
              <controlPr defaultSize="0">
                <anchor moveWithCells="1">
                  <from>
                    <xdr:col>2</xdr:col>
                    <xdr:colOff>66675</xdr:colOff>
                    <xdr:row>3</xdr:row>
                    <xdr:rowOff>66675</xdr:rowOff>
                  </from>
                  <to>
                    <xdr:col>3</xdr:col>
                    <xdr:colOff>571500</xdr:colOff>
                    <xdr:row>3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name="Check Box 133" r:id="rId96">
              <controlPr defaultSize="0">
                <anchor moveWithCells="1">
                  <from>
                    <xdr:col>2</xdr:col>
                    <xdr:colOff>66675</xdr:colOff>
                    <xdr:row>3</xdr:row>
                    <xdr:rowOff>295275</xdr:rowOff>
                  </from>
                  <to>
                    <xdr:col>3</xdr:col>
                    <xdr:colOff>571500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name="Check Box 134" r:id="rId97">
              <controlPr defaultSize="0">
                <anchor moveWithCells="1">
                  <from>
                    <xdr:col>2</xdr:col>
                    <xdr:colOff>66675</xdr:colOff>
                    <xdr:row>3</xdr:row>
                    <xdr:rowOff>533400</xdr:rowOff>
                  </from>
                  <to>
                    <xdr:col>3</xdr:col>
                    <xdr:colOff>571500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name="Check Box 135" r:id="rId98">
              <controlPr defaultSize="0">
                <anchor moveWithCells="1">
                  <from>
                    <xdr:col>8</xdr:col>
                    <xdr:colOff>85725</xdr:colOff>
                    <xdr:row>3</xdr:row>
                    <xdr:rowOff>47625</xdr:rowOff>
                  </from>
                  <to>
                    <xdr:col>9</xdr:col>
                    <xdr:colOff>771525</xdr:colOff>
                    <xdr:row>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name="Check Box 136" r:id="rId99">
              <controlPr defaultSize="0">
                <anchor moveWithCells="1">
                  <from>
                    <xdr:col>8</xdr:col>
                    <xdr:colOff>85725</xdr:colOff>
                    <xdr:row>3</xdr:row>
                    <xdr:rowOff>295275</xdr:rowOff>
                  </from>
                  <to>
                    <xdr:col>9</xdr:col>
                    <xdr:colOff>771525</xdr:colOff>
                    <xdr:row>3</xdr:row>
                    <xdr:rowOff>561975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name="Check Box 137" r:id="rId100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295275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name="Check Box 138" r:id="rId101">
              <controlPr defaultSize="0">
                <anchor moveWithCells="1">
                  <from>
                    <xdr:col>2</xdr:col>
                    <xdr:colOff>57150</xdr:colOff>
                    <xdr:row>31</xdr:row>
                    <xdr:rowOff>228600</xdr:rowOff>
                  </from>
                  <to>
                    <xdr:col>3</xdr:col>
                    <xdr:colOff>781050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name="Check Box 139" r:id="rId102">
              <controlPr defaultSize="0">
                <anchor moveWithCells="1">
                  <from>
                    <xdr:col>2</xdr:col>
                    <xdr:colOff>57150</xdr:colOff>
                    <xdr:row>32</xdr:row>
                    <xdr:rowOff>209550</xdr:rowOff>
                  </from>
                  <to>
                    <xdr:col>5</xdr:col>
                    <xdr:colOff>95250</xdr:colOff>
                    <xdr:row>32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name="Check Box 140" r:id="rId103">
              <controlPr defaultSize="0">
                <anchor moveWithCells="1">
                  <from>
                    <xdr:col>2</xdr:col>
                    <xdr:colOff>57150</xdr:colOff>
                    <xdr:row>32</xdr:row>
                    <xdr:rowOff>438150</xdr:rowOff>
                  </from>
                  <to>
                    <xdr:col>3</xdr:col>
                    <xdr:colOff>781050</xdr:colOff>
                    <xdr:row>32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name="Check Box 141" r:id="rId104">
              <controlPr defaultSize="0">
                <anchor moveWithCells="1">
                  <from>
                    <xdr:col>8</xdr:col>
                    <xdr:colOff>76200</xdr:colOff>
                    <xdr:row>31</xdr:row>
                    <xdr:rowOff>228600</xdr:rowOff>
                  </from>
                  <to>
                    <xdr:col>9</xdr:col>
                    <xdr:colOff>28575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name="Check Box 142" r:id="rId105">
              <controlPr defaultSize="0">
                <anchor moveWithCells="1">
                  <from>
                    <xdr:col>9</xdr:col>
                    <xdr:colOff>571500</xdr:colOff>
                    <xdr:row>31</xdr:row>
                    <xdr:rowOff>228600</xdr:rowOff>
                  </from>
                  <to>
                    <xdr:col>10</xdr:col>
                    <xdr:colOff>581025</xdr:colOff>
                    <xdr:row>32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name="Check Box 143" r:id="rId106">
              <controlPr defaultSize="0">
                <anchor moveWithCells="1">
                  <from>
                    <xdr:col>8</xdr:col>
                    <xdr:colOff>76200</xdr:colOff>
                    <xdr:row>32</xdr:row>
                    <xdr:rowOff>219075</xdr:rowOff>
                  </from>
                  <to>
                    <xdr:col>9</xdr:col>
                    <xdr:colOff>28575</xdr:colOff>
                    <xdr:row>32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name="Check Box 144" r:id="rId107">
              <controlPr defaultSize="0">
                <anchor moveWithCells="1">
                  <from>
                    <xdr:col>9</xdr:col>
                    <xdr:colOff>571500</xdr:colOff>
                    <xdr:row>32</xdr:row>
                    <xdr:rowOff>219075</xdr:rowOff>
                  </from>
                  <to>
                    <xdr:col>10</xdr:col>
                    <xdr:colOff>581025</xdr:colOff>
                    <xdr:row>32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name="Check Box 145" r:id="rId108">
              <controlPr defaultSize="0">
                <anchor moveWithCells="1">
                  <from>
                    <xdr:col>10</xdr:col>
                    <xdr:colOff>962025</xdr:colOff>
                    <xdr:row>32</xdr:row>
                    <xdr:rowOff>209550</xdr:rowOff>
                  </from>
                  <to>
                    <xdr:col>11</xdr:col>
                    <xdr:colOff>1181100</xdr:colOff>
                    <xdr:row>32</xdr:row>
                    <xdr:rowOff>485775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name="Check Box 146" r:id="rId109">
              <controlPr defaultSize="0">
                <anchor moveWithCells="1">
                  <from>
                    <xdr:col>8</xdr:col>
                    <xdr:colOff>76200</xdr:colOff>
                    <xdr:row>32</xdr:row>
                    <xdr:rowOff>466725</xdr:rowOff>
                  </from>
                  <to>
                    <xdr:col>9</xdr:col>
                    <xdr:colOff>219075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name="Check Box 147" r:id="rId110">
              <controlPr defaultSize="0">
                <anchor moveWithCells="1">
                  <from>
                    <xdr:col>3</xdr:col>
                    <xdr:colOff>76200</xdr:colOff>
                    <xdr:row>33</xdr:row>
                    <xdr:rowOff>0</xdr:rowOff>
                  </from>
                  <to>
                    <xdr:col>4</xdr:col>
                    <xdr:colOff>704850</xdr:colOff>
                    <xdr:row>33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name="Check Box 148" r:id="rId111">
              <controlPr defaultSize="0">
                <anchor moveWithCells="1">
                  <from>
                    <xdr:col>3</xdr:col>
                    <xdr:colOff>76200</xdr:colOff>
                    <xdr:row>33</xdr:row>
                    <xdr:rowOff>219075</xdr:rowOff>
                  </from>
                  <to>
                    <xdr:col>4</xdr:col>
                    <xdr:colOff>704850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name="Check Box 149" r:id="rId112">
              <controlPr defaultSize="0">
                <anchor moveWithCells="1">
                  <from>
                    <xdr:col>3</xdr:col>
                    <xdr:colOff>76200</xdr:colOff>
                    <xdr:row>34</xdr:row>
                    <xdr:rowOff>0</xdr:rowOff>
                  </from>
                  <to>
                    <xdr:col>4</xdr:col>
                    <xdr:colOff>257175</xdr:colOff>
                    <xdr:row>34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name="Check Box 150" r:id="rId113">
              <controlPr defaultSize="0">
                <anchor moveWithCells="1">
                  <from>
                    <xdr:col>3</xdr:col>
                    <xdr:colOff>76200</xdr:colOff>
                    <xdr:row>34</xdr:row>
                    <xdr:rowOff>238125</xdr:rowOff>
                  </from>
                  <to>
                    <xdr:col>4</xdr:col>
                    <xdr:colOff>257175</xdr:colOff>
                    <xdr:row>35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name="Check Box 151" r:id="rId114">
              <controlPr defaultSize="0">
                <anchor moveWithCells="1">
                  <from>
                    <xdr:col>8</xdr:col>
                    <xdr:colOff>57150</xdr:colOff>
                    <xdr:row>33</xdr:row>
                    <xdr:rowOff>28575</xdr:rowOff>
                  </from>
                  <to>
                    <xdr:col>10</xdr:col>
                    <xdr:colOff>295275</xdr:colOff>
                    <xdr:row>33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name="Check Box 152" r:id="rId115">
              <controlPr defaultSize="0">
                <anchor moveWithCells="1">
                  <from>
                    <xdr:col>8</xdr:col>
                    <xdr:colOff>57150</xdr:colOff>
                    <xdr:row>33</xdr:row>
                    <xdr:rowOff>247650</xdr:rowOff>
                  </from>
                  <to>
                    <xdr:col>10</xdr:col>
                    <xdr:colOff>295275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name="Check Box 153" r:id="rId116">
              <controlPr defaultSize="0">
                <anchor moveWithCells="1">
                  <from>
                    <xdr:col>8</xdr:col>
                    <xdr:colOff>57150</xdr:colOff>
                    <xdr:row>33</xdr:row>
                    <xdr:rowOff>466725</xdr:rowOff>
                  </from>
                  <to>
                    <xdr:col>10</xdr:col>
                    <xdr:colOff>619125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name="Check Box 154" r:id="rId117">
              <controlPr defaultSize="0">
                <anchor moveWithCells="1">
                  <from>
                    <xdr:col>8</xdr:col>
                    <xdr:colOff>57150</xdr:colOff>
                    <xdr:row>34</xdr:row>
                    <xdr:rowOff>200025</xdr:rowOff>
                  </from>
                  <to>
                    <xdr:col>11</xdr:col>
                    <xdr:colOff>180975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name="Check Box 155" r:id="rId118">
              <controlPr defaultSize="0">
                <anchor moveWithCells="1">
                  <from>
                    <xdr:col>3</xdr:col>
                    <xdr:colOff>66675</xdr:colOff>
                    <xdr:row>35</xdr:row>
                    <xdr:rowOff>0</xdr:rowOff>
                  </from>
                  <to>
                    <xdr:col>5</xdr:col>
                    <xdr:colOff>28575</xdr:colOff>
                    <xdr:row>35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name="Check Box 156" r:id="rId119">
              <controlPr defaultSize="0">
                <anchor moveWithCells="1">
                  <from>
                    <xdr:col>3</xdr:col>
                    <xdr:colOff>66675</xdr:colOff>
                    <xdr:row>35</xdr:row>
                    <xdr:rowOff>219075</xdr:rowOff>
                  </from>
                  <to>
                    <xdr:col>5</xdr:col>
                    <xdr:colOff>28575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name="Check Box 157" r:id="rId120">
              <controlPr defaultSize="0">
                <anchor moveWithCells="1">
                  <from>
                    <xdr:col>4</xdr:col>
                    <xdr:colOff>495300</xdr:colOff>
                    <xdr:row>35</xdr:row>
                    <xdr:rowOff>219075</xdr:rowOff>
                  </from>
                  <to>
                    <xdr:col>5</xdr:col>
                    <xdr:colOff>542925</xdr:colOff>
                    <xdr:row>36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name="Check Box 158" r:id="rId121">
              <controlPr defaultSize="0">
                <anchor moveWithCells="1">
                  <from>
                    <xdr:col>3</xdr:col>
                    <xdr:colOff>57150</xdr:colOff>
                    <xdr:row>36</xdr:row>
                    <xdr:rowOff>257175</xdr:rowOff>
                  </from>
                  <to>
                    <xdr:col>4</xdr:col>
                    <xdr:colOff>514350</xdr:colOff>
                    <xdr:row>37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name="Check Box 159" r:id="rId122">
              <controlPr defaultSize="0">
                <anchor moveWithCells="1">
                  <from>
                    <xdr:col>3</xdr:col>
                    <xdr:colOff>57150</xdr:colOff>
                    <xdr:row>37</xdr:row>
                    <xdr:rowOff>180975</xdr:rowOff>
                  </from>
                  <to>
                    <xdr:col>4</xdr:col>
                    <xdr:colOff>514350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name="Check Box 160" r:id="rId123">
              <controlPr defaultSize="0">
                <anchor moveWithCells="1">
                  <from>
                    <xdr:col>4</xdr:col>
                    <xdr:colOff>495300</xdr:colOff>
                    <xdr:row>37</xdr:row>
                    <xdr:rowOff>180975</xdr:rowOff>
                  </from>
                  <to>
                    <xdr:col>5</xdr:col>
                    <xdr:colOff>542925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name="Check Box 161" r:id="rId124">
              <controlPr defaultSize="0">
                <anchor moveWithCells="1">
                  <from>
                    <xdr:col>9</xdr:col>
                    <xdr:colOff>38100</xdr:colOff>
                    <xdr:row>35</xdr:row>
                    <xdr:rowOff>0</xdr:rowOff>
                  </from>
                  <to>
                    <xdr:col>9</xdr:col>
                    <xdr:colOff>771525</xdr:colOff>
                    <xdr:row>35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name="Check Box 162" r:id="rId125">
              <controlPr defaultSize="0">
                <anchor moveWithCells="1">
                  <from>
                    <xdr:col>9</xdr:col>
                    <xdr:colOff>38100</xdr:colOff>
                    <xdr:row>35</xdr:row>
                    <xdr:rowOff>228600</xdr:rowOff>
                  </from>
                  <to>
                    <xdr:col>9</xdr:col>
                    <xdr:colOff>762000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name="Check Box 163" r:id="rId126">
              <controlPr defaultSize="0">
                <anchor moveWithCells="1">
                  <from>
                    <xdr:col>2</xdr:col>
                    <xdr:colOff>57150</xdr:colOff>
                    <xdr:row>38</xdr:row>
                    <xdr:rowOff>295275</xdr:rowOff>
                  </from>
                  <to>
                    <xdr:col>2</xdr:col>
                    <xdr:colOff>828675</xdr:colOff>
                    <xdr:row>39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name="Check Box 164" r:id="rId127">
              <controlPr defaultSize="0">
                <anchor moveWithCells="1">
                  <from>
                    <xdr:col>2</xdr:col>
                    <xdr:colOff>57150</xdr:colOff>
                    <xdr:row>39</xdr:row>
                    <xdr:rowOff>190500</xdr:rowOff>
                  </from>
                  <to>
                    <xdr:col>3</xdr:col>
                    <xdr:colOff>142875</xdr:colOff>
                    <xdr:row>39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name="Check Box 165" r:id="rId128">
              <controlPr defaultSize="0">
                <anchor moveWithCells="1">
                  <from>
                    <xdr:col>2</xdr:col>
                    <xdr:colOff>47625</xdr:colOff>
                    <xdr:row>39</xdr:row>
                    <xdr:rowOff>409575</xdr:rowOff>
                  </from>
                  <to>
                    <xdr:col>2</xdr:col>
                    <xdr:colOff>828675</xdr:colOff>
                    <xdr:row>40</xdr:row>
                    <xdr:rowOff>53975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name="Check Box 166" r:id="rId129">
              <controlPr defaultSize="0">
                <anchor moveWithCells="1">
                  <from>
                    <xdr:col>2</xdr:col>
                    <xdr:colOff>47625</xdr:colOff>
                    <xdr:row>40</xdr:row>
                    <xdr:rowOff>142875</xdr:rowOff>
                  </from>
                  <to>
                    <xdr:col>3</xdr:col>
                    <xdr:colOff>771525</xdr:colOff>
                    <xdr:row>40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name="Check Box 167" r:id="rId130">
              <controlPr defaultSize="0">
                <anchor moveWithCells="1">
                  <from>
                    <xdr:col>8</xdr:col>
                    <xdr:colOff>47625</xdr:colOff>
                    <xdr:row>39</xdr:row>
                    <xdr:rowOff>28575</xdr:rowOff>
                  </from>
                  <to>
                    <xdr:col>10</xdr:col>
                    <xdr:colOff>295275</xdr:colOff>
                    <xdr:row>39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name="Check Box 168" r:id="rId131">
              <controlPr defaultSize="0">
                <anchor moveWithCells="1">
                  <from>
                    <xdr:col>8</xdr:col>
                    <xdr:colOff>47625</xdr:colOff>
                    <xdr:row>39</xdr:row>
                    <xdr:rowOff>257175</xdr:rowOff>
                  </from>
                  <to>
                    <xdr:col>11</xdr:col>
                    <xdr:colOff>523875</xdr:colOff>
                    <xdr:row>39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name="Check Box 169" r:id="rId132">
              <controlPr defaultSize="0">
                <anchor moveWithCells="1">
                  <from>
                    <xdr:col>8</xdr:col>
                    <xdr:colOff>47625</xdr:colOff>
                    <xdr:row>40</xdr:row>
                    <xdr:rowOff>38100</xdr:rowOff>
                  </from>
                  <to>
                    <xdr:col>10</xdr:col>
                    <xdr:colOff>619125</xdr:colOff>
                    <xdr:row>40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name="Check Box 170" r:id="rId133">
              <controlPr defaultSize="0">
                <anchor moveWithCells="1">
                  <from>
                    <xdr:col>2</xdr:col>
                    <xdr:colOff>28575</xdr:colOff>
                    <xdr:row>41</xdr:row>
                    <xdr:rowOff>57150</xdr:rowOff>
                  </from>
                  <to>
                    <xdr:col>3</xdr:col>
                    <xdr:colOff>533400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name="Check Box 171" r:id="rId134">
              <controlPr defaultSize="0">
                <anchor moveWithCells="1">
                  <from>
                    <xdr:col>6</xdr:col>
                    <xdr:colOff>95250</xdr:colOff>
                    <xdr:row>41</xdr:row>
                    <xdr:rowOff>28575</xdr:rowOff>
                  </from>
                  <to>
                    <xdr:col>7</xdr:col>
                    <xdr:colOff>504825</xdr:colOff>
                    <xdr:row>41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name="Check Box 172" r:id="rId135">
              <controlPr defaultSize="0">
                <anchor moveWithCells="1">
                  <from>
                    <xdr:col>9</xdr:col>
                    <xdr:colOff>171450</xdr:colOff>
                    <xdr:row>41</xdr:row>
                    <xdr:rowOff>57150</xdr:rowOff>
                  </from>
                  <to>
                    <xdr:col>10</xdr:col>
                    <xdr:colOff>0</xdr:colOff>
                    <xdr:row>41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name="Check Box 173" r:id="rId136">
              <controlPr defaultSize="0">
                <anchor moveWithCells="1">
                  <from>
                    <xdr:col>9</xdr:col>
                    <xdr:colOff>47625</xdr:colOff>
                    <xdr:row>36</xdr:row>
                    <xdr:rowOff>19050</xdr:rowOff>
                  </from>
                  <to>
                    <xdr:col>9</xdr:col>
                    <xdr:colOff>771525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name="Check Box 174" r:id="rId137">
              <controlPr defaultSize="0">
                <anchor moveWithCells="1">
                  <from>
                    <xdr:col>9</xdr:col>
                    <xdr:colOff>38100</xdr:colOff>
                    <xdr:row>37</xdr:row>
                    <xdr:rowOff>0</xdr:rowOff>
                  </from>
                  <to>
                    <xdr:col>9</xdr:col>
                    <xdr:colOff>771525</xdr:colOff>
                    <xdr:row>37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name="Check Box 175" r:id="rId138">
              <controlPr defaultSize="0">
                <anchor moveWithCells="1">
                  <from>
                    <xdr:col>9</xdr:col>
                    <xdr:colOff>38100</xdr:colOff>
                    <xdr:row>37</xdr:row>
                    <xdr:rowOff>228600</xdr:rowOff>
                  </from>
                  <to>
                    <xdr:col>9</xdr:col>
                    <xdr:colOff>762000</xdr:colOff>
                    <xdr:row>38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name="Check Box 176" r:id="rId139">
              <controlPr defaultSize="0">
                <anchor moveWithCells="1">
                  <from>
                    <xdr:col>9</xdr:col>
                    <xdr:colOff>47625</xdr:colOff>
                    <xdr:row>38</xdr:row>
                    <xdr:rowOff>19050</xdr:rowOff>
                  </from>
                  <to>
                    <xdr:col>9</xdr:col>
                    <xdr:colOff>771525</xdr:colOff>
                    <xdr:row>38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name="Check Box 177" r:id="rId140">
              <controlPr defaultSize="0">
                <anchor moveWithCells="1">
                  <from>
                    <xdr:col>2</xdr:col>
                    <xdr:colOff>904875</xdr:colOff>
                    <xdr:row>38</xdr:row>
                    <xdr:rowOff>295275</xdr:rowOff>
                  </from>
                  <to>
                    <xdr:col>3</xdr:col>
                    <xdr:colOff>714375</xdr:colOff>
                    <xdr:row>39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36"/>
  <sheetViews>
    <sheetView tabSelected="1" workbookViewId="0">
      <pane xSplit="9" ySplit="2" topLeftCell="J20" activePane="bottomRight" state="frozen"/>
      <selection/>
      <selection pane="topRight"/>
      <selection pane="bottomLeft"/>
      <selection pane="bottomRight" activeCell="J2" sqref="J2"/>
    </sheetView>
  </sheetViews>
  <sheetFormatPr defaultColWidth="9" defaultRowHeight="13.8"/>
  <cols>
    <col min="1" max="1" width="9" style="5"/>
    <col min="4" max="4" width="11.1296296296296" customWidth="1"/>
    <col min="5" max="5" width="18.8796296296296" customWidth="1"/>
    <col min="6" max="9" width="9" hidden="1" customWidth="1"/>
    <col min="11" max="12" width="9" hidden="1" customWidth="1"/>
    <col min="13" max="13" width="9.66666666666667" hidden="1" customWidth="1"/>
    <col min="14" max="14" width="9" hidden="1" customWidth="1"/>
    <col min="15" max="15" width="10.6666666666667"/>
    <col min="16" max="19" width="9" hidden="1" customWidth="1"/>
    <col min="21" max="24" width="9" hidden="1" customWidth="1"/>
    <col min="26" max="30" width="9" hidden="1" customWidth="1"/>
    <col min="32" max="36" width="13.75" hidden="1" customWidth="1"/>
    <col min="37" max="37" width="10.8888888888889" style="5" customWidth="1"/>
    <col min="38" max="41" width="13.75" hidden="1" customWidth="1"/>
    <col min="42" max="42" width="10.8888888888889" style="5" customWidth="1"/>
    <col min="43" max="46" width="13.75" hidden="1" customWidth="1"/>
    <col min="47" max="47" width="10.8888888888889" style="5" customWidth="1"/>
    <col min="48" max="48" width="10.1111111111111" style="6" customWidth="1"/>
  </cols>
  <sheetData>
    <row r="1" spans="1:48">
      <c r="D1" s="7"/>
      <c r="E1" s="7"/>
      <c r="F1" s="7"/>
      <c r="G1" s="7"/>
      <c r="H1" s="7"/>
      <c r="I1" s="7"/>
      <c r="J1" s="7" t="s">
        <v>108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 t="s">
        <v>109</v>
      </c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ht="20.1" customHeight="1" spans="1:48">
      <c r="A2" s="8"/>
      <c r="B2" s="9" t="s">
        <v>110</v>
      </c>
      <c r="C2" s="10" t="s">
        <v>111</v>
      </c>
      <c r="D2" s="9" t="s">
        <v>112</v>
      </c>
      <c r="E2" s="9" t="s">
        <v>113</v>
      </c>
      <c r="F2" s="11">
        <v>45153</v>
      </c>
      <c r="G2" s="11">
        <v>45156</v>
      </c>
      <c r="H2" s="11">
        <v>45161</v>
      </c>
      <c r="I2" s="11">
        <v>45156</v>
      </c>
      <c r="J2" s="12" t="s">
        <v>90</v>
      </c>
      <c r="K2" s="11">
        <v>45177</v>
      </c>
      <c r="L2" s="11">
        <v>45184</v>
      </c>
      <c r="M2" s="11">
        <v>45191</v>
      </c>
      <c r="N2" s="11">
        <v>45198</v>
      </c>
      <c r="O2" s="12" t="s">
        <v>91</v>
      </c>
      <c r="P2" s="11">
        <v>45205</v>
      </c>
      <c r="Q2" s="11">
        <v>45212</v>
      </c>
      <c r="R2" s="11">
        <v>45219</v>
      </c>
      <c r="S2" s="11">
        <v>45226</v>
      </c>
      <c r="T2" s="12" t="s">
        <v>92</v>
      </c>
      <c r="U2" s="11">
        <v>45233</v>
      </c>
      <c r="V2" s="11">
        <v>45240</v>
      </c>
      <c r="W2" s="11">
        <v>45247</v>
      </c>
      <c r="X2" s="11">
        <v>45259</v>
      </c>
      <c r="Y2" s="12" t="s">
        <v>93</v>
      </c>
      <c r="Z2" s="11">
        <v>45268</v>
      </c>
      <c r="AA2" s="11">
        <v>45275</v>
      </c>
      <c r="AB2" s="11">
        <v>45282</v>
      </c>
      <c r="AC2" s="11">
        <v>45289</v>
      </c>
      <c r="AD2" s="11">
        <v>45291</v>
      </c>
      <c r="AE2" s="12" t="s">
        <v>94</v>
      </c>
      <c r="AF2" s="13">
        <v>45292</v>
      </c>
      <c r="AG2" s="13">
        <v>45299</v>
      </c>
      <c r="AH2" s="13">
        <v>45306</v>
      </c>
      <c r="AI2" s="13">
        <v>45313</v>
      </c>
      <c r="AJ2" s="13">
        <v>45320</v>
      </c>
      <c r="AK2" s="14" t="s">
        <v>83</v>
      </c>
      <c r="AL2" s="13">
        <v>45327</v>
      </c>
      <c r="AM2" s="13">
        <v>45334</v>
      </c>
      <c r="AN2" s="15">
        <v>45341</v>
      </c>
      <c r="AO2" s="15">
        <v>45348</v>
      </c>
      <c r="AP2" s="14" t="s">
        <v>84</v>
      </c>
      <c r="AQ2" s="15">
        <v>45355</v>
      </c>
      <c r="AR2" s="15">
        <v>45362</v>
      </c>
      <c r="AS2" s="15">
        <v>45369</v>
      </c>
      <c r="AT2" s="15">
        <v>45376</v>
      </c>
      <c r="AU2" s="14" t="s">
        <v>85</v>
      </c>
      <c r="AV2" s="7" t="s">
        <v>114</v>
      </c>
    </row>
    <row r="3" ht="20.1" hidden="1" customHeight="1" spans="1:48">
      <c r="A3" s="16" t="s">
        <v>115</v>
      </c>
      <c r="B3" s="17" t="s">
        <v>116</v>
      </c>
      <c r="C3" s="18" t="s">
        <v>117</v>
      </c>
      <c r="D3" s="19" t="s">
        <v>118</v>
      </c>
      <c r="E3" s="19" t="s">
        <v>119</v>
      </c>
      <c r="F3" s="20">
        <v>51803</v>
      </c>
      <c r="G3" s="21">
        <v>55701</v>
      </c>
      <c r="H3" s="21">
        <v>60989</v>
      </c>
      <c r="I3" s="21">
        <v>63156</v>
      </c>
      <c r="J3" s="22">
        <f t="shared" ref="J3:J17" si="0">I3-F3</f>
        <v>11353</v>
      </c>
      <c r="K3" s="21">
        <v>77459.88</v>
      </c>
      <c r="L3" s="21">
        <v>85252.2</v>
      </c>
      <c r="M3" s="21">
        <v>92960.2</v>
      </c>
      <c r="N3" s="17">
        <v>102287</v>
      </c>
      <c r="O3" s="23">
        <f t="shared" ref="O3:O17" si="1">N3-K3</f>
        <v>24827.12</v>
      </c>
      <c r="P3" s="19">
        <v>107604</v>
      </c>
      <c r="Q3" s="17">
        <v>111467</v>
      </c>
      <c r="R3" s="19">
        <v>116570</v>
      </c>
      <c r="S3" s="21">
        <v>121732</v>
      </c>
      <c r="T3" s="22">
        <f t="shared" ref="T3:T17" si="2">S3-P3</f>
        <v>14128</v>
      </c>
      <c r="U3" s="21">
        <v>125986</v>
      </c>
      <c r="V3" s="21">
        <v>131717</v>
      </c>
      <c r="W3" s="21">
        <v>132256</v>
      </c>
      <c r="X3" s="21">
        <v>134227</v>
      </c>
      <c r="Y3" s="22">
        <f t="shared" ref="Y3:Y17" si="3">X3-U3</f>
        <v>8241</v>
      </c>
      <c r="Z3" s="21">
        <v>134324</v>
      </c>
      <c r="AA3" s="24">
        <v>136304.046875</v>
      </c>
      <c r="AB3" s="24">
        <v>136665.125</v>
      </c>
      <c r="AC3" s="24">
        <v>137010.421875</v>
      </c>
      <c r="AD3" s="24">
        <v>137011.984375</v>
      </c>
      <c r="AE3" s="25">
        <f t="shared" ref="AE3:AE17" si="4">AD3-Z3</f>
        <v>2687.984375</v>
      </c>
      <c r="AF3" s="26">
        <v>137012.765625</v>
      </c>
      <c r="AG3" s="26">
        <v>137031.671875</v>
      </c>
      <c r="AH3" s="26">
        <v>137105.46875</v>
      </c>
      <c r="AI3" s="26">
        <v>137206.265625</v>
      </c>
      <c r="AJ3" s="26">
        <v>137517.90625</v>
      </c>
      <c r="AK3" s="27">
        <f t="shared" ref="AK3:AK17" si="5">AJ3-AF3</f>
        <v>505.140625</v>
      </c>
      <c r="AL3" s="26">
        <v>137738.578125</v>
      </c>
      <c r="AM3" s="26">
        <v>137766.90625</v>
      </c>
      <c r="AN3" s="26">
        <v>138341.890625</v>
      </c>
      <c r="AO3" s="26">
        <v>138729.78125</v>
      </c>
      <c r="AP3" s="27">
        <f t="shared" ref="AP3:AP17" si="6">AO3-AL3</f>
        <v>991.203125</v>
      </c>
      <c r="AQ3" s="26">
        <v>138750.125</v>
      </c>
      <c r="AR3" s="26">
        <v>138814.140625</v>
      </c>
      <c r="AS3" s="26">
        <v>139099.6875</v>
      </c>
      <c r="AT3" s="26">
        <v>140048.109375</v>
      </c>
      <c r="AU3" s="27">
        <f t="shared" ref="AU3:AU17" si="7">AT3-AQ3</f>
        <v>1297.984375</v>
      </c>
      <c r="AV3" s="7"/>
    </row>
    <row r="4" ht="20.1" hidden="1" customHeight="1" spans="1:48">
      <c r="A4" s="28"/>
      <c r="B4" s="17" t="s">
        <v>120</v>
      </c>
      <c r="C4" s="18" t="s">
        <v>121</v>
      </c>
      <c r="D4" s="19" t="s">
        <v>122</v>
      </c>
      <c r="E4" s="19" t="s">
        <v>123</v>
      </c>
      <c r="F4" s="20">
        <v>66644</v>
      </c>
      <c r="G4" s="21">
        <v>69834</v>
      </c>
      <c r="H4" s="21">
        <v>75285</v>
      </c>
      <c r="I4" s="21">
        <v>77325</v>
      </c>
      <c r="J4" s="22">
        <f t="shared" si="0"/>
        <v>10681</v>
      </c>
      <c r="K4" s="21">
        <v>92015</v>
      </c>
      <c r="L4" s="21">
        <v>99627.3</v>
      </c>
      <c r="M4" s="21">
        <v>106843.56</v>
      </c>
      <c r="N4" s="17">
        <v>115941</v>
      </c>
      <c r="O4" s="23">
        <f t="shared" si="1"/>
        <v>23926</v>
      </c>
      <c r="P4" s="19">
        <v>119492</v>
      </c>
      <c r="Q4" s="17">
        <v>124046</v>
      </c>
      <c r="R4" s="19">
        <v>127417</v>
      </c>
      <c r="S4" s="21">
        <v>139469</v>
      </c>
      <c r="T4" s="22">
        <f t="shared" si="2"/>
        <v>19977</v>
      </c>
      <c r="U4" s="21">
        <v>133764</v>
      </c>
      <c r="V4" s="21">
        <v>137126</v>
      </c>
      <c r="W4" s="21">
        <v>137202</v>
      </c>
      <c r="X4" s="21">
        <v>138756</v>
      </c>
      <c r="Y4" s="22">
        <f t="shared" si="3"/>
        <v>4992</v>
      </c>
      <c r="Z4" s="21">
        <v>138821</v>
      </c>
      <c r="AA4" s="24">
        <v>140111.21875</v>
      </c>
      <c r="AB4" s="24">
        <v>140282.828125</v>
      </c>
      <c r="AC4" s="24">
        <v>140398.5625</v>
      </c>
      <c r="AD4" s="24">
        <v>140400.421875</v>
      </c>
      <c r="AE4" s="25">
        <f t="shared" si="4"/>
        <v>1579.421875</v>
      </c>
      <c r="AF4" s="26">
        <v>140401.390625</v>
      </c>
      <c r="AG4" s="26">
        <v>140404.984375</v>
      </c>
      <c r="AH4" s="26">
        <v>140411.46875</v>
      </c>
      <c r="AI4" s="26">
        <v>140417.953125</v>
      </c>
      <c r="AJ4" s="26">
        <v>140424.546875</v>
      </c>
      <c r="AK4" s="27">
        <f t="shared" si="5"/>
        <v>23.15625</v>
      </c>
      <c r="AL4" s="26">
        <v>140431.140625</v>
      </c>
      <c r="AM4" s="26">
        <v>140437.6875</v>
      </c>
      <c r="AN4" s="26">
        <v>140526.359375</v>
      </c>
      <c r="AO4" s="26">
        <v>140685.484375</v>
      </c>
      <c r="AP4" s="27">
        <f t="shared" si="6"/>
        <v>254.34375</v>
      </c>
      <c r="AQ4" s="26">
        <v>140696.21875</v>
      </c>
      <c r="AR4" s="26">
        <v>140886.0625</v>
      </c>
      <c r="AS4" s="26">
        <v>141478.921875</v>
      </c>
      <c r="AT4" s="26">
        <v>142444.078125</v>
      </c>
      <c r="AU4" s="27">
        <f t="shared" si="7"/>
        <v>1747.859375</v>
      </c>
      <c r="AV4" s="7"/>
    </row>
    <row r="5" ht="20.1" hidden="1" customHeight="1" spans="1:48">
      <c r="A5" s="28"/>
      <c r="B5" s="29" t="s">
        <v>124</v>
      </c>
      <c r="C5" s="18" t="s">
        <v>125</v>
      </c>
      <c r="D5" s="19" t="s">
        <v>126</v>
      </c>
      <c r="E5" s="19" t="s">
        <v>127</v>
      </c>
      <c r="F5" s="20">
        <v>111911</v>
      </c>
      <c r="G5" s="21">
        <v>116949</v>
      </c>
      <c r="H5" s="21">
        <v>125564</v>
      </c>
      <c r="I5" s="21">
        <v>128773</v>
      </c>
      <c r="J5" s="22">
        <f t="shared" si="0"/>
        <v>16862</v>
      </c>
      <c r="K5" s="21">
        <v>150518.46</v>
      </c>
      <c r="L5" s="21">
        <v>155682.24</v>
      </c>
      <c r="M5" s="21">
        <v>161913</v>
      </c>
      <c r="N5" s="17">
        <v>165162</v>
      </c>
      <c r="O5" s="23">
        <f t="shared" si="1"/>
        <v>14643.54</v>
      </c>
      <c r="P5" s="19">
        <v>167958</v>
      </c>
      <c r="Q5" s="17">
        <v>171096</v>
      </c>
      <c r="R5" s="19">
        <v>174195</v>
      </c>
      <c r="S5" s="21">
        <v>178575</v>
      </c>
      <c r="T5" s="22">
        <f t="shared" si="2"/>
        <v>10617</v>
      </c>
      <c r="U5" s="21">
        <v>183575</v>
      </c>
      <c r="V5" s="21">
        <v>185674</v>
      </c>
      <c r="W5" s="21">
        <v>190786</v>
      </c>
      <c r="X5" s="21">
        <v>198472</v>
      </c>
      <c r="Y5" s="22">
        <f t="shared" si="3"/>
        <v>14897</v>
      </c>
      <c r="Z5" s="21">
        <v>205776</v>
      </c>
      <c r="AA5" s="24">
        <v>211918.328125</v>
      </c>
      <c r="AB5" s="24">
        <v>216159.671875</v>
      </c>
      <c r="AC5" s="24">
        <v>224012.828125</v>
      </c>
      <c r="AD5" s="24">
        <v>225631.921875</v>
      </c>
      <c r="AE5" s="25">
        <f t="shared" si="4"/>
        <v>19855.921875</v>
      </c>
      <c r="AF5" s="26">
        <v>226447.390625</v>
      </c>
      <c r="AG5" s="26">
        <v>232128.84375</v>
      </c>
      <c r="AH5" s="26">
        <v>237798.0625</v>
      </c>
      <c r="AI5" s="26">
        <v>243493.875</v>
      </c>
      <c r="AJ5" s="26">
        <v>247835.171875</v>
      </c>
      <c r="AK5" s="27">
        <f t="shared" si="5"/>
        <v>21387.78125</v>
      </c>
      <c r="AL5" s="26">
        <v>252360.015625</v>
      </c>
      <c r="AM5" s="26">
        <v>258069.546875</v>
      </c>
      <c r="AN5" s="26">
        <v>265014.84375</v>
      </c>
      <c r="AO5" s="26">
        <v>268131.3125</v>
      </c>
      <c r="AP5" s="27">
        <f t="shared" si="6"/>
        <v>15771.296875</v>
      </c>
      <c r="AQ5" s="26">
        <v>270846</v>
      </c>
      <c r="AR5" s="26">
        <v>272344.875</v>
      </c>
      <c r="AS5" s="26">
        <v>276311.90625</v>
      </c>
      <c r="AT5" s="26">
        <v>282085.8125</v>
      </c>
      <c r="AU5" s="27">
        <f t="shared" si="7"/>
        <v>11239.8125</v>
      </c>
      <c r="AV5" s="7"/>
    </row>
    <row r="6" ht="20.1" hidden="1" customHeight="1" spans="1:48">
      <c r="A6" s="28"/>
      <c r="B6" s="30"/>
      <c r="C6" s="18" t="s">
        <v>128</v>
      </c>
      <c r="D6" s="19" t="s">
        <v>129</v>
      </c>
      <c r="E6" s="19" t="s">
        <v>127</v>
      </c>
      <c r="F6" s="20">
        <v>122715</v>
      </c>
      <c r="G6" s="21">
        <v>128171</v>
      </c>
      <c r="H6" s="21">
        <v>137512</v>
      </c>
      <c r="I6" s="21">
        <v>141007</v>
      </c>
      <c r="J6" s="22">
        <f t="shared" si="0"/>
        <v>18292</v>
      </c>
      <c r="K6" s="21">
        <v>157322.4</v>
      </c>
      <c r="L6" s="21">
        <v>167642</v>
      </c>
      <c r="M6" s="21">
        <v>177598</v>
      </c>
      <c r="N6" s="17">
        <v>188430</v>
      </c>
      <c r="O6" s="23">
        <f t="shared" si="1"/>
        <v>31107.6</v>
      </c>
      <c r="P6" s="19">
        <v>197942</v>
      </c>
      <c r="Q6" s="17">
        <v>205324</v>
      </c>
      <c r="R6" s="19">
        <v>213100</v>
      </c>
      <c r="S6" s="21">
        <v>224901</v>
      </c>
      <c r="T6" s="22">
        <f t="shared" si="2"/>
        <v>26959</v>
      </c>
      <c r="U6" s="21">
        <v>241882</v>
      </c>
      <c r="V6" s="21">
        <v>257192</v>
      </c>
      <c r="W6" s="21">
        <v>259529</v>
      </c>
      <c r="X6" s="21">
        <v>265430</v>
      </c>
      <c r="Y6" s="22">
        <f t="shared" si="3"/>
        <v>23548</v>
      </c>
      <c r="Z6" s="21">
        <v>265619</v>
      </c>
      <c r="AA6" s="24">
        <v>270478.8125</v>
      </c>
      <c r="AB6" s="24">
        <v>273684.71875</v>
      </c>
      <c r="AC6" s="24">
        <v>273741.125</v>
      </c>
      <c r="AD6" s="24">
        <v>273746.15625</v>
      </c>
      <c r="AE6" s="25">
        <f t="shared" si="4"/>
        <v>8127.15625</v>
      </c>
      <c r="AF6" s="26">
        <v>273748.5625</v>
      </c>
      <c r="AG6" s="26">
        <v>273765.84375</v>
      </c>
      <c r="AH6" s="26">
        <v>273783.125</v>
      </c>
      <c r="AI6" s="26">
        <v>273800.0625</v>
      </c>
      <c r="AJ6" s="26">
        <v>273843</v>
      </c>
      <c r="AK6" s="27">
        <f t="shared" si="5"/>
        <v>94.4375</v>
      </c>
      <c r="AL6" s="26">
        <v>274860.125</v>
      </c>
      <c r="AM6" s="26">
        <v>274877.78125</v>
      </c>
      <c r="AN6" s="26">
        <v>276421.9375</v>
      </c>
      <c r="AO6" s="26">
        <v>280585.21875</v>
      </c>
      <c r="AP6" s="27">
        <f t="shared" si="6"/>
        <v>5725.09375</v>
      </c>
      <c r="AQ6" s="26">
        <v>280602.5</v>
      </c>
      <c r="AR6" s="26">
        <v>282770.28125</v>
      </c>
      <c r="AS6" s="26">
        <v>284689.8125</v>
      </c>
      <c r="AT6" s="26">
        <v>287258.90625</v>
      </c>
      <c r="AU6" s="27">
        <f t="shared" si="7"/>
        <v>6656.40625</v>
      </c>
      <c r="AV6" s="7"/>
    </row>
    <row r="7" ht="20.1" hidden="1" customHeight="1" spans="1:48">
      <c r="A7" s="28"/>
      <c r="B7" s="29" t="s">
        <v>130</v>
      </c>
      <c r="C7" s="18" t="s">
        <v>125</v>
      </c>
      <c r="D7" s="19" t="s">
        <v>131</v>
      </c>
      <c r="E7" s="19" t="s">
        <v>127</v>
      </c>
      <c r="F7" s="20">
        <v>90967</v>
      </c>
      <c r="G7" s="21">
        <v>95080</v>
      </c>
      <c r="H7" s="21">
        <v>102752</v>
      </c>
      <c r="I7" s="21">
        <v>106527</v>
      </c>
      <c r="J7" s="22">
        <f t="shared" si="0"/>
        <v>15560</v>
      </c>
      <c r="K7" s="21">
        <v>126616.2</v>
      </c>
      <c r="L7" s="21">
        <v>136442.1</v>
      </c>
      <c r="M7" s="21">
        <v>148408</v>
      </c>
      <c r="N7" s="17">
        <v>164356</v>
      </c>
      <c r="O7" s="23">
        <f t="shared" si="1"/>
        <v>37739.8</v>
      </c>
      <c r="P7" s="19">
        <v>179147</v>
      </c>
      <c r="Q7" s="17">
        <v>194199</v>
      </c>
      <c r="R7" s="19">
        <v>20156</v>
      </c>
      <c r="S7" s="21">
        <v>221499</v>
      </c>
      <c r="T7" s="22">
        <f t="shared" si="2"/>
        <v>42352</v>
      </c>
      <c r="U7" s="21">
        <v>232438</v>
      </c>
      <c r="V7" s="21">
        <v>239315</v>
      </c>
      <c r="W7" s="21">
        <v>242376</v>
      </c>
      <c r="X7" s="21">
        <v>248424</v>
      </c>
      <c r="Y7" s="22">
        <f t="shared" si="3"/>
        <v>15986</v>
      </c>
      <c r="Z7" s="21">
        <v>265620</v>
      </c>
      <c r="AA7" s="24">
        <v>257344.40625</v>
      </c>
      <c r="AB7" s="24">
        <v>262009.90625</v>
      </c>
      <c r="AC7" s="24">
        <v>265693.71875</v>
      </c>
      <c r="AD7" s="24">
        <v>266876.40625</v>
      </c>
      <c r="AE7" s="25">
        <f t="shared" si="4"/>
        <v>1256.40625</v>
      </c>
      <c r="AF7" s="26">
        <v>267460.71875</v>
      </c>
      <c r="AG7" s="26">
        <v>271496.8125</v>
      </c>
      <c r="AH7" s="26">
        <v>275793.09375</v>
      </c>
      <c r="AI7" s="26">
        <v>279856.09375</v>
      </c>
      <c r="AJ7" s="26">
        <v>283807.90625</v>
      </c>
      <c r="AK7" s="27">
        <f t="shared" si="5"/>
        <v>16347.1875</v>
      </c>
      <c r="AL7" s="26">
        <v>288665.8125</v>
      </c>
      <c r="AM7" s="26">
        <v>292594.21875</v>
      </c>
      <c r="AN7" s="26">
        <v>296528.71875</v>
      </c>
      <c r="AO7" s="26">
        <v>299998.5</v>
      </c>
      <c r="AP7" s="27">
        <f t="shared" si="6"/>
        <v>11332.6875</v>
      </c>
      <c r="AQ7" s="26">
        <v>306129.40625</v>
      </c>
      <c r="AR7" s="26">
        <v>309093.5</v>
      </c>
      <c r="AS7" s="26">
        <v>311767.5</v>
      </c>
      <c r="AT7" s="26">
        <v>314499</v>
      </c>
      <c r="AU7" s="27">
        <f t="shared" si="7"/>
        <v>8369.59375</v>
      </c>
      <c r="AV7" s="7"/>
    </row>
    <row r="8" ht="20.1" hidden="1" customHeight="1" spans="1:48">
      <c r="A8" s="28"/>
      <c r="B8" s="17" t="s">
        <v>132</v>
      </c>
      <c r="C8" s="18" t="s">
        <v>121</v>
      </c>
      <c r="D8" s="19" t="s">
        <v>133</v>
      </c>
      <c r="E8" s="19" t="s">
        <v>134</v>
      </c>
      <c r="F8" s="20">
        <v>536872</v>
      </c>
      <c r="G8" s="21">
        <v>578180</v>
      </c>
      <c r="H8" s="21">
        <v>657379</v>
      </c>
      <c r="I8" s="21">
        <v>682368</v>
      </c>
      <c r="J8" s="22">
        <f t="shared" si="0"/>
        <v>145496</v>
      </c>
      <c r="K8" s="21">
        <v>793477.8</v>
      </c>
      <c r="L8" s="21">
        <v>889976.6</v>
      </c>
      <c r="M8" s="21">
        <v>990452.4</v>
      </c>
      <c r="N8" s="17">
        <v>1090488</v>
      </c>
      <c r="O8" s="23">
        <f t="shared" si="1"/>
        <v>297010.2</v>
      </c>
      <c r="P8" s="19">
        <v>1145583</v>
      </c>
      <c r="Q8" s="17">
        <v>1185072</v>
      </c>
      <c r="R8" s="19">
        <v>1253452</v>
      </c>
      <c r="S8" s="21">
        <v>1273592</v>
      </c>
      <c r="T8" s="22">
        <f t="shared" si="2"/>
        <v>128009</v>
      </c>
      <c r="U8" s="21">
        <v>1367665</v>
      </c>
      <c r="V8" s="21">
        <v>1429931</v>
      </c>
      <c r="W8" s="21">
        <v>1439158</v>
      </c>
      <c r="X8" s="21">
        <v>1451022</v>
      </c>
      <c r="Y8" s="22">
        <f t="shared" si="3"/>
        <v>83357</v>
      </c>
      <c r="Z8" s="21">
        <v>1451289</v>
      </c>
      <c r="AA8" s="24">
        <v>1470871.25</v>
      </c>
      <c r="AB8" s="24">
        <v>1475802.375</v>
      </c>
      <c r="AC8" s="24">
        <v>1476261.625</v>
      </c>
      <c r="AD8" s="24">
        <v>1476323.625</v>
      </c>
      <c r="AE8" s="25">
        <f t="shared" si="4"/>
        <v>25034.625</v>
      </c>
      <c r="AF8" s="26">
        <v>1476354.875</v>
      </c>
      <c r="AG8" s="26">
        <v>1476572</v>
      </c>
      <c r="AH8" s="26">
        <v>1476786</v>
      </c>
      <c r="AI8" s="26">
        <v>1477001.625</v>
      </c>
      <c r="AJ8" s="26">
        <v>1477272.875</v>
      </c>
      <c r="AK8" s="27">
        <f t="shared" si="5"/>
        <v>918</v>
      </c>
      <c r="AL8" s="26">
        <v>1481263.25</v>
      </c>
      <c r="AM8" s="26">
        <v>1481494.875</v>
      </c>
      <c r="AN8" s="26">
        <v>1488348.375</v>
      </c>
      <c r="AO8" s="26">
        <v>1499993.625</v>
      </c>
      <c r="AP8" s="27">
        <f t="shared" si="6"/>
        <v>18730.375</v>
      </c>
      <c r="AQ8" s="26">
        <v>1500221.625</v>
      </c>
      <c r="AR8" s="26">
        <v>1509040.875</v>
      </c>
      <c r="AS8" s="26">
        <v>1518177.25</v>
      </c>
      <c r="AT8" s="26">
        <v>1533496</v>
      </c>
      <c r="AU8" s="27">
        <f t="shared" si="7"/>
        <v>33274.375</v>
      </c>
      <c r="AV8" s="7"/>
    </row>
    <row r="9" ht="20.1" hidden="1" customHeight="1" spans="1:48">
      <c r="A9" s="31"/>
      <c r="B9" s="21" t="s">
        <v>135</v>
      </c>
      <c r="C9" s="32" t="s">
        <v>121</v>
      </c>
      <c r="D9" s="20" t="s">
        <v>136</v>
      </c>
      <c r="E9" s="20" t="s">
        <v>134</v>
      </c>
      <c r="F9" s="20">
        <v>471372</v>
      </c>
      <c r="G9" s="21">
        <v>507326</v>
      </c>
      <c r="H9" s="21">
        <v>575670</v>
      </c>
      <c r="I9" s="21">
        <v>598524</v>
      </c>
      <c r="J9" s="22">
        <f t="shared" si="0"/>
        <v>127152</v>
      </c>
      <c r="K9" s="21">
        <v>695524.2</v>
      </c>
      <c r="L9" s="21">
        <v>695524.8</v>
      </c>
      <c r="M9" s="21">
        <v>695525.2</v>
      </c>
      <c r="N9" s="17">
        <v>695525</v>
      </c>
      <c r="O9" s="23">
        <f t="shared" si="1"/>
        <v>0.800000000046566</v>
      </c>
      <c r="P9" s="19">
        <v>695525</v>
      </c>
      <c r="Q9" s="19">
        <v>695525</v>
      </c>
      <c r="R9" s="19">
        <v>695525</v>
      </c>
      <c r="S9" s="19">
        <v>695525</v>
      </c>
      <c r="T9" s="22">
        <f t="shared" si="2"/>
        <v>0</v>
      </c>
      <c r="U9" s="19">
        <v>695525</v>
      </c>
      <c r="V9" s="19">
        <v>695525</v>
      </c>
      <c r="W9" s="19">
        <v>695525</v>
      </c>
      <c r="X9" s="19">
        <v>695525</v>
      </c>
      <c r="Y9" s="22">
        <f t="shared" si="3"/>
        <v>0</v>
      </c>
      <c r="Z9" s="19">
        <v>695525</v>
      </c>
      <c r="AA9" s="24">
        <v>695528.8125</v>
      </c>
      <c r="AB9" s="24">
        <v>695529.1875</v>
      </c>
      <c r="AC9" s="24">
        <v>695529.625</v>
      </c>
      <c r="AD9" s="24">
        <v>695529.625</v>
      </c>
      <c r="AE9" s="25">
        <f t="shared" si="4"/>
        <v>4.625</v>
      </c>
      <c r="AF9" s="26">
        <v>695529.625</v>
      </c>
      <c r="AG9" s="26">
        <v>695530</v>
      </c>
      <c r="AH9" s="26">
        <v>695530.4375</v>
      </c>
      <c r="AI9" s="26">
        <v>695530.8125</v>
      </c>
      <c r="AJ9" s="26">
        <v>695531.1875</v>
      </c>
      <c r="AK9" s="27">
        <f t="shared" si="5"/>
        <v>1.5625</v>
      </c>
      <c r="AL9" s="26">
        <v>695531.1875</v>
      </c>
      <c r="AM9" s="26">
        <v>695531.625</v>
      </c>
      <c r="AN9" s="26">
        <v>695532</v>
      </c>
      <c r="AO9" s="26">
        <v>695532.4375</v>
      </c>
      <c r="AP9" s="27">
        <f t="shared" si="6"/>
        <v>1.25</v>
      </c>
      <c r="AQ9" s="26">
        <v>695532.4375</v>
      </c>
      <c r="AR9" s="26">
        <v>695532.8125</v>
      </c>
      <c r="AS9" s="26">
        <v>695533.1875</v>
      </c>
      <c r="AT9" s="26">
        <v>695533.625</v>
      </c>
      <c r="AU9" s="27">
        <f t="shared" si="7"/>
        <v>1.1875</v>
      </c>
      <c r="AV9" s="7"/>
    </row>
    <row r="10" ht="20.1" hidden="1" customHeight="1" spans="1:48">
      <c r="A10" s="33" t="s">
        <v>137</v>
      </c>
      <c r="B10" s="29" t="s">
        <v>138</v>
      </c>
      <c r="C10" s="18" t="s">
        <v>121</v>
      </c>
      <c r="D10" s="19" t="s">
        <v>139</v>
      </c>
      <c r="E10" s="19" t="s">
        <v>140</v>
      </c>
      <c r="F10" s="20">
        <v>55559</v>
      </c>
      <c r="G10" s="21">
        <v>58489</v>
      </c>
      <c r="H10" s="21">
        <v>63442</v>
      </c>
      <c r="I10" s="21">
        <v>65309</v>
      </c>
      <c r="J10" s="22">
        <f t="shared" si="0"/>
        <v>9750</v>
      </c>
      <c r="K10" s="21">
        <v>77902.95</v>
      </c>
      <c r="L10" s="21">
        <v>81372.9</v>
      </c>
      <c r="M10" s="21">
        <v>84725.04</v>
      </c>
      <c r="N10" s="17">
        <v>85575</v>
      </c>
      <c r="O10" s="23">
        <f t="shared" si="1"/>
        <v>7672.05</v>
      </c>
      <c r="P10" s="17">
        <v>86302</v>
      </c>
      <c r="Q10" s="17">
        <v>87110</v>
      </c>
      <c r="R10" s="17">
        <v>88235</v>
      </c>
      <c r="S10" s="21">
        <v>91658</v>
      </c>
      <c r="T10" s="22">
        <f t="shared" si="2"/>
        <v>5356</v>
      </c>
      <c r="U10" s="21">
        <v>94938</v>
      </c>
      <c r="V10" s="21">
        <v>96311</v>
      </c>
      <c r="W10" s="21">
        <v>100404</v>
      </c>
      <c r="X10" s="21">
        <v>107118</v>
      </c>
      <c r="Y10" s="22">
        <f t="shared" si="3"/>
        <v>12180</v>
      </c>
      <c r="Z10" s="21">
        <v>114052</v>
      </c>
      <c r="AA10" s="24">
        <v>117869.5859375</v>
      </c>
      <c r="AB10" s="24">
        <v>120381.3046875</v>
      </c>
      <c r="AC10" s="24">
        <v>123684.578125</v>
      </c>
      <c r="AD10" s="24">
        <v>124632.6953125</v>
      </c>
      <c r="AE10" s="25">
        <f t="shared" si="4"/>
        <v>10580.6953125</v>
      </c>
      <c r="AF10" s="26">
        <v>125106.515625</v>
      </c>
      <c r="AG10" s="26">
        <v>128414.9765625</v>
      </c>
      <c r="AH10" s="26">
        <v>131740.78125</v>
      </c>
      <c r="AI10" s="26">
        <v>135057.1875</v>
      </c>
      <c r="AJ10" s="26">
        <v>140297.171875</v>
      </c>
      <c r="AK10" s="27">
        <f t="shared" si="5"/>
        <v>15190.65625</v>
      </c>
      <c r="AL10" s="26">
        <v>144488.28125</v>
      </c>
      <c r="AM10" s="26">
        <v>147791.734375</v>
      </c>
      <c r="AN10" s="26">
        <v>151302.9375</v>
      </c>
      <c r="AO10" s="26">
        <v>152956.203125</v>
      </c>
      <c r="AP10" s="27">
        <f t="shared" si="6"/>
        <v>8467.921875</v>
      </c>
      <c r="AQ10" s="26">
        <v>155483.28125</v>
      </c>
      <c r="AR10" s="26">
        <v>159233.734375</v>
      </c>
      <c r="AS10" s="26">
        <v>163982.21875</v>
      </c>
      <c r="AT10" s="26">
        <v>168498.75</v>
      </c>
      <c r="AU10" s="27">
        <f t="shared" si="7"/>
        <v>13015.46875</v>
      </c>
      <c r="AV10" s="7"/>
    </row>
    <row r="11" ht="20.1" hidden="1" customHeight="1" spans="1:48">
      <c r="A11" s="34" t="s">
        <v>141</v>
      </c>
      <c r="B11" s="35" t="s">
        <v>142</v>
      </c>
      <c r="C11" s="36" t="s">
        <v>121</v>
      </c>
      <c r="D11" s="37" t="s">
        <v>143</v>
      </c>
      <c r="E11" s="21" t="s">
        <v>127</v>
      </c>
      <c r="F11" s="20">
        <v>125796</v>
      </c>
      <c r="G11" s="21">
        <v>131519</v>
      </c>
      <c r="H11" s="21">
        <v>141028.32</v>
      </c>
      <c r="I11" s="21">
        <v>144580</v>
      </c>
      <c r="J11" s="22">
        <f t="shared" si="0"/>
        <v>18784</v>
      </c>
      <c r="K11" s="21">
        <v>164374.44</v>
      </c>
      <c r="L11" s="21">
        <v>177607.5</v>
      </c>
      <c r="M11" s="21">
        <v>190317.96</v>
      </c>
      <c r="N11" s="17">
        <v>204198</v>
      </c>
      <c r="O11" s="23">
        <f t="shared" si="1"/>
        <v>39823.56</v>
      </c>
      <c r="P11" s="17">
        <v>216427</v>
      </c>
      <c r="Q11" s="21">
        <v>228104</v>
      </c>
      <c r="R11" s="21">
        <v>232982</v>
      </c>
      <c r="S11" s="21">
        <v>250770</v>
      </c>
      <c r="T11" s="22">
        <f t="shared" si="2"/>
        <v>34343</v>
      </c>
      <c r="U11" s="21">
        <v>253026</v>
      </c>
      <c r="V11" s="21">
        <v>264740</v>
      </c>
      <c r="W11" s="21">
        <v>267310</v>
      </c>
      <c r="X11" s="21">
        <v>294234</v>
      </c>
      <c r="Y11" s="22">
        <f t="shared" si="3"/>
        <v>41208</v>
      </c>
      <c r="Z11" s="21">
        <v>296202</v>
      </c>
      <c r="AA11" s="24">
        <v>298935.25</v>
      </c>
      <c r="AB11" s="24">
        <v>301975.5625</v>
      </c>
      <c r="AC11" s="24">
        <v>301986.90625</v>
      </c>
      <c r="AD11" s="24">
        <v>301990.28125</v>
      </c>
      <c r="AE11" s="25">
        <f t="shared" si="4"/>
        <v>5788.28125</v>
      </c>
      <c r="AF11" s="26">
        <v>301991.9375</v>
      </c>
      <c r="AG11" s="26">
        <v>302003.46875</v>
      </c>
      <c r="AH11" s="26">
        <v>302015.0625</v>
      </c>
      <c r="AI11" s="26">
        <v>302026.4375</v>
      </c>
      <c r="AJ11" s="26">
        <v>302037.625</v>
      </c>
      <c r="AK11" s="27">
        <f t="shared" si="5"/>
        <v>45.6875</v>
      </c>
      <c r="AL11" s="26">
        <v>302049</v>
      </c>
      <c r="AM11" s="26">
        <v>302060.90625</v>
      </c>
      <c r="AN11" s="26">
        <v>302072.65625</v>
      </c>
      <c r="AO11" s="26">
        <v>302084.0625</v>
      </c>
      <c r="AP11" s="27">
        <f t="shared" si="6"/>
        <v>35.0625</v>
      </c>
      <c r="AQ11" s="26">
        <v>302095.625</v>
      </c>
      <c r="AR11" s="26">
        <v>302107.34375</v>
      </c>
      <c r="AS11" s="26">
        <v>302118.90625</v>
      </c>
      <c r="AT11" s="26">
        <v>302130.4375</v>
      </c>
      <c r="AU11" s="27">
        <f t="shared" si="7"/>
        <v>34.8125</v>
      </c>
      <c r="AV11" s="7"/>
    </row>
    <row r="12" ht="20.1" hidden="1" customHeight="1" spans="1:48">
      <c r="A12" s="34"/>
      <c r="B12" s="38"/>
      <c r="C12" s="39" t="s">
        <v>144</v>
      </c>
      <c r="D12" s="17" t="s">
        <v>145</v>
      </c>
      <c r="E12" s="19" t="s">
        <v>140</v>
      </c>
      <c r="F12" s="20">
        <v>91978</v>
      </c>
      <c r="G12" s="21">
        <v>95966</v>
      </c>
      <c r="H12" s="21">
        <v>102589.66</v>
      </c>
      <c r="I12" s="21">
        <v>105060</v>
      </c>
      <c r="J12" s="22">
        <f t="shared" si="0"/>
        <v>13082</v>
      </c>
      <c r="K12" s="21">
        <v>119510.04</v>
      </c>
      <c r="L12" s="21">
        <v>128713.56</v>
      </c>
      <c r="M12" s="21">
        <v>141011.1</v>
      </c>
      <c r="N12" s="17">
        <v>157260</v>
      </c>
      <c r="O12" s="23">
        <f t="shared" si="1"/>
        <v>37749.96</v>
      </c>
      <c r="P12" s="17">
        <v>171569</v>
      </c>
      <c r="Q12" s="17">
        <v>180413</v>
      </c>
      <c r="R12" s="17">
        <v>193196</v>
      </c>
      <c r="S12" s="21">
        <v>198278</v>
      </c>
      <c r="T12" s="22">
        <f t="shared" si="2"/>
        <v>26709</v>
      </c>
      <c r="U12" s="21">
        <v>216269</v>
      </c>
      <c r="V12" s="21">
        <v>231690</v>
      </c>
      <c r="W12" s="21">
        <v>237871</v>
      </c>
      <c r="X12" s="21">
        <v>241472</v>
      </c>
      <c r="Y12" s="22">
        <f t="shared" si="3"/>
        <v>25203</v>
      </c>
      <c r="Z12" s="21">
        <v>261750</v>
      </c>
      <c r="AA12" s="24">
        <v>275676.25</v>
      </c>
      <c r="AB12" s="24">
        <v>281315.28125</v>
      </c>
      <c r="AC12" s="24">
        <v>285542.53125</v>
      </c>
      <c r="AD12" s="24">
        <v>290592.375</v>
      </c>
      <c r="AE12" s="25">
        <f t="shared" si="4"/>
        <v>28842.375</v>
      </c>
      <c r="AF12" s="26">
        <v>293114.15625</v>
      </c>
      <c r="AG12" s="26">
        <v>310792.9375</v>
      </c>
      <c r="AH12" s="26">
        <v>328464.25</v>
      </c>
      <c r="AI12" s="26">
        <v>346136.1875</v>
      </c>
      <c r="AJ12" s="26">
        <v>357721.5625</v>
      </c>
      <c r="AK12" s="27">
        <f t="shared" si="5"/>
        <v>64607.40625</v>
      </c>
      <c r="AL12" s="26">
        <v>371399.1875</v>
      </c>
      <c r="AM12" s="26">
        <v>388173.375</v>
      </c>
      <c r="AN12" s="26">
        <v>398756.78125</v>
      </c>
      <c r="AO12" s="26">
        <v>409359.96875</v>
      </c>
      <c r="AP12" s="27">
        <f t="shared" si="6"/>
        <v>37960.78125</v>
      </c>
      <c r="AQ12" s="26">
        <v>418230.96875</v>
      </c>
      <c r="AR12" s="26">
        <v>434983.34375</v>
      </c>
      <c r="AS12" s="26">
        <v>452630.65625</v>
      </c>
      <c r="AT12" s="26">
        <v>470223.03125</v>
      </c>
      <c r="AU12" s="27">
        <f t="shared" si="7"/>
        <v>51992.0625</v>
      </c>
      <c r="AV12" s="7"/>
    </row>
    <row r="13" ht="20.1" hidden="1" customHeight="1" spans="1:48">
      <c r="A13" s="34"/>
      <c r="B13" s="40"/>
      <c r="C13" s="18" t="s">
        <v>125</v>
      </c>
      <c r="D13" s="19" t="s">
        <v>146</v>
      </c>
      <c r="E13" s="19" t="s">
        <v>140</v>
      </c>
      <c r="F13" s="20">
        <v>141254</v>
      </c>
      <c r="G13" s="21">
        <v>148317</v>
      </c>
      <c r="H13" s="21">
        <v>160484.28</v>
      </c>
      <c r="I13" s="21">
        <v>165697</v>
      </c>
      <c r="J13" s="22">
        <f t="shared" si="0"/>
        <v>24443</v>
      </c>
      <c r="K13" s="21">
        <v>200304.96</v>
      </c>
      <c r="L13" s="21">
        <v>223075.92</v>
      </c>
      <c r="M13" s="21">
        <v>244523.04</v>
      </c>
      <c r="N13" s="17">
        <v>266293</v>
      </c>
      <c r="O13" s="23">
        <f t="shared" si="1"/>
        <v>65988.04</v>
      </c>
      <c r="P13" s="17">
        <v>285170</v>
      </c>
      <c r="Q13" s="17">
        <v>305869</v>
      </c>
      <c r="R13" s="17">
        <v>324945</v>
      </c>
      <c r="S13" s="21">
        <v>342086</v>
      </c>
      <c r="T13" s="22">
        <f t="shared" si="2"/>
        <v>56916</v>
      </c>
      <c r="U13" s="21">
        <v>353300</v>
      </c>
      <c r="V13" s="21">
        <v>31777</v>
      </c>
      <c r="W13" s="21">
        <v>364562</v>
      </c>
      <c r="X13" s="21">
        <v>371192</v>
      </c>
      <c r="Y13" s="22">
        <f t="shared" si="3"/>
        <v>17892</v>
      </c>
      <c r="Z13" s="21">
        <v>378030</v>
      </c>
      <c r="AA13" s="24">
        <v>383217</v>
      </c>
      <c r="AB13" s="24">
        <v>387744.375</v>
      </c>
      <c r="AC13" s="24">
        <v>392556.625</v>
      </c>
      <c r="AD13" s="24">
        <v>393744.03125</v>
      </c>
      <c r="AE13" s="25">
        <f t="shared" si="4"/>
        <v>15714.03125</v>
      </c>
      <c r="AF13" s="26">
        <v>394326.75</v>
      </c>
      <c r="AG13" s="26">
        <v>398385.125</v>
      </c>
      <c r="AH13" s="26">
        <v>402912.125</v>
      </c>
      <c r="AI13" s="26">
        <v>407261.90625</v>
      </c>
      <c r="AJ13" s="26">
        <v>410958.5</v>
      </c>
      <c r="AK13" s="27">
        <f t="shared" si="5"/>
        <v>16631.75</v>
      </c>
      <c r="AL13" s="26">
        <v>416263.21875</v>
      </c>
      <c r="AM13" s="26">
        <v>420269.90625</v>
      </c>
      <c r="AN13" s="26">
        <v>424533.03125</v>
      </c>
      <c r="AO13" s="26">
        <v>428477.40625</v>
      </c>
      <c r="AP13" s="27">
        <f t="shared" si="6"/>
        <v>12214.1875</v>
      </c>
      <c r="AQ13" s="26">
        <v>435360.96875</v>
      </c>
      <c r="AR13" s="26">
        <v>439177.21875</v>
      </c>
      <c r="AS13" s="26">
        <v>443266.5625</v>
      </c>
      <c r="AT13" s="26">
        <v>447387.5</v>
      </c>
      <c r="AU13" s="27">
        <f t="shared" si="7"/>
        <v>12026.53125</v>
      </c>
      <c r="AV13" s="7"/>
    </row>
    <row r="14" ht="20.1" hidden="1" customHeight="1" spans="1:48">
      <c r="A14" s="34"/>
      <c r="B14" s="35" t="s">
        <v>147</v>
      </c>
      <c r="C14" s="39" t="s">
        <v>125</v>
      </c>
      <c r="D14" s="17" t="s">
        <v>148</v>
      </c>
      <c r="E14" s="19" t="s">
        <v>149</v>
      </c>
      <c r="F14" s="20">
        <v>271870</v>
      </c>
      <c r="G14" s="21">
        <v>288737</v>
      </c>
      <c r="H14" s="21">
        <v>317264.76</v>
      </c>
      <c r="I14" s="21">
        <v>327969</v>
      </c>
      <c r="J14" s="22">
        <f t="shared" si="0"/>
        <v>56099</v>
      </c>
      <c r="K14" s="21">
        <v>386951.04</v>
      </c>
      <c r="L14" s="21">
        <v>387022.08</v>
      </c>
      <c r="M14" s="21">
        <v>401363.4</v>
      </c>
      <c r="N14" s="17">
        <v>401437</v>
      </c>
      <c r="O14" s="23">
        <f t="shared" si="1"/>
        <v>14485.96</v>
      </c>
      <c r="P14" s="17">
        <v>401502</v>
      </c>
      <c r="Q14" s="17">
        <v>401574</v>
      </c>
      <c r="R14" s="17">
        <v>405673</v>
      </c>
      <c r="S14" s="21">
        <v>435261</v>
      </c>
      <c r="T14" s="22">
        <f t="shared" si="2"/>
        <v>33759</v>
      </c>
      <c r="U14" s="21">
        <v>435330</v>
      </c>
      <c r="V14" s="21">
        <v>435400</v>
      </c>
      <c r="W14" s="21">
        <v>440582</v>
      </c>
      <c r="X14" s="21">
        <v>455646</v>
      </c>
      <c r="Y14" s="22">
        <f t="shared" si="3"/>
        <v>20316</v>
      </c>
      <c r="Z14" s="21">
        <v>455734</v>
      </c>
      <c r="AA14" s="24">
        <v>467757.5</v>
      </c>
      <c r="AB14" s="24">
        <v>473691.25</v>
      </c>
      <c r="AC14" s="24">
        <v>487222.6875</v>
      </c>
      <c r="AD14" s="24">
        <v>492048.875</v>
      </c>
      <c r="AE14" s="25">
        <f t="shared" si="4"/>
        <v>36314.875</v>
      </c>
      <c r="AF14" s="26">
        <v>493939.9375</v>
      </c>
      <c r="AG14" s="26">
        <v>508864.21875</v>
      </c>
      <c r="AH14" s="26">
        <v>526172.0625</v>
      </c>
      <c r="AI14" s="26">
        <v>540183</v>
      </c>
      <c r="AJ14" s="26">
        <v>541925.3125</v>
      </c>
      <c r="AK14" s="27">
        <f t="shared" si="5"/>
        <v>47985.375</v>
      </c>
      <c r="AL14" s="26">
        <v>548589.375</v>
      </c>
      <c r="AM14" s="26">
        <v>560114.875</v>
      </c>
      <c r="AN14" s="26">
        <v>575919.25</v>
      </c>
      <c r="AO14" s="26">
        <v>583614.375</v>
      </c>
      <c r="AP14" s="27">
        <f t="shared" si="6"/>
        <v>35025</v>
      </c>
      <c r="AQ14" s="26">
        <v>602994</v>
      </c>
      <c r="AR14" s="26">
        <v>616528.8125</v>
      </c>
      <c r="AS14" s="26">
        <v>634167.125</v>
      </c>
      <c r="AT14" s="26">
        <v>650884.4375</v>
      </c>
      <c r="AU14" s="27">
        <f t="shared" si="7"/>
        <v>47890.4375</v>
      </c>
      <c r="AV14" s="7"/>
    </row>
    <row r="15" ht="20.1" hidden="1" customHeight="1" spans="1:48">
      <c r="A15" s="41"/>
      <c r="B15" s="40"/>
      <c r="C15" s="39" t="s">
        <v>125</v>
      </c>
      <c r="D15" s="17" t="s">
        <v>148</v>
      </c>
      <c r="E15" s="17" t="s">
        <v>149</v>
      </c>
      <c r="F15" s="17">
        <v>226416</v>
      </c>
      <c r="G15" s="17">
        <v>244125</v>
      </c>
      <c r="H15" s="17">
        <v>273757.92</v>
      </c>
      <c r="I15" s="17">
        <v>284806</v>
      </c>
      <c r="J15" s="22">
        <f t="shared" si="0"/>
        <v>58390</v>
      </c>
      <c r="K15" s="17">
        <v>355944.12</v>
      </c>
      <c r="L15" s="17">
        <v>396534.96</v>
      </c>
      <c r="M15" s="17">
        <v>431786.76</v>
      </c>
      <c r="N15" s="21">
        <v>470760</v>
      </c>
      <c r="O15" s="23">
        <f t="shared" si="1"/>
        <v>114815.88</v>
      </c>
      <c r="P15" s="21">
        <v>491769</v>
      </c>
      <c r="Q15" s="21">
        <v>522012</v>
      </c>
      <c r="R15" s="21">
        <v>550773</v>
      </c>
      <c r="S15" s="21">
        <v>551282</v>
      </c>
      <c r="T15" s="22">
        <f t="shared" si="2"/>
        <v>59513</v>
      </c>
      <c r="U15" s="21">
        <v>581470</v>
      </c>
      <c r="V15" s="21">
        <v>594453</v>
      </c>
      <c r="W15" s="21">
        <v>608041</v>
      </c>
      <c r="X15" s="21">
        <v>626089</v>
      </c>
      <c r="Y15" s="22">
        <f t="shared" si="3"/>
        <v>44619</v>
      </c>
      <c r="Z15" s="21">
        <v>654300</v>
      </c>
      <c r="AA15" s="24">
        <v>659419.25</v>
      </c>
      <c r="AB15" s="24">
        <v>660977.1875</v>
      </c>
      <c r="AC15" s="24">
        <v>661049.4375</v>
      </c>
      <c r="AD15" s="24">
        <v>661069.6875</v>
      </c>
      <c r="AE15" s="25">
        <f t="shared" si="4"/>
        <v>6769.6875</v>
      </c>
      <c r="AF15" s="26">
        <v>661079.8125</v>
      </c>
      <c r="AG15" s="26">
        <v>661150</v>
      </c>
      <c r="AH15" s="26">
        <v>661220.0625</v>
      </c>
      <c r="AI15" s="26">
        <v>661289.4375</v>
      </c>
      <c r="AJ15" s="26">
        <v>671247</v>
      </c>
      <c r="AK15" s="27">
        <f t="shared" si="5"/>
        <v>10167.1875</v>
      </c>
      <c r="AL15" s="26">
        <v>681671.0625</v>
      </c>
      <c r="AM15" s="26">
        <v>681742.4375</v>
      </c>
      <c r="AN15" s="26">
        <v>683483.5625</v>
      </c>
      <c r="AO15" s="26">
        <v>685390.5625</v>
      </c>
      <c r="AP15" s="27">
        <f t="shared" si="6"/>
        <v>3719.5</v>
      </c>
      <c r="AQ15" s="26">
        <v>685461.25</v>
      </c>
      <c r="AR15" s="26">
        <v>685531.6875</v>
      </c>
      <c r="AS15" s="26">
        <v>688312.5625</v>
      </c>
      <c r="AT15" s="26">
        <v>695679</v>
      </c>
      <c r="AU15" s="27">
        <f t="shared" si="7"/>
        <v>10217.75</v>
      </c>
      <c r="AV15" s="7"/>
    </row>
    <row r="16" ht="20.1" hidden="1" customHeight="1" spans="1:48">
      <c r="A16" s="41" t="s">
        <v>150</v>
      </c>
      <c r="B16" s="17" t="s">
        <v>151</v>
      </c>
      <c r="C16" s="18" t="s">
        <v>144</v>
      </c>
      <c r="D16" s="19" t="s">
        <v>152</v>
      </c>
      <c r="E16" s="19" t="s">
        <v>153</v>
      </c>
      <c r="F16" s="19">
        <v>0</v>
      </c>
      <c r="G16" s="19">
        <v>0</v>
      </c>
      <c r="H16" s="19">
        <v>0</v>
      </c>
      <c r="I16" s="19">
        <v>0</v>
      </c>
      <c r="J16" s="22">
        <f t="shared" si="0"/>
        <v>0</v>
      </c>
      <c r="K16" s="20">
        <v>3505.76</v>
      </c>
      <c r="L16" s="21">
        <v>14257.84</v>
      </c>
      <c r="M16" s="21">
        <v>24319.04</v>
      </c>
      <c r="N16" s="17">
        <v>34969</v>
      </c>
      <c r="O16" s="23">
        <f t="shared" si="1"/>
        <v>31463.24</v>
      </c>
      <c r="P16" s="17">
        <v>42270</v>
      </c>
      <c r="Q16" s="17">
        <v>49059</v>
      </c>
      <c r="R16" s="17">
        <v>57531</v>
      </c>
      <c r="S16" s="21">
        <v>66633</v>
      </c>
      <c r="T16" s="22">
        <f t="shared" si="2"/>
        <v>24363</v>
      </c>
      <c r="U16" s="21">
        <v>72737</v>
      </c>
      <c r="V16" s="21">
        <v>77555</v>
      </c>
      <c r="W16" s="21">
        <v>80490</v>
      </c>
      <c r="X16" s="21">
        <v>86096</v>
      </c>
      <c r="Y16" s="22">
        <f t="shared" si="3"/>
        <v>13359</v>
      </c>
      <c r="Z16" s="21">
        <v>90802</v>
      </c>
      <c r="AA16" s="24">
        <v>94166.078125</v>
      </c>
      <c r="AB16" s="24">
        <v>97969.9140625</v>
      </c>
      <c r="AC16" s="24">
        <v>101512.15625</v>
      </c>
      <c r="AD16" s="24">
        <v>102506.9609375</v>
      </c>
      <c r="AE16" s="25">
        <f t="shared" si="4"/>
        <v>11704.9609375</v>
      </c>
      <c r="AF16" s="26">
        <v>102997.6015625</v>
      </c>
      <c r="AG16" s="26">
        <v>106306.640625</v>
      </c>
      <c r="AH16" s="26">
        <v>109712.640625</v>
      </c>
      <c r="AI16" s="26">
        <v>112922.796875</v>
      </c>
      <c r="AJ16" s="26">
        <v>115604.234375</v>
      </c>
      <c r="AK16" s="27">
        <f t="shared" si="5"/>
        <v>12606.6328125</v>
      </c>
      <c r="AL16" s="26">
        <v>119250.234375</v>
      </c>
      <c r="AM16" s="26">
        <v>122288.3984375</v>
      </c>
      <c r="AN16" s="26">
        <v>125370.9609375</v>
      </c>
      <c r="AO16" s="26">
        <v>128125.4375</v>
      </c>
      <c r="AP16" s="27">
        <f t="shared" si="6"/>
        <v>8875.203125</v>
      </c>
      <c r="AQ16" s="26">
        <v>133138.234375</v>
      </c>
      <c r="AR16" s="26">
        <v>135604.953125</v>
      </c>
      <c r="AS16" s="26">
        <v>137927.671875</v>
      </c>
      <c r="AT16" s="26">
        <v>140100.875</v>
      </c>
      <c r="AU16" s="27">
        <f t="shared" si="7"/>
        <v>6962.640625</v>
      </c>
      <c r="AV16" s="7"/>
    </row>
    <row r="17" ht="20.1" hidden="1" customHeight="1" spans="1:48">
      <c r="A17" s="41" t="s">
        <v>154</v>
      </c>
      <c r="B17" s="17" t="s">
        <v>155</v>
      </c>
      <c r="C17" s="18" t="s">
        <v>121</v>
      </c>
      <c r="D17" s="42" t="s">
        <v>136</v>
      </c>
      <c r="E17" s="19" t="s">
        <v>156</v>
      </c>
      <c r="F17" s="19">
        <v>0</v>
      </c>
      <c r="G17" s="19">
        <v>0</v>
      </c>
      <c r="H17" s="19">
        <v>0</v>
      </c>
      <c r="I17" s="19">
        <v>0</v>
      </c>
      <c r="J17" s="22">
        <f t="shared" si="0"/>
        <v>0</v>
      </c>
      <c r="K17" s="19">
        <v>0</v>
      </c>
      <c r="L17" s="19">
        <v>0</v>
      </c>
      <c r="M17" s="21">
        <v>199829.2</v>
      </c>
      <c r="N17" s="17">
        <v>287104</v>
      </c>
      <c r="O17" s="23">
        <f t="shared" si="1"/>
        <v>287104</v>
      </c>
      <c r="P17" s="17">
        <v>33995</v>
      </c>
      <c r="Q17" s="17">
        <v>401106</v>
      </c>
      <c r="R17" s="17">
        <v>426044</v>
      </c>
      <c r="S17" s="21">
        <v>506697</v>
      </c>
      <c r="T17" s="22">
        <f t="shared" si="2"/>
        <v>472702</v>
      </c>
      <c r="U17" s="21">
        <v>515018</v>
      </c>
      <c r="V17" s="21">
        <v>558694</v>
      </c>
      <c r="W17" s="21">
        <v>558892</v>
      </c>
      <c r="X17" s="21">
        <v>578392</v>
      </c>
      <c r="Y17" s="22">
        <f t="shared" si="3"/>
        <v>63374</v>
      </c>
      <c r="Z17" s="21">
        <v>579358</v>
      </c>
      <c r="AA17" s="24">
        <v>590008.4375</v>
      </c>
      <c r="AB17" s="24">
        <v>593160.8125</v>
      </c>
      <c r="AC17" s="24">
        <v>593374.4375</v>
      </c>
      <c r="AD17" s="24">
        <v>593434</v>
      </c>
      <c r="AE17" s="25">
        <f t="shared" si="4"/>
        <v>14076</v>
      </c>
      <c r="AF17" s="26">
        <v>593463.1875</v>
      </c>
      <c r="AG17" s="26">
        <v>593668</v>
      </c>
      <c r="AH17" s="26">
        <v>593870.8125</v>
      </c>
      <c r="AI17" s="26">
        <v>594076.4375</v>
      </c>
      <c r="AJ17" s="26">
        <v>594288.4375</v>
      </c>
      <c r="AK17" s="27">
        <f t="shared" si="5"/>
        <v>825.25</v>
      </c>
      <c r="AL17" s="26">
        <v>594501.625</v>
      </c>
      <c r="AM17" s="26">
        <v>594721.625</v>
      </c>
      <c r="AN17" s="26">
        <v>594938</v>
      </c>
      <c r="AO17" s="26">
        <v>595151.625</v>
      </c>
      <c r="AP17" s="27">
        <f t="shared" si="6"/>
        <v>650</v>
      </c>
      <c r="AQ17" s="26">
        <v>595366.8125</v>
      </c>
      <c r="AR17" s="26">
        <v>595582</v>
      </c>
      <c r="AS17" s="26">
        <v>595794.4375</v>
      </c>
      <c r="AT17" s="26">
        <v>596003.1875</v>
      </c>
      <c r="AU17" s="27">
        <f t="shared" si="7"/>
        <v>636.375</v>
      </c>
      <c r="AV17" s="7"/>
    </row>
    <row r="18" hidden="1" spans="1:48">
      <c r="D18" s="7"/>
      <c r="E18" s="7"/>
      <c r="F18" s="7"/>
      <c r="G18" s="7"/>
      <c r="H18" s="7"/>
      <c r="I18" s="7"/>
      <c r="J18" s="43">
        <f>ROUND(SUM(J3:J17)/10000,2)</f>
        <v>52.59</v>
      </c>
      <c r="K18" s="7"/>
      <c r="L18" s="7"/>
      <c r="M18" s="7"/>
      <c r="N18" s="7"/>
      <c r="O18" s="43">
        <f>ROUND(SUM(O3:O17)/10000,2)</f>
        <v>102.84</v>
      </c>
      <c r="P18" s="7"/>
      <c r="Q18" s="7"/>
      <c r="R18" s="7"/>
      <c r="S18" s="7"/>
      <c r="T18" s="43">
        <f>ROUND(SUM(T3:T17)/10000,2)</f>
        <v>95.57</v>
      </c>
      <c r="U18" s="7"/>
      <c r="V18" s="7"/>
      <c r="W18" s="7"/>
      <c r="X18" s="7"/>
      <c r="Y18" s="43">
        <f>ROUND(SUM(Y3:Y17)/10000,2)</f>
        <v>38.92</v>
      </c>
      <c r="Z18" s="7"/>
      <c r="AA18" s="7"/>
      <c r="AB18" s="7"/>
      <c r="AC18" s="7"/>
      <c r="AD18" s="7"/>
      <c r="AE18" s="43">
        <f>ROUND(SUM(AE3:AE17)/10000,2)</f>
        <v>18.83</v>
      </c>
      <c r="AF18" s="7"/>
      <c r="AG18" s="7"/>
      <c r="AH18" s="7"/>
      <c r="AI18" s="7"/>
      <c r="AJ18" s="7"/>
      <c r="AK18" s="43">
        <f>ROUND(SUM(AK3:AK17)/10000,2)</f>
        <v>20.73</v>
      </c>
      <c r="AL18" s="7"/>
      <c r="AM18" s="7"/>
      <c r="AN18" s="7"/>
      <c r="AO18" s="7"/>
      <c r="AP18" s="43">
        <f>ROUND(SUM(AP3:AP17)/10000,2)</f>
        <v>15.98</v>
      </c>
      <c r="AQ18" s="7"/>
      <c r="AR18" s="7"/>
      <c r="AS18" s="7"/>
      <c r="AT18" s="7"/>
      <c r="AU18" s="43">
        <f>ROUND(SUM(AU3:AU17)/10000,2)</f>
        <v>20.54</v>
      </c>
      <c r="AV18" s="44">
        <f t="shared" ref="AV18:AV25" si="8">SUM(J18:AU18)</f>
        <v>366</v>
      </c>
    </row>
    <row r="19" hidden="1" spans="1:48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spans="1:48">
      <c r="D20" s="7">
        <v>1</v>
      </c>
      <c r="E20" s="7" t="s">
        <v>157</v>
      </c>
      <c r="F20" s="7"/>
      <c r="G20" s="7"/>
      <c r="H20" s="7"/>
      <c r="I20" s="7"/>
      <c r="J20" s="45">
        <f>ROUND(SUM(J8:J9,J14:J15,J17)/10000,2)</f>
        <v>38.71</v>
      </c>
      <c r="K20" s="45"/>
      <c r="L20" s="45"/>
      <c r="M20" s="45"/>
      <c r="N20" s="45"/>
      <c r="O20" s="45">
        <f>ROUND(SUM(O8:O9,O14:O15,O17)/10000,2)</f>
        <v>71.34</v>
      </c>
      <c r="P20" s="45"/>
      <c r="Q20" s="45"/>
      <c r="R20" s="45"/>
      <c r="S20" s="45"/>
      <c r="T20" s="45">
        <f>ROUND(SUM(T8:T9,T14:T15,T17)/10000,2)</f>
        <v>69.4</v>
      </c>
      <c r="U20" s="45"/>
      <c r="V20" s="45"/>
      <c r="W20" s="45"/>
      <c r="X20" s="45"/>
      <c r="Y20" s="45">
        <f>ROUND(SUM(Y8:Y9,Y14:Y15,Y17)/10000,2)</f>
        <v>21.17</v>
      </c>
      <c r="Z20" s="45"/>
      <c r="AA20" s="45"/>
      <c r="AB20" s="45"/>
      <c r="AC20" s="45"/>
      <c r="AD20" s="45"/>
      <c r="AE20" s="45">
        <f>ROUND(SUM(AE8:AE9,AE14:AE15,AE17)/10000,2)</f>
        <v>8.22</v>
      </c>
      <c r="AF20" s="45"/>
      <c r="AG20" s="45"/>
      <c r="AH20" s="45"/>
      <c r="AI20" s="45"/>
      <c r="AJ20" s="45"/>
      <c r="AK20" s="45">
        <f>ROUND(SUM(AK8:AK9,AK14:AK15,AK17)/10000,2)</f>
        <v>5.99</v>
      </c>
      <c r="AL20" s="45"/>
      <c r="AM20" s="45"/>
      <c r="AN20" s="45"/>
      <c r="AO20" s="45"/>
      <c r="AP20" s="45">
        <f>ROUND(SUM(AP8:AP9,AP14:AP15,AP17)/10000,2)</f>
        <v>5.81</v>
      </c>
      <c r="AQ20" s="45"/>
      <c r="AR20" s="45"/>
      <c r="AS20" s="45"/>
      <c r="AT20" s="45"/>
      <c r="AU20" s="45">
        <f>ROUND(SUM(AU8:AU9,AU14:AU15,AU17)/10000,2)</f>
        <v>9.2</v>
      </c>
      <c r="AV20" s="7">
        <f t="shared" si="8"/>
        <v>229.84</v>
      </c>
    </row>
    <row r="21" spans="1:48">
      <c r="D21" s="7">
        <v>2</v>
      </c>
      <c r="E21" s="7" t="s">
        <v>55</v>
      </c>
      <c r="F21" s="7"/>
      <c r="G21" s="7"/>
      <c r="H21" s="7"/>
      <c r="I21" s="7"/>
      <c r="J21" s="45">
        <f>ROUND(SUM(J10,J12:J13)/10000,2)</f>
        <v>4.73</v>
      </c>
      <c r="K21" s="45"/>
      <c r="L21" s="45"/>
      <c r="M21" s="45"/>
      <c r="N21" s="45"/>
      <c r="O21" s="45">
        <f>ROUND(SUM(O10,O12:O13)/10000,2)</f>
        <v>11.14</v>
      </c>
      <c r="P21" s="45"/>
      <c r="Q21" s="45"/>
      <c r="R21" s="45"/>
      <c r="S21" s="45"/>
      <c r="T21" s="45">
        <f>ROUND(SUM(T10,T12:T13)/10000,2)</f>
        <v>8.9</v>
      </c>
      <c r="U21" s="45"/>
      <c r="V21" s="45"/>
      <c r="W21" s="45"/>
      <c r="X21" s="45"/>
      <c r="Y21" s="45">
        <f>ROUND(SUM(Y10,Y12:Y13)/10000,2)</f>
        <v>5.53</v>
      </c>
      <c r="Z21" s="45"/>
      <c r="AA21" s="45"/>
      <c r="AB21" s="45"/>
      <c r="AC21" s="45"/>
      <c r="AD21" s="45"/>
      <c r="AE21" s="45">
        <f>ROUND(SUM(AE10,AE12:AE13)/10000,2)</f>
        <v>5.51</v>
      </c>
      <c r="AF21" s="45"/>
      <c r="AG21" s="45"/>
      <c r="AH21" s="45"/>
      <c r="AI21" s="45"/>
      <c r="AJ21" s="45"/>
      <c r="AK21" s="45">
        <f>ROUND(SUM(AK10,AK12:AK13)/10000,2)</f>
        <v>9.64</v>
      </c>
      <c r="AL21" s="45"/>
      <c r="AM21" s="45"/>
      <c r="AN21" s="45"/>
      <c r="AO21" s="45"/>
      <c r="AP21" s="45">
        <f>ROUND(SUM(AP10,AP12:AP13)/10000,2)</f>
        <v>5.86</v>
      </c>
      <c r="AQ21" s="45"/>
      <c r="AR21" s="45"/>
      <c r="AS21" s="45"/>
      <c r="AT21" s="45"/>
      <c r="AU21" s="45">
        <f>ROUND(SUM(AU10,AU12:AU13)/10000,2)</f>
        <v>7.7</v>
      </c>
      <c r="AV21" s="7">
        <f t="shared" si="8"/>
        <v>59.01</v>
      </c>
    </row>
    <row r="22" spans="1:48">
      <c r="D22" s="7">
        <v>3</v>
      </c>
      <c r="E22" s="7" t="s">
        <v>153</v>
      </c>
      <c r="F22" s="7"/>
      <c r="G22" s="7"/>
      <c r="H22" s="7"/>
      <c r="I22" s="7"/>
      <c r="J22" s="45">
        <f>ROUND(SUM(J16)/10000,2)</f>
        <v>0</v>
      </c>
      <c r="K22" s="45"/>
      <c r="L22" s="45"/>
      <c r="M22" s="45"/>
      <c r="N22" s="45"/>
      <c r="O22" s="45">
        <f>ROUND(SUM(O16)/10000,2)</f>
        <v>3.15</v>
      </c>
      <c r="P22" s="45"/>
      <c r="Q22" s="45"/>
      <c r="R22" s="45"/>
      <c r="S22" s="45"/>
      <c r="T22" s="45">
        <f>ROUND(SUM(T16)/10000,2)</f>
        <v>2.44</v>
      </c>
      <c r="U22" s="45"/>
      <c r="V22" s="45"/>
      <c r="W22" s="45"/>
      <c r="X22" s="45"/>
      <c r="Y22" s="45">
        <f>ROUND(SUM(Y16)/10000,2)</f>
        <v>1.34</v>
      </c>
      <c r="Z22" s="45"/>
      <c r="AA22" s="45"/>
      <c r="AB22" s="45"/>
      <c r="AC22" s="45"/>
      <c r="AD22" s="45"/>
      <c r="AE22" s="45">
        <f>ROUND(SUM(AE16)/10000,2)</f>
        <v>1.17</v>
      </c>
      <c r="AF22" s="45"/>
      <c r="AG22" s="45"/>
      <c r="AH22" s="45"/>
      <c r="AI22" s="45"/>
      <c r="AJ22" s="45"/>
      <c r="AK22" s="45">
        <f>ROUND(SUM(AK16)/10000,2)</f>
        <v>1.26</v>
      </c>
      <c r="AL22" s="45"/>
      <c r="AM22" s="45"/>
      <c r="AN22" s="45"/>
      <c r="AO22" s="45"/>
      <c r="AP22" s="45">
        <f>ROUND(SUM(AP16)/10000,2)</f>
        <v>0.89</v>
      </c>
      <c r="AQ22" s="45"/>
      <c r="AR22" s="45"/>
      <c r="AS22" s="45"/>
      <c r="AT22" s="45"/>
      <c r="AU22" s="45">
        <f>ROUND(SUM(AU16)/10000,2)</f>
        <v>0.7</v>
      </c>
      <c r="AV22" s="7">
        <f t="shared" si="8"/>
        <v>10.95</v>
      </c>
    </row>
    <row r="23" spans="1:48">
      <c r="D23" s="7">
        <v>4</v>
      </c>
      <c r="E23" s="7" t="s">
        <v>37</v>
      </c>
      <c r="F23" s="7"/>
      <c r="G23" s="7"/>
      <c r="H23" s="7"/>
      <c r="I23" s="7"/>
      <c r="J23" s="45">
        <f>ROUND(SUM(J5:J7,J11)/10000,2)</f>
        <v>6.95</v>
      </c>
      <c r="K23" s="45"/>
      <c r="L23" s="45"/>
      <c r="M23" s="45"/>
      <c r="N23" s="45"/>
      <c r="O23" s="45">
        <f>ROUND(SUM(O5:O7,O11)/10000,2)</f>
        <v>12.33</v>
      </c>
      <c r="P23" s="45"/>
      <c r="Q23" s="45"/>
      <c r="R23" s="45"/>
      <c r="S23" s="45"/>
      <c r="T23" s="45">
        <f>ROUND(SUM(T5:T7,T11)/10000,2)</f>
        <v>11.43</v>
      </c>
      <c r="U23" s="45"/>
      <c r="V23" s="45"/>
      <c r="W23" s="45"/>
      <c r="X23" s="45"/>
      <c r="Y23" s="45">
        <f>ROUND(SUM(Y5:Y7,Y11)/10000,2)</f>
        <v>9.56</v>
      </c>
      <c r="Z23" s="45"/>
      <c r="AA23" s="45"/>
      <c r="AB23" s="45"/>
      <c r="AC23" s="45"/>
      <c r="AD23" s="45"/>
      <c r="AE23" s="45">
        <f>ROUND(SUM(AE5:AE7,AE11)/10000,2)</f>
        <v>3.5</v>
      </c>
      <c r="AF23" s="45"/>
      <c r="AG23" s="45"/>
      <c r="AH23" s="45"/>
      <c r="AI23" s="45"/>
      <c r="AJ23" s="45"/>
      <c r="AK23" s="45">
        <f>ROUND(SUM(AK5:AK7,AK11)/10000,2)</f>
        <v>3.79</v>
      </c>
      <c r="AL23" s="45"/>
      <c r="AM23" s="45"/>
      <c r="AN23" s="45"/>
      <c r="AO23" s="45"/>
      <c r="AP23" s="45">
        <f>ROUND(SUM(AP5:AP7,AP11)/10000,2)</f>
        <v>3.29</v>
      </c>
      <c r="AQ23" s="45"/>
      <c r="AR23" s="45"/>
      <c r="AS23" s="45"/>
      <c r="AT23" s="45"/>
      <c r="AU23" s="45">
        <f>ROUND(SUM(AU5:AU7,AU11)/10000,2)</f>
        <v>2.63</v>
      </c>
      <c r="AV23" s="7">
        <f t="shared" si="8"/>
        <v>53.48</v>
      </c>
    </row>
    <row r="24" spans="1:48">
      <c r="D24" s="7">
        <v>5</v>
      </c>
      <c r="E24" s="7" t="s">
        <v>57</v>
      </c>
      <c r="F24" s="7"/>
      <c r="G24" s="7"/>
      <c r="H24" s="7"/>
      <c r="I24" s="7"/>
      <c r="J24" s="45">
        <f>ROUND(SUM(J3:J4)/10000,2)</f>
        <v>2.2</v>
      </c>
      <c r="K24" s="45"/>
      <c r="L24" s="45"/>
      <c r="M24" s="45"/>
      <c r="N24" s="45"/>
      <c r="O24" s="45">
        <f>ROUND(SUM(O3:O4)/10000,2)</f>
        <v>4.88</v>
      </c>
      <c r="P24" s="45"/>
      <c r="Q24" s="45"/>
      <c r="R24" s="45"/>
      <c r="S24" s="45"/>
      <c r="T24" s="45">
        <f>ROUND(SUM(T3:T4)/10000,2)</f>
        <v>3.41</v>
      </c>
      <c r="U24" s="45"/>
      <c r="V24" s="45"/>
      <c r="W24" s="45"/>
      <c r="X24" s="45"/>
      <c r="Y24" s="45">
        <f>ROUND(SUM(Y3:Y4)/10000,2)</f>
        <v>1.32</v>
      </c>
      <c r="Z24" s="45"/>
      <c r="AA24" s="45"/>
      <c r="AB24" s="45"/>
      <c r="AC24" s="45"/>
      <c r="AD24" s="45"/>
      <c r="AE24" s="45">
        <f>ROUND(SUM(AE3:AE4)/10000,2)</f>
        <v>0.43</v>
      </c>
      <c r="AF24" s="45"/>
      <c r="AG24" s="45"/>
      <c r="AH24" s="45"/>
      <c r="AI24" s="45"/>
      <c r="AJ24" s="45"/>
      <c r="AK24" s="45">
        <f>ROUND(SUM(AK3:AK4)/10000,2)</f>
        <v>0.05</v>
      </c>
      <c r="AL24" s="45"/>
      <c r="AM24" s="45"/>
      <c r="AN24" s="45"/>
      <c r="AO24" s="45"/>
      <c r="AP24" s="45">
        <f>ROUND(SUM(AP3:AP4)/10000,2)</f>
        <v>0.12</v>
      </c>
      <c r="AQ24" s="45"/>
      <c r="AR24" s="45"/>
      <c r="AS24" s="45"/>
      <c r="AT24" s="45"/>
      <c r="AU24" s="45">
        <f>ROUND(SUM(AU3:AU4)/10000,2)</f>
        <v>0.3</v>
      </c>
      <c r="AV24" s="7">
        <f t="shared" si="8"/>
        <v>12.71</v>
      </c>
    </row>
    <row r="25" spans="1:48">
      <c r="D25" s="7">
        <v>6</v>
      </c>
      <c r="E25" s="7" t="s">
        <v>114</v>
      </c>
      <c r="F25" s="7"/>
      <c r="G25" s="7"/>
      <c r="H25" s="7"/>
      <c r="I25" s="7"/>
      <c r="J25" s="45">
        <f t="shared" ref="J25:AU25" si="9">SUM(J20:J24)</f>
        <v>52.59</v>
      </c>
      <c r="K25" s="45">
        <f t="shared" si="9"/>
        <v>0</v>
      </c>
      <c r="L25" s="45">
        <f t="shared" si="9"/>
        <v>0</v>
      </c>
      <c r="M25" s="45">
        <f t="shared" si="9"/>
        <v>0</v>
      </c>
      <c r="N25" s="45">
        <f t="shared" si="9"/>
        <v>0</v>
      </c>
      <c r="O25" s="45">
        <f t="shared" si="9"/>
        <v>102.84</v>
      </c>
      <c r="P25" s="45">
        <f t="shared" si="9"/>
        <v>0</v>
      </c>
      <c r="Q25" s="45">
        <f t="shared" si="9"/>
        <v>0</v>
      </c>
      <c r="R25" s="45">
        <f t="shared" si="9"/>
        <v>0</v>
      </c>
      <c r="S25" s="45">
        <f t="shared" si="9"/>
        <v>0</v>
      </c>
      <c r="T25" s="45">
        <f t="shared" si="9"/>
        <v>95.58</v>
      </c>
      <c r="U25" s="45">
        <f t="shared" si="9"/>
        <v>0</v>
      </c>
      <c r="V25" s="45">
        <f t="shared" si="9"/>
        <v>0</v>
      </c>
      <c r="W25" s="45">
        <f t="shared" si="9"/>
        <v>0</v>
      </c>
      <c r="X25" s="45">
        <f t="shared" si="9"/>
        <v>0</v>
      </c>
      <c r="Y25" s="45">
        <f t="shared" si="9"/>
        <v>38.92</v>
      </c>
      <c r="Z25" s="45">
        <f t="shared" si="9"/>
        <v>0</v>
      </c>
      <c r="AA25" s="45">
        <f t="shared" si="9"/>
        <v>0</v>
      </c>
      <c r="AB25" s="45">
        <f t="shared" si="9"/>
        <v>0</v>
      </c>
      <c r="AC25" s="45">
        <f t="shared" si="9"/>
        <v>0</v>
      </c>
      <c r="AD25" s="45">
        <f t="shared" si="9"/>
        <v>0</v>
      </c>
      <c r="AE25" s="45">
        <f t="shared" si="9"/>
        <v>18.83</v>
      </c>
      <c r="AF25" s="45">
        <f t="shared" si="9"/>
        <v>0</v>
      </c>
      <c r="AG25" s="45">
        <f t="shared" si="9"/>
        <v>0</v>
      </c>
      <c r="AH25" s="45">
        <f t="shared" si="9"/>
        <v>0</v>
      </c>
      <c r="AI25" s="45">
        <f t="shared" si="9"/>
        <v>0</v>
      </c>
      <c r="AJ25" s="45">
        <f t="shared" si="9"/>
        <v>0</v>
      </c>
      <c r="AK25" s="45">
        <f t="shared" si="9"/>
        <v>20.73</v>
      </c>
      <c r="AL25" s="45">
        <f t="shared" si="9"/>
        <v>0</v>
      </c>
      <c r="AM25" s="45">
        <f t="shared" si="9"/>
        <v>0</v>
      </c>
      <c r="AN25" s="45">
        <f t="shared" si="9"/>
        <v>0</v>
      </c>
      <c r="AO25" s="45">
        <f t="shared" si="9"/>
        <v>0</v>
      </c>
      <c r="AP25" s="45">
        <f t="shared" si="9"/>
        <v>15.97</v>
      </c>
      <c r="AQ25" s="45">
        <f t="shared" si="9"/>
        <v>0</v>
      </c>
      <c r="AR25" s="45">
        <f t="shared" si="9"/>
        <v>0</v>
      </c>
      <c r="AS25" s="45">
        <f t="shared" si="9"/>
        <v>0</v>
      </c>
      <c r="AT25" s="45">
        <f t="shared" si="9"/>
        <v>0</v>
      </c>
      <c r="AU25" s="45">
        <f t="shared" si="9"/>
        <v>20.53</v>
      </c>
      <c r="AV25" s="7">
        <f t="shared" si="8"/>
        <v>365.99</v>
      </c>
    </row>
    <row r="26" hidden="1" spans="1:48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44"/>
    </row>
    <row r="28" spans="1:48">
      <c r="AV28" s="46"/>
    </row>
    <row r="36" spans="37:47">
      <c r="AK36"/>
      <c r="AP36"/>
      <c r="AU36"/>
    </row>
  </sheetData>
  <mergeCells count="7">
    <mergeCell ref="J1:AE1"/>
    <mergeCell ref="AK1:AU1"/>
    <mergeCell ref="A3:A9"/>
    <mergeCell ref="A11:A15"/>
    <mergeCell ref="B5:B6"/>
    <mergeCell ref="B11:B13"/>
    <mergeCell ref="B14:B1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N10"/>
  <sheetViews>
    <sheetView zoomScale="145" zoomScaleNormal="145" topLeftCell="B4" workbookViewId="0">
      <selection activeCell="P4" sqref="P4"/>
    </sheetView>
  </sheetViews>
  <sheetFormatPr defaultColWidth="9" defaultRowHeight="13.8"/>
  <sheetData>
    <row r="3" spans="2:14">
      <c r="B3" s="1" t="s">
        <v>158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299.25" customHeight="1" spans="2:14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>
      <c r="B5" s="1" t="s">
        <v>159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300" customHeight="1" spans="2:14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>
      <c r="B7" s="1" t="s">
        <v>160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</row>
    <row r="8" ht="300" customHeight="1" spans="2:14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2:14">
      <c r="B9" s="1" t="s">
        <v>161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ht="300" customHeight="1" spans="2:1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</sheetData>
  <mergeCells count="8">
    <mergeCell ref="B3:N3"/>
    <mergeCell ref="B4:N4"/>
    <mergeCell ref="B5:N5"/>
    <mergeCell ref="B6:N6"/>
    <mergeCell ref="B7:N7"/>
    <mergeCell ref="B8:N8"/>
    <mergeCell ref="B9:N9"/>
    <mergeCell ref="B10:N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项目总体情况</vt:lpstr>
      <vt:lpstr>1#冷站</vt:lpstr>
      <vt:lpstr>Sheet1</vt:lpstr>
      <vt:lpstr>附图示例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zh</cp:lastModifiedBy>
  <dcterms:created xsi:type="dcterms:W3CDTF">2015-06-05T18:19:00Z</dcterms:created>
  <dcterms:modified xsi:type="dcterms:W3CDTF">2025-12-24T10:10:24Z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1CD648CD13F645958C3D9F955F378149_12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