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720" yWindow="240" windowWidth="25600" windowHeight="14820" tabRatio="500"/>
  </bookViews>
  <sheets>
    <sheet name="Library information" sheetId="1" r:id="rId1"/>
    <sheet name="NEBNext index information" sheetId="3" r:id="rId2"/>
  </sheets>
  <definedNames>
    <definedName name="_xlnm.Print_Area" localSheetId="0">'Library information'!$A$1:$O$39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D39" i="1"/>
  <c r="E39" i="1"/>
  <c r="M39" i="1"/>
  <c r="N39" i="1"/>
  <c r="M4" i="1"/>
  <c r="N4" i="1"/>
  <c r="E4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N16" i="1"/>
  <c r="M15" i="1"/>
  <c r="N15" i="1"/>
  <c r="M14" i="1"/>
  <c r="N14" i="1"/>
  <c r="M13" i="1"/>
  <c r="N13" i="1"/>
  <c r="M12" i="1"/>
  <c r="N12" i="1"/>
  <c r="M11" i="1"/>
  <c r="N11" i="1"/>
  <c r="M10" i="1"/>
  <c r="N10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M5" i="1"/>
  <c r="N5" i="1"/>
  <c r="M6" i="1"/>
  <c r="N6" i="1"/>
  <c r="M7" i="1"/>
  <c r="N7" i="1"/>
  <c r="M8" i="1"/>
  <c r="N8" i="1"/>
  <c r="M9" i="1"/>
  <c r="N9" i="1"/>
  <c r="M3" i="1"/>
  <c r="N3" i="1"/>
  <c r="M2" i="1"/>
  <c r="N2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<sst xmlns="http://schemas.openxmlformats.org/spreadsheetml/2006/main" count="319" uniqueCount="181">
  <si>
    <t>Library Prep #</t>
  </si>
  <si>
    <t>Sample</t>
  </si>
  <si>
    <t>[RNA]qubit</t>
  </si>
  <si>
    <t>[RNA] starting</t>
  </si>
  <si>
    <t>RNA RIN</t>
  </si>
  <si>
    <t>Date</t>
  </si>
  <si>
    <t>SEQUENCE QUALITY</t>
  </si>
  <si>
    <t>Multiplex index #</t>
  </si>
  <si>
    <t>Expected index primer sequence read</t>
  </si>
  <si>
    <t>DNA 1000 BioA status</t>
  </si>
  <si>
    <t>Notes</t>
  </si>
  <si>
    <t>Kit</t>
  </si>
  <si>
    <t>6422 C5 BULK</t>
  </si>
  <si>
    <t>6422 C5 YFP</t>
  </si>
  <si>
    <t>6694 C2 BULK</t>
  </si>
  <si>
    <t>6694 C2 YFP</t>
  </si>
  <si>
    <t>7160 C5 BULK</t>
  </si>
  <si>
    <t>7160 C5 YFP</t>
  </si>
  <si>
    <t>7160 C2 BULK</t>
  </si>
  <si>
    <t>7160 C2 YFP</t>
  </si>
  <si>
    <t>6419 C5 BULK</t>
  </si>
  <si>
    <t>6419 C5 YFP</t>
  </si>
  <si>
    <t>n/a</t>
  </si>
  <si>
    <t xml:space="preserve">SEQUENCE Date </t>
  </si>
  <si>
    <t>RNA starting vol.</t>
  </si>
  <si>
    <t>6556 C4 BULK</t>
  </si>
  <si>
    <t>6556 C4 YFP</t>
  </si>
  <si>
    <t>6555 C3 BULK</t>
  </si>
  <si>
    <t>6555 C3 YFP</t>
  </si>
  <si>
    <t>6499 C4 BULK</t>
  </si>
  <si>
    <t>6499 C4 YFP</t>
  </si>
  <si>
    <t>good</t>
  </si>
  <si>
    <t>size</t>
  </si>
  <si>
    <t>nmol</t>
  </si>
  <si>
    <t>ng/ul</t>
  </si>
  <si>
    <t>1:x for diluted 4 nM</t>
  </si>
  <si>
    <t xml:space="preserve">NEBNext® Ultra™ RNA Library Prep Kit for Illumina®  + polyA+ magnetic pulldown </t>
  </si>
  <si>
    <t>6620 C1 BULK</t>
  </si>
  <si>
    <t>6620 C1 YFP</t>
  </si>
  <si>
    <t>6422 C1 BULK</t>
  </si>
  <si>
    <t>6422 C1 YFP</t>
  </si>
  <si>
    <t>2838 C3 BULK</t>
  </si>
  <si>
    <t>2838 C3 YFP</t>
  </si>
  <si>
    <t>2699 C4-1 BULK</t>
  </si>
  <si>
    <t>2699 C4-1 YFP</t>
  </si>
  <si>
    <t>6883 C1 BULK</t>
  </si>
  <si>
    <t>6883 C1 YFP</t>
  </si>
  <si>
    <t>6883 C4 BULK</t>
  </si>
  <si>
    <t>6883 C4 YFP</t>
  </si>
  <si>
    <t>6421 C2 BULK</t>
  </si>
  <si>
    <t>6421 C2 YFP</t>
  </si>
  <si>
    <t>6556 C3 BULK</t>
  </si>
  <si>
    <t>6556 C3 YFP</t>
  </si>
  <si>
    <t>6419 C1 BULK</t>
  </si>
  <si>
    <t>6419 C1 YFP</t>
  </si>
  <si>
    <t>2699 C4-2 BULK</t>
  </si>
  <si>
    <t>2699 C4-2 YFP</t>
  </si>
  <si>
    <t>6499 C3 BULK</t>
  </si>
  <si>
    <t>6499 C3 YFP</t>
  </si>
  <si>
    <t xml:space="preserve">good </t>
  </si>
  <si>
    <t>re-spec</t>
  </si>
  <si>
    <t>catalogue number</t>
  </si>
  <si>
    <t>index name</t>
  </si>
  <si>
    <t>index primer sequence</t>
  </si>
  <si>
    <t xml:space="preserve">#E7311A: 0.010 ml #E7311AA: 0.040 ml </t>
  </si>
  <si>
    <t xml:space="preserve">NEBNext Index 1 Primer for Illumina </t>
  </si>
  <si>
    <r>
      <t xml:space="preserve">5 ́-CAAGCAGAAGACGGCATACGAGAT- </t>
    </r>
    <r>
      <rPr>
        <b/>
        <sz val="12"/>
        <color theme="1"/>
        <rFont val="Times New Roman"/>
      </rPr>
      <t>CGTGAT</t>
    </r>
    <r>
      <rPr>
        <sz val="12"/>
        <color theme="1"/>
        <rFont val="Times New Roman"/>
      </rPr>
      <t xml:space="preserve">GTGACTGGAGTTCAGACGT- GTGCTCTTCCGATC-s-T-3 ́ </t>
    </r>
  </si>
  <si>
    <t xml:space="preserve">ATCACG </t>
  </si>
  <si>
    <t xml:space="preserve">#E7312A: 0.010 ml #E7312AA: 0.040 ml </t>
  </si>
  <si>
    <t xml:space="preserve">NEBNext Index 2 Primer for Illumina </t>
  </si>
  <si>
    <r>
      <t xml:space="preserve">5 ́-CAAGCAGAAGACGGCATACGAGAT- </t>
    </r>
    <r>
      <rPr>
        <b/>
        <sz val="12"/>
        <color theme="1"/>
        <rFont val="Times New Roman"/>
      </rPr>
      <t>ACATCG</t>
    </r>
    <r>
      <rPr>
        <sz val="12"/>
        <color theme="1"/>
        <rFont val="Times New Roman"/>
      </rPr>
      <t xml:space="preserve">GTGACTGGAGTTCAGACGT- GTGCTCTTCCGATC-s-T-3 ́ </t>
    </r>
  </si>
  <si>
    <t xml:space="preserve">CGATGT </t>
  </si>
  <si>
    <t xml:space="preserve">#E7313A: 0.010 ml #E7313AA: 0.040 ml </t>
  </si>
  <si>
    <t xml:space="preserve">NEBNext Index 3 Primer for Illumina </t>
  </si>
  <si>
    <r>
      <t>5 ́-CAAGCAGAAGACGGCATACGAGA- T</t>
    </r>
    <r>
      <rPr>
        <b/>
        <sz val="12"/>
        <color theme="1"/>
        <rFont val="Times New Roman"/>
      </rPr>
      <t>GCCTAA</t>
    </r>
    <r>
      <rPr>
        <sz val="12"/>
        <color theme="1"/>
        <rFont val="Times New Roman"/>
      </rPr>
      <t xml:space="preserve">GTGACTGGAGTTCAGACGT- GTGCTCTTCCGATC-s-T-3 ́ </t>
    </r>
  </si>
  <si>
    <t xml:space="preserve">TTAGGC </t>
  </si>
  <si>
    <t xml:space="preserve">#E7314A: 0.010 ml #E7314AA: 0.040 ml </t>
  </si>
  <si>
    <t xml:space="preserve">NEBNext Index 4 Primer for Illumina </t>
  </si>
  <si>
    <r>
      <t xml:space="preserve">5 ́-CAAGCAGAAGACGGCATACGAGAT- </t>
    </r>
    <r>
      <rPr>
        <b/>
        <sz val="12"/>
        <color theme="1"/>
        <rFont val="Times New Roman"/>
      </rPr>
      <t>TGGTCA</t>
    </r>
    <r>
      <rPr>
        <sz val="12"/>
        <color theme="1"/>
        <rFont val="Times New Roman"/>
      </rPr>
      <t xml:space="preserve">GTGACTGGAGTTCAGACGT- GTGCTCTTCCGATC-s-T-3 ́ </t>
    </r>
  </si>
  <si>
    <t xml:space="preserve">TGACCA </t>
  </si>
  <si>
    <t xml:space="preserve">#E7315A: 0.010 ml #E7315AA: 0.040 ml </t>
  </si>
  <si>
    <t xml:space="preserve">NEBNext Index 5 Primer for Illumina </t>
  </si>
  <si>
    <r>
      <t xml:space="preserve">5 ́-CAAGCAGAAGACGGCATACGAGAT- </t>
    </r>
    <r>
      <rPr>
        <b/>
        <sz val="12"/>
        <color theme="1"/>
        <rFont val="Times New Roman"/>
      </rPr>
      <t>CACTGT</t>
    </r>
    <r>
      <rPr>
        <sz val="12"/>
        <color theme="1"/>
        <rFont val="Times New Roman"/>
      </rPr>
      <t xml:space="preserve">GTGACTGGAGTTCAGACGT- GTGCTCTTCCGATC-s-T-3 ́ </t>
    </r>
  </si>
  <si>
    <t xml:space="preserve">ACAGTG </t>
  </si>
  <si>
    <t xml:space="preserve">#E7316A: 0.010 ml #E7316AA: 0.040 ml </t>
  </si>
  <si>
    <t xml:space="preserve">NEBNext Index 6 Primer for Illumina </t>
  </si>
  <si>
    <r>
      <t>5 ́-CAAGCAGAAGACGGCATACGAGA- T</t>
    </r>
    <r>
      <rPr>
        <b/>
        <sz val="12"/>
        <color theme="1"/>
        <rFont val="Times New Roman"/>
      </rPr>
      <t>ATTGGC</t>
    </r>
    <r>
      <rPr>
        <sz val="12"/>
        <color theme="1"/>
        <rFont val="Times New Roman"/>
      </rPr>
      <t xml:space="preserve">GTGACTGGAGTTCAGACGT- GTGCTCTTCCGATC-s-T-3 ́ </t>
    </r>
  </si>
  <si>
    <t xml:space="preserve">GCCAAT </t>
  </si>
  <si>
    <t xml:space="preserve">#E7317A: 0.010 ml #E7317AA: 0.040 ml </t>
  </si>
  <si>
    <t xml:space="preserve">NEBNext Index 7 Primer for Illumina </t>
  </si>
  <si>
    <r>
      <t>5 ́-CAAGCAGAAGACGGCATACGAGA- T</t>
    </r>
    <r>
      <rPr>
        <b/>
        <sz val="12"/>
        <color theme="1"/>
        <rFont val="Times New Roman"/>
      </rPr>
      <t>GATCTG</t>
    </r>
    <r>
      <rPr>
        <sz val="12"/>
        <color theme="1"/>
        <rFont val="Times New Roman"/>
      </rPr>
      <t xml:space="preserve">GTGACTGGAGTTCAGACGT- GTGCTCTTCCGATC-s-T-3 ́ </t>
    </r>
  </si>
  <si>
    <t xml:space="preserve">CAGATC </t>
  </si>
  <si>
    <t xml:space="preserve">#E7318A: 0.010 ml #E7318AA: 0.040 ml </t>
  </si>
  <si>
    <t xml:space="preserve">NEBNext Index 8 Primer for Illumina </t>
  </si>
  <si>
    <r>
      <t>5 ́-CAAGCAGAAGACGGCATACGAGA- T</t>
    </r>
    <r>
      <rPr>
        <b/>
        <sz val="12"/>
        <color theme="1"/>
        <rFont val="Times New Roman"/>
      </rPr>
      <t>TCAAGT</t>
    </r>
    <r>
      <rPr>
        <sz val="12"/>
        <color theme="1"/>
        <rFont val="Times New Roman"/>
      </rPr>
      <t xml:space="preserve">GTGACTGGAGTTCAGACGT- GTGCTCTTCCGATC-s-T-3 ́ </t>
    </r>
  </si>
  <si>
    <t xml:space="preserve">ACTTGA </t>
  </si>
  <si>
    <t xml:space="preserve">#E7319A: 0.010 ml #E7319AA: 0.040 ml </t>
  </si>
  <si>
    <t xml:space="preserve">NEBNext Index 9 Primer for Illumina </t>
  </si>
  <si>
    <r>
      <t>5 ́-CAAGCAGAAGACGGCATACGAGA- T</t>
    </r>
    <r>
      <rPr>
        <b/>
        <sz val="12"/>
        <color theme="1"/>
        <rFont val="Times New Roman"/>
      </rPr>
      <t>CTGATC</t>
    </r>
    <r>
      <rPr>
        <sz val="12"/>
        <color theme="1"/>
        <rFont val="Times New Roman"/>
      </rPr>
      <t xml:space="preserve">GTGACTGGAGTTCAGACGT- GTGCTCTTCCGATC-s-T-3 ́ </t>
    </r>
  </si>
  <si>
    <t xml:space="preserve">GATCAG </t>
  </si>
  <si>
    <t xml:space="preserve">#E7320A: 0.010 ml #E7320AA: 0.040 ml </t>
  </si>
  <si>
    <t xml:space="preserve">NEBNext Index 10 Primer for Illumina </t>
  </si>
  <si>
    <r>
      <t xml:space="preserve">5 ́-CAAGCAGAAGACGGCATACGAGAT- </t>
    </r>
    <r>
      <rPr>
        <b/>
        <sz val="12"/>
        <color theme="1"/>
        <rFont val="Times New Roman"/>
      </rPr>
      <t>AAGCTA</t>
    </r>
    <r>
      <rPr>
        <sz val="12"/>
        <color theme="1"/>
        <rFont val="Times New Roman"/>
      </rPr>
      <t xml:space="preserve">GTGACTGGAGTTCAGACGT- GTGCTCTTCCGATC-s-T-3 ́ </t>
    </r>
  </si>
  <si>
    <t xml:space="preserve">TAGCTT </t>
  </si>
  <si>
    <t xml:space="preserve">#E7321A: 0.010 ml #E7321AA: 0.040 ml </t>
  </si>
  <si>
    <t xml:space="preserve">NEBNext Index 11 Primer for Illumina </t>
  </si>
  <si>
    <r>
      <t>5 ́-CAAGCAGAAGACGGCATACGAGA- T</t>
    </r>
    <r>
      <rPr>
        <b/>
        <sz val="12"/>
        <color theme="1"/>
        <rFont val="Times New Roman"/>
      </rPr>
      <t>GTAGCC</t>
    </r>
    <r>
      <rPr>
        <sz val="12"/>
        <color theme="1"/>
        <rFont val="Times New Roman"/>
      </rPr>
      <t xml:space="preserve">GTGACTGGAGTTCAGACGT- GTGCTCTTCCGATC-s-T-3 ́ </t>
    </r>
  </si>
  <si>
    <t xml:space="preserve">GGCTAC </t>
  </si>
  <si>
    <t xml:space="preserve">#E7322A: 0.010 ml #E7322AA: 0.040 ml </t>
  </si>
  <si>
    <t xml:space="preserve">NEBNext Index 12 Primer for Illumina </t>
  </si>
  <si>
    <r>
      <t xml:space="preserve">5 ́-CAAGCAGAAGACGGCATACGAGAT- </t>
    </r>
    <r>
      <rPr>
        <b/>
        <sz val="12"/>
        <color theme="1"/>
        <rFont val="Times New Roman"/>
      </rPr>
      <t>TACAAG</t>
    </r>
    <r>
      <rPr>
        <sz val="12"/>
        <color theme="1"/>
        <rFont val="Times New Roman"/>
      </rPr>
      <t xml:space="preserve">GTGACTGGAGTTCAGACGT- GTGCTCTTCCGATC-s-T-3 ́ </t>
    </r>
  </si>
  <si>
    <t xml:space="preserve">CTTGTA </t>
  </si>
  <si>
    <t xml:space="preserve">#E6862A: 0.010 ml #E6862AA: 0.04 ml </t>
  </si>
  <si>
    <t xml:space="preserve">NEBNext Index 13 Primer for Illumina </t>
  </si>
  <si>
    <r>
      <t>5 ́-CAAGCAGAAGACGGCATACGAGAT- TG</t>
    </r>
    <r>
      <rPr>
        <b/>
        <sz val="12"/>
        <color theme="1"/>
        <rFont val="Times New Roman"/>
      </rPr>
      <t>TTGACT</t>
    </r>
    <r>
      <rPr>
        <sz val="12"/>
        <color theme="1"/>
        <rFont val="Times New Roman"/>
      </rPr>
      <t xml:space="preserve">GTGACTGGAGTTCAGAC- GTGTGCTCTTCCGATC-s-T-3 ́ </t>
    </r>
  </si>
  <si>
    <t xml:space="preserve">AGTCAA </t>
  </si>
  <si>
    <t xml:space="preserve">#E6863A: 0.010 ml #E6863AA: 0.04 ml </t>
  </si>
  <si>
    <t xml:space="preserve">NEBNext Index 14 Primer for Illumina </t>
  </si>
  <si>
    <r>
      <t>5 ́-CAAGCAGAAGACGGCATACGAGAT- AC</t>
    </r>
    <r>
      <rPr>
        <b/>
        <sz val="12"/>
        <color theme="1"/>
        <rFont val="Times New Roman"/>
      </rPr>
      <t>GGAACT</t>
    </r>
    <r>
      <rPr>
        <sz val="12"/>
        <color theme="1"/>
        <rFont val="Times New Roman"/>
      </rPr>
      <t xml:space="preserve">GTGACTGGAGTTCAGAC- GTGTGCTCTTCCGATC-s-T-3 ́ </t>
    </r>
  </si>
  <si>
    <t xml:space="preserve">AGTTCC </t>
  </si>
  <si>
    <t xml:space="preserve">#E6864A: 0.010 ml #E6864AA: 0.04 ml </t>
  </si>
  <si>
    <t xml:space="preserve">NEBNext Index 15 Primer for Illumina </t>
  </si>
  <si>
    <r>
      <t>5 ́-CAAGCAGAAGACGGCATACGAGAT- TC</t>
    </r>
    <r>
      <rPr>
        <b/>
        <sz val="12"/>
        <color theme="1"/>
        <rFont val="Times New Roman"/>
      </rPr>
      <t>TGACAT</t>
    </r>
    <r>
      <rPr>
        <sz val="12"/>
        <color theme="1"/>
        <rFont val="Times New Roman"/>
      </rPr>
      <t xml:space="preserve">GTGACTGGAGTTCAGAC- GTGTGCTCTTCCGATC-s-T-3 ́ </t>
    </r>
  </si>
  <si>
    <t xml:space="preserve">ATGTCA </t>
  </si>
  <si>
    <t xml:space="preserve">#E7584A: 0.010 ml #E7584AA: 0.04 ml </t>
  </si>
  <si>
    <t xml:space="preserve">NEBNext Index 16 Primer for Illumina </t>
  </si>
  <si>
    <r>
      <t xml:space="preserve">5 ́-CAAGCAGAAGACGGCATACGAGAT- </t>
    </r>
    <r>
      <rPr>
        <b/>
        <sz val="12"/>
        <color theme="1"/>
        <rFont val="Times New Roman"/>
      </rPr>
      <t>GGACGG</t>
    </r>
    <r>
      <rPr>
        <sz val="12"/>
        <color theme="1"/>
        <rFont val="Times New Roman"/>
      </rPr>
      <t xml:space="preserve">GTGACTGGAGTTCAGACGT- GTGCTCTTCCGATC-s-T-3 ́ </t>
    </r>
  </si>
  <si>
    <t xml:space="preserve">CCGTCC </t>
  </si>
  <si>
    <t xml:space="preserve">#E6866A: 0.010 ml #E6866AA: 0.04 ml </t>
  </si>
  <si>
    <t xml:space="preserve">NEBNext Index 18 Primer for Illumina </t>
  </si>
  <si>
    <r>
      <t>5 ́-CAAGCAGAAGACGGCATACGAGAT- GT</t>
    </r>
    <r>
      <rPr>
        <b/>
        <sz val="12"/>
        <color theme="1"/>
        <rFont val="Times New Roman"/>
      </rPr>
      <t>GCGGAC</t>
    </r>
    <r>
      <rPr>
        <sz val="12"/>
        <color theme="1"/>
        <rFont val="Times New Roman"/>
      </rPr>
      <t xml:space="preserve">GTGACTGGAGTTCAGAC- GTGTGCTCTTCCGATC-s-T-3 ́ </t>
    </r>
  </si>
  <si>
    <t xml:space="preserve">GTCCGC </t>
  </si>
  <si>
    <t xml:space="preserve">#E6867A: 0.010 ml #E6867AA: 0.04 ml </t>
  </si>
  <si>
    <t xml:space="preserve">NEBNext Index 19 Primer for Illumina </t>
  </si>
  <si>
    <r>
      <t>5 ́-CAAGCAGAAGACGGCATACGAGAT- CG</t>
    </r>
    <r>
      <rPr>
        <b/>
        <sz val="12"/>
        <color theme="1"/>
        <rFont val="Times New Roman"/>
      </rPr>
      <t>TTTCAC</t>
    </r>
    <r>
      <rPr>
        <sz val="12"/>
        <color theme="1"/>
        <rFont val="Times New Roman"/>
      </rPr>
      <t xml:space="preserve">GTGACTGGAGTTCAGAC- GTGTGCTCTTCCGATC-s-T-3 ́ </t>
    </r>
  </si>
  <si>
    <t xml:space="preserve">GTGAAA </t>
  </si>
  <si>
    <t xml:space="preserve">#E6868A: 0.010 ml #E6868AA: 0.04 ml </t>
  </si>
  <si>
    <t xml:space="preserve">NEBNext Index 20 Primer for Illumina </t>
  </si>
  <si>
    <r>
      <t>5 ́-CAAGCAGAAGACGGCATACGAGAT- AA</t>
    </r>
    <r>
      <rPr>
        <b/>
        <sz val="12"/>
        <color theme="1"/>
        <rFont val="Times New Roman"/>
      </rPr>
      <t>GGCCAC</t>
    </r>
    <r>
      <rPr>
        <sz val="12"/>
        <color theme="1"/>
        <rFont val="Times New Roman"/>
      </rPr>
      <t xml:space="preserve">GTGACTGGAGTTCAGAC- GTGTGCTCTTCCGATC-s-T-3 ́ </t>
    </r>
  </si>
  <si>
    <t xml:space="preserve">GTGGCC </t>
  </si>
  <si>
    <t xml:space="preserve">#E6869A: 0.010 ml #E6869AA: 0.04 ml </t>
  </si>
  <si>
    <t xml:space="preserve">NEBNext Index 21 Primer for Illumina </t>
  </si>
  <si>
    <r>
      <t>5 ́-CAAGCAGAAGACGGCATACGAGAT- TC</t>
    </r>
    <r>
      <rPr>
        <b/>
        <sz val="12"/>
        <color theme="1"/>
        <rFont val="Times New Roman"/>
      </rPr>
      <t>CGAAAC</t>
    </r>
    <r>
      <rPr>
        <sz val="12"/>
        <color theme="1"/>
        <rFont val="Times New Roman"/>
      </rPr>
      <t xml:space="preserve">GTGACTGGAGTTCAGAC- GTGTGCTCTTCCGATC-s-T-3 ́ </t>
    </r>
  </si>
  <si>
    <t xml:space="preserve">GTTTCG </t>
  </si>
  <si>
    <t xml:space="preserve">#E6870A: 0.010 ml #E6870AA: 0.04 ml </t>
  </si>
  <si>
    <t xml:space="preserve">NEBNext Index 22 Primer for Illumina </t>
  </si>
  <si>
    <r>
      <t>5 ́-CAAGCAGAAGACGGCATACGAGAT- TA</t>
    </r>
    <r>
      <rPr>
        <b/>
        <sz val="12"/>
        <color theme="1"/>
        <rFont val="Times New Roman"/>
      </rPr>
      <t>CGTACG</t>
    </r>
    <r>
      <rPr>
        <sz val="12"/>
        <color theme="1"/>
        <rFont val="Times New Roman"/>
      </rPr>
      <t xml:space="preserve">GTGACTGGAGTTCAGAC- GTGTGCTCTTCCGATC-s-T-3 ́ </t>
    </r>
  </si>
  <si>
    <t xml:space="preserve">CGTACG </t>
  </si>
  <si>
    <t xml:space="preserve">#E6871A: 0.010 ml #E6871AA: 0.04 ml </t>
  </si>
  <si>
    <t xml:space="preserve">NEBNext Index 23 Primer for Illumina </t>
  </si>
  <si>
    <r>
      <t>5 ́-CAAGCAGAAGACGGCATACGAGAT- AT</t>
    </r>
    <r>
      <rPr>
        <b/>
        <sz val="12"/>
        <color theme="1"/>
        <rFont val="Times New Roman"/>
      </rPr>
      <t>CCACTC</t>
    </r>
    <r>
      <rPr>
        <sz val="12"/>
        <color theme="1"/>
        <rFont val="Times New Roman"/>
      </rPr>
      <t xml:space="preserve">GTGACTGGAGTTCAGAC- GTGTGCTCTTCCGATC-s-T-3 ́ </t>
    </r>
  </si>
  <si>
    <t xml:space="preserve">GAGTGG </t>
  </si>
  <si>
    <t xml:space="preserve">#E6872A: 0.010 ml #E6872AA: 0.04 ml </t>
  </si>
  <si>
    <t xml:space="preserve">NEBNext Index 25 Primer for Illumina </t>
  </si>
  <si>
    <r>
      <t>5 ́-CAAGCAGAAGACGGCATACGAGAT- AT</t>
    </r>
    <r>
      <rPr>
        <b/>
        <sz val="12"/>
        <color theme="1"/>
        <rFont val="Times New Roman"/>
      </rPr>
      <t>ATCAGT</t>
    </r>
    <r>
      <rPr>
        <sz val="12"/>
        <color theme="1"/>
        <rFont val="Times New Roman"/>
      </rPr>
      <t xml:space="preserve">GTGACTGGAGTTCAGAC- GTGTGCTCTTCCGATC-s-T-3 ́ </t>
    </r>
  </si>
  <si>
    <t xml:space="preserve">ACTGAT </t>
  </si>
  <si>
    <t xml:space="preserve">#E6873A: 0.010 ml #E6873AA: 0.04 ml </t>
  </si>
  <si>
    <t xml:space="preserve">NEBNext Index 27 Primer for Illumina </t>
  </si>
  <si>
    <r>
      <t>5 ́-CAAGCAGAAGACGGCATACGAGAT- AA</t>
    </r>
    <r>
      <rPr>
        <b/>
        <sz val="12"/>
        <color theme="1"/>
        <rFont val="Times New Roman"/>
      </rPr>
      <t>AGGAAT</t>
    </r>
    <r>
      <rPr>
        <sz val="12"/>
        <color theme="1"/>
        <rFont val="Times New Roman"/>
      </rPr>
      <t xml:space="preserve">GTGACTGGAGTTCAGAC- GTGTGCTCTTCCGATC-s-T-3 ́ </t>
    </r>
  </si>
  <si>
    <t xml:space="preserve">ATTCCT </t>
  </si>
  <si>
    <t>GGCTAC</t>
  </si>
  <si>
    <t>GTTTCG</t>
  </si>
  <si>
    <t>GATCAG</t>
  </si>
  <si>
    <t>AGTCAA</t>
  </si>
  <si>
    <t>CTTGTA</t>
  </si>
  <si>
    <t>AGTTCC</t>
  </si>
  <si>
    <t>ATCACG</t>
  </si>
  <si>
    <t>CAGATC</t>
  </si>
  <si>
    <t>ACTTGA</t>
  </si>
  <si>
    <t>TAGCTT</t>
  </si>
  <si>
    <t>ACTGAT</t>
  </si>
  <si>
    <t>CGATGT</t>
  </si>
  <si>
    <t>GCCAAT</t>
  </si>
  <si>
    <t>GTCCGC</t>
  </si>
  <si>
    <t>ACAGTG</t>
  </si>
  <si>
    <t>TGACCA</t>
  </si>
  <si>
    <t>TTAGGC</t>
  </si>
  <si>
    <t>ATTCCT</t>
  </si>
  <si>
    <t>GTGGCC</t>
  </si>
  <si>
    <t>CCGTCC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</si>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</sst>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686B6B"/>
      </left>
      <right style="thin">
        <color rgb="FF686B6B"/>
      </right>
      <top style="thin">
        <color rgb="FF686B6B"/>
      </top>
      <bottom/>
      <diagonal/>
    </border>
    <border>
      <left style="thin">
        <color rgb="FF606060"/>
      </left>
      <right style="thin">
        <color rgb="FF606060"/>
      </right>
      <top style="thin">
        <color rgb="FF606360"/>
      </top>
      <bottom/>
      <diagonal/>
    </border>
    <border>
      <left style="thin">
        <color rgb="FF606060"/>
      </left>
      <right style="thin">
        <color rgb="FF606060"/>
      </right>
      <top style="thin">
        <color rgb="FF606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14" fontId="0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/>
    </xf>
    <xf numFmtId="2" fontId="0" fillId="2" borderId="4" xfId="11" applyNumberFormat="1" applyFon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2" fontId="0" fillId="3" borderId="4" xfId="0" applyNumberForma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4" fontId="0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1" fontId="0" fillId="3" borderId="4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2" fontId="0" fillId="3" borderId="4" xfId="11" applyNumberFormat="1" applyFont="1" applyFill="1" applyBorder="1" applyAlignment="1">
      <alignment horizontal="center"/>
    </xf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Normal 2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J9" sqref="J9"/>
    </sheetView>
  </sheetViews>
  <sheetFormatPr baseColWidth="10" defaultRowHeight="15" x14ac:dyDescent="0"/>
  <cols>
    <col min="1" max="1" width="7" style="7" customWidth="1"/>
    <col min="2" max="2" width="12.5" style="8" bestFit="1" customWidth="1"/>
    <col min="3" max="3" width="6.6640625" style="7" customWidth="1"/>
    <col min="4" max="4" width="7.6640625" style="7" bestFit="1" customWidth="1"/>
    <col min="5" max="5" width="8.1640625" style="7" bestFit="1" customWidth="1"/>
    <col min="6" max="6" width="6" style="7" customWidth="1"/>
    <col min="7" max="7" width="7.83203125" style="7" bestFit="1" customWidth="1"/>
    <col min="8" max="8" width="9.1640625" style="12" customWidth="1"/>
    <col min="9" max="9" width="13.83203125" style="7" customWidth="1"/>
    <col min="10" max="10" width="10.6640625" style="7" bestFit="1" customWidth="1"/>
    <col min="11" max="11" width="8.83203125" style="20" customWidth="1"/>
    <col min="12" max="12" width="7.33203125" style="9" customWidth="1"/>
    <col min="13" max="13" width="8.1640625" style="7" customWidth="1"/>
    <col min="14" max="14" width="7.83203125" style="7" customWidth="1"/>
    <col min="15" max="15" width="10" style="7" bestFit="1" customWidth="1"/>
    <col min="16" max="16" width="10.1640625" style="7" bestFit="1" customWidth="1"/>
    <col min="17" max="17" width="22.1640625" style="7" customWidth="1"/>
    <col min="18" max="18" width="67.5" style="7" bestFit="1" customWidth="1"/>
    <col min="19" max="19" width="19.33203125" style="7" bestFit="1" customWidth="1"/>
    <col min="20" max="20" width="10.83203125" style="7"/>
    <col min="21" max="21" width="14.33203125" style="7" bestFit="1" customWidth="1"/>
    <col min="22" max="16384" width="10.83203125" style="7"/>
  </cols>
  <sheetData>
    <row r="1" spans="1:19" s="6" customFormat="1" ht="45">
      <c r="A1" s="21" t="s">
        <v>0</v>
      </c>
      <c r="B1" s="21" t="s">
        <v>1</v>
      </c>
      <c r="C1" s="21" t="s">
        <v>2</v>
      </c>
      <c r="D1" s="22" t="s">
        <v>24</v>
      </c>
      <c r="E1" s="21" t="s">
        <v>3</v>
      </c>
      <c r="F1" s="21" t="s">
        <v>4</v>
      </c>
      <c r="G1" s="21" t="s">
        <v>5</v>
      </c>
      <c r="H1" s="21" t="s">
        <v>7</v>
      </c>
      <c r="I1" s="21" t="s">
        <v>8</v>
      </c>
      <c r="J1" s="21" t="s">
        <v>9</v>
      </c>
      <c r="K1" s="23" t="s">
        <v>32</v>
      </c>
      <c r="L1" s="24" t="s">
        <v>34</v>
      </c>
      <c r="M1" s="21" t="s">
        <v>33</v>
      </c>
      <c r="N1" s="21" t="s">
        <v>35</v>
      </c>
      <c r="O1" s="21" t="s">
        <v>23</v>
      </c>
      <c r="P1" s="21" t="s">
        <v>6</v>
      </c>
      <c r="Q1" s="21" t="s">
        <v>10</v>
      </c>
      <c r="R1" s="21" t="s">
        <v>11</v>
      </c>
    </row>
    <row r="2" spans="1:19">
      <c r="A2" s="14">
        <v>1</v>
      </c>
      <c r="B2" s="13" t="s">
        <v>12</v>
      </c>
      <c r="C2" s="14">
        <v>142</v>
      </c>
      <c r="D2" s="15">
        <v>4.4000000000000004</v>
      </c>
      <c r="E2" s="16">
        <f>D2*C2</f>
        <v>624.80000000000007</v>
      </c>
      <c r="F2" s="16" t="s">
        <v>22</v>
      </c>
      <c r="G2" s="25">
        <v>42620</v>
      </c>
      <c r="H2" s="18">
        <v>8</v>
      </c>
      <c r="I2" s="26" t="s">
        <v>95</v>
      </c>
      <c r="J2" s="17" t="s">
        <v>31</v>
      </c>
      <c r="K2" s="27">
        <v>357</v>
      </c>
      <c r="L2" s="15">
        <v>60.72</v>
      </c>
      <c r="M2" s="15">
        <f>((L2)/((K2*607.4)+157.9)*1000000)</f>
        <v>279.81605504523742</v>
      </c>
      <c r="N2" s="28">
        <f>M2/4</f>
        <v>69.954013761309355</v>
      </c>
      <c r="O2" s="17">
        <v>42641</v>
      </c>
      <c r="P2" s="14" t="s">
        <v>31</v>
      </c>
      <c r="Q2" s="14"/>
      <c r="R2" s="14" t="s">
        <v>36</v>
      </c>
    </row>
    <row r="3" spans="1:19">
      <c r="A3" s="14">
        <v>2</v>
      </c>
      <c r="B3" s="13" t="s">
        <v>13</v>
      </c>
      <c r="C3" s="14">
        <v>580</v>
      </c>
      <c r="D3" s="15">
        <v>1.72</v>
      </c>
      <c r="E3" s="16">
        <f>D3*C3</f>
        <v>997.6</v>
      </c>
      <c r="F3" s="16" t="s">
        <v>22</v>
      </c>
      <c r="G3" s="25">
        <v>42620</v>
      </c>
      <c r="H3" s="18">
        <v>3</v>
      </c>
      <c r="I3" s="26" t="s">
        <v>75</v>
      </c>
      <c r="J3" s="17" t="s">
        <v>31</v>
      </c>
      <c r="K3" s="27">
        <v>379</v>
      </c>
      <c r="L3" s="15">
        <v>29.62</v>
      </c>
      <c r="M3" s="15">
        <f>((L3)/((K3*607.4)+157.9)*1000000)</f>
        <v>128.57995550491074</v>
      </c>
      <c r="N3" s="28">
        <f>M3/4</f>
        <v>32.144988876227686</v>
      </c>
      <c r="O3" s="17">
        <v>42641</v>
      </c>
      <c r="P3" s="14" t="s">
        <v>31</v>
      </c>
      <c r="Q3" s="14"/>
      <c r="R3" s="14" t="s">
        <v>36</v>
      </c>
    </row>
    <row r="4" spans="1:19" s="19" customFormat="1">
      <c r="A4" s="19">
        <v>3</v>
      </c>
      <c r="B4" s="30" t="s">
        <v>14</v>
      </c>
      <c r="C4" s="19">
        <v>252</v>
      </c>
      <c r="D4" s="31">
        <v>3.97</v>
      </c>
      <c r="E4" s="32">
        <f>D4*C4</f>
        <v>1000.44</v>
      </c>
      <c r="F4" s="32" t="s">
        <v>22</v>
      </c>
      <c r="G4" s="33">
        <v>42629</v>
      </c>
      <c r="H4" s="29">
        <v>18</v>
      </c>
      <c r="I4" s="34" t="s">
        <v>131</v>
      </c>
      <c r="J4" s="19" t="s">
        <v>31</v>
      </c>
      <c r="K4" s="35">
        <v>355</v>
      </c>
      <c r="L4" s="31">
        <v>23.27</v>
      </c>
      <c r="M4" s="31">
        <f>((L4)/((K4*607.4)+157.9)*1000000)</f>
        <v>107.8388710238761</v>
      </c>
      <c r="N4" s="31">
        <f>M4/4</f>
        <v>26.959717755969024</v>
      </c>
      <c r="O4" s="36">
        <v>42655</v>
      </c>
      <c r="R4" s="19" t="s">
        <v>36</v>
      </c>
    </row>
    <row r="5" spans="1:19" s="19" customFormat="1">
      <c r="A5" s="19">
        <v>4</v>
      </c>
      <c r="B5" s="30" t="s">
        <v>15</v>
      </c>
      <c r="C5" s="19">
        <v>226</v>
      </c>
      <c r="D5" s="31">
        <v>3</v>
      </c>
      <c r="E5" s="32">
        <f>D5*C5</f>
        <v>678</v>
      </c>
      <c r="F5" s="32" t="s">
        <v>22</v>
      </c>
      <c r="G5" s="33">
        <v>42620</v>
      </c>
      <c r="H5" s="29">
        <v>2</v>
      </c>
      <c r="I5" s="34" t="s">
        <v>71</v>
      </c>
      <c r="J5" s="36" t="s">
        <v>31</v>
      </c>
      <c r="K5" s="35">
        <v>379</v>
      </c>
      <c r="L5" s="31">
        <v>54.6</v>
      </c>
      <c r="M5" s="31">
        <f>((L5)/((K5*607.4)+157.9)*1000000)</f>
        <v>237.01774377340064</v>
      </c>
      <c r="N5" s="37">
        <f>M5/4</f>
        <v>59.25443594335016</v>
      </c>
      <c r="O5" s="36">
        <v>42655</v>
      </c>
      <c r="R5" s="19" t="s">
        <v>36</v>
      </c>
    </row>
    <row r="6" spans="1:19">
      <c r="A6" s="14">
        <v>5</v>
      </c>
      <c r="B6" s="13" t="s">
        <v>16</v>
      </c>
      <c r="C6" s="14">
        <v>34</v>
      </c>
      <c r="D6" s="15">
        <v>4.3</v>
      </c>
      <c r="E6" s="16">
        <f>D6*C6</f>
        <v>146.19999999999999</v>
      </c>
      <c r="F6" s="16" t="s">
        <v>22</v>
      </c>
      <c r="G6" s="25">
        <v>42620</v>
      </c>
      <c r="H6" s="18">
        <v>4</v>
      </c>
      <c r="I6" s="26" t="s">
        <v>79</v>
      </c>
      <c r="J6" s="17" t="s">
        <v>31</v>
      </c>
      <c r="K6" s="27">
        <v>354</v>
      </c>
      <c r="L6" s="15">
        <v>41.84</v>
      </c>
      <c r="M6" s="15">
        <f>((L6)/((K6*607.4)+157.9)*1000000)</f>
        <v>194.44412171346914</v>
      </c>
      <c r="N6" s="28">
        <f>M6/4</f>
        <v>48.611030428367286</v>
      </c>
      <c r="O6" s="14"/>
      <c r="P6" s="14"/>
      <c r="Q6" s="14"/>
      <c r="R6" s="14" t="s">
        <v>36</v>
      </c>
    </row>
    <row r="7" spans="1:19">
      <c r="A7" s="14">
        <v>6</v>
      </c>
      <c r="B7" s="13" t="s">
        <v>17</v>
      </c>
      <c r="C7" s="14">
        <v>296</v>
      </c>
      <c r="D7" s="15">
        <v>3.38</v>
      </c>
      <c r="E7" s="16">
        <f>D7*C7</f>
        <v>1000.48</v>
      </c>
      <c r="F7" s="16" t="s">
        <v>22</v>
      </c>
      <c r="G7" s="25">
        <v>42620</v>
      </c>
      <c r="H7" s="18">
        <v>5</v>
      </c>
      <c r="I7" s="26" t="s">
        <v>83</v>
      </c>
      <c r="J7" s="17" t="s">
        <v>31</v>
      </c>
      <c r="K7" s="27">
        <v>359</v>
      </c>
      <c r="L7" s="15">
        <v>23</v>
      </c>
      <c r="M7" s="15">
        <f>((L7)/((K7*607.4)+157.9)*1000000)</f>
        <v>105.40087849340901</v>
      </c>
      <c r="N7" s="28">
        <f>M7/4</f>
        <v>26.350219623352253</v>
      </c>
      <c r="O7" s="14"/>
      <c r="P7" s="14"/>
      <c r="Q7" s="14"/>
      <c r="R7" s="14" t="s">
        <v>36</v>
      </c>
    </row>
    <row r="8" spans="1:19" s="19" customFormat="1">
      <c r="A8" s="19">
        <v>7</v>
      </c>
      <c r="B8" s="30" t="s">
        <v>18</v>
      </c>
      <c r="C8" s="19">
        <v>65</v>
      </c>
      <c r="D8" s="31">
        <v>5</v>
      </c>
      <c r="E8" s="32">
        <f>D8*C8</f>
        <v>325</v>
      </c>
      <c r="F8" s="32" t="s">
        <v>22</v>
      </c>
      <c r="G8" s="33">
        <v>42620</v>
      </c>
      <c r="H8" s="29">
        <v>7</v>
      </c>
      <c r="I8" s="34" t="s">
        <v>91</v>
      </c>
      <c r="J8" s="36" t="s">
        <v>31</v>
      </c>
      <c r="K8" s="35">
        <v>372</v>
      </c>
      <c r="L8" s="31">
        <v>49.02</v>
      </c>
      <c r="M8" s="31">
        <f>((L8)/((K8*607.4)+157.9)*1000000)</f>
        <v>216.79646297145604</v>
      </c>
      <c r="N8" s="37">
        <f>M8/4</f>
        <v>54.199115742864009</v>
      </c>
      <c r="O8" s="36">
        <v>42655</v>
      </c>
      <c r="R8" s="19" t="s">
        <v>36</v>
      </c>
    </row>
    <row r="9" spans="1:19" s="19" customFormat="1">
      <c r="A9" s="19">
        <v>8</v>
      </c>
      <c r="B9" s="30" t="s">
        <v>19</v>
      </c>
      <c r="C9" s="19">
        <v>308</v>
      </c>
      <c r="D9" s="31">
        <v>4</v>
      </c>
      <c r="E9" s="32">
        <f>D9*C9</f>
        <v>1232</v>
      </c>
      <c r="F9" s="32" t="s">
        <v>22</v>
      </c>
      <c r="G9" s="33">
        <v>42620</v>
      </c>
      <c r="H9" s="29">
        <v>14</v>
      </c>
      <c r="I9" s="34" t="s">
        <v>119</v>
      </c>
      <c r="J9" s="36" t="s">
        <v>31</v>
      </c>
      <c r="K9" s="35">
        <v>363</v>
      </c>
      <c r="L9" s="31">
        <v>16.03</v>
      </c>
      <c r="M9" s="31">
        <f>((L9)/((K9*607.4)+157.9)*1000000)</f>
        <v>72.650934242066768</v>
      </c>
      <c r="N9" s="37">
        <f>M9/4</f>
        <v>18.162733560516692</v>
      </c>
      <c r="O9" s="36">
        <v>42655</v>
      </c>
      <c r="R9" s="19" t="s">
        <v>36</v>
      </c>
    </row>
    <row r="10" spans="1:19" s="19" customFormat="1">
      <c r="A10" s="19">
        <v>9</v>
      </c>
      <c r="B10" s="30" t="s">
        <v>20</v>
      </c>
      <c r="C10" s="19">
        <v>212</v>
      </c>
      <c r="D10" s="31">
        <f>1000/C10</f>
        <v>4.716981132075472</v>
      </c>
      <c r="E10" s="32">
        <f>D10*C10</f>
        <v>1000.0000000000001</v>
      </c>
      <c r="F10" s="32" t="s">
        <v>22</v>
      </c>
      <c r="G10" s="33">
        <v>42621</v>
      </c>
      <c r="H10" s="29">
        <v>10</v>
      </c>
      <c r="I10" s="34" t="s">
        <v>103</v>
      </c>
      <c r="J10" s="36" t="s">
        <v>31</v>
      </c>
      <c r="K10" s="35">
        <v>325</v>
      </c>
      <c r="L10" s="31">
        <v>21.74</v>
      </c>
      <c r="M10" s="31">
        <f>((L10)/((K10*607.4)+157.9)*1000000)</f>
        <v>110.04090342873079</v>
      </c>
      <c r="N10" s="31">
        <f>M10/4</f>
        <v>27.510225857182697</v>
      </c>
      <c r="O10" s="36">
        <v>42655</v>
      </c>
      <c r="R10" s="19" t="s">
        <v>36</v>
      </c>
    </row>
    <row r="11" spans="1:19" s="19" customFormat="1">
      <c r="A11" s="19">
        <v>10</v>
      </c>
      <c r="B11" s="30" t="s">
        <v>21</v>
      </c>
      <c r="C11" s="19">
        <v>252</v>
      </c>
      <c r="D11" s="31">
        <f>1000/C11</f>
        <v>3.9682539682539684</v>
      </c>
      <c r="E11" s="32">
        <f>D11*C11</f>
        <v>1000</v>
      </c>
      <c r="F11" s="32" t="s">
        <v>22</v>
      </c>
      <c r="G11" s="33">
        <v>42621</v>
      </c>
      <c r="H11" s="29">
        <v>11</v>
      </c>
      <c r="I11" s="36" t="s">
        <v>160</v>
      </c>
      <c r="J11" s="36" t="s">
        <v>31</v>
      </c>
      <c r="K11" s="35">
        <v>325</v>
      </c>
      <c r="L11" s="31">
        <v>18.64</v>
      </c>
      <c r="M11" s="31">
        <f>((L11)/((K11*607.4)+157.9)*1000000)</f>
        <v>94.349698248001019</v>
      </c>
      <c r="N11" s="31">
        <f>M11/4</f>
        <v>23.587424562000255</v>
      </c>
      <c r="O11" s="36">
        <v>42655</v>
      </c>
      <c r="R11" s="19" t="s">
        <v>36</v>
      </c>
    </row>
    <row r="12" spans="1:19" s="19" customFormat="1">
      <c r="A12" s="19">
        <v>11</v>
      </c>
      <c r="B12" s="30" t="s">
        <v>25</v>
      </c>
      <c r="C12" s="19">
        <v>288</v>
      </c>
      <c r="D12" s="31">
        <f>1000/C12</f>
        <v>3.4722222222222223</v>
      </c>
      <c r="E12" s="32">
        <f>D12*C12</f>
        <v>1000</v>
      </c>
      <c r="F12" s="32" t="s">
        <v>22</v>
      </c>
      <c r="G12" s="33">
        <v>42621</v>
      </c>
      <c r="H12" s="29">
        <v>21</v>
      </c>
      <c r="I12" s="19" t="s">
        <v>161</v>
      </c>
      <c r="J12" s="36" t="s">
        <v>31</v>
      </c>
      <c r="K12" s="35">
        <v>325</v>
      </c>
      <c r="L12" s="31">
        <v>24.09</v>
      </c>
      <c r="M12" s="31">
        <f>((L12)/((K12*607.4)+157.9)*1000000)</f>
        <v>121.93584929154208</v>
      </c>
      <c r="N12" s="31">
        <f>M12/4</f>
        <v>30.483962322885521</v>
      </c>
      <c r="O12" s="36">
        <v>42655</v>
      </c>
      <c r="R12" s="19" t="s">
        <v>36</v>
      </c>
    </row>
    <row r="13" spans="1:19" s="19" customFormat="1">
      <c r="A13" s="19">
        <v>12</v>
      </c>
      <c r="B13" s="30" t="s">
        <v>26</v>
      </c>
      <c r="C13" s="19">
        <v>240</v>
      </c>
      <c r="D13" s="31">
        <f>1000/C13</f>
        <v>4.166666666666667</v>
      </c>
      <c r="E13" s="32">
        <f>D13*C13</f>
        <v>1000.0000000000001</v>
      </c>
      <c r="F13" s="32" t="s">
        <v>22</v>
      </c>
      <c r="G13" s="33">
        <v>42621</v>
      </c>
      <c r="H13" s="29">
        <v>9</v>
      </c>
      <c r="I13" s="19" t="s">
        <v>162</v>
      </c>
      <c r="J13" s="36" t="s">
        <v>31</v>
      </c>
      <c r="K13" s="35">
        <v>325</v>
      </c>
      <c r="L13" s="31">
        <v>18.850000000000001</v>
      </c>
      <c r="M13" s="31">
        <f>((L13)/((K13*607.4)+157.9)*1000000)</f>
        <v>95.412650857018207</v>
      </c>
      <c r="N13" s="31">
        <f>M13/4</f>
        <v>23.853162714254552</v>
      </c>
      <c r="O13" s="36">
        <v>42655</v>
      </c>
      <c r="R13" s="19" t="s">
        <v>36</v>
      </c>
    </row>
    <row r="14" spans="1:19">
      <c r="A14" s="14">
        <v>13</v>
      </c>
      <c r="B14" s="13" t="s">
        <v>27</v>
      </c>
      <c r="C14" s="14">
        <v>196</v>
      </c>
      <c r="D14" s="15">
        <f>1000/C14</f>
        <v>5.1020408163265305</v>
      </c>
      <c r="E14" s="16">
        <f>D14*C14</f>
        <v>1000</v>
      </c>
      <c r="F14" s="16" t="s">
        <v>22</v>
      </c>
      <c r="G14" s="25">
        <v>42621</v>
      </c>
      <c r="H14" s="18">
        <v>13</v>
      </c>
      <c r="I14" s="14" t="s">
        <v>163</v>
      </c>
      <c r="J14" s="17" t="s">
        <v>31</v>
      </c>
      <c r="K14" s="27">
        <v>325</v>
      </c>
      <c r="L14" s="15">
        <v>20.02</v>
      </c>
      <c r="M14" s="15">
        <f>((L14)/((K14*607.4)+157.9)*1000000)</f>
        <v>101.33481539297105</v>
      </c>
      <c r="N14" s="15">
        <f>M14/4</f>
        <v>25.333703848242763</v>
      </c>
      <c r="O14" s="14"/>
      <c r="P14" s="14"/>
      <c r="Q14" s="14"/>
      <c r="R14" s="14" t="s">
        <v>36</v>
      </c>
      <c r="S14" s="19"/>
    </row>
    <row r="15" spans="1:19">
      <c r="A15" s="14">
        <v>14</v>
      </c>
      <c r="B15" s="13" t="s">
        <v>28</v>
      </c>
      <c r="C15" s="14">
        <v>420</v>
      </c>
      <c r="D15" s="15">
        <f>1000/C15</f>
        <v>2.3809523809523809</v>
      </c>
      <c r="E15" s="16">
        <f>D15*C15</f>
        <v>1000</v>
      </c>
      <c r="F15" s="16" t="s">
        <v>22</v>
      </c>
      <c r="G15" s="25">
        <v>42621</v>
      </c>
      <c r="H15" s="18">
        <v>12</v>
      </c>
      <c r="I15" s="14" t="s">
        <v>164</v>
      </c>
      <c r="J15" s="17" t="s">
        <v>31</v>
      </c>
      <c r="K15" s="27">
        <v>325</v>
      </c>
      <c r="L15" s="15">
        <v>17.61</v>
      </c>
      <c r="M15" s="15">
        <f>((L15)/((K15*607.4)+157.9)*1000000)</f>
        <v>89.13616878472628</v>
      </c>
      <c r="N15" s="15">
        <f>M15/4</f>
        <v>22.28404219618157</v>
      </c>
      <c r="O15" s="14"/>
      <c r="P15" s="14"/>
      <c r="Q15" s="14"/>
      <c r="R15" s="14" t="s">
        <v>36</v>
      </c>
    </row>
    <row r="16" spans="1:19">
      <c r="A16" s="14">
        <v>15</v>
      </c>
      <c r="B16" s="13" t="s">
        <v>29</v>
      </c>
      <c r="C16" s="14">
        <v>224</v>
      </c>
      <c r="D16" s="15">
        <f>1000/C16</f>
        <v>4.4642857142857144</v>
      </c>
      <c r="E16" s="16">
        <f>D16*C16</f>
        <v>1000</v>
      </c>
      <c r="F16" s="16" t="s">
        <v>22</v>
      </c>
      <c r="G16" s="25">
        <v>42621</v>
      </c>
      <c r="H16" s="18">
        <v>14</v>
      </c>
      <c r="I16" s="14" t="s">
        <v>165</v>
      </c>
      <c r="J16" s="17" t="s">
        <v>31</v>
      </c>
      <c r="K16" s="27">
        <v>325</v>
      </c>
      <c r="L16" s="15">
        <v>19.32</v>
      </c>
      <c r="M16" s="15">
        <f>((L16)/((K16*607.4)+157.9)*1000000)</f>
        <v>97.791640029580449</v>
      </c>
      <c r="N16" s="15">
        <f>M16/4</f>
        <v>24.447910007395112</v>
      </c>
      <c r="O16" s="17">
        <v>42641</v>
      </c>
      <c r="P16" s="14" t="s">
        <v>31</v>
      </c>
      <c r="Q16" s="14"/>
      <c r="R16" s="14" t="s">
        <v>36</v>
      </c>
    </row>
    <row r="17" spans="1:19">
      <c r="A17" s="14">
        <v>16</v>
      </c>
      <c r="B17" s="13" t="s">
        <v>30</v>
      </c>
      <c r="C17" s="14">
        <v>356</v>
      </c>
      <c r="D17" s="15">
        <f>1000/C17</f>
        <v>2.808988764044944</v>
      </c>
      <c r="E17" s="16">
        <f>D17*C17</f>
        <v>1000.0000000000001</v>
      </c>
      <c r="F17" s="16" t="s">
        <v>22</v>
      </c>
      <c r="G17" s="25">
        <v>42621</v>
      </c>
      <c r="H17" s="18">
        <v>18</v>
      </c>
      <c r="I17" s="14" t="s">
        <v>131</v>
      </c>
      <c r="J17" s="17" t="s">
        <v>31</v>
      </c>
      <c r="K17" s="27">
        <v>325</v>
      </c>
      <c r="L17" s="15">
        <v>15</v>
      </c>
      <c r="M17" s="15">
        <f>((L17)/((K17*607.4)+157.9)*1000000)</f>
        <v>75.925186358369913</v>
      </c>
      <c r="N17" s="15">
        <f>M17/4</f>
        <v>18.981296589592478</v>
      </c>
      <c r="O17" s="17">
        <v>42641</v>
      </c>
      <c r="P17" s="14" t="s">
        <v>31</v>
      </c>
      <c r="Q17" s="14"/>
      <c r="R17" s="14" t="s">
        <v>36</v>
      </c>
    </row>
    <row r="18" spans="1:19">
      <c r="A18" s="14">
        <v>17</v>
      </c>
      <c r="B18" s="13" t="s">
        <v>37</v>
      </c>
      <c r="C18" s="14">
        <v>10.199999999999999</v>
      </c>
      <c r="D18" s="15">
        <v>5</v>
      </c>
      <c r="E18" s="16">
        <f>D18*C18</f>
        <v>51</v>
      </c>
      <c r="F18" s="16" t="s">
        <v>22</v>
      </c>
      <c r="G18" s="17">
        <v>42622</v>
      </c>
      <c r="H18" s="18">
        <v>1</v>
      </c>
      <c r="I18" s="14" t="s">
        <v>166</v>
      </c>
      <c r="J18" s="14" t="s">
        <v>31</v>
      </c>
      <c r="K18" s="27">
        <v>371</v>
      </c>
      <c r="L18" s="15">
        <v>17</v>
      </c>
      <c r="M18" s="15">
        <f>((L18)/((K18*607.4)+157.9)*1000000)</f>
        <v>75.386923384269764</v>
      </c>
      <c r="N18" s="15">
        <f>M18/4</f>
        <v>18.846730846067441</v>
      </c>
      <c r="O18" s="17">
        <v>42641</v>
      </c>
      <c r="P18" s="14" t="s">
        <v>31</v>
      </c>
      <c r="Q18" s="14"/>
      <c r="R18" s="14" t="s">
        <v>36</v>
      </c>
    </row>
    <row r="19" spans="1:19">
      <c r="A19" s="14">
        <v>18</v>
      </c>
      <c r="B19" s="13" t="s">
        <v>38</v>
      </c>
      <c r="C19" s="14">
        <v>236</v>
      </c>
      <c r="D19" s="15">
        <f>1000/C19</f>
        <v>4.2372881355932206</v>
      </c>
      <c r="E19" s="16">
        <f>D19*C19</f>
        <v>1000.0000000000001</v>
      </c>
      <c r="F19" s="16" t="s">
        <v>22</v>
      </c>
      <c r="G19" s="17">
        <v>42622</v>
      </c>
      <c r="H19" s="18">
        <v>7</v>
      </c>
      <c r="I19" s="14" t="s">
        <v>167</v>
      </c>
      <c r="J19" s="14" t="s">
        <v>59</v>
      </c>
      <c r="K19" s="27">
        <v>361</v>
      </c>
      <c r="L19" s="15">
        <v>24.46</v>
      </c>
      <c r="M19" s="15">
        <f>((L19)/((K19*607.4)+157.9)*1000000)</f>
        <v>111.47098404816495</v>
      </c>
      <c r="N19" s="15">
        <f>M19/4</f>
        <v>27.867746012041238</v>
      </c>
      <c r="O19" s="17">
        <v>42641</v>
      </c>
      <c r="P19" s="14" t="s">
        <v>31</v>
      </c>
      <c r="Q19" s="14"/>
      <c r="R19" s="14" t="s">
        <v>36</v>
      </c>
    </row>
    <row r="20" spans="1:19">
      <c r="A20" s="14">
        <v>19</v>
      </c>
      <c r="B20" s="13" t="s">
        <v>39</v>
      </c>
      <c r="C20" s="14">
        <v>228</v>
      </c>
      <c r="D20" s="15">
        <f>1000/C20</f>
        <v>4.3859649122807021</v>
      </c>
      <c r="E20" s="16">
        <f>D20*C20</f>
        <v>1000.0000000000001</v>
      </c>
      <c r="F20" s="16" t="s">
        <v>22</v>
      </c>
      <c r="G20" s="17">
        <v>42622</v>
      </c>
      <c r="H20" s="18">
        <v>14</v>
      </c>
      <c r="I20" s="14" t="s">
        <v>165</v>
      </c>
      <c r="J20" s="14" t="s">
        <v>59</v>
      </c>
      <c r="K20" s="27">
        <v>374</v>
      </c>
      <c r="L20" s="15">
        <v>54.58</v>
      </c>
      <c r="M20" s="15">
        <f>((L20)/((K20*607.4)+157.9)*1000000)</f>
        <v>240.09624965083106</v>
      </c>
      <c r="N20" s="15">
        <f>M20/4</f>
        <v>60.024062412707764</v>
      </c>
      <c r="O20" s="17"/>
      <c r="P20" s="14"/>
      <c r="Q20" s="14"/>
      <c r="R20" s="14" t="s">
        <v>36</v>
      </c>
    </row>
    <row r="21" spans="1:19">
      <c r="A21" s="14">
        <v>20</v>
      </c>
      <c r="B21" s="13" t="s">
        <v>40</v>
      </c>
      <c r="C21" s="14">
        <v>268</v>
      </c>
      <c r="D21" s="15">
        <f>1000/C21</f>
        <v>3.7313432835820897</v>
      </c>
      <c r="E21" s="16">
        <f>D21*C21</f>
        <v>1000</v>
      </c>
      <c r="F21" s="16" t="s">
        <v>22</v>
      </c>
      <c r="G21" s="17">
        <v>42622</v>
      </c>
      <c r="H21" s="18">
        <v>8</v>
      </c>
      <c r="I21" s="14" t="s">
        <v>168</v>
      </c>
      <c r="J21" s="14" t="s">
        <v>31</v>
      </c>
      <c r="K21" s="27">
        <v>366</v>
      </c>
      <c r="L21" s="15">
        <v>39.69</v>
      </c>
      <c r="M21" s="15">
        <f>((L21)/((K21*607.4)+157.9)*1000000)</f>
        <v>178.40904442605463</v>
      </c>
      <c r="N21" s="15">
        <f>M21/4</f>
        <v>44.602261106513659</v>
      </c>
      <c r="O21" s="17"/>
      <c r="P21" s="14"/>
      <c r="Q21" s="14"/>
      <c r="R21" s="14" t="s">
        <v>36</v>
      </c>
    </row>
    <row r="22" spans="1:19">
      <c r="A22" s="14">
        <v>21</v>
      </c>
      <c r="B22" s="13" t="s">
        <v>41</v>
      </c>
      <c r="C22" s="14">
        <v>392</v>
      </c>
      <c r="D22" s="15">
        <f>1000/C22</f>
        <v>2.5510204081632653</v>
      </c>
      <c r="E22" s="16">
        <f>D22*C22</f>
        <v>1000</v>
      </c>
      <c r="F22" s="16" t="s">
        <v>22</v>
      </c>
      <c r="G22" s="17">
        <v>42622</v>
      </c>
      <c r="H22" s="18">
        <v>10</v>
      </c>
      <c r="I22" s="14" t="s">
        <v>169</v>
      </c>
      <c r="J22" s="14" t="s">
        <v>31</v>
      </c>
      <c r="K22" s="27">
        <v>350</v>
      </c>
      <c r="L22" s="15">
        <v>16.190000000000001</v>
      </c>
      <c r="M22" s="15">
        <f>((L22)/((K22*607.4)+157.9)*1000000)</f>
        <v>76.099458561048081</v>
      </c>
      <c r="N22" s="15">
        <f>M22/4</f>
        <v>19.02486464026202</v>
      </c>
      <c r="P22" s="14"/>
      <c r="Q22" s="14"/>
      <c r="R22" s="14" t="s">
        <v>36</v>
      </c>
    </row>
    <row r="23" spans="1:19">
      <c r="A23" s="14">
        <v>22</v>
      </c>
      <c r="B23" s="13" t="s">
        <v>42</v>
      </c>
      <c r="C23" s="14">
        <v>342</v>
      </c>
      <c r="D23" s="15">
        <f>1000/C23</f>
        <v>2.9239766081871346</v>
      </c>
      <c r="E23" s="16">
        <f>D23*C23</f>
        <v>1000</v>
      </c>
      <c r="F23" s="16" t="s">
        <v>22</v>
      </c>
      <c r="G23" s="17">
        <v>42622</v>
      </c>
      <c r="H23" s="18">
        <v>18</v>
      </c>
      <c r="I23" s="14" t="s">
        <v>131</v>
      </c>
      <c r="J23" s="14" t="s">
        <v>31</v>
      </c>
      <c r="K23" s="27">
        <v>369</v>
      </c>
      <c r="L23" s="15">
        <v>21.7</v>
      </c>
      <c r="M23" s="15">
        <f>((L23)/((K23*607.4)+157.9)*1000000)</f>
        <v>96.750390679860971</v>
      </c>
      <c r="N23" s="15">
        <f>M23/4</f>
        <v>24.187597669965243</v>
      </c>
      <c r="P23" s="14"/>
      <c r="Q23" s="14"/>
      <c r="R23" s="14" t="s">
        <v>36</v>
      </c>
      <c r="S23" s="19"/>
    </row>
    <row r="24" spans="1:19">
      <c r="A24" s="14">
        <v>23</v>
      </c>
      <c r="B24" s="13" t="s">
        <v>43</v>
      </c>
      <c r="C24" s="14">
        <v>340</v>
      </c>
      <c r="D24" s="15">
        <f>1000/C24</f>
        <v>2.9411764705882355</v>
      </c>
      <c r="E24" s="16">
        <f>D24*C24</f>
        <v>1000.0000000000001</v>
      </c>
      <c r="F24" s="16" t="s">
        <v>22</v>
      </c>
      <c r="G24" s="17">
        <v>42622</v>
      </c>
      <c r="H24" s="18">
        <v>25</v>
      </c>
      <c r="I24" s="14" t="s">
        <v>170</v>
      </c>
      <c r="J24" s="14" t="s">
        <v>31</v>
      </c>
      <c r="K24" s="27">
        <v>376</v>
      </c>
      <c r="L24" s="15">
        <v>8.19</v>
      </c>
      <c r="M24" s="15">
        <f>((L24)/((K24*607.4)+157.9)*1000000)</f>
        <v>35.836130433013352</v>
      </c>
      <c r="N24" s="15">
        <f>M24/4</f>
        <v>8.959032608253338</v>
      </c>
      <c r="O24" s="17">
        <v>42641</v>
      </c>
      <c r="P24" s="14" t="s">
        <v>31</v>
      </c>
      <c r="Q24" s="14"/>
      <c r="R24" s="14" t="s">
        <v>36</v>
      </c>
    </row>
    <row r="25" spans="1:19">
      <c r="A25" s="14">
        <v>24</v>
      </c>
      <c r="B25" s="13" t="s">
        <v>44</v>
      </c>
      <c r="C25" s="14">
        <v>246</v>
      </c>
      <c r="D25" s="15">
        <f>1000/C25</f>
        <v>4.0650406504065044</v>
      </c>
      <c r="E25" s="16">
        <f>D25*C25</f>
        <v>1000.0000000000001</v>
      </c>
      <c r="F25" s="16" t="s">
        <v>22</v>
      </c>
      <c r="G25" s="17">
        <v>42622</v>
      </c>
      <c r="H25" s="18">
        <v>2</v>
      </c>
      <c r="I25" s="14" t="s">
        <v>171</v>
      </c>
      <c r="J25" s="14" t="s">
        <v>31</v>
      </c>
      <c r="K25" s="27">
        <v>368</v>
      </c>
      <c r="L25" s="15">
        <v>12.23</v>
      </c>
      <c r="M25" s="15">
        <f>((L25)/((K25*607.4)+157.9)*1000000)</f>
        <v>54.676054436427584</v>
      </c>
      <c r="N25" s="15">
        <f>M25/4</f>
        <v>13.669013609106896</v>
      </c>
      <c r="O25" s="17">
        <v>42641</v>
      </c>
      <c r="P25" s="14" t="s">
        <v>31</v>
      </c>
      <c r="Q25" s="14"/>
      <c r="R25" s="14" t="s">
        <v>36</v>
      </c>
    </row>
    <row r="26" spans="1:19">
      <c r="A26" s="14">
        <v>25</v>
      </c>
      <c r="B26" s="13" t="s">
        <v>45</v>
      </c>
      <c r="C26" s="14">
        <v>136</v>
      </c>
      <c r="D26" s="15">
        <f>1000/C26</f>
        <v>7.3529411764705879</v>
      </c>
      <c r="E26" s="16">
        <f>D26*C26</f>
        <v>1000</v>
      </c>
      <c r="F26" s="16" t="s">
        <v>22</v>
      </c>
      <c r="G26" s="17">
        <v>42625</v>
      </c>
      <c r="H26" s="18">
        <v>2</v>
      </c>
      <c r="I26" s="14" t="s">
        <v>171</v>
      </c>
      <c r="J26" s="14" t="s">
        <v>31</v>
      </c>
      <c r="K26" s="27">
        <v>326</v>
      </c>
      <c r="L26" s="15">
        <v>15.14</v>
      </c>
      <c r="M26" s="15">
        <f>((L26)/((K26*607.4)+157.9)*1000000)</f>
        <v>76.398935662912166</v>
      </c>
      <c r="N26" s="15">
        <f>M26/4</f>
        <v>19.099733915728041</v>
      </c>
      <c r="O26" s="14"/>
      <c r="P26" s="14"/>
      <c r="Q26" s="14"/>
      <c r="R26" s="14" t="s">
        <v>36</v>
      </c>
    </row>
    <row r="27" spans="1:19">
      <c r="A27" s="14">
        <v>26</v>
      </c>
      <c r="B27" s="13" t="s">
        <v>46</v>
      </c>
      <c r="C27" s="14">
        <v>362</v>
      </c>
      <c r="D27" s="15">
        <f>1000/C27</f>
        <v>2.7624309392265194</v>
      </c>
      <c r="E27" s="16">
        <f>D27*C27</f>
        <v>1000</v>
      </c>
      <c r="F27" s="16" t="s">
        <v>22</v>
      </c>
      <c r="G27" s="17">
        <v>42625</v>
      </c>
      <c r="H27" s="18">
        <v>6</v>
      </c>
      <c r="I27" s="14" t="s">
        <v>172</v>
      </c>
      <c r="J27" s="14" t="s">
        <v>31</v>
      </c>
      <c r="K27" s="27">
        <v>383</v>
      </c>
      <c r="L27" s="15">
        <v>34.909999999999997</v>
      </c>
      <c r="M27" s="15">
        <f>((L27)/((K27*607.4)+157.9)*1000000)</f>
        <v>149.9621335947397</v>
      </c>
      <c r="N27" s="15">
        <f>M27/4</f>
        <v>37.490533398684924</v>
      </c>
      <c r="O27" s="14"/>
      <c r="P27" s="14"/>
      <c r="Q27" s="14"/>
      <c r="R27" s="14" t="s">
        <v>36</v>
      </c>
    </row>
    <row r="28" spans="1:19">
      <c r="A28" s="14">
        <v>27</v>
      </c>
      <c r="B28" s="13" t="s">
        <v>47</v>
      </c>
      <c r="C28" s="14">
        <v>192</v>
      </c>
      <c r="D28" s="15">
        <f>1000/C28</f>
        <v>5.208333333333333</v>
      </c>
      <c r="E28" s="16">
        <f>D28*C28</f>
        <v>1000</v>
      </c>
      <c r="F28" s="16" t="s">
        <v>22</v>
      </c>
      <c r="G28" s="17">
        <v>42625</v>
      </c>
      <c r="H28" s="18">
        <v>2</v>
      </c>
      <c r="I28" s="14" t="s">
        <v>171</v>
      </c>
      <c r="J28" s="14" t="s">
        <v>31</v>
      </c>
      <c r="K28" s="27">
        <v>350</v>
      </c>
      <c r="L28" s="15">
        <v>82</v>
      </c>
      <c r="M28" s="15">
        <f>((L28)/((K28*607.4)+157.9)*1000000)</f>
        <v>385.43271167423978</v>
      </c>
      <c r="N28" s="15">
        <f>M28/4</f>
        <v>96.358177918559946</v>
      </c>
      <c r="O28" s="14"/>
      <c r="P28" s="14"/>
      <c r="Q28" s="14"/>
      <c r="R28" s="14" t="s">
        <v>36</v>
      </c>
    </row>
    <row r="29" spans="1:19" s="19" customFormat="1">
      <c r="A29" s="14">
        <v>28</v>
      </c>
      <c r="B29" s="13" t="s">
        <v>48</v>
      </c>
      <c r="C29" s="14">
        <v>256</v>
      </c>
      <c r="D29" s="15">
        <f>1000/C29</f>
        <v>3.90625</v>
      </c>
      <c r="E29" s="16">
        <f>D29*C29</f>
        <v>1000</v>
      </c>
      <c r="F29" s="16" t="s">
        <v>22</v>
      </c>
      <c r="G29" s="17">
        <v>42625</v>
      </c>
      <c r="H29" s="18">
        <v>3</v>
      </c>
      <c r="I29" s="14" t="s">
        <v>176</v>
      </c>
      <c r="J29" s="14" t="s">
        <v>31</v>
      </c>
      <c r="K29" s="27">
        <v>343</v>
      </c>
      <c r="L29" s="15">
        <v>3.81</v>
      </c>
      <c r="M29" s="15">
        <f>((L29)/((K29*607.4)+157.9)*1000000)</f>
        <v>18.273723105612049</v>
      </c>
      <c r="N29" s="15">
        <f>M29/4</f>
        <v>4.5684307764030123</v>
      </c>
      <c r="O29" s="14"/>
      <c r="P29" s="14"/>
      <c r="Q29" s="14"/>
      <c r="R29" s="14" t="s">
        <v>36</v>
      </c>
      <c r="S29" s="7"/>
    </row>
    <row r="30" spans="1:19">
      <c r="A30" s="14">
        <v>29</v>
      </c>
      <c r="B30" s="13" t="s">
        <v>49</v>
      </c>
      <c r="C30" s="14">
        <v>11.8</v>
      </c>
      <c r="D30" s="15">
        <v>10</v>
      </c>
      <c r="E30" s="16">
        <f>D30*C30</f>
        <v>118</v>
      </c>
      <c r="F30" s="16" t="s">
        <v>22</v>
      </c>
      <c r="G30" s="17">
        <v>42625</v>
      </c>
      <c r="H30" s="18">
        <v>18</v>
      </c>
      <c r="I30" s="14" t="s">
        <v>173</v>
      </c>
      <c r="J30" s="14" t="s">
        <v>31</v>
      </c>
      <c r="K30" s="27">
        <v>350</v>
      </c>
      <c r="L30" s="15">
        <v>18.350000000000001</v>
      </c>
      <c r="M30" s="15">
        <f>((L30)/((K30*607.4)+157.9)*1000000)</f>
        <v>86.252320234418306</v>
      </c>
      <c r="N30" s="15">
        <f>M30/4</f>
        <v>21.563080058604577</v>
      </c>
      <c r="O30" s="14"/>
      <c r="P30" s="14"/>
      <c r="Q30" s="14"/>
      <c r="R30" s="14" t="s">
        <v>36</v>
      </c>
    </row>
    <row r="31" spans="1:19">
      <c r="A31" s="14">
        <v>30</v>
      </c>
      <c r="B31" s="13" t="s">
        <v>50</v>
      </c>
      <c r="C31" s="14">
        <v>294</v>
      </c>
      <c r="D31" s="15">
        <f>1000/C31</f>
        <v>3.4013605442176869</v>
      </c>
      <c r="E31" s="16">
        <f>D31*C31</f>
        <v>999.99999999999989</v>
      </c>
      <c r="F31" s="16" t="s">
        <v>22</v>
      </c>
      <c r="G31" s="17">
        <v>42625</v>
      </c>
      <c r="H31" s="18">
        <v>5</v>
      </c>
      <c r="I31" s="14" t="s">
        <v>174</v>
      </c>
      <c r="J31" s="14" t="s">
        <v>31</v>
      </c>
      <c r="K31" s="27">
        <v>350</v>
      </c>
      <c r="L31" s="15">
        <v>45.06</v>
      </c>
      <c r="M31" s="15">
        <f>((L31)/((K31*607.4)+157.9)*1000000)</f>
        <v>211.79997546391763</v>
      </c>
      <c r="N31" s="15">
        <f>M31/4</f>
        <v>52.949993865979408</v>
      </c>
      <c r="O31" s="14"/>
      <c r="P31" s="14"/>
      <c r="Q31" s="14"/>
      <c r="R31" s="14" t="s">
        <v>36</v>
      </c>
    </row>
    <row r="32" spans="1:19" s="19" customFormat="1">
      <c r="A32" s="19">
        <v>31</v>
      </c>
      <c r="B32" s="30" t="s">
        <v>51</v>
      </c>
      <c r="C32" s="19">
        <v>352</v>
      </c>
      <c r="D32" s="31">
        <f>1000/C32</f>
        <v>2.8409090909090908</v>
      </c>
      <c r="E32" s="32">
        <f>D32*C32</f>
        <v>1000</v>
      </c>
      <c r="F32" s="32" t="s">
        <v>22</v>
      </c>
      <c r="G32" s="36">
        <v>42625</v>
      </c>
      <c r="H32" s="29">
        <v>4</v>
      </c>
      <c r="I32" s="19" t="s">
        <v>175</v>
      </c>
      <c r="J32" s="19" t="s">
        <v>31</v>
      </c>
      <c r="K32" s="35">
        <v>350</v>
      </c>
      <c r="L32" s="31">
        <v>45.18</v>
      </c>
      <c r="M32" s="31">
        <f>((L32)/((K32*607.4)+157.9)*1000000)</f>
        <v>212.36402333466043</v>
      </c>
      <c r="N32" s="31">
        <f>M32/4</f>
        <v>53.091005833665108</v>
      </c>
      <c r="O32" s="36">
        <v>42655</v>
      </c>
      <c r="R32" s="19" t="s">
        <v>36</v>
      </c>
    </row>
    <row r="33" spans="1:18" s="19" customFormat="1">
      <c r="A33" s="19">
        <v>32</v>
      </c>
      <c r="B33" s="30" t="s">
        <v>52</v>
      </c>
      <c r="C33" s="19">
        <v>284</v>
      </c>
      <c r="D33" s="31">
        <f>1000/C33</f>
        <v>3.5211267605633805</v>
      </c>
      <c r="E33" s="32">
        <f>D33*C33</f>
        <v>1000</v>
      </c>
      <c r="F33" s="32" t="s">
        <v>22</v>
      </c>
      <c r="G33" s="36">
        <v>42625</v>
      </c>
      <c r="H33" s="29">
        <v>3</v>
      </c>
      <c r="I33" s="19" t="s">
        <v>176</v>
      </c>
      <c r="J33" s="19" t="s">
        <v>59</v>
      </c>
      <c r="K33" s="35">
        <v>350</v>
      </c>
      <c r="L33" s="31">
        <v>83.06</v>
      </c>
      <c r="M33" s="31">
        <f>((L33)/((K33*607.4)+157.9)*1000000)</f>
        <v>390.41513453246779</v>
      </c>
      <c r="N33" s="31">
        <f>M33/4</f>
        <v>97.603783633116947</v>
      </c>
      <c r="O33" s="36">
        <v>42655</v>
      </c>
      <c r="R33" s="19" t="s">
        <v>36</v>
      </c>
    </row>
    <row r="34" spans="1:18">
      <c r="A34" s="14">
        <v>33</v>
      </c>
      <c r="B34" s="13" t="s">
        <v>53</v>
      </c>
      <c r="C34" s="14">
        <v>272</v>
      </c>
      <c r="D34" s="15">
        <f>1000/C34</f>
        <v>3.6764705882352939</v>
      </c>
      <c r="E34" s="16">
        <f>D34*C34</f>
        <v>1000</v>
      </c>
      <c r="F34" s="16" t="s">
        <v>22</v>
      </c>
      <c r="G34" s="17">
        <v>42626</v>
      </c>
      <c r="H34" s="18">
        <v>27</v>
      </c>
      <c r="I34" s="14" t="s">
        <v>177</v>
      </c>
      <c r="J34" s="14" t="s">
        <v>31</v>
      </c>
      <c r="K34" s="27">
        <v>387</v>
      </c>
      <c r="L34" s="15">
        <v>67.319999999999993</v>
      </c>
      <c r="M34" s="15">
        <f>((L34)/((K34*607.4)+157.9)*1000000)</f>
        <v>286.19808461549258</v>
      </c>
      <c r="N34" s="15">
        <f>M34/4</f>
        <v>71.549521153873144</v>
      </c>
      <c r="O34" s="17">
        <v>42641</v>
      </c>
      <c r="P34" s="14" t="s">
        <v>31</v>
      </c>
      <c r="Q34" s="14"/>
      <c r="R34" s="14" t="s">
        <v>36</v>
      </c>
    </row>
    <row r="35" spans="1:18">
      <c r="A35" s="14">
        <v>34</v>
      </c>
      <c r="B35" s="13" t="s">
        <v>54</v>
      </c>
      <c r="C35" s="14">
        <v>516</v>
      </c>
      <c r="D35" s="15">
        <f>1000/C35</f>
        <v>1.9379844961240309</v>
      </c>
      <c r="E35" s="16">
        <f>D35*C35</f>
        <v>1000</v>
      </c>
      <c r="F35" s="16" t="s">
        <v>22</v>
      </c>
      <c r="G35" s="17">
        <v>42626</v>
      </c>
      <c r="H35" s="18">
        <v>20</v>
      </c>
      <c r="I35" s="14" t="s">
        <v>178</v>
      </c>
      <c r="J35" s="14" t="s">
        <v>59</v>
      </c>
      <c r="K35" s="27">
        <v>370</v>
      </c>
      <c r="L35" s="15">
        <v>19.61</v>
      </c>
      <c r="M35" s="15">
        <f>((L35)/((K35*607.4)+157.9)*1000000)</f>
        <v>87.195898191118644</v>
      </c>
      <c r="N35" s="15">
        <f>M35/4</f>
        <v>21.798974547779661</v>
      </c>
      <c r="O35" s="17">
        <v>42641</v>
      </c>
      <c r="P35" s="14" t="s">
        <v>31</v>
      </c>
      <c r="Q35" s="14"/>
      <c r="R35" s="14" t="s">
        <v>36</v>
      </c>
    </row>
    <row r="36" spans="1:18">
      <c r="A36" s="14">
        <v>35</v>
      </c>
      <c r="B36" s="13" t="s">
        <v>55</v>
      </c>
      <c r="C36" s="14">
        <v>280</v>
      </c>
      <c r="D36" s="15">
        <f>1000/C36</f>
        <v>3.5714285714285716</v>
      </c>
      <c r="E36" s="16">
        <f>D36*C36</f>
        <v>1000</v>
      </c>
      <c r="F36" s="16" t="s">
        <v>22</v>
      </c>
      <c r="G36" s="17">
        <v>42626</v>
      </c>
      <c r="H36" s="18">
        <v>16</v>
      </c>
      <c r="I36" s="14" t="s">
        <v>179</v>
      </c>
      <c r="J36" s="14" t="s">
        <v>59</v>
      </c>
      <c r="K36" s="27">
        <v>374</v>
      </c>
      <c r="L36" s="15">
        <v>62.01</v>
      </c>
      <c r="M36" s="15">
        <f>((L36)/((K36*607.4)+157.9)*1000000)</f>
        <v>272.7806603306712</v>
      </c>
      <c r="N36" s="15">
        <f>M36/4</f>
        <v>68.195165082667799</v>
      </c>
      <c r="O36" s="14"/>
      <c r="P36" s="14"/>
      <c r="Q36" s="14"/>
      <c r="R36" s="14" t="s">
        <v>36</v>
      </c>
    </row>
    <row r="37" spans="1:18">
      <c r="A37" s="14">
        <v>36</v>
      </c>
      <c r="B37" s="13" t="s">
        <v>56</v>
      </c>
      <c r="C37" s="14">
        <v>382</v>
      </c>
      <c r="D37" s="15">
        <f>1000/C37</f>
        <v>2.6178010471204187</v>
      </c>
      <c r="E37" s="16">
        <f>D37*C37</f>
        <v>1000</v>
      </c>
      <c r="F37" s="16" t="s">
        <v>22</v>
      </c>
      <c r="G37" s="17">
        <v>42626</v>
      </c>
      <c r="H37" s="18">
        <v>21</v>
      </c>
      <c r="I37" s="14" t="s">
        <v>161</v>
      </c>
      <c r="J37" s="14" t="s">
        <v>31</v>
      </c>
      <c r="K37" s="27">
        <v>340</v>
      </c>
      <c r="L37" s="15">
        <v>152.71</v>
      </c>
      <c r="M37" s="15">
        <f>((L37)/((K37*607.4)+157.9)*1000000)</f>
        <v>738.89349356643493</v>
      </c>
      <c r="N37" s="15">
        <f>M37/4</f>
        <v>184.72337339160873</v>
      </c>
      <c r="O37" s="14"/>
      <c r="P37" s="14"/>
      <c r="Q37" s="14"/>
      <c r="R37" s="14" t="s">
        <v>36</v>
      </c>
    </row>
    <row r="38" spans="1:18">
      <c r="A38" s="14">
        <v>37</v>
      </c>
      <c r="B38" s="13" t="s">
        <v>57</v>
      </c>
      <c r="C38" s="14">
        <v>300</v>
      </c>
      <c r="D38" s="15">
        <f>1000/C38</f>
        <v>3.3333333333333335</v>
      </c>
      <c r="E38" s="16">
        <f>D38*C38</f>
        <v>1000</v>
      </c>
      <c r="F38" s="16" t="s">
        <v>22</v>
      </c>
      <c r="G38" s="17">
        <v>42626</v>
      </c>
      <c r="H38" s="18">
        <v>12</v>
      </c>
      <c r="I38" s="14" t="s">
        <v>164</v>
      </c>
      <c r="J38" s="14" t="s">
        <v>60</v>
      </c>
      <c r="K38" s="27"/>
      <c r="L38" s="15"/>
      <c r="M38" s="15">
        <f>((L38)/((K38*607.4)+157.9)*1000000)</f>
        <v>0</v>
      </c>
      <c r="N38" s="15">
        <f>M38/4</f>
        <v>0</v>
      </c>
      <c r="P38" s="14"/>
      <c r="Q38" s="14"/>
      <c r="R38" s="14" t="s">
        <v>36</v>
      </c>
    </row>
    <row r="39" spans="1:18" s="19" customFormat="1">
      <c r="A39" s="14">
        <v>38</v>
      </c>
      <c r="B39" s="13" t="s">
        <v>58</v>
      </c>
      <c r="C39" s="14">
        <v>290</v>
      </c>
      <c r="D39" s="15">
        <f>1000/C39</f>
        <v>3.4482758620689653</v>
      </c>
      <c r="E39" s="16">
        <f>D39*C39</f>
        <v>999.99999999999989</v>
      </c>
      <c r="F39" s="16" t="s">
        <v>22</v>
      </c>
      <c r="G39" s="17">
        <v>42626</v>
      </c>
      <c r="H39" s="18">
        <v>1</v>
      </c>
      <c r="I39" s="14" t="s">
        <v>166</v>
      </c>
      <c r="J39" s="14" t="s">
        <v>31</v>
      </c>
      <c r="K39" s="27">
        <v>326</v>
      </c>
      <c r="L39" s="15">
        <v>29.92</v>
      </c>
      <c r="M39" s="15">
        <f>((L39)/((K39*607.4)+157.9)*1000000)</f>
        <v>150.98125198377357</v>
      </c>
      <c r="N39" s="15">
        <f>M39/4</f>
        <v>37.745312995943394</v>
      </c>
      <c r="O39" s="14"/>
      <c r="P39" s="14"/>
      <c r="Q39" s="14"/>
      <c r="R39" s="14" t="s">
        <v>36</v>
      </c>
    </row>
    <row r="40" spans="1:18">
      <c r="D40" s="9"/>
      <c r="E40" s="10"/>
      <c r="F40" s="10"/>
      <c r="G40" s="11"/>
      <c r="M40" s="9"/>
      <c r="N40" s="9"/>
    </row>
    <row r="49" spans="6:6">
      <c r="F49" s="7" t="s">
        <v>180</v>
      </c>
    </row>
  </sheetData>
  <sortState ref="A2:S49">
    <sortCondition ref="A2:A49"/>
  </sortState>
  <phoneticPr fontId="5" type="noConversion"/>
  <pageMargins left="0.75" right="0.75" top="1" bottom="1" header="0.5" footer="0.5"/>
  <pageSetup scale="6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8" workbookViewId="0">
      <selection activeCell="B20" sqref="B20"/>
    </sheetView>
  </sheetViews>
  <sheetFormatPr baseColWidth="10" defaultRowHeight="15" x14ac:dyDescent="0"/>
  <cols>
    <col min="1" max="1" width="42.5" customWidth="1"/>
    <col min="2" max="2" width="17.6640625" customWidth="1"/>
    <col min="3" max="3" width="107.33203125" customWidth="1"/>
    <col min="4" max="4" width="18.33203125" customWidth="1"/>
  </cols>
  <sheetData>
    <row r="1" spans="1:4" ht="28" customHeight="1">
      <c r="A1" s="2" t="s">
        <v>61</v>
      </c>
      <c r="B1" s="2" t="s">
        <v>62</v>
      </c>
      <c r="C1" s="2" t="s">
        <v>63</v>
      </c>
      <c r="D1" s="1" t="s">
        <v>8</v>
      </c>
    </row>
    <row r="2" spans="1:4" ht="30">
      <c r="A2" s="3" t="s">
        <v>64</v>
      </c>
      <c r="B2" s="3" t="s">
        <v>65</v>
      </c>
      <c r="C2" s="3" t="s">
        <v>66</v>
      </c>
      <c r="D2" s="3" t="s">
        <v>67</v>
      </c>
    </row>
    <row r="3" spans="1:4" ht="30">
      <c r="A3" s="3" t="s">
        <v>68</v>
      </c>
      <c r="B3" s="3" t="s">
        <v>69</v>
      </c>
      <c r="C3" s="3" t="s">
        <v>70</v>
      </c>
      <c r="D3" s="3" t="s">
        <v>71</v>
      </c>
    </row>
    <row r="4" spans="1:4" ht="30">
      <c r="A4" s="3" t="s">
        <v>72</v>
      </c>
      <c r="B4" s="3" t="s">
        <v>73</v>
      </c>
      <c r="C4" s="3" t="s">
        <v>74</v>
      </c>
      <c r="D4" s="3" t="s">
        <v>75</v>
      </c>
    </row>
    <row r="5" spans="1:4" ht="30">
      <c r="A5" s="3" t="s">
        <v>76</v>
      </c>
      <c r="B5" s="3" t="s">
        <v>77</v>
      </c>
      <c r="C5" s="3" t="s">
        <v>78</v>
      </c>
      <c r="D5" s="3" t="s">
        <v>79</v>
      </c>
    </row>
    <row r="6" spans="1:4" ht="30">
      <c r="A6" s="3" t="s">
        <v>80</v>
      </c>
      <c r="B6" s="3" t="s">
        <v>81</v>
      </c>
      <c r="C6" s="3" t="s">
        <v>82</v>
      </c>
      <c r="D6" s="3" t="s">
        <v>83</v>
      </c>
    </row>
    <row r="7" spans="1:4" ht="30">
      <c r="A7" s="3" t="s">
        <v>84</v>
      </c>
      <c r="B7" s="3" t="s">
        <v>85</v>
      </c>
      <c r="C7" s="3" t="s">
        <v>86</v>
      </c>
      <c r="D7" s="3" t="s">
        <v>87</v>
      </c>
    </row>
    <row r="8" spans="1:4" ht="30">
      <c r="A8" s="3" t="s">
        <v>88</v>
      </c>
      <c r="B8" s="3" t="s">
        <v>89</v>
      </c>
      <c r="C8" s="3" t="s">
        <v>90</v>
      </c>
      <c r="D8" s="3" t="s">
        <v>91</v>
      </c>
    </row>
    <row r="9" spans="1:4" ht="30">
      <c r="A9" s="3" t="s">
        <v>92</v>
      </c>
      <c r="B9" s="3" t="s">
        <v>93</v>
      </c>
      <c r="C9" s="3" t="s">
        <v>94</v>
      </c>
      <c r="D9" s="3" t="s">
        <v>95</v>
      </c>
    </row>
    <row r="10" spans="1:4" ht="30">
      <c r="A10" s="3" t="s">
        <v>96</v>
      </c>
      <c r="B10" s="3" t="s">
        <v>97</v>
      </c>
      <c r="C10" s="3" t="s">
        <v>98</v>
      </c>
      <c r="D10" s="3" t="s">
        <v>99</v>
      </c>
    </row>
    <row r="11" spans="1:4" ht="30">
      <c r="A11" s="3" t="s">
        <v>100</v>
      </c>
      <c r="B11" s="3" t="s">
        <v>101</v>
      </c>
      <c r="C11" s="3" t="s">
        <v>102</v>
      </c>
      <c r="D11" s="3" t="s">
        <v>103</v>
      </c>
    </row>
    <row r="12" spans="1:4" ht="30">
      <c r="A12" s="3" t="s">
        <v>104</v>
      </c>
      <c r="B12" s="3" t="s">
        <v>105</v>
      </c>
      <c r="C12" s="3" t="s">
        <v>106</v>
      </c>
      <c r="D12" s="3" t="s">
        <v>107</v>
      </c>
    </row>
    <row r="13" spans="1:4" ht="30">
      <c r="A13" s="3" t="s">
        <v>108</v>
      </c>
      <c r="B13" s="3" t="s">
        <v>109</v>
      </c>
      <c r="C13" s="3" t="s">
        <v>110</v>
      </c>
      <c r="D13" s="3" t="s">
        <v>111</v>
      </c>
    </row>
    <row r="14" spans="1:4" ht="30">
      <c r="A14" s="4" t="s">
        <v>112</v>
      </c>
      <c r="B14" s="5" t="s">
        <v>113</v>
      </c>
      <c r="C14" s="4" t="s">
        <v>114</v>
      </c>
      <c r="D14" s="5" t="s">
        <v>115</v>
      </c>
    </row>
    <row r="15" spans="1:4" ht="30">
      <c r="A15" s="4" t="s">
        <v>116</v>
      </c>
      <c r="B15" s="5" t="s">
        <v>117</v>
      </c>
      <c r="C15" s="4" t="s">
        <v>118</v>
      </c>
      <c r="D15" s="5" t="s">
        <v>119</v>
      </c>
    </row>
    <row r="16" spans="1:4" ht="30">
      <c r="A16" s="4" t="s">
        <v>120</v>
      </c>
      <c r="B16" s="5" t="s">
        <v>121</v>
      </c>
      <c r="C16" s="4" t="s">
        <v>122</v>
      </c>
      <c r="D16" s="5" t="s">
        <v>123</v>
      </c>
    </row>
    <row r="17" spans="1:4" ht="30">
      <c r="A17" s="4" t="s">
        <v>124</v>
      </c>
      <c r="B17" s="5" t="s">
        <v>125</v>
      </c>
      <c r="C17" s="4" t="s">
        <v>126</v>
      </c>
      <c r="D17" s="5" t="s">
        <v>127</v>
      </c>
    </row>
    <row r="18" spans="1:4" ht="30">
      <c r="A18" s="4" t="s">
        <v>128</v>
      </c>
      <c r="B18" s="5" t="s">
        <v>129</v>
      </c>
      <c r="C18" s="4" t="s">
        <v>130</v>
      </c>
      <c r="D18" s="5" t="s">
        <v>131</v>
      </c>
    </row>
    <row r="19" spans="1:4" ht="30">
      <c r="A19" s="4" t="s">
        <v>132</v>
      </c>
      <c r="B19" s="5" t="s">
        <v>133</v>
      </c>
      <c r="C19" s="4" t="s">
        <v>134</v>
      </c>
      <c r="D19" s="5" t="s">
        <v>135</v>
      </c>
    </row>
    <row r="20" spans="1:4" ht="30">
      <c r="A20" s="4" t="s">
        <v>136</v>
      </c>
      <c r="B20" s="5" t="s">
        <v>137</v>
      </c>
      <c r="C20" s="4" t="s">
        <v>138</v>
      </c>
      <c r="D20" s="5" t="s">
        <v>139</v>
      </c>
    </row>
    <row r="21" spans="1:4" ht="30">
      <c r="A21" s="4" t="s">
        <v>140</v>
      </c>
      <c r="B21" s="5" t="s">
        <v>141</v>
      </c>
      <c r="C21" s="4" t="s">
        <v>142</v>
      </c>
      <c r="D21" s="5" t="s">
        <v>143</v>
      </c>
    </row>
    <row r="22" spans="1:4" ht="30">
      <c r="A22" s="4" t="s">
        <v>144</v>
      </c>
      <c r="B22" s="5" t="s">
        <v>145</v>
      </c>
      <c r="C22" s="4" t="s">
        <v>146</v>
      </c>
      <c r="D22" s="5" t="s">
        <v>147</v>
      </c>
    </row>
    <row r="23" spans="1:4" ht="30">
      <c r="A23" s="4" t="s">
        <v>148</v>
      </c>
      <c r="B23" s="5" t="s">
        <v>149</v>
      </c>
      <c r="C23" s="4" t="s">
        <v>150</v>
      </c>
      <c r="D23" s="5" t="s">
        <v>151</v>
      </c>
    </row>
    <row r="24" spans="1:4" ht="30">
      <c r="A24" s="4" t="s">
        <v>152</v>
      </c>
      <c r="B24" s="5" t="s">
        <v>153</v>
      </c>
      <c r="C24" s="4" t="s">
        <v>154</v>
      </c>
      <c r="D24" s="5" t="s">
        <v>155</v>
      </c>
    </row>
    <row r="25" spans="1:4" ht="30">
      <c r="A25" s="4" t="s">
        <v>156</v>
      </c>
      <c r="B25" s="5" t="s">
        <v>157</v>
      </c>
      <c r="C25" s="4" t="s">
        <v>158</v>
      </c>
      <c r="D25" s="5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 information</vt:lpstr>
      <vt:lpstr>NEBNext index information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Balli</dc:creator>
  <cp:lastModifiedBy>David Balli</cp:lastModifiedBy>
  <cp:lastPrinted>2016-09-27T14:22:37Z</cp:lastPrinted>
  <dcterms:created xsi:type="dcterms:W3CDTF">2016-09-07T14:48:33Z</dcterms:created>
  <dcterms:modified xsi:type="dcterms:W3CDTF">2016-09-30T16:17:44Z</dcterms:modified>
</cp:coreProperties>
</file>