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920" yWindow="380" windowWidth="18100" windowHeight="12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G14" i="1"/>
  <c r="G15" i="1"/>
  <c r="G16" i="1"/>
  <c r="G17" i="1"/>
  <c r="G19" i="1"/>
  <c r="G20" i="1"/>
  <c r="G21" i="1"/>
  <c r="G22" i="1"/>
  <c r="G18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G3" i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3" i="1"/>
  <c r="F3" i="1"/>
  <c r="D4" i="1"/>
  <c r="F4" i="1"/>
  <c r="D5" i="1"/>
  <c r="F5" i="1"/>
  <c r="D6" i="1"/>
  <c r="F6" i="1"/>
  <c r="D7" i="1"/>
  <c r="F7" i="1"/>
  <c r="D2" i="1"/>
  <c r="F2" i="1"/>
</calcChain>
</file>

<file path=xl/sharedStrings.xml><?xml version="1.0" encoding="utf-8"?>
<sst xmlns="http://schemas.openxmlformats.org/spreadsheetml/2006/main" count="65" uniqueCount="46">
  <si>
    <t>Sample</t>
  </si>
  <si>
    <t>ng/ul</t>
  </si>
  <si>
    <t>nmol/ul</t>
  </si>
  <si>
    <t>MW calculation</t>
  </si>
  <si>
    <t>Base Pair Length</t>
  </si>
  <si>
    <t>1. Input the ng/ul concentration of the library preparation in column B.</t>
  </si>
  <si>
    <t>Directions:</t>
  </si>
  <si>
    <t>2. Input the average size of the library preparation in base pairs.</t>
  </si>
  <si>
    <t xml:space="preserve">3. Hit the tab key 1 time and the following will be displayed automatically: </t>
  </si>
  <si>
    <t>Calculated MW of the library based on average fragment size.</t>
  </si>
  <si>
    <r>
      <t>n</t>
    </r>
    <r>
      <rPr>
        <b/>
        <u/>
        <sz val="11"/>
        <color theme="1"/>
        <rFont val="Calibri"/>
        <family val="2"/>
        <scheme val="minor"/>
      </rPr>
      <t>M</t>
    </r>
  </si>
  <si>
    <t>nmol/ul concentration of library.</t>
  </si>
  <si>
    <r>
      <t>n</t>
    </r>
    <r>
      <rPr>
        <u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conversion of library concentration.</t>
    </r>
  </si>
  <si>
    <t>6419 C1</t>
  </si>
  <si>
    <t>6499 C3</t>
  </si>
  <si>
    <t>7160 C5</t>
  </si>
  <si>
    <t>7062 C3</t>
  </si>
  <si>
    <t>6419 C5</t>
  </si>
  <si>
    <t>6421 C2</t>
  </si>
  <si>
    <t>2838 C3</t>
  </si>
  <si>
    <t>2699 C4</t>
  </si>
  <si>
    <t>6556 C4</t>
  </si>
  <si>
    <t>6620 C1</t>
  </si>
  <si>
    <t>6422 C5</t>
  </si>
  <si>
    <t>6883 C1</t>
  </si>
  <si>
    <t>10220 Kidney</t>
  </si>
  <si>
    <t>10295 Kidney</t>
  </si>
  <si>
    <t>8579 Kidney</t>
  </si>
  <si>
    <t>7183 Kidney</t>
  </si>
  <si>
    <t>4 nM</t>
  </si>
  <si>
    <t>5 nM</t>
  </si>
  <si>
    <t>6 nM</t>
  </si>
  <si>
    <t>2 nM</t>
  </si>
  <si>
    <t>0.5 nM</t>
  </si>
  <si>
    <t>1: X for goal  nM</t>
  </si>
  <si>
    <t>goal</t>
  </si>
  <si>
    <t>831 1</t>
  </si>
  <si>
    <t>831 2</t>
  </si>
  <si>
    <t>831 3</t>
  </si>
  <si>
    <t>831 4</t>
  </si>
  <si>
    <t>831 5</t>
  </si>
  <si>
    <t>PD487 1</t>
  </si>
  <si>
    <t>PD487 2</t>
  </si>
  <si>
    <t>PD487 3</t>
  </si>
  <si>
    <t>PD487 4</t>
  </si>
  <si>
    <t>3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</si>
</sst>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C23" sqref="C23:C26"/>
    </sheetView>
  </sheetViews>
  <sheetFormatPr baseColWidth="10" defaultColWidth="8.83203125" defaultRowHeight="14" x14ac:dyDescent="0"/>
  <cols>
    <col min="1" max="1" width="8.1640625" style="8" customWidth="1"/>
    <col min="2" max="2" width="8.83203125" style="8"/>
    <col min="3" max="3" width="12.1640625" style="8" customWidth="1"/>
    <col min="4" max="4" width="15.83203125" style="8" customWidth="1"/>
    <col min="5" max="5" width="14.5" style="8" customWidth="1"/>
    <col min="6" max="6" width="11.5" style="8" customWidth="1"/>
    <col min="7" max="7" width="8.83203125" style="8" bestFit="1" customWidth="1"/>
    <col min="8" max="8" width="6.5" style="8" bestFit="1" customWidth="1"/>
    <col min="9" max="9" width="14.6640625" customWidth="1"/>
  </cols>
  <sheetData>
    <row r="1" spans="1:10" ht="30" customHeight="1">
      <c r="A1" s="3" t="s">
        <v>0</v>
      </c>
      <c r="B1" s="3" t="s">
        <v>1</v>
      </c>
      <c r="C1" s="4" t="s">
        <v>4</v>
      </c>
      <c r="D1" s="4" t="s">
        <v>3</v>
      </c>
      <c r="E1" s="3" t="s">
        <v>2</v>
      </c>
      <c r="F1" s="3" t="s">
        <v>10</v>
      </c>
      <c r="G1" s="4" t="s">
        <v>34</v>
      </c>
      <c r="H1" s="3" t="s">
        <v>35</v>
      </c>
      <c r="I1" s="1"/>
    </row>
    <row r="2" spans="1:10">
      <c r="A2" s="8" t="s">
        <v>13</v>
      </c>
      <c r="B2" s="9">
        <v>1.88</v>
      </c>
      <c r="C2" s="8">
        <v>391</v>
      </c>
      <c r="D2" s="8">
        <f>(C2*607.4)+157.9</f>
        <v>237651.3</v>
      </c>
      <c r="E2" s="8">
        <f>B2/D2</f>
        <v>7.9107499096365131E-6</v>
      </c>
      <c r="F2" s="10">
        <f>E2*1000000</f>
        <v>7.9107499096365128</v>
      </c>
      <c r="G2" s="10">
        <f>(F2/2)-1</f>
        <v>2.9553749548182564</v>
      </c>
      <c r="H2" s="8" t="s">
        <v>32</v>
      </c>
      <c r="J2" s="2"/>
    </row>
    <row r="3" spans="1:10">
      <c r="A3" s="8" t="s">
        <v>14</v>
      </c>
      <c r="B3" s="9">
        <v>4.76</v>
      </c>
      <c r="C3" s="8">
        <v>398</v>
      </c>
      <c r="D3" s="8">
        <f t="shared" ref="D3:D21" si="0">(C3*607.4)+157.9</f>
        <v>241903.09999999998</v>
      </c>
      <c r="E3" s="8">
        <f t="shared" ref="E3:E17" si="1">B3/D3</f>
        <v>1.9677300538934805E-5</v>
      </c>
      <c r="F3" s="10">
        <f t="shared" ref="F3:F21" si="2">E3*1000000</f>
        <v>19.677300538934805</v>
      </c>
      <c r="G3" s="10">
        <f t="shared" ref="G3:G13" si="3">(F3/2)-1</f>
        <v>8.8386502694674025</v>
      </c>
      <c r="H3" s="8" t="s">
        <v>32</v>
      </c>
      <c r="J3" s="2"/>
    </row>
    <row r="4" spans="1:10">
      <c r="A4" s="8" t="s">
        <v>15</v>
      </c>
      <c r="B4" s="9">
        <v>1.01</v>
      </c>
      <c r="C4" s="8">
        <v>277</v>
      </c>
      <c r="D4" s="8">
        <f t="shared" si="0"/>
        <v>168407.69999999998</v>
      </c>
      <c r="E4" s="8">
        <f t="shared" si="1"/>
        <v>5.9973504774425402E-6</v>
      </c>
      <c r="F4" s="10">
        <f t="shared" si="2"/>
        <v>5.9973504774425406</v>
      </c>
      <c r="G4" s="10">
        <f t="shared" si="3"/>
        <v>1.9986752387212703</v>
      </c>
      <c r="H4" s="8" t="s">
        <v>32</v>
      </c>
      <c r="J4" s="2"/>
    </row>
    <row r="5" spans="1:10">
      <c r="A5" s="8" t="s">
        <v>16</v>
      </c>
      <c r="B5" s="9">
        <v>0.67800000000000005</v>
      </c>
      <c r="C5" s="8">
        <v>389</v>
      </c>
      <c r="D5" s="8">
        <f t="shared" si="0"/>
        <v>236436.49999999997</v>
      </c>
      <c r="E5" s="8">
        <f t="shared" si="1"/>
        <v>2.8675775525352479E-6</v>
      </c>
      <c r="F5" s="10">
        <f t="shared" si="2"/>
        <v>2.867577552535248</v>
      </c>
      <c r="G5" s="10">
        <f t="shared" si="3"/>
        <v>0.43378877626762402</v>
      </c>
      <c r="H5" s="8" t="s">
        <v>32</v>
      </c>
      <c r="J5" s="2"/>
    </row>
    <row r="6" spans="1:10">
      <c r="A6" s="8" t="s">
        <v>17</v>
      </c>
      <c r="B6" s="9">
        <v>0.73599999999999999</v>
      </c>
      <c r="C6" s="8">
        <v>382</v>
      </c>
      <c r="D6" s="8">
        <f t="shared" si="0"/>
        <v>232184.69999999998</v>
      </c>
      <c r="E6" s="8">
        <f t="shared" si="1"/>
        <v>3.1698901779488486E-6</v>
      </c>
      <c r="F6" s="10">
        <f t="shared" si="2"/>
        <v>3.1698901779488486</v>
      </c>
      <c r="G6" s="10">
        <f t="shared" si="3"/>
        <v>0.58494508897442432</v>
      </c>
      <c r="H6" s="8" t="s">
        <v>32</v>
      </c>
      <c r="J6" s="2"/>
    </row>
    <row r="7" spans="1:10">
      <c r="A7" s="8" t="s">
        <v>18</v>
      </c>
      <c r="B7" s="9">
        <v>1.4</v>
      </c>
      <c r="C7" s="8">
        <v>386</v>
      </c>
      <c r="D7" s="8">
        <f t="shared" si="0"/>
        <v>234614.3</v>
      </c>
      <c r="E7" s="8">
        <f t="shared" si="1"/>
        <v>5.9672407010143881E-6</v>
      </c>
      <c r="F7" s="10">
        <f t="shared" si="2"/>
        <v>5.9672407010143882</v>
      </c>
      <c r="G7" s="10">
        <f t="shared" si="3"/>
        <v>1.9836203505071941</v>
      </c>
      <c r="H7" s="8" t="s">
        <v>32</v>
      </c>
      <c r="J7" s="2"/>
    </row>
    <row r="8" spans="1:10">
      <c r="A8" s="8" t="s">
        <v>19</v>
      </c>
      <c r="B8" s="9">
        <v>5.32</v>
      </c>
      <c r="C8" s="8">
        <v>372</v>
      </c>
      <c r="D8" s="8">
        <f t="shared" si="0"/>
        <v>226110.69999999998</v>
      </c>
      <c r="E8" s="8">
        <f t="shared" si="1"/>
        <v>2.3528298306979727E-5</v>
      </c>
      <c r="F8" s="10">
        <f t="shared" si="2"/>
        <v>23.528298306979728</v>
      </c>
      <c r="G8" s="10">
        <f t="shared" si="3"/>
        <v>10.764149153489864</v>
      </c>
      <c r="H8" s="8" t="s">
        <v>32</v>
      </c>
      <c r="J8" s="2"/>
    </row>
    <row r="9" spans="1:10">
      <c r="A9" s="8" t="s">
        <v>20</v>
      </c>
      <c r="B9" s="9">
        <v>4</v>
      </c>
      <c r="C9" s="8">
        <v>396</v>
      </c>
      <c r="D9" s="8">
        <f t="shared" si="0"/>
        <v>240688.3</v>
      </c>
      <c r="E9" s="8">
        <f t="shared" si="1"/>
        <v>1.661900474597228E-5</v>
      </c>
      <c r="F9" s="10">
        <f t="shared" si="2"/>
        <v>16.61900474597228</v>
      </c>
      <c r="G9" s="10">
        <f t="shared" si="3"/>
        <v>7.3095023729861399</v>
      </c>
      <c r="H9" s="8" t="s">
        <v>32</v>
      </c>
      <c r="J9" s="2"/>
    </row>
    <row r="10" spans="1:10">
      <c r="A10" s="8" t="s">
        <v>21</v>
      </c>
      <c r="B10" s="9">
        <v>3.9</v>
      </c>
      <c r="C10" s="8">
        <v>367</v>
      </c>
      <c r="D10" s="8">
        <f t="shared" si="0"/>
        <v>223073.69999999998</v>
      </c>
      <c r="E10" s="8">
        <f t="shared" si="1"/>
        <v>1.7483011220058664E-5</v>
      </c>
      <c r="F10" s="10">
        <f t="shared" si="2"/>
        <v>17.483011220058664</v>
      </c>
      <c r="G10" s="10">
        <f t="shared" si="3"/>
        <v>7.741505610029332</v>
      </c>
      <c r="H10" s="8" t="s">
        <v>32</v>
      </c>
      <c r="J10" s="2"/>
    </row>
    <row r="11" spans="1:10">
      <c r="A11" s="8" t="s">
        <v>22</v>
      </c>
      <c r="B11" s="9">
        <v>4.3600000000000003</v>
      </c>
      <c r="C11" s="8">
        <v>392</v>
      </c>
      <c r="D11" s="8">
        <f t="shared" si="0"/>
        <v>238258.69999999998</v>
      </c>
      <c r="E11" s="8">
        <f t="shared" si="1"/>
        <v>1.8299436704724742E-5</v>
      </c>
      <c r="F11" s="10">
        <f t="shared" si="2"/>
        <v>18.299436704724741</v>
      </c>
      <c r="G11" s="10">
        <f t="shared" si="3"/>
        <v>8.1497183523623704</v>
      </c>
      <c r="H11" s="8" t="s">
        <v>32</v>
      </c>
      <c r="J11" s="2"/>
    </row>
    <row r="12" spans="1:10">
      <c r="A12" s="8" t="s">
        <v>23</v>
      </c>
      <c r="B12" s="9">
        <v>2.14</v>
      </c>
      <c r="C12" s="8">
        <v>269</v>
      </c>
      <c r="D12" s="8">
        <f t="shared" si="0"/>
        <v>163548.5</v>
      </c>
      <c r="E12" s="8">
        <f t="shared" si="1"/>
        <v>1.3084803590372276E-5</v>
      </c>
      <c r="F12" s="10">
        <f t="shared" si="2"/>
        <v>13.084803590372276</v>
      </c>
      <c r="G12" s="10">
        <f t="shared" si="3"/>
        <v>5.5424017951861382</v>
      </c>
      <c r="H12" s="8" t="s">
        <v>32</v>
      </c>
      <c r="J12" s="2"/>
    </row>
    <row r="13" spans="1:10">
      <c r="A13" s="8" t="s">
        <v>24</v>
      </c>
      <c r="B13" s="9">
        <v>3.56</v>
      </c>
      <c r="C13" s="8">
        <v>379</v>
      </c>
      <c r="D13" s="8">
        <f t="shared" si="0"/>
        <v>230362.5</v>
      </c>
      <c r="E13" s="8">
        <f t="shared" si="1"/>
        <v>1.5453904172771176E-5</v>
      </c>
      <c r="F13" s="10">
        <f t="shared" si="2"/>
        <v>15.453904172771177</v>
      </c>
      <c r="G13" s="10">
        <f t="shared" si="3"/>
        <v>6.7269520863855883</v>
      </c>
      <c r="H13" s="8" t="s">
        <v>32</v>
      </c>
      <c r="J13" s="2"/>
    </row>
    <row r="14" spans="1:10">
      <c r="A14" s="8" t="s">
        <v>25</v>
      </c>
      <c r="B14" s="9">
        <v>1.82</v>
      </c>
      <c r="C14" s="8">
        <v>412</v>
      </c>
      <c r="D14" s="8">
        <f t="shared" si="0"/>
        <v>250406.69999999998</v>
      </c>
      <c r="E14" s="8">
        <f t="shared" si="1"/>
        <v>7.268176131069976E-6</v>
      </c>
      <c r="F14" s="10">
        <f t="shared" si="2"/>
        <v>7.2681761310699757</v>
      </c>
      <c r="G14" s="10">
        <f>F14/0.5</f>
        <v>14.536352262139951</v>
      </c>
      <c r="H14" s="8" t="s">
        <v>33</v>
      </c>
      <c r="J14" s="2"/>
    </row>
    <row r="15" spans="1:10">
      <c r="A15" s="8" t="s">
        <v>26</v>
      </c>
      <c r="B15" s="9">
        <v>3.98</v>
      </c>
      <c r="C15" s="8">
        <v>368</v>
      </c>
      <c r="D15" s="8">
        <f t="shared" si="0"/>
        <v>223681.09999999998</v>
      </c>
      <c r="E15" s="8">
        <f t="shared" si="1"/>
        <v>1.7793188606458034E-5</v>
      </c>
      <c r="F15" s="10">
        <f t="shared" si="2"/>
        <v>17.793188606458035</v>
      </c>
      <c r="G15" s="10">
        <f>F15/0.5</f>
        <v>35.586377212916069</v>
      </c>
      <c r="H15" s="8" t="s">
        <v>33</v>
      </c>
      <c r="J15" s="2"/>
    </row>
    <row r="16" spans="1:10">
      <c r="A16" s="8" t="s">
        <v>27</v>
      </c>
      <c r="B16" s="9">
        <v>5.2</v>
      </c>
      <c r="C16" s="8">
        <v>391</v>
      </c>
      <c r="D16" s="8">
        <f t="shared" si="0"/>
        <v>237651.3</v>
      </c>
      <c r="E16" s="8">
        <f t="shared" si="1"/>
        <v>2.1880797622398869E-5</v>
      </c>
      <c r="F16" s="10">
        <f t="shared" si="2"/>
        <v>21.88079762239887</v>
      </c>
      <c r="G16" s="10">
        <f>F16/0.5</f>
        <v>43.761595244797739</v>
      </c>
      <c r="H16" s="8" t="s">
        <v>33</v>
      </c>
      <c r="J16" s="2"/>
    </row>
    <row r="17" spans="1:10">
      <c r="A17" s="8" t="s">
        <v>28</v>
      </c>
      <c r="B17" s="9">
        <v>2.36</v>
      </c>
      <c r="C17" s="8">
        <v>360</v>
      </c>
      <c r="D17" s="8">
        <f t="shared" si="0"/>
        <v>218821.9</v>
      </c>
      <c r="E17" s="8">
        <f t="shared" si="1"/>
        <v>1.0785026544418086E-5</v>
      </c>
      <c r="F17" s="10">
        <f t="shared" si="2"/>
        <v>10.785026544418086</v>
      </c>
      <c r="G17" s="10">
        <f>F17/0.5</f>
        <v>21.570053088836172</v>
      </c>
      <c r="H17" s="8" t="s">
        <v>33</v>
      </c>
      <c r="J17" s="2"/>
    </row>
    <row r="18" spans="1:10">
      <c r="A18" s="8" t="s">
        <v>36</v>
      </c>
      <c r="B18" s="2">
        <v>3.7</v>
      </c>
      <c r="C18" s="8">
        <v>437</v>
      </c>
      <c r="D18" s="8">
        <f t="shared" ref="D18:D22" si="4">(C18*607.4)+157.9</f>
        <v>265591.7</v>
      </c>
      <c r="E18" s="8">
        <f t="shared" ref="E18:E22" si="5">B18/D18</f>
        <v>1.3931158240261273E-5</v>
      </c>
      <c r="F18" s="10">
        <f t="shared" ref="F18:F22" si="6">E18*1000000</f>
        <v>13.931158240261274</v>
      </c>
      <c r="G18" s="10">
        <f>F18/2</f>
        <v>6.965579120130637</v>
      </c>
      <c r="H18" s="8" t="s">
        <v>32</v>
      </c>
    </row>
    <row r="19" spans="1:10">
      <c r="A19" s="8" t="s">
        <v>37</v>
      </c>
      <c r="B19" s="2">
        <v>4.9000000000000004</v>
      </c>
      <c r="C19" s="8">
        <v>451</v>
      </c>
      <c r="D19" s="8">
        <f t="shared" si="4"/>
        <v>274095.3</v>
      </c>
      <c r="E19" s="8">
        <f t="shared" si="5"/>
        <v>1.7876993877676854E-5</v>
      </c>
      <c r="F19" s="10">
        <f t="shared" si="6"/>
        <v>17.876993877676853</v>
      </c>
      <c r="G19" s="10">
        <f t="shared" ref="G19:G27" si="7">F19/2</f>
        <v>8.9384969388384263</v>
      </c>
      <c r="H19" s="8" t="s">
        <v>32</v>
      </c>
    </row>
    <row r="20" spans="1:10">
      <c r="A20" s="8" t="s">
        <v>38</v>
      </c>
      <c r="B20" s="2">
        <v>4.5999999999999996</v>
      </c>
      <c r="C20" s="8">
        <v>422</v>
      </c>
      <c r="D20" s="8">
        <f t="shared" si="4"/>
        <v>256480.69999999998</v>
      </c>
      <c r="E20" s="8">
        <f t="shared" si="5"/>
        <v>1.7935072697477822E-5</v>
      </c>
      <c r="F20" s="10">
        <f t="shared" si="6"/>
        <v>17.935072697477821</v>
      </c>
      <c r="G20" s="10">
        <f t="shared" si="7"/>
        <v>8.9675363487389106</v>
      </c>
      <c r="H20" s="8" t="s">
        <v>32</v>
      </c>
    </row>
    <row r="21" spans="1:10">
      <c r="A21" s="8" t="s">
        <v>39</v>
      </c>
      <c r="B21" s="2">
        <v>3.3</v>
      </c>
      <c r="C21" s="8">
        <v>287</v>
      </c>
      <c r="D21" s="8">
        <f t="shared" si="4"/>
        <v>174481.69999999998</v>
      </c>
      <c r="E21" s="8">
        <f t="shared" si="5"/>
        <v>1.8913158228054862E-5</v>
      </c>
      <c r="F21" s="10">
        <f t="shared" si="6"/>
        <v>18.913158228054861</v>
      </c>
      <c r="G21" s="10">
        <f t="shared" si="7"/>
        <v>9.4565791140274307</v>
      </c>
      <c r="H21" s="8" t="s">
        <v>32</v>
      </c>
    </row>
    <row r="22" spans="1:10">
      <c r="A22" s="8" t="s">
        <v>40</v>
      </c>
      <c r="B22" s="2">
        <v>3.02</v>
      </c>
      <c r="C22" s="8">
        <v>457</v>
      </c>
      <c r="D22" s="8">
        <f t="shared" si="4"/>
        <v>277739.7</v>
      </c>
      <c r="E22" s="8">
        <f t="shared" si="5"/>
        <v>1.087349053808296E-5</v>
      </c>
      <c r="F22" s="10">
        <f t="shared" si="6"/>
        <v>10.87349053808296</v>
      </c>
      <c r="G22" s="10">
        <f t="shared" si="7"/>
        <v>5.4367452690414799</v>
      </c>
      <c r="H22" s="8" t="s">
        <v>32</v>
      </c>
    </row>
    <row r="23" spans="1:10">
      <c r="A23" s="8" t="s">
        <v>41</v>
      </c>
      <c r="B23" s="2">
        <v>14.4</v>
      </c>
      <c r="C23" s="8">
        <v>360</v>
      </c>
      <c r="D23" s="8">
        <f t="shared" ref="D23:D27" si="8">(C23*607.4)+157.9</f>
        <v>218821.9</v>
      </c>
      <c r="E23" s="8">
        <f t="shared" ref="E23:E27" si="9">B23/D23</f>
        <v>6.5806941626957816E-5</v>
      </c>
      <c r="F23" s="10">
        <f t="shared" ref="F23:F27" si="10">E23*1000000</f>
        <v>65.806941626957823</v>
      </c>
      <c r="G23" s="10">
        <f t="shared" si="7"/>
        <v>32.903470813478911</v>
      </c>
      <c r="H23" s="8" t="s">
        <v>45</v>
      </c>
    </row>
    <row r="24" spans="1:10">
      <c r="A24" s="8" t="s">
        <v>42</v>
      </c>
      <c r="B24" s="2">
        <v>16.600000000000001</v>
      </c>
      <c r="C24" s="8">
        <v>393</v>
      </c>
      <c r="D24" s="8">
        <f t="shared" si="8"/>
        <v>238866.09999999998</v>
      </c>
      <c r="E24" s="8">
        <f t="shared" si="9"/>
        <v>6.9495001592942667E-5</v>
      </c>
      <c r="F24" s="10">
        <f t="shared" si="10"/>
        <v>69.495001592942671</v>
      </c>
      <c r="G24" s="10">
        <f t="shared" si="7"/>
        <v>34.747500796471336</v>
      </c>
      <c r="H24" s="8" t="s">
        <v>29</v>
      </c>
    </row>
    <row r="25" spans="1:10">
      <c r="A25" s="8" t="s">
        <v>43</v>
      </c>
      <c r="B25" s="2">
        <v>15.1</v>
      </c>
      <c r="C25" s="8">
        <v>404</v>
      </c>
      <c r="D25" s="8">
        <f t="shared" si="8"/>
        <v>245547.49999999997</v>
      </c>
      <c r="E25" s="8">
        <f t="shared" si="9"/>
        <v>6.1495230047139561E-5</v>
      </c>
      <c r="F25" s="10">
        <f t="shared" si="10"/>
        <v>61.495230047139565</v>
      </c>
      <c r="G25" s="10">
        <f t="shared" si="7"/>
        <v>30.747615023569782</v>
      </c>
      <c r="H25" s="8" t="s">
        <v>30</v>
      </c>
    </row>
    <row r="26" spans="1:10">
      <c r="A26" s="8" t="s">
        <v>44</v>
      </c>
      <c r="B26" s="2">
        <v>17</v>
      </c>
      <c r="C26" s="8">
        <v>367</v>
      </c>
      <c r="D26" s="8">
        <f t="shared" si="8"/>
        <v>223073.69999999998</v>
      </c>
      <c r="E26" s="8">
        <f t="shared" si="9"/>
        <v>7.6207997625896739E-5</v>
      </c>
      <c r="F26" s="10">
        <f t="shared" si="10"/>
        <v>76.207997625896738</v>
      </c>
      <c r="G26" s="10">
        <f t="shared" si="7"/>
        <v>38.103998812948369</v>
      </c>
      <c r="H26" s="8" t="s">
        <v>31</v>
      </c>
    </row>
    <row r="32" spans="1:10">
      <c r="A32" s="5"/>
      <c r="B32" s="5"/>
      <c r="C32" s="5"/>
      <c r="D32" s="5"/>
      <c r="E32" s="5"/>
      <c r="F32" s="5"/>
      <c r="G32" s="5"/>
    </row>
    <row r="33" spans="1:7">
      <c r="A33" s="5"/>
      <c r="B33" s="5"/>
      <c r="C33" s="5"/>
      <c r="D33" s="5"/>
      <c r="E33" s="5"/>
      <c r="F33" s="5"/>
      <c r="G33" s="5"/>
    </row>
    <row r="38" spans="1:7">
      <c r="A38" s="6" t="s">
        <v>6</v>
      </c>
      <c r="B38" s="7"/>
      <c r="C38" s="5"/>
      <c r="D38" s="5"/>
      <c r="E38" s="5"/>
      <c r="F38" s="5"/>
      <c r="G38" s="5"/>
    </row>
    <row r="39" spans="1:7">
      <c r="A39" s="7" t="s">
        <v>5</v>
      </c>
      <c r="B39" s="7"/>
      <c r="C39" s="7"/>
      <c r="D39" s="7"/>
      <c r="E39" s="7"/>
      <c r="F39" s="7"/>
      <c r="G39" s="7"/>
    </row>
    <row r="40" spans="1:7">
      <c r="A40" s="5" t="s">
        <v>7</v>
      </c>
      <c r="B40" s="5"/>
      <c r="C40" s="5"/>
      <c r="D40" s="5"/>
      <c r="E40" s="5"/>
      <c r="F40" s="5"/>
      <c r="G40" s="5"/>
    </row>
    <row r="41" spans="1:7">
      <c r="A41" s="5" t="s">
        <v>8</v>
      </c>
      <c r="B41" s="5"/>
      <c r="C41" s="5"/>
      <c r="D41" s="5"/>
      <c r="E41" s="5"/>
      <c r="F41" s="5"/>
      <c r="G41" s="5"/>
    </row>
    <row r="42" spans="1:7">
      <c r="A42" s="5"/>
      <c r="B42" s="5" t="s">
        <v>9</v>
      </c>
      <c r="C42" s="5"/>
      <c r="D42" s="5"/>
      <c r="E42" s="5"/>
      <c r="F42" s="5"/>
      <c r="G42" s="5"/>
    </row>
    <row r="43" spans="1:7">
      <c r="A43" s="5"/>
      <c r="B43" s="5" t="s">
        <v>11</v>
      </c>
      <c r="C43" s="5"/>
      <c r="D43" s="5"/>
      <c r="E43" s="5"/>
      <c r="F43" s="5"/>
      <c r="G43" s="5"/>
    </row>
    <row r="44" spans="1:7">
      <c r="A44" s="5"/>
      <c r="B44" s="5" t="s">
        <v>12</v>
      </c>
      <c r="C44" s="5"/>
      <c r="D44" s="5"/>
      <c r="E44" s="5"/>
      <c r="F44" s="5"/>
      <c r="G44" s="5"/>
    </row>
  </sheetData>
  <mergeCells count="2">
    <mergeCell ref="A38:B38"/>
    <mergeCell ref="A39:G3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Kansas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rskinner</dc:creator>
  <cp:lastModifiedBy>David Balli</cp:lastModifiedBy>
  <dcterms:created xsi:type="dcterms:W3CDTF">2012-03-05T17:36:47Z</dcterms:created>
  <dcterms:modified xsi:type="dcterms:W3CDTF">2016-06-10T18:42:44Z</dcterms:modified>
</cp:coreProperties>
</file>