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Downloads\"/>
    </mc:Choice>
  </mc:AlternateContent>
  <bookViews>
    <workbookView xWindow="0" yWindow="0" windowWidth="20490" windowHeight="7365"/>
  </bookViews>
  <sheets>
    <sheet name="2022 May" sheetId="17" r:id="rId1"/>
    <sheet name="Top15" sheetId="2" r:id="rId2"/>
    <sheet name="Trip Types" sheetId="12" r:id="rId3"/>
    <sheet name="Regions" sheetId="3" r:id="rId4"/>
    <sheet name="EU" sheetId="16" r:id="rId5"/>
    <sheet name="Border Type" sheetId="8" r:id="rId6"/>
    <sheet name="Border" sheetId="11" r:id="rId7"/>
    <sheet name="Gender and Age" sheetId="15" r:id="rId8"/>
    <sheet name="Definitions" sheetId="13" r:id="rId9"/>
  </sheets>
  <calcPr calcId="152511"/>
</workbook>
</file>

<file path=xl/calcChain.xml><?xml version="1.0" encoding="utf-8"?>
<calcChain xmlns="http://schemas.openxmlformats.org/spreadsheetml/2006/main">
  <c r="L235" i="17" l="1"/>
  <c r="K235" i="17"/>
  <c r="J235" i="17"/>
  <c r="I235" i="17"/>
  <c r="H235" i="17"/>
  <c r="G235" i="17"/>
  <c r="L234" i="17"/>
  <c r="K234" i="17"/>
  <c r="J234" i="17"/>
  <c r="I234" i="17"/>
  <c r="H234" i="17"/>
  <c r="G234" i="17"/>
  <c r="L233" i="17"/>
  <c r="J233" i="17"/>
  <c r="I233" i="17"/>
  <c r="H233" i="17"/>
  <c r="G233" i="17"/>
  <c r="L232" i="17"/>
  <c r="K232" i="17"/>
  <c r="J232" i="17"/>
  <c r="I232" i="17"/>
  <c r="H232" i="17"/>
  <c r="G232" i="17"/>
  <c r="I227" i="17"/>
  <c r="H227" i="17"/>
  <c r="G227" i="17"/>
  <c r="I228" i="17"/>
  <c r="H228" i="17"/>
  <c r="G228" i="17"/>
  <c r="I231" i="17"/>
  <c r="H231" i="17"/>
  <c r="G231" i="17"/>
  <c r="J229" i="17"/>
  <c r="I229" i="17"/>
  <c r="H229" i="17"/>
  <c r="G229" i="17"/>
  <c r="L226" i="17"/>
  <c r="J226" i="17"/>
  <c r="I226" i="17"/>
  <c r="H226" i="17"/>
  <c r="G226" i="17"/>
  <c r="I230" i="17"/>
  <c r="H230" i="17"/>
  <c r="G230" i="17"/>
  <c r="J225" i="17"/>
  <c r="I225" i="17"/>
  <c r="H225" i="17"/>
  <c r="G225" i="17"/>
  <c r="L224" i="17"/>
  <c r="J224" i="17"/>
  <c r="I224" i="17"/>
  <c r="H224" i="17"/>
  <c r="G224" i="17"/>
  <c r="L223" i="17"/>
  <c r="J223" i="17"/>
  <c r="I223" i="17"/>
  <c r="H223" i="17"/>
  <c r="G223" i="17"/>
  <c r="L222" i="17"/>
  <c r="K222" i="17"/>
  <c r="J222" i="17"/>
  <c r="I222" i="17"/>
  <c r="H222" i="17"/>
  <c r="G222" i="17"/>
  <c r="L221" i="17"/>
  <c r="J221" i="17"/>
  <c r="I221" i="17"/>
  <c r="H221" i="17"/>
  <c r="G221" i="17"/>
  <c r="L220" i="17"/>
  <c r="J220" i="17"/>
  <c r="I220" i="17"/>
  <c r="H220" i="17"/>
  <c r="G220" i="17"/>
  <c r="L219" i="17"/>
  <c r="K219" i="17"/>
  <c r="J219" i="17"/>
  <c r="I219" i="17"/>
  <c r="H219" i="17"/>
  <c r="G219" i="17"/>
  <c r="L218" i="17"/>
  <c r="I218" i="17"/>
  <c r="H218" i="17"/>
  <c r="G218" i="17"/>
  <c r="L217" i="17"/>
  <c r="K217" i="17"/>
  <c r="J217" i="17"/>
  <c r="I217" i="17"/>
  <c r="H217" i="17"/>
  <c r="G217" i="17"/>
  <c r="L216" i="17"/>
  <c r="J216" i="17"/>
  <c r="I216" i="17"/>
  <c r="H216" i="17"/>
  <c r="G216" i="17"/>
  <c r="J215" i="17"/>
  <c r="I215" i="17"/>
  <c r="H215" i="17"/>
  <c r="G215" i="17"/>
  <c r="L214" i="17"/>
  <c r="J214" i="17"/>
  <c r="I214" i="17"/>
  <c r="H214" i="17"/>
  <c r="G214" i="17"/>
  <c r="L213" i="17"/>
  <c r="J213" i="17"/>
  <c r="I213" i="17"/>
  <c r="H213" i="17"/>
  <c r="G213" i="17"/>
  <c r="L212" i="17"/>
  <c r="J212" i="17"/>
  <c r="I212" i="17"/>
  <c r="H212" i="17"/>
  <c r="G212" i="17"/>
  <c r="I211" i="17"/>
  <c r="H211" i="17"/>
  <c r="G211" i="17"/>
  <c r="J210" i="17"/>
  <c r="I210" i="17"/>
  <c r="H210" i="17"/>
  <c r="G210" i="17"/>
  <c r="L209" i="17"/>
  <c r="J209" i="17"/>
  <c r="I209" i="17"/>
  <c r="H209" i="17"/>
  <c r="G209" i="17"/>
  <c r="J208" i="17"/>
  <c r="I208" i="17"/>
  <c r="H208" i="17"/>
  <c r="G208" i="17"/>
  <c r="L206" i="17"/>
  <c r="J206" i="17"/>
  <c r="I206" i="17"/>
  <c r="H206" i="17"/>
  <c r="G206" i="17"/>
  <c r="L207" i="17"/>
  <c r="J207" i="17"/>
  <c r="I207" i="17"/>
  <c r="H207" i="17"/>
  <c r="G207" i="17"/>
  <c r="J205" i="17"/>
  <c r="I205" i="17"/>
  <c r="H205" i="17"/>
  <c r="G205" i="17"/>
  <c r="I200" i="17"/>
  <c r="H200" i="17"/>
  <c r="G200" i="17"/>
  <c r="I199" i="17"/>
  <c r="H199" i="17"/>
  <c r="G199" i="17"/>
  <c r="I204" i="17"/>
  <c r="H204" i="17"/>
  <c r="G204" i="17"/>
  <c r="L203" i="17"/>
  <c r="J203" i="17"/>
  <c r="I203" i="17"/>
  <c r="H203" i="17"/>
  <c r="G203" i="17"/>
  <c r="L202" i="17"/>
  <c r="J202" i="17"/>
  <c r="I202" i="17"/>
  <c r="H202" i="17"/>
  <c r="G202" i="17"/>
  <c r="J201" i="17"/>
  <c r="I201" i="17"/>
  <c r="H201" i="17"/>
  <c r="G201" i="17"/>
  <c r="L198" i="17"/>
  <c r="I198" i="17"/>
  <c r="H198" i="17"/>
  <c r="G198" i="17"/>
  <c r="J197" i="17"/>
  <c r="I197" i="17"/>
  <c r="H197" i="17"/>
  <c r="G197" i="17"/>
  <c r="L196" i="17"/>
  <c r="J196" i="17"/>
  <c r="I196" i="17"/>
  <c r="H196" i="17"/>
  <c r="G196" i="17"/>
  <c r="I179" i="17"/>
  <c r="H179" i="17"/>
  <c r="G179" i="17"/>
  <c r="L193" i="17"/>
  <c r="J193" i="17"/>
  <c r="I193" i="17"/>
  <c r="H193" i="17"/>
  <c r="G193" i="17"/>
  <c r="L192" i="17"/>
  <c r="J192" i="17"/>
  <c r="I192" i="17"/>
  <c r="H192" i="17"/>
  <c r="G192" i="17"/>
  <c r="L191" i="17"/>
  <c r="J191" i="17"/>
  <c r="I191" i="17"/>
  <c r="H191" i="17"/>
  <c r="G191" i="17"/>
  <c r="L190" i="17"/>
  <c r="I190" i="17"/>
  <c r="H190" i="17"/>
  <c r="G190" i="17"/>
  <c r="I189" i="17"/>
  <c r="H189" i="17"/>
  <c r="G189" i="17"/>
  <c r="J188" i="17"/>
  <c r="I188" i="17"/>
  <c r="H188" i="17"/>
  <c r="G188" i="17"/>
  <c r="J187" i="17"/>
  <c r="I187" i="17"/>
  <c r="H187" i="17"/>
  <c r="G187" i="17"/>
  <c r="J184" i="17"/>
  <c r="I184" i="17"/>
  <c r="H184" i="17"/>
  <c r="G184" i="17"/>
  <c r="I186" i="17"/>
  <c r="H186" i="17"/>
  <c r="G186" i="17"/>
  <c r="L185" i="17"/>
  <c r="J185" i="17"/>
  <c r="I185" i="17"/>
  <c r="H185" i="17"/>
  <c r="G185" i="17"/>
  <c r="I183" i="17"/>
  <c r="H183" i="17"/>
  <c r="G183" i="17"/>
  <c r="L178" i="17"/>
  <c r="J178" i="17"/>
  <c r="I178" i="17"/>
  <c r="H178" i="17"/>
  <c r="G178" i="17"/>
  <c r="L182" i="17"/>
  <c r="J182" i="17"/>
  <c r="I182" i="17"/>
  <c r="H182" i="17"/>
  <c r="G182" i="17"/>
  <c r="L195" i="17"/>
  <c r="J195" i="17"/>
  <c r="I195" i="17"/>
  <c r="H195" i="17"/>
  <c r="G195" i="17"/>
  <c r="I194" i="17"/>
  <c r="H194" i="17"/>
  <c r="G194" i="17"/>
  <c r="J180" i="17"/>
  <c r="I180" i="17"/>
  <c r="H180" i="17"/>
  <c r="G180" i="17"/>
  <c r="L181" i="17"/>
  <c r="J181" i="17"/>
  <c r="I181" i="17"/>
  <c r="H181" i="17"/>
  <c r="G181" i="17"/>
  <c r="L177" i="17"/>
  <c r="J177" i="17"/>
  <c r="I177" i="17"/>
  <c r="H177" i="17"/>
  <c r="G177" i="17"/>
  <c r="L176" i="17"/>
  <c r="J176" i="17"/>
  <c r="I176" i="17"/>
  <c r="H176" i="17"/>
  <c r="G176" i="17"/>
  <c r="L175" i="17"/>
  <c r="K175" i="17"/>
  <c r="J175" i="17"/>
  <c r="I175" i="17"/>
  <c r="H175" i="17"/>
  <c r="G175" i="17"/>
  <c r="L165" i="17"/>
  <c r="J165" i="17"/>
  <c r="I165" i="17"/>
  <c r="H165" i="17"/>
  <c r="G165" i="17"/>
  <c r="L172" i="17"/>
  <c r="K172" i="17"/>
  <c r="J172" i="17"/>
  <c r="I172" i="17"/>
  <c r="H172" i="17"/>
  <c r="G172" i="17"/>
  <c r="L171" i="17"/>
  <c r="K171" i="17"/>
  <c r="J171" i="17"/>
  <c r="I171" i="17"/>
  <c r="H171" i="17"/>
  <c r="G171" i="17"/>
  <c r="L169" i="17"/>
  <c r="J169" i="17"/>
  <c r="I169" i="17"/>
  <c r="H169" i="17"/>
  <c r="G169" i="17"/>
  <c r="L168" i="17"/>
  <c r="J168" i="17"/>
  <c r="I168" i="17"/>
  <c r="H168" i="17"/>
  <c r="G168" i="17"/>
  <c r="L167" i="17"/>
  <c r="J167" i="17"/>
  <c r="I167" i="17"/>
  <c r="H167" i="17"/>
  <c r="G167" i="17"/>
  <c r="L166" i="17"/>
  <c r="K166" i="17"/>
  <c r="J166" i="17"/>
  <c r="I166" i="17"/>
  <c r="H166" i="17"/>
  <c r="G166" i="17"/>
  <c r="L170" i="17"/>
  <c r="K170" i="17"/>
  <c r="J170" i="17"/>
  <c r="I170" i="17"/>
  <c r="H170" i="17"/>
  <c r="G170" i="17"/>
  <c r="L164" i="17"/>
  <c r="J164" i="17"/>
  <c r="I164" i="17"/>
  <c r="H164" i="17"/>
  <c r="G164" i="17"/>
  <c r="L174" i="17"/>
  <c r="J174" i="17"/>
  <c r="I174" i="17"/>
  <c r="H174" i="17"/>
  <c r="G174" i="17"/>
  <c r="L163" i="17"/>
  <c r="J163" i="17"/>
  <c r="I163" i="17"/>
  <c r="H163" i="17"/>
  <c r="G163" i="17"/>
  <c r="L162" i="17"/>
  <c r="K162" i="17"/>
  <c r="J162" i="17"/>
  <c r="I162" i="17"/>
  <c r="H162" i="17"/>
  <c r="G162" i="17"/>
  <c r="L161" i="17"/>
  <c r="J161" i="17"/>
  <c r="I161" i="17"/>
  <c r="H161" i="17"/>
  <c r="G161" i="17"/>
  <c r="L173" i="17"/>
  <c r="J173" i="17"/>
  <c r="I173" i="17"/>
  <c r="H173" i="17"/>
  <c r="G173" i="17"/>
  <c r="L160" i="17"/>
  <c r="K160" i="17"/>
  <c r="J160" i="17"/>
  <c r="I160" i="17"/>
  <c r="H160" i="17"/>
  <c r="G160" i="17"/>
  <c r="L156" i="17"/>
  <c r="J156" i="17"/>
  <c r="I156" i="17"/>
  <c r="H156" i="17"/>
  <c r="G156" i="17"/>
  <c r="L158" i="17"/>
  <c r="K158" i="17"/>
  <c r="J158" i="17"/>
  <c r="I158" i="17"/>
  <c r="H158" i="17"/>
  <c r="G158" i="17"/>
  <c r="L157" i="17"/>
  <c r="J157" i="17"/>
  <c r="I157" i="17"/>
  <c r="H157" i="17"/>
  <c r="G157" i="17"/>
  <c r="L155" i="17"/>
  <c r="J155" i="17"/>
  <c r="I155" i="17"/>
  <c r="H155" i="17"/>
  <c r="G155" i="17"/>
  <c r="L154" i="17"/>
  <c r="J154" i="17"/>
  <c r="I154" i="17"/>
  <c r="H154" i="17"/>
  <c r="G154" i="17"/>
  <c r="I153" i="17"/>
  <c r="H153" i="17"/>
  <c r="G153" i="17"/>
  <c r="L151" i="17"/>
  <c r="J151" i="17"/>
  <c r="I151" i="17"/>
  <c r="H151" i="17"/>
  <c r="G151" i="17"/>
  <c r="L152" i="17"/>
  <c r="K152" i="17"/>
  <c r="J152" i="17"/>
  <c r="I152" i="17"/>
  <c r="H152" i="17"/>
  <c r="G152" i="17"/>
  <c r="L159" i="17"/>
  <c r="K159" i="17"/>
  <c r="J159" i="17"/>
  <c r="I159" i="17"/>
  <c r="H159" i="17"/>
  <c r="G159" i="17"/>
  <c r="I150" i="17"/>
  <c r="H150" i="17"/>
  <c r="G150" i="17"/>
  <c r="L149" i="17"/>
  <c r="K149" i="17"/>
  <c r="J149" i="17"/>
  <c r="I149" i="17"/>
  <c r="H149" i="17"/>
  <c r="G149" i="17"/>
  <c r="L148" i="17"/>
  <c r="J148" i="17"/>
  <c r="I148" i="17"/>
  <c r="H148" i="17"/>
  <c r="G148" i="17"/>
  <c r="L147" i="17"/>
  <c r="J147" i="17"/>
  <c r="I147" i="17"/>
  <c r="H147" i="17"/>
  <c r="G147" i="17"/>
  <c r="L146" i="17"/>
  <c r="J146" i="17"/>
  <c r="I146" i="17"/>
  <c r="H146" i="17"/>
  <c r="G146" i="17"/>
  <c r="L145" i="17"/>
  <c r="I145" i="17"/>
  <c r="H145" i="17"/>
  <c r="G145" i="17"/>
  <c r="L144" i="17"/>
  <c r="K144" i="17"/>
  <c r="J144" i="17"/>
  <c r="I144" i="17"/>
  <c r="H144" i="17"/>
  <c r="G144" i="17"/>
  <c r="L143" i="17"/>
  <c r="K143" i="17"/>
  <c r="J143" i="17"/>
  <c r="I143" i="17"/>
  <c r="H143" i="17"/>
  <c r="G143" i="17"/>
  <c r="L142" i="17"/>
  <c r="J142" i="17"/>
  <c r="I142" i="17"/>
  <c r="H142" i="17"/>
  <c r="G142" i="17"/>
  <c r="L141" i="17"/>
  <c r="J141" i="17"/>
  <c r="I141" i="17"/>
  <c r="H141" i="17"/>
  <c r="G141" i="17"/>
  <c r="L140" i="17"/>
  <c r="K140" i="17"/>
  <c r="J140" i="17"/>
  <c r="I140" i="17"/>
  <c r="H140" i="17"/>
  <c r="G140" i="17"/>
  <c r="L139" i="17"/>
  <c r="K139" i="17"/>
  <c r="J139" i="17"/>
  <c r="I139" i="17"/>
  <c r="H139" i="17"/>
  <c r="G139" i="17"/>
  <c r="J126" i="17"/>
  <c r="I126" i="17"/>
  <c r="H126" i="17"/>
  <c r="G126" i="17"/>
  <c r="I136" i="17"/>
  <c r="H136" i="17"/>
  <c r="G136" i="17"/>
  <c r="I135" i="17"/>
  <c r="H135" i="17"/>
  <c r="G135" i="17"/>
  <c r="I134" i="17"/>
  <c r="H134" i="17"/>
  <c r="G134" i="17"/>
  <c r="I127" i="17"/>
  <c r="H127" i="17"/>
  <c r="G127" i="17"/>
  <c r="I133" i="17"/>
  <c r="H133" i="17"/>
  <c r="G133" i="17"/>
  <c r="I132" i="17"/>
  <c r="H132" i="17"/>
  <c r="G132" i="17"/>
  <c r="I131" i="17"/>
  <c r="H131" i="17"/>
  <c r="G131" i="17"/>
  <c r="I129" i="17"/>
  <c r="H129" i="17"/>
  <c r="G129" i="17"/>
  <c r="I128" i="17"/>
  <c r="H128" i="17"/>
  <c r="G128" i="17"/>
  <c r="I138" i="17"/>
  <c r="H138" i="17"/>
  <c r="G138" i="17"/>
  <c r="L137" i="17"/>
  <c r="J137" i="17"/>
  <c r="I137" i="17"/>
  <c r="H137" i="17"/>
  <c r="G137" i="17"/>
  <c r="L130" i="17"/>
  <c r="J130" i="17"/>
  <c r="I130" i="17"/>
  <c r="H130" i="17"/>
  <c r="G130" i="17"/>
  <c r="I124" i="17"/>
  <c r="H124" i="17"/>
  <c r="G124" i="17"/>
  <c r="L125" i="17"/>
  <c r="K125" i="17"/>
  <c r="J125" i="17"/>
  <c r="I125" i="17"/>
  <c r="H125" i="17"/>
  <c r="G125" i="17"/>
  <c r="L123" i="17"/>
  <c r="K123" i="17"/>
  <c r="J123" i="17"/>
  <c r="I123" i="17"/>
  <c r="H123" i="17"/>
  <c r="G123" i="17"/>
  <c r="J117" i="17"/>
  <c r="I117" i="17"/>
  <c r="H117" i="17"/>
  <c r="G117" i="17"/>
  <c r="J120" i="17"/>
  <c r="I120" i="17"/>
  <c r="H120" i="17"/>
  <c r="G120" i="17"/>
  <c r="L116" i="17"/>
  <c r="K116" i="17"/>
  <c r="J116" i="17"/>
  <c r="I116" i="17"/>
  <c r="H116" i="17"/>
  <c r="G116" i="17"/>
  <c r="L122" i="17"/>
  <c r="J122" i="17"/>
  <c r="I122" i="17"/>
  <c r="H122" i="17"/>
  <c r="G122" i="17"/>
  <c r="J119" i="17"/>
  <c r="I119" i="17"/>
  <c r="H119" i="17"/>
  <c r="G119" i="17"/>
  <c r="L121" i="17"/>
  <c r="J121" i="17"/>
  <c r="I121" i="17"/>
  <c r="H121" i="17"/>
  <c r="G121" i="17"/>
  <c r="L118" i="17"/>
  <c r="J118" i="17"/>
  <c r="I118" i="17"/>
  <c r="H118" i="17"/>
  <c r="G118" i="17"/>
  <c r="L115" i="17"/>
  <c r="K115" i="17"/>
  <c r="J115" i="17"/>
  <c r="I115" i="17"/>
  <c r="H115" i="17"/>
  <c r="G115" i="17"/>
  <c r="L114" i="17"/>
  <c r="K114" i="17"/>
  <c r="J114" i="17"/>
  <c r="I114" i="17"/>
  <c r="H114" i="17"/>
  <c r="G114" i="17"/>
  <c r="L104" i="17"/>
  <c r="J104" i="17"/>
  <c r="I104" i="17"/>
  <c r="H104" i="17"/>
  <c r="G104" i="17"/>
  <c r="L112" i="17"/>
  <c r="J112" i="17"/>
  <c r="I112" i="17"/>
  <c r="H112" i="17"/>
  <c r="G112" i="17"/>
  <c r="J111" i="17"/>
  <c r="I111" i="17"/>
  <c r="H111" i="17"/>
  <c r="G111" i="17"/>
  <c r="I107" i="17"/>
  <c r="H107" i="17"/>
  <c r="G107" i="17"/>
  <c r="L110" i="17"/>
  <c r="K110" i="17"/>
  <c r="J110" i="17"/>
  <c r="I110" i="17"/>
  <c r="H110" i="17"/>
  <c r="G110" i="17"/>
  <c r="L109" i="17"/>
  <c r="J109" i="17"/>
  <c r="I109" i="17"/>
  <c r="H109" i="17"/>
  <c r="G109" i="17"/>
  <c r="L105" i="17"/>
  <c r="K105" i="17"/>
  <c r="J105" i="17"/>
  <c r="I105" i="17"/>
  <c r="H105" i="17"/>
  <c r="G105" i="17"/>
  <c r="L113" i="17"/>
  <c r="J113" i="17"/>
  <c r="I113" i="17"/>
  <c r="H113" i="17"/>
  <c r="G113" i="17"/>
  <c r="L106" i="17"/>
  <c r="J106" i="17"/>
  <c r="I106" i="17"/>
  <c r="H106" i="17"/>
  <c r="G106" i="17"/>
  <c r="I108" i="17"/>
  <c r="H108" i="17"/>
  <c r="G108" i="17"/>
  <c r="L103" i="17"/>
  <c r="J103" i="17"/>
  <c r="I103" i="17"/>
  <c r="H103" i="17"/>
  <c r="G103" i="17"/>
  <c r="J102" i="17"/>
  <c r="I102" i="17"/>
  <c r="H102" i="17"/>
  <c r="G102" i="17"/>
  <c r="L101" i="17"/>
  <c r="J101" i="17"/>
  <c r="I101" i="17"/>
  <c r="H101" i="17"/>
  <c r="G101" i="17"/>
  <c r="L100" i="17"/>
  <c r="K100" i="17"/>
  <c r="J100" i="17"/>
  <c r="I100" i="17"/>
  <c r="H100" i="17"/>
  <c r="G100" i="17"/>
  <c r="L98" i="17"/>
  <c r="K98" i="17"/>
  <c r="J98" i="17"/>
  <c r="I98" i="17"/>
  <c r="H98" i="17"/>
  <c r="G98" i="17"/>
  <c r="L97" i="17"/>
  <c r="K97" i="17"/>
  <c r="J97" i="17"/>
  <c r="I97" i="17"/>
  <c r="H97" i="17"/>
  <c r="G97" i="17"/>
  <c r="L99" i="17"/>
  <c r="K99" i="17"/>
  <c r="J99" i="17"/>
  <c r="I99" i="17"/>
  <c r="H99" i="17"/>
  <c r="G99" i="17"/>
  <c r="L96" i="17"/>
  <c r="K96" i="17"/>
  <c r="J96" i="17"/>
  <c r="I96" i="17"/>
  <c r="H96" i="17"/>
  <c r="G96" i="17"/>
  <c r="L93" i="17"/>
  <c r="J93" i="17"/>
  <c r="I93" i="17"/>
  <c r="H93" i="17"/>
  <c r="G93" i="17"/>
  <c r="L91" i="17"/>
  <c r="J91" i="17"/>
  <c r="I91" i="17"/>
  <c r="H91" i="17"/>
  <c r="G91" i="17"/>
  <c r="L95" i="17"/>
  <c r="J95" i="17"/>
  <c r="I95" i="17"/>
  <c r="H95" i="17"/>
  <c r="G95" i="17"/>
  <c r="I94" i="17"/>
  <c r="H94" i="17"/>
  <c r="G94" i="17"/>
  <c r="L90" i="17"/>
  <c r="J90" i="17"/>
  <c r="I90" i="17"/>
  <c r="H90" i="17"/>
  <c r="G90" i="17"/>
  <c r="J92" i="17"/>
  <c r="I92" i="17"/>
  <c r="H92" i="17"/>
  <c r="G92" i="17"/>
  <c r="J89" i="17"/>
  <c r="I89" i="17"/>
  <c r="H89" i="17"/>
  <c r="G89" i="17"/>
  <c r="L88" i="17"/>
  <c r="J88" i="17"/>
  <c r="I88" i="17"/>
  <c r="H88" i="17"/>
  <c r="G88" i="17"/>
  <c r="I79" i="17"/>
  <c r="H79" i="17"/>
  <c r="G79" i="17"/>
  <c r="L85" i="17"/>
  <c r="J85" i="17"/>
  <c r="I85" i="17"/>
  <c r="H85" i="17"/>
  <c r="G85" i="17"/>
  <c r="K86" i="17"/>
  <c r="J86" i="17"/>
  <c r="I86" i="17"/>
  <c r="H86" i="17"/>
  <c r="G86" i="17"/>
  <c r="L83" i="17"/>
  <c r="I83" i="17"/>
  <c r="H83" i="17"/>
  <c r="G83" i="17"/>
  <c r="L77" i="17"/>
  <c r="J77" i="17"/>
  <c r="I77" i="17"/>
  <c r="H77" i="17"/>
  <c r="G77" i="17"/>
  <c r="I84" i="17"/>
  <c r="H84" i="17"/>
  <c r="G84" i="17"/>
  <c r="I82" i="17"/>
  <c r="H82" i="17"/>
  <c r="G82" i="17"/>
  <c r="I81" i="17"/>
  <c r="H81" i="17"/>
  <c r="G81" i="17"/>
  <c r="L74" i="17"/>
  <c r="J74" i="17"/>
  <c r="I74" i="17"/>
  <c r="H74" i="17"/>
  <c r="G74" i="17"/>
  <c r="I73" i="17"/>
  <c r="H73" i="17"/>
  <c r="G73" i="17"/>
  <c r="L80" i="17"/>
  <c r="J80" i="17"/>
  <c r="I80" i="17"/>
  <c r="H80" i="17"/>
  <c r="G80" i="17"/>
  <c r="I72" i="17"/>
  <c r="H72" i="17"/>
  <c r="G72" i="17"/>
  <c r="I87" i="17"/>
  <c r="H87" i="17"/>
  <c r="G87" i="17"/>
  <c r="L76" i="17"/>
  <c r="J76" i="17"/>
  <c r="I76" i="17"/>
  <c r="H76" i="17"/>
  <c r="G76" i="17"/>
  <c r="L75" i="17"/>
  <c r="J75" i="17"/>
  <c r="I75" i="17"/>
  <c r="H75" i="17"/>
  <c r="G75" i="17"/>
  <c r="J78" i="17"/>
  <c r="I78" i="17"/>
  <c r="H78" i="17"/>
  <c r="G78" i="17"/>
  <c r="L70" i="17"/>
  <c r="I70" i="17"/>
  <c r="H70" i="17"/>
  <c r="G70" i="17"/>
  <c r="I71" i="17"/>
  <c r="H71" i="17"/>
  <c r="G71" i="17"/>
  <c r="L69" i="17"/>
  <c r="J69" i="17"/>
  <c r="I69" i="17"/>
  <c r="H69" i="17"/>
  <c r="G69" i="17"/>
  <c r="I68" i="17"/>
  <c r="H68" i="17"/>
  <c r="G68" i="17"/>
  <c r="L67" i="17"/>
  <c r="K67" i="17"/>
  <c r="J67" i="17"/>
  <c r="I67" i="17"/>
  <c r="H67" i="17"/>
  <c r="G67" i="17"/>
  <c r="L66" i="17"/>
  <c r="K66" i="17"/>
  <c r="J66" i="17"/>
  <c r="I66" i="17"/>
  <c r="H66" i="17"/>
  <c r="G66" i="17"/>
  <c r="L63" i="17"/>
  <c r="K63" i="17"/>
  <c r="J63" i="17"/>
  <c r="I63" i="17"/>
  <c r="H63" i="17"/>
  <c r="G63" i="17"/>
  <c r="L64" i="17"/>
  <c r="K64" i="17"/>
  <c r="J64" i="17"/>
  <c r="I64" i="17"/>
  <c r="H64" i="17"/>
  <c r="G64" i="17"/>
  <c r="L65" i="17"/>
  <c r="K65" i="17"/>
  <c r="J65" i="17"/>
  <c r="I65" i="17"/>
  <c r="H65" i="17"/>
  <c r="G65" i="17"/>
  <c r="L62" i="17"/>
  <c r="K62" i="17"/>
  <c r="J62" i="17"/>
  <c r="I62" i="17"/>
  <c r="H62" i="17"/>
  <c r="G62" i="17"/>
  <c r="L61" i="17"/>
  <c r="K61" i="17"/>
  <c r="J61" i="17"/>
  <c r="I61" i="17"/>
  <c r="H61" i="17"/>
  <c r="G61" i="17"/>
  <c r="L55" i="17"/>
  <c r="K55" i="17"/>
  <c r="J55" i="17"/>
  <c r="I55" i="17"/>
  <c r="H55" i="17"/>
  <c r="G55" i="17"/>
  <c r="L60" i="17"/>
  <c r="K60" i="17"/>
  <c r="J60" i="17"/>
  <c r="I60" i="17"/>
  <c r="H60" i="17"/>
  <c r="G60" i="17"/>
  <c r="I59" i="17"/>
  <c r="H59" i="17"/>
  <c r="G59" i="17"/>
  <c r="L58" i="17"/>
  <c r="J58" i="17"/>
  <c r="I58" i="17"/>
  <c r="H58" i="17"/>
  <c r="G58" i="17"/>
  <c r="L57" i="17"/>
  <c r="J57" i="17"/>
  <c r="I57" i="17"/>
  <c r="H57" i="17"/>
  <c r="G57" i="17"/>
  <c r="L56" i="17"/>
  <c r="K56" i="17"/>
  <c r="J56" i="17"/>
  <c r="I56" i="17"/>
  <c r="H56" i="17"/>
  <c r="G56" i="17"/>
  <c r="L54" i="17"/>
  <c r="K54" i="17"/>
  <c r="J54" i="17"/>
  <c r="I54" i="17"/>
  <c r="H54" i="17"/>
  <c r="G54" i="17"/>
  <c r="L53" i="17"/>
  <c r="K53" i="17"/>
  <c r="J53" i="17"/>
  <c r="I53" i="17"/>
  <c r="H53" i="17"/>
  <c r="G53" i="17"/>
  <c r="L52" i="17"/>
  <c r="K52" i="17"/>
  <c r="J52" i="17"/>
  <c r="I52" i="17"/>
  <c r="H52" i="17"/>
  <c r="G52" i="17"/>
  <c r="L40" i="17"/>
  <c r="J40" i="17"/>
  <c r="I40" i="17"/>
  <c r="H40" i="17"/>
  <c r="G40" i="17"/>
  <c r="L50" i="17"/>
  <c r="K50" i="17"/>
  <c r="J50" i="17"/>
  <c r="I50" i="17"/>
  <c r="H50" i="17"/>
  <c r="G50" i="17"/>
  <c r="L49" i="17"/>
  <c r="K49" i="17"/>
  <c r="J49" i="17"/>
  <c r="I49" i="17"/>
  <c r="H49" i="17"/>
  <c r="G49" i="17"/>
  <c r="J48" i="17"/>
  <c r="I48" i="17"/>
  <c r="H48" i="17"/>
  <c r="G48" i="17"/>
  <c r="L41" i="17"/>
  <c r="K41" i="17"/>
  <c r="J41" i="17"/>
  <c r="I41" i="17"/>
  <c r="H41" i="17"/>
  <c r="G41" i="17"/>
  <c r="L47" i="17"/>
  <c r="K47" i="17"/>
  <c r="J47" i="17"/>
  <c r="I47" i="17"/>
  <c r="H47" i="17"/>
  <c r="G47" i="17"/>
  <c r="L46" i="17"/>
  <c r="K46" i="17"/>
  <c r="J46" i="17"/>
  <c r="I46" i="17"/>
  <c r="H46" i="17"/>
  <c r="G46" i="17"/>
  <c r="L45" i="17"/>
  <c r="J45" i="17"/>
  <c r="I45" i="17"/>
  <c r="H45" i="17"/>
  <c r="G45" i="17"/>
  <c r="L44" i="17"/>
  <c r="K44" i="17"/>
  <c r="J44" i="17"/>
  <c r="I44" i="17"/>
  <c r="H44" i="17"/>
  <c r="G44" i="17"/>
  <c r="L43" i="17"/>
  <c r="K43" i="17"/>
  <c r="J43" i="17"/>
  <c r="I43" i="17"/>
  <c r="H43" i="17"/>
  <c r="G43" i="17"/>
  <c r="J42" i="17"/>
  <c r="I42" i="17"/>
  <c r="H42" i="17"/>
  <c r="G42" i="17"/>
  <c r="L51" i="17"/>
  <c r="K51" i="17"/>
  <c r="J51" i="17"/>
  <c r="I51" i="17"/>
  <c r="H51" i="17"/>
  <c r="G51" i="17"/>
  <c r="L39" i="17"/>
  <c r="K39" i="17"/>
  <c r="J39" i="17"/>
  <c r="I39" i="17"/>
  <c r="H39" i="17"/>
  <c r="G39" i="17"/>
  <c r="L38" i="17"/>
  <c r="J38" i="17"/>
  <c r="I38" i="17"/>
  <c r="H38" i="17"/>
  <c r="G38" i="17"/>
  <c r="L37" i="17"/>
  <c r="J37" i="17"/>
  <c r="I37" i="17"/>
  <c r="H37" i="17"/>
  <c r="G37" i="17"/>
  <c r="L36" i="17"/>
  <c r="K36" i="17"/>
  <c r="J36" i="17"/>
  <c r="I36" i="17"/>
  <c r="H36" i="17"/>
  <c r="G36" i="17"/>
  <c r="L34" i="17"/>
  <c r="K34" i="17"/>
  <c r="J34" i="17"/>
  <c r="I34" i="17"/>
  <c r="H34" i="17"/>
  <c r="G34" i="17"/>
  <c r="L30" i="17"/>
  <c r="K30" i="17"/>
  <c r="J30" i="17"/>
  <c r="I30" i="17"/>
  <c r="H30" i="17"/>
  <c r="G30" i="17"/>
  <c r="L33" i="17"/>
  <c r="K33" i="17"/>
  <c r="J33" i="17"/>
  <c r="I33" i="17"/>
  <c r="H33" i="17"/>
  <c r="G33" i="17"/>
  <c r="L31" i="17"/>
  <c r="J31" i="17"/>
  <c r="I31" i="17"/>
  <c r="H31" i="17"/>
  <c r="G31" i="17"/>
  <c r="L32" i="17"/>
  <c r="K32" i="17"/>
  <c r="J32" i="17"/>
  <c r="I32" i="17"/>
  <c r="H32" i="17"/>
  <c r="G32" i="17"/>
  <c r="L29" i="17"/>
  <c r="K29" i="17"/>
  <c r="J29" i="17"/>
  <c r="I29" i="17"/>
  <c r="H29" i="17"/>
  <c r="G29" i="17"/>
  <c r="L35" i="17"/>
  <c r="K35" i="17"/>
  <c r="J35" i="17"/>
  <c r="I35" i="17"/>
  <c r="H35" i="17"/>
  <c r="G35" i="17"/>
  <c r="L28" i="17"/>
  <c r="K28" i="17"/>
  <c r="J28" i="17"/>
  <c r="I28" i="17"/>
  <c r="H28" i="17"/>
  <c r="G28" i="17"/>
  <c r="L12" i="17"/>
  <c r="K12" i="17"/>
  <c r="J12" i="17"/>
  <c r="I12" i="17"/>
  <c r="H12" i="17"/>
  <c r="G12" i="17"/>
  <c r="L16" i="17"/>
  <c r="K16" i="17"/>
  <c r="J16" i="17"/>
  <c r="I16" i="17"/>
  <c r="H16" i="17"/>
  <c r="G16" i="17"/>
  <c r="L15" i="17"/>
  <c r="K15" i="17"/>
  <c r="J15" i="17"/>
  <c r="I15" i="17"/>
  <c r="H15" i="17"/>
  <c r="G15" i="17"/>
  <c r="L14" i="17"/>
  <c r="K14" i="17"/>
  <c r="J14" i="17"/>
  <c r="I14" i="17"/>
  <c r="H14" i="17"/>
  <c r="G14" i="17"/>
  <c r="L26" i="17"/>
  <c r="K26" i="17"/>
  <c r="J26" i="17"/>
  <c r="I26" i="17"/>
  <c r="H26" i="17"/>
  <c r="G26" i="17"/>
  <c r="L27" i="17"/>
  <c r="K27" i="17"/>
  <c r="J27" i="17"/>
  <c r="I27" i="17"/>
  <c r="H27" i="17"/>
  <c r="G27" i="17"/>
  <c r="L24" i="17"/>
  <c r="K24" i="17"/>
  <c r="J24" i="17"/>
  <c r="I24" i="17"/>
  <c r="H24" i="17"/>
  <c r="G24" i="17"/>
  <c r="L8" i="17"/>
  <c r="K8" i="17"/>
  <c r="J8" i="17"/>
  <c r="I8" i="17"/>
  <c r="H8" i="17"/>
  <c r="G8" i="17"/>
  <c r="L23" i="17"/>
  <c r="K23" i="17"/>
  <c r="J23" i="17"/>
  <c r="I23" i="17"/>
  <c r="H23" i="17"/>
  <c r="G23" i="17"/>
  <c r="L22" i="17"/>
  <c r="K22" i="17"/>
  <c r="J22" i="17"/>
  <c r="I22" i="17"/>
  <c r="H22" i="17"/>
  <c r="G22" i="17"/>
  <c r="L21" i="17"/>
  <c r="K21" i="17"/>
  <c r="J21" i="17"/>
  <c r="I21" i="17"/>
  <c r="H21" i="17"/>
  <c r="G21" i="17"/>
  <c r="L20" i="17"/>
  <c r="K20" i="17"/>
  <c r="J20" i="17"/>
  <c r="I20" i="17"/>
  <c r="H20" i="17"/>
  <c r="G20" i="17"/>
  <c r="L19" i="17"/>
  <c r="K19" i="17"/>
  <c r="J19" i="17"/>
  <c r="I19" i="17"/>
  <c r="H19" i="17"/>
  <c r="G19" i="17"/>
  <c r="L18" i="17"/>
  <c r="K18" i="17"/>
  <c r="J18" i="17"/>
  <c r="I18" i="17"/>
  <c r="H18" i="17"/>
  <c r="G18" i="17"/>
  <c r="L17" i="17"/>
  <c r="K17" i="17"/>
  <c r="J17" i="17"/>
  <c r="I17" i="17"/>
  <c r="H17" i="17"/>
  <c r="G17" i="17"/>
  <c r="L25" i="17"/>
  <c r="K25" i="17"/>
  <c r="J25" i="17"/>
  <c r="I25" i="17"/>
  <c r="H25" i="17"/>
  <c r="G25" i="17"/>
  <c r="L13" i="17"/>
  <c r="K13" i="17"/>
  <c r="J13" i="17"/>
  <c r="I13" i="17"/>
  <c r="H13" i="17"/>
  <c r="G13" i="17"/>
  <c r="L11" i="17"/>
  <c r="K11" i="17"/>
  <c r="J11" i="17"/>
  <c r="I11" i="17"/>
  <c r="H11" i="17"/>
  <c r="G11" i="17"/>
  <c r="L10" i="17"/>
  <c r="K10" i="17"/>
  <c r="J10" i="17"/>
  <c r="I10" i="17"/>
  <c r="H10" i="17"/>
  <c r="G10" i="17"/>
  <c r="L9" i="17"/>
  <c r="K9" i="17"/>
  <c r="J9" i="17"/>
  <c r="I9" i="17"/>
  <c r="H9" i="17"/>
  <c r="G9" i="17"/>
  <c r="L7" i="17"/>
  <c r="K7" i="17"/>
  <c r="J7" i="17"/>
  <c r="I7" i="17"/>
  <c r="H7" i="17"/>
  <c r="G7" i="17"/>
  <c r="L6" i="17"/>
  <c r="K6" i="17"/>
  <c r="J6" i="17"/>
  <c r="I6" i="17"/>
  <c r="H6" i="17"/>
  <c r="G6" i="17"/>
  <c r="L11" i="16" l="1"/>
  <c r="L12" i="16"/>
  <c r="L13" i="16"/>
  <c r="L14" i="16"/>
  <c r="L15" i="16"/>
  <c r="L16" i="16"/>
  <c r="L17" i="16"/>
  <c r="L18" i="16"/>
  <c r="L21" i="16"/>
  <c r="L22" i="16"/>
  <c r="L23" i="16"/>
  <c r="L24" i="16"/>
  <c r="L25" i="16"/>
  <c r="L26" i="16"/>
  <c r="L27" i="16"/>
  <c r="L28" i="16"/>
  <c r="L29" i="16"/>
  <c r="L30" i="16"/>
  <c r="L23" i="11"/>
  <c r="K23" i="11"/>
  <c r="K11" i="11"/>
  <c r="K12" i="11"/>
  <c r="K13" i="11"/>
  <c r="K14" i="11"/>
  <c r="M5" i="11" l="1"/>
  <c r="M5" i="8"/>
  <c r="L4" i="17" l="1"/>
  <c r="K4" i="17"/>
  <c r="J4" i="17"/>
  <c r="I4" i="17"/>
  <c r="H4" i="17"/>
  <c r="G4" i="17"/>
  <c r="L3" i="17"/>
  <c r="K3" i="17"/>
  <c r="J3" i="17"/>
  <c r="I3" i="17"/>
  <c r="H3" i="17"/>
  <c r="G3" i="17"/>
  <c r="L2" i="17"/>
  <c r="K2" i="17"/>
  <c r="J2" i="17"/>
  <c r="I2" i="17"/>
  <c r="H2" i="17"/>
  <c r="G2" i="17"/>
  <c r="M20" i="16" l="1"/>
  <c r="K16" i="11"/>
  <c r="L10" i="11"/>
  <c r="L11" i="11"/>
  <c r="L12" i="11"/>
  <c r="L13" i="11"/>
  <c r="L14" i="11"/>
  <c r="L15" i="11"/>
  <c r="L16" i="11"/>
  <c r="N6" i="15" l="1"/>
  <c r="N7" i="15"/>
  <c r="N8" i="15"/>
  <c r="N9" i="15"/>
  <c r="N10" i="15"/>
  <c r="N5" i="15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6" i="8"/>
  <c r="M7" i="8"/>
  <c r="M8" i="8"/>
  <c r="D10" i="3"/>
  <c r="E10" i="3"/>
  <c r="F10" i="3"/>
  <c r="C10" i="3"/>
  <c r="D9" i="3"/>
  <c r="E9" i="3"/>
  <c r="F9" i="3"/>
  <c r="C9" i="3"/>
  <c r="D8" i="3"/>
  <c r="E8" i="3"/>
  <c r="F8" i="3"/>
  <c r="M8" i="3" s="1"/>
  <c r="C8" i="3"/>
  <c r="D7" i="3"/>
  <c r="E7" i="3"/>
  <c r="F7" i="3"/>
  <c r="C7" i="3"/>
  <c r="D6" i="3"/>
  <c r="E6" i="3"/>
  <c r="F6" i="3"/>
  <c r="C6" i="3"/>
  <c r="D5" i="3"/>
  <c r="E5" i="3"/>
  <c r="F5" i="3"/>
  <c r="C5" i="3"/>
  <c r="M5" i="3" l="1"/>
  <c r="M6" i="3"/>
  <c r="M9" i="3"/>
  <c r="M7" i="3"/>
  <c r="M10" i="3"/>
  <c r="M19" i="16"/>
  <c r="M21" i="16"/>
  <c r="H6" i="15" l="1"/>
  <c r="I6" i="15"/>
  <c r="J6" i="15"/>
  <c r="K6" i="15"/>
  <c r="L6" i="15"/>
  <c r="M6" i="15"/>
  <c r="H7" i="15"/>
  <c r="I7" i="15"/>
  <c r="J7" i="15"/>
  <c r="K7" i="15"/>
  <c r="L7" i="15"/>
  <c r="M7" i="15"/>
  <c r="H8" i="15"/>
  <c r="I8" i="15"/>
  <c r="J8" i="15"/>
  <c r="K8" i="15"/>
  <c r="L8" i="15"/>
  <c r="M8" i="15"/>
  <c r="H9" i="15"/>
  <c r="I9" i="15"/>
  <c r="J9" i="15"/>
  <c r="K9" i="15"/>
  <c r="L9" i="15"/>
  <c r="M9" i="15"/>
  <c r="H10" i="15"/>
  <c r="I10" i="15"/>
  <c r="J10" i="15"/>
  <c r="K10" i="15"/>
  <c r="L10" i="15"/>
  <c r="M10" i="15"/>
  <c r="M5" i="15"/>
  <c r="L5" i="15"/>
  <c r="K5" i="15"/>
  <c r="J5" i="15"/>
  <c r="I5" i="15"/>
  <c r="H5" i="15"/>
  <c r="G6" i="11"/>
  <c r="H6" i="11"/>
  <c r="I6" i="11"/>
  <c r="J6" i="11"/>
  <c r="K6" i="11"/>
  <c r="L6" i="11"/>
  <c r="G7" i="11"/>
  <c r="H7" i="11"/>
  <c r="I7" i="11"/>
  <c r="J7" i="11"/>
  <c r="K7" i="11"/>
  <c r="L7" i="11"/>
  <c r="G8" i="11"/>
  <c r="H8" i="11"/>
  <c r="I8" i="11"/>
  <c r="J8" i="11"/>
  <c r="K8" i="11"/>
  <c r="L8" i="11"/>
  <c r="G9" i="11"/>
  <c r="H9" i="11"/>
  <c r="I9" i="11"/>
  <c r="J9" i="11"/>
  <c r="L9" i="11"/>
  <c r="G10" i="11"/>
  <c r="H10" i="11"/>
  <c r="I10" i="11"/>
  <c r="J10" i="11"/>
  <c r="G11" i="11"/>
  <c r="H11" i="11"/>
  <c r="I11" i="11"/>
  <c r="J11" i="11"/>
  <c r="G12" i="11"/>
  <c r="H12" i="11"/>
  <c r="I12" i="11"/>
  <c r="J12" i="11"/>
  <c r="G13" i="11"/>
  <c r="H13" i="11"/>
  <c r="I13" i="11"/>
  <c r="J13" i="11"/>
  <c r="G14" i="11"/>
  <c r="H14" i="11"/>
  <c r="I14" i="11"/>
  <c r="J14" i="11"/>
  <c r="G15" i="11"/>
  <c r="H15" i="11"/>
  <c r="I15" i="11"/>
  <c r="J15" i="11"/>
  <c r="G16" i="11"/>
  <c r="H16" i="11"/>
  <c r="I16" i="11"/>
  <c r="J16" i="11"/>
  <c r="G17" i="11"/>
  <c r="H17" i="11"/>
  <c r="I17" i="11"/>
  <c r="J17" i="11"/>
  <c r="K17" i="11"/>
  <c r="L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J20" i="11"/>
  <c r="K20" i="11"/>
  <c r="L20" i="11"/>
  <c r="G21" i="11"/>
  <c r="H21" i="11"/>
  <c r="I21" i="11"/>
  <c r="J21" i="11"/>
  <c r="L21" i="11"/>
  <c r="G22" i="11"/>
  <c r="H22" i="11"/>
  <c r="I22" i="11"/>
  <c r="J22" i="11"/>
  <c r="G23" i="11"/>
  <c r="H23" i="11"/>
  <c r="I23" i="11"/>
  <c r="J23" i="11"/>
  <c r="G24" i="11"/>
  <c r="H24" i="11"/>
  <c r="I24" i="11"/>
  <c r="J24" i="11"/>
  <c r="G25" i="11"/>
  <c r="H25" i="11"/>
  <c r="I25" i="11"/>
  <c r="J25" i="11"/>
  <c r="L5" i="11"/>
  <c r="K5" i="11"/>
  <c r="J5" i="11"/>
  <c r="I5" i="11"/>
  <c r="H5" i="11"/>
  <c r="G5" i="11"/>
  <c r="G6" i="8"/>
  <c r="H6" i="8"/>
  <c r="I6" i="8"/>
  <c r="J6" i="8"/>
  <c r="K6" i="8"/>
  <c r="L6" i="8"/>
  <c r="G7" i="8"/>
  <c r="H7" i="8"/>
  <c r="I7" i="8"/>
  <c r="J7" i="8"/>
  <c r="K7" i="8"/>
  <c r="L7" i="8"/>
  <c r="G8" i="8"/>
  <c r="H8" i="8"/>
  <c r="I8" i="8"/>
  <c r="J8" i="8"/>
  <c r="K8" i="8"/>
  <c r="L8" i="8"/>
  <c r="L5" i="8"/>
  <c r="K5" i="8"/>
  <c r="J5" i="8"/>
  <c r="I5" i="8"/>
  <c r="H5" i="8"/>
  <c r="G5" i="8"/>
  <c r="G5" i="16"/>
  <c r="F5" i="16"/>
  <c r="E5" i="16"/>
  <c r="D5" i="16"/>
  <c r="H7" i="16"/>
  <c r="I7" i="16"/>
  <c r="J7" i="16"/>
  <c r="K7" i="16"/>
  <c r="L7" i="16"/>
  <c r="M7" i="16"/>
  <c r="H8" i="16"/>
  <c r="I8" i="16"/>
  <c r="J8" i="16"/>
  <c r="K8" i="16"/>
  <c r="L8" i="16"/>
  <c r="M8" i="16"/>
  <c r="H9" i="16"/>
  <c r="I9" i="16"/>
  <c r="J9" i="16"/>
  <c r="K9" i="16"/>
  <c r="L9" i="16"/>
  <c r="M9" i="16"/>
  <c r="H10" i="16"/>
  <c r="I10" i="16"/>
  <c r="J10" i="16"/>
  <c r="K10" i="16"/>
  <c r="L10" i="16"/>
  <c r="M10" i="16"/>
  <c r="H11" i="16"/>
  <c r="I11" i="16"/>
  <c r="J11" i="16"/>
  <c r="K11" i="16"/>
  <c r="M11" i="16"/>
  <c r="H12" i="16"/>
  <c r="I12" i="16"/>
  <c r="J12" i="16"/>
  <c r="K12" i="16"/>
  <c r="M12" i="16"/>
  <c r="H13" i="16"/>
  <c r="I13" i="16"/>
  <c r="J13" i="16"/>
  <c r="K13" i="16"/>
  <c r="M13" i="16"/>
  <c r="H14" i="16"/>
  <c r="I14" i="16"/>
  <c r="J14" i="16"/>
  <c r="K14" i="16"/>
  <c r="M14" i="16"/>
  <c r="H15" i="16"/>
  <c r="I15" i="16"/>
  <c r="J15" i="16"/>
  <c r="K15" i="16"/>
  <c r="M15" i="16"/>
  <c r="H16" i="16"/>
  <c r="I16" i="16"/>
  <c r="J16" i="16"/>
  <c r="K16" i="16"/>
  <c r="M16" i="16"/>
  <c r="H17" i="16"/>
  <c r="I17" i="16"/>
  <c r="J17" i="16"/>
  <c r="K17" i="16"/>
  <c r="M17" i="16"/>
  <c r="H18" i="16"/>
  <c r="I18" i="16"/>
  <c r="J18" i="16"/>
  <c r="K18" i="16"/>
  <c r="M18" i="16"/>
  <c r="H19" i="16"/>
  <c r="I19" i="16"/>
  <c r="J19" i="16"/>
  <c r="K19" i="16"/>
  <c r="H20" i="16"/>
  <c r="I20" i="16"/>
  <c r="J20" i="16"/>
  <c r="K20" i="16"/>
  <c r="H21" i="16"/>
  <c r="I21" i="16"/>
  <c r="J21" i="16"/>
  <c r="K21" i="16"/>
  <c r="H22" i="16"/>
  <c r="I22" i="16"/>
  <c r="J22" i="16"/>
  <c r="K22" i="16"/>
  <c r="M22" i="16"/>
  <c r="H23" i="16"/>
  <c r="I23" i="16"/>
  <c r="J23" i="16"/>
  <c r="K23" i="16"/>
  <c r="M23" i="16"/>
  <c r="H24" i="16"/>
  <c r="I24" i="16"/>
  <c r="J24" i="16"/>
  <c r="K24" i="16"/>
  <c r="M24" i="16"/>
  <c r="H25" i="16"/>
  <c r="I25" i="16"/>
  <c r="J25" i="16"/>
  <c r="K25" i="16"/>
  <c r="M25" i="16"/>
  <c r="H26" i="16"/>
  <c r="I26" i="16"/>
  <c r="J26" i="16"/>
  <c r="K26" i="16"/>
  <c r="M26" i="16"/>
  <c r="H27" i="16"/>
  <c r="I27" i="16"/>
  <c r="J27" i="16"/>
  <c r="K27" i="16"/>
  <c r="M27" i="16"/>
  <c r="H28" i="16"/>
  <c r="I28" i="16"/>
  <c r="J28" i="16"/>
  <c r="K28" i="16"/>
  <c r="M28" i="16"/>
  <c r="H29" i="16"/>
  <c r="I29" i="16"/>
  <c r="J29" i="16"/>
  <c r="K29" i="16"/>
  <c r="M29" i="16"/>
  <c r="H30" i="16"/>
  <c r="I30" i="16"/>
  <c r="J30" i="16"/>
  <c r="K30" i="16"/>
  <c r="M30" i="16"/>
  <c r="H31" i="16"/>
  <c r="I31" i="16"/>
  <c r="J31" i="16"/>
  <c r="K31" i="16"/>
  <c r="L31" i="16"/>
  <c r="M31" i="16"/>
  <c r="H32" i="16"/>
  <c r="I32" i="16"/>
  <c r="J32" i="16"/>
  <c r="K32" i="16"/>
  <c r="L32" i="16"/>
  <c r="M32" i="16"/>
  <c r="H33" i="16"/>
  <c r="I33" i="16"/>
  <c r="J33" i="16"/>
  <c r="K33" i="16"/>
  <c r="M33" i="16"/>
  <c r="M6" i="16"/>
  <c r="L6" i="16"/>
  <c r="K6" i="16"/>
  <c r="J6" i="16"/>
  <c r="I6" i="16"/>
  <c r="H6" i="16"/>
  <c r="G6" i="12"/>
  <c r="H6" i="12"/>
  <c r="I6" i="12"/>
  <c r="J6" i="12"/>
  <c r="K6" i="12"/>
  <c r="L6" i="12"/>
  <c r="G7" i="12"/>
  <c r="H7" i="12"/>
  <c r="I7" i="12"/>
  <c r="J7" i="12"/>
  <c r="K7" i="12"/>
  <c r="L7" i="12"/>
  <c r="G8" i="12"/>
  <c r="H8" i="12"/>
  <c r="I8" i="12"/>
  <c r="J8" i="12"/>
  <c r="K8" i="12"/>
  <c r="L8" i="12"/>
  <c r="G9" i="12"/>
  <c r="H9" i="12"/>
  <c r="I9" i="12"/>
  <c r="J9" i="12"/>
  <c r="K9" i="12"/>
  <c r="L9" i="12"/>
  <c r="L5" i="12"/>
  <c r="K5" i="12"/>
  <c r="J5" i="12"/>
  <c r="I5" i="12"/>
  <c r="H5" i="12"/>
  <c r="G5" i="1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M5" i="2"/>
  <c r="L5" i="2"/>
  <c r="K5" i="2"/>
  <c r="J5" i="2"/>
  <c r="I5" i="2"/>
  <c r="H5" i="2"/>
  <c r="G6" i="3" l="1"/>
  <c r="J6" i="3"/>
  <c r="K5" i="3"/>
  <c r="G5" i="3"/>
  <c r="L5" i="3"/>
  <c r="H5" i="3"/>
  <c r="I5" i="3"/>
  <c r="J5" i="3"/>
  <c r="L8" i="3" l="1"/>
  <c r="I8" i="3"/>
  <c r="L6" i="3"/>
  <c r="I6" i="3"/>
  <c r="I9" i="3"/>
  <c r="L9" i="3"/>
  <c r="L7" i="3"/>
  <c r="I7" i="3"/>
  <c r="L10" i="3"/>
  <c r="I10" i="3"/>
  <c r="K8" i="3"/>
  <c r="H8" i="3"/>
  <c r="K5" i="16"/>
  <c r="I5" i="16"/>
  <c r="H5" i="16"/>
  <c r="J5" i="16"/>
  <c r="M5" i="16"/>
  <c r="L5" i="16"/>
  <c r="G7" i="3" l="1"/>
  <c r="J7" i="3"/>
  <c r="K10" i="3"/>
  <c r="H10" i="3"/>
  <c r="J8" i="3"/>
  <c r="G8" i="3"/>
  <c r="H9" i="3"/>
  <c r="K9" i="3"/>
  <c r="J9" i="3"/>
  <c r="G9" i="3"/>
  <c r="H7" i="3"/>
  <c r="K7" i="3"/>
  <c r="G10" i="3"/>
  <c r="J10" i="3"/>
  <c r="K6" i="3"/>
  <c r="H6" i="3"/>
</calcChain>
</file>

<file path=xl/sharedStrings.xml><?xml version="1.0" encoding="utf-8"?>
<sst xmlns="http://schemas.openxmlformats.org/spreadsheetml/2006/main" count="440" uniqueCount="308">
  <si>
    <t>Country</t>
  </si>
  <si>
    <t>Total</t>
  </si>
  <si>
    <t>Bulgaria</t>
  </si>
  <si>
    <t xml:space="preserve">EUROPE </t>
  </si>
  <si>
    <t>Estonia</t>
  </si>
  <si>
    <t>Latvia</t>
  </si>
  <si>
    <t>Lithuania</t>
  </si>
  <si>
    <t>Poland</t>
  </si>
  <si>
    <t>Romania</t>
  </si>
  <si>
    <t>Slovakia</t>
  </si>
  <si>
    <t>Hungary</t>
  </si>
  <si>
    <t>Czech Republic</t>
  </si>
  <si>
    <t>Northern Europe</t>
  </si>
  <si>
    <t>Denmark</t>
  </si>
  <si>
    <t>Ireland</t>
  </si>
  <si>
    <t>Iceland</t>
  </si>
  <si>
    <t>Norway</t>
  </si>
  <si>
    <t>Finland</t>
  </si>
  <si>
    <t>Sweden</t>
  </si>
  <si>
    <t>Southern Europe</t>
  </si>
  <si>
    <t>Albania</t>
  </si>
  <si>
    <t>Andorra</t>
  </si>
  <si>
    <t>Spain</t>
  </si>
  <si>
    <t>Holy See</t>
  </si>
  <si>
    <t>Italy</t>
  </si>
  <si>
    <t>Macedonia</t>
  </si>
  <si>
    <t>Malta</t>
  </si>
  <si>
    <t>Montenegro</t>
  </si>
  <si>
    <t>Portugal</t>
  </si>
  <si>
    <t>Greece</t>
  </si>
  <si>
    <t>San Marino</t>
  </si>
  <si>
    <t>Serbia</t>
  </si>
  <si>
    <t>Slovenia</t>
  </si>
  <si>
    <t>Croatia</t>
  </si>
  <si>
    <t>Western Europe</t>
  </si>
  <si>
    <t>Austria</t>
  </si>
  <si>
    <t>Belgium</t>
  </si>
  <si>
    <t>Germany</t>
  </si>
  <si>
    <t>Luxembourg</t>
  </si>
  <si>
    <t>Netherlands</t>
  </si>
  <si>
    <t>Switzerland</t>
  </si>
  <si>
    <t>France</t>
  </si>
  <si>
    <t>East/Med Europe</t>
  </si>
  <si>
    <t>Turkey</t>
  </si>
  <si>
    <t>Israel</t>
  </si>
  <si>
    <t>Cyprus</t>
  </si>
  <si>
    <t>Caribbean</t>
  </si>
  <si>
    <t>Antigua and Barbuda</t>
  </si>
  <si>
    <t>Cuba</t>
  </si>
  <si>
    <t>Trinidad and Tobago</t>
  </si>
  <si>
    <t>Haiti</t>
  </si>
  <si>
    <t>British Virgin Islands</t>
  </si>
  <si>
    <t>Dominican Republic</t>
  </si>
  <si>
    <t>Central Amer.</t>
  </si>
  <si>
    <t>Guatemala</t>
  </si>
  <si>
    <t>Panama</t>
  </si>
  <si>
    <t>Honduras</t>
  </si>
  <si>
    <t>North Amer.</t>
  </si>
  <si>
    <t>Canada</t>
  </si>
  <si>
    <t>Mexico</t>
  </si>
  <si>
    <t>South Amer.</t>
  </si>
  <si>
    <t>Argentina</t>
  </si>
  <si>
    <t>Bolivia</t>
  </si>
  <si>
    <t>Brazil</t>
  </si>
  <si>
    <t>Ecuador</t>
  </si>
  <si>
    <t>Venezuela</t>
  </si>
  <si>
    <t>Colombia</t>
  </si>
  <si>
    <t>Paraguay</t>
  </si>
  <si>
    <t>Peru</t>
  </si>
  <si>
    <t>Guyana</t>
  </si>
  <si>
    <t>Uruguay</t>
  </si>
  <si>
    <t>Chile</t>
  </si>
  <si>
    <t>EAST ASIA/PACIFIC</t>
  </si>
  <si>
    <t>Australia</t>
  </si>
  <si>
    <t>Samoa</t>
  </si>
  <si>
    <t>New Zealand</t>
  </si>
  <si>
    <t>Vietnam</t>
  </si>
  <si>
    <t>Japan</t>
  </si>
  <si>
    <t>Indonesia</t>
  </si>
  <si>
    <t>Malaysia</t>
  </si>
  <si>
    <t>Myanmar</t>
  </si>
  <si>
    <t>Mongolia</t>
  </si>
  <si>
    <t>Singapore</t>
  </si>
  <si>
    <t>Thailand</t>
  </si>
  <si>
    <t>Tonga</t>
  </si>
  <si>
    <t>Fiji</t>
  </si>
  <si>
    <t>China</t>
  </si>
  <si>
    <t>MIDDLE EAST</t>
  </si>
  <si>
    <t>United Arab Emirates</t>
  </si>
  <si>
    <t>Bahrain</t>
  </si>
  <si>
    <t>Egypt</t>
  </si>
  <si>
    <t>Iraq</t>
  </si>
  <si>
    <t>Yemen</t>
  </si>
  <si>
    <t>Jordan</t>
  </si>
  <si>
    <t>Qatar</t>
  </si>
  <si>
    <t>Lebanon</t>
  </si>
  <si>
    <t>Libya</t>
  </si>
  <si>
    <t>Oman</t>
  </si>
  <si>
    <t>Palestine</t>
  </si>
  <si>
    <t>Saudi Arabia</t>
  </si>
  <si>
    <t>Syria</t>
  </si>
  <si>
    <t>Kuwait</t>
  </si>
  <si>
    <t>Afghanistan</t>
  </si>
  <si>
    <t>Bangladesh</t>
  </si>
  <si>
    <t>India</t>
  </si>
  <si>
    <t>Iran</t>
  </si>
  <si>
    <t>Nepal</t>
  </si>
  <si>
    <t>Pakistan</t>
  </si>
  <si>
    <t>Sri Lanka</t>
  </si>
  <si>
    <t>AFRICA</t>
  </si>
  <si>
    <t>East Africa</t>
  </si>
  <si>
    <t>Ethiopia</t>
  </si>
  <si>
    <t>Eritrea</t>
  </si>
  <si>
    <t>Zambia</t>
  </si>
  <si>
    <t>Zimbabwe</t>
  </si>
  <si>
    <t>Kenya</t>
  </si>
  <si>
    <t>Madagascar</t>
  </si>
  <si>
    <t>Seychelles</t>
  </si>
  <si>
    <t>Tanzania</t>
  </si>
  <si>
    <t>Uganda</t>
  </si>
  <si>
    <t>Ghana</t>
  </si>
  <si>
    <t>Guinea</t>
  </si>
  <si>
    <t>Cape Verde</t>
  </si>
  <si>
    <t>Mali</t>
  </si>
  <si>
    <t>Nigeria</t>
  </si>
  <si>
    <t>Senegal</t>
  </si>
  <si>
    <t>Togo</t>
  </si>
  <si>
    <t>West Africa</t>
  </si>
  <si>
    <t>South Africa</t>
  </si>
  <si>
    <t>North Africa</t>
  </si>
  <si>
    <t>Algeria</t>
  </si>
  <si>
    <t>Morocco</t>
  </si>
  <si>
    <t>Sudan</t>
  </si>
  <si>
    <t>Tunisia</t>
  </si>
  <si>
    <t>Central Africa</t>
  </si>
  <si>
    <t>Gabon</t>
  </si>
  <si>
    <t>Cameroon</t>
  </si>
  <si>
    <t>UN</t>
  </si>
  <si>
    <t>Liberia</t>
  </si>
  <si>
    <t>Azerbaijan</t>
  </si>
  <si>
    <t>Belarus</t>
  </si>
  <si>
    <t>Turkmenistan</t>
  </si>
  <si>
    <t>Moldova</t>
  </si>
  <si>
    <t>Russia</t>
  </si>
  <si>
    <t>Armenia</t>
  </si>
  <si>
    <t>Tajikistan</t>
  </si>
  <si>
    <t>Uzbekistan</t>
  </si>
  <si>
    <t>Ukraine</t>
  </si>
  <si>
    <t>Kazakhstan</t>
  </si>
  <si>
    <t>Source : Information Centre, Information and Analytical Department, Ministry of Internal Affairs of Georgia</t>
  </si>
  <si>
    <t>United States of America</t>
  </si>
  <si>
    <t>Region</t>
  </si>
  <si>
    <t>AMERICAS</t>
  </si>
  <si>
    <t>American Samoa</t>
  </si>
  <si>
    <t>Barbados</t>
  </si>
  <si>
    <t>Jamaica</t>
  </si>
  <si>
    <t>Netherlands Antilles</t>
  </si>
  <si>
    <t>Puerto Rico</t>
  </si>
  <si>
    <t>US Virgin Islands</t>
  </si>
  <si>
    <t>Belize</t>
  </si>
  <si>
    <t>Nicaragua</t>
  </si>
  <si>
    <t>French Guiana</t>
  </si>
  <si>
    <t>Republic of Korea</t>
  </si>
  <si>
    <t>Taiwan (Province of China)</t>
  </si>
  <si>
    <t>French Polynesia</t>
  </si>
  <si>
    <t>Marshall Islands</t>
  </si>
  <si>
    <t>Papua New Guinea</t>
  </si>
  <si>
    <t>Solomon Islands</t>
  </si>
  <si>
    <t>Tuvalu</t>
  </si>
  <si>
    <t>Vanuatu</t>
  </si>
  <si>
    <t>Wallis and Futuna</t>
  </si>
  <si>
    <t>Maldives</t>
  </si>
  <si>
    <t>Burundi</t>
  </si>
  <si>
    <t>Djibouti</t>
  </si>
  <si>
    <t>Malawi</t>
  </si>
  <si>
    <t>Mayotte</t>
  </si>
  <si>
    <t>Mozambique</t>
  </si>
  <si>
    <t>Reunion</t>
  </si>
  <si>
    <t>Rwanda</t>
  </si>
  <si>
    <t>Somalia</t>
  </si>
  <si>
    <t>Cote d'lvoire</t>
  </si>
  <si>
    <t>Guinea-Bissau</t>
  </si>
  <si>
    <t>Mauritania</t>
  </si>
  <si>
    <t>Niger</t>
  </si>
  <si>
    <t>Sierra Leone</t>
  </si>
  <si>
    <t>Botswana</t>
  </si>
  <si>
    <t>Lesotho</t>
  </si>
  <si>
    <t>Namibia</t>
  </si>
  <si>
    <t>Angola</t>
  </si>
  <si>
    <t>Central African Republic</t>
  </si>
  <si>
    <t>Congo</t>
  </si>
  <si>
    <t>Philippines</t>
  </si>
  <si>
    <t>North-East Asia</t>
  </si>
  <si>
    <t>Oceania</t>
  </si>
  <si>
    <t>OTHER</t>
  </si>
  <si>
    <t>Anguilla</t>
  </si>
  <si>
    <t>Dominica</t>
  </si>
  <si>
    <t>Burkina Faso</t>
  </si>
  <si>
    <t>United Kingdom</t>
  </si>
  <si>
    <t>Suriname</t>
  </si>
  <si>
    <t>Benin</t>
  </si>
  <si>
    <t>Gambia</t>
  </si>
  <si>
    <t>Chad</t>
  </si>
  <si>
    <t>South Asia</t>
  </si>
  <si>
    <t>South-East Asia</t>
  </si>
  <si>
    <t>Comoros Islands</t>
  </si>
  <si>
    <t>Grenada</t>
  </si>
  <si>
    <t>Saint Lucia</t>
  </si>
  <si>
    <t>Costa-Rica</t>
  </si>
  <si>
    <t>El Salvador</t>
  </si>
  <si>
    <t>Nauru</t>
  </si>
  <si>
    <t>Palau</t>
  </si>
  <si>
    <t>Bosnia and Herzegovina</t>
  </si>
  <si>
    <t>Federation of Saint Kitts and Nevis</t>
  </si>
  <si>
    <t>Mauritius</t>
  </si>
  <si>
    <t>Saint Vincent and the Grenadines</t>
  </si>
  <si>
    <t>Turks and Caicos Islands</t>
  </si>
  <si>
    <t>Central and Eastern Europe</t>
  </si>
  <si>
    <t>Europe</t>
  </si>
  <si>
    <t>Type</t>
  </si>
  <si>
    <t>Air</t>
  </si>
  <si>
    <t>Land</t>
  </si>
  <si>
    <t>Railway</t>
  </si>
  <si>
    <t>Sea</t>
  </si>
  <si>
    <t>Sao Tome and Principe</t>
  </si>
  <si>
    <t>Airport Kutaisi</t>
  </si>
  <si>
    <t>Airport Tbilisi</t>
  </si>
  <si>
    <t>Akhkerpi</t>
  </si>
  <si>
    <t>Guguti</t>
  </si>
  <si>
    <t>Ninotsminda</t>
  </si>
  <si>
    <t>Sadakhlo</t>
  </si>
  <si>
    <t>Samtatskaro</t>
  </si>
  <si>
    <t>Sarpi</t>
  </si>
  <si>
    <t>Tsiteli Khidi</t>
  </si>
  <si>
    <t>Vakhtangisi</t>
  </si>
  <si>
    <t>Vale</t>
  </si>
  <si>
    <t>Railway Gardabani</t>
  </si>
  <si>
    <t>Railway Sadakhlo</t>
  </si>
  <si>
    <t>Port Kulevi</t>
  </si>
  <si>
    <t>Port Poti</t>
  </si>
  <si>
    <t>Border</t>
  </si>
  <si>
    <t>Kyrgyzstan</t>
  </si>
  <si>
    <t>Airport Batumi</t>
  </si>
  <si>
    <t>Share %</t>
  </si>
  <si>
    <t>North Korea</t>
  </si>
  <si>
    <t>Brunei Darussalam</t>
  </si>
  <si>
    <t>Liechtenstein</t>
  </si>
  <si>
    <t>Bahamas</t>
  </si>
  <si>
    <t>Hong Kong (China)</t>
  </si>
  <si>
    <t>Cambodia</t>
  </si>
  <si>
    <t>Bhutan</t>
  </si>
  <si>
    <t>Monaco</t>
  </si>
  <si>
    <t>Laos</t>
  </si>
  <si>
    <t>Swaziland</t>
  </si>
  <si>
    <t>Trip Types</t>
  </si>
  <si>
    <t>Tourist (Overnight) Trips</t>
  </si>
  <si>
    <t>Same Day Trips</t>
  </si>
  <si>
    <t>Other  (non-tourism)</t>
  </si>
  <si>
    <t>Railway  Kartsakhi</t>
  </si>
  <si>
    <t>Including:</t>
  </si>
  <si>
    <t>Top 15 Countries by International Visitor Trips</t>
  </si>
  <si>
    <r>
      <rPr>
        <b/>
        <sz val="9"/>
        <rFont val="Sylfaen"/>
        <family val="1"/>
        <charset val="204"/>
      </rPr>
      <t>* International traveler</t>
    </r>
    <r>
      <rPr>
        <sz val="9"/>
        <rFont val="Sylfaen"/>
        <family val="1"/>
        <charset val="204"/>
      </rPr>
      <t xml:space="preserve"> is someone who moves between different geographic locations for any purpose and any duration. It excludes foreign citizens who are Georgian residents and includes Georgian citizens who are foreign residents. </t>
    </r>
  </si>
  <si>
    <t>International Traveler Trips</t>
  </si>
  <si>
    <t>International Visitor Trips</t>
  </si>
  <si>
    <t>International Traveller Trips</t>
  </si>
  <si>
    <t>International Traveler* Trips</t>
  </si>
  <si>
    <t>International Visitor* Trips</t>
  </si>
  <si>
    <t>Tourist (Overnight) Trips*</t>
  </si>
  <si>
    <t>Same Day Trips*</t>
  </si>
  <si>
    <t>Definition</t>
  </si>
  <si>
    <t>Other  (non-tourism)*</t>
  </si>
  <si>
    <r>
      <rPr>
        <b/>
        <sz val="9"/>
        <rFont val="Sylfaen"/>
        <family val="1"/>
        <charset val="204"/>
      </rPr>
      <t>*International visitor</t>
    </r>
    <r>
      <rPr>
        <sz val="9"/>
        <rFont val="Sylfaen"/>
        <family val="1"/>
        <charset val="204"/>
      </rPr>
      <t xml:space="preserve"> is a traveler taking a trip to a main destination outside his/her usual environment, for less than a year, for any main purpose (business, leisure or other personal purpose) other than to be employed by a resident entity in the country or place visited. The usual environment of an individual, a key concept in tourism, is defined as the geographical area within which an individual conducts his/her regular life routines. For defining usual environment in Georgia travelers conducting 8 and more trips are excluded from the data.</t>
    </r>
  </si>
  <si>
    <r>
      <rPr>
        <b/>
        <sz val="9"/>
        <rFont val="Sylfaen"/>
        <family val="1"/>
        <charset val="204"/>
      </rPr>
      <t>*</t>
    </r>
    <r>
      <rPr>
        <sz val="9"/>
        <rFont val="Sylfaen"/>
        <family val="1"/>
        <charset val="204"/>
      </rPr>
      <t>A visitor (domestic, inbound or outbound) is classified as a tourist (or overnight visitor) if his/her trip includes an overnight stay.</t>
    </r>
  </si>
  <si>
    <r>
      <rPr>
        <b/>
        <sz val="9"/>
        <rFont val="Sylfaen"/>
        <family val="1"/>
        <charset val="204"/>
      </rPr>
      <t xml:space="preserve">* </t>
    </r>
    <r>
      <rPr>
        <sz val="9"/>
        <rFont val="Sylfaen"/>
        <family val="1"/>
        <charset val="204"/>
      </rPr>
      <t>A visitor (domestic, inbound or outbound) is classified as a same-day visitor (or excursionist) if his/her trip does not include an overnight stay.</t>
    </r>
  </si>
  <si>
    <t>Concept</t>
  </si>
  <si>
    <t>International Travel Classification</t>
  </si>
  <si>
    <r>
      <rPr>
        <b/>
        <sz val="9"/>
        <rFont val="Sylfaen"/>
        <family val="1"/>
        <charset val="204"/>
      </rPr>
      <t xml:space="preserve">*Other  (non-tourist) - </t>
    </r>
    <r>
      <rPr>
        <sz val="9"/>
        <rFont val="Sylfaen"/>
        <family val="1"/>
        <charset val="204"/>
      </rPr>
      <t>are characterized by the reason for which they are excluded from visitors: either being less than 15 years old or being within the usual environment.</t>
    </r>
  </si>
  <si>
    <t xml:space="preserve"> Kartsakhi </t>
  </si>
  <si>
    <t>Other</t>
  </si>
  <si>
    <t>Georgia (Nonresident)</t>
  </si>
  <si>
    <t>15-30</t>
  </si>
  <si>
    <t>31-50</t>
  </si>
  <si>
    <t>51-70</t>
  </si>
  <si>
    <t>71+</t>
  </si>
  <si>
    <t>Visitors Gender and Age</t>
  </si>
  <si>
    <t>Age</t>
  </si>
  <si>
    <t>Gender</t>
  </si>
  <si>
    <t>Female</t>
  </si>
  <si>
    <t>Male</t>
  </si>
  <si>
    <t>Czechia</t>
  </si>
  <si>
    <t>Categorry</t>
  </si>
  <si>
    <t>International Visitor Trips/EU</t>
  </si>
  <si>
    <t>EU member countries</t>
  </si>
  <si>
    <t>Port Batumi</t>
  </si>
  <si>
    <t>Tsodna</t>
  </si>
  <si>
    <t>Change 2019/2022</t>
  </si>
  <si>
    <t>Change 2020/2022</t>
  </si>
  <si>
    <t>Change 2021/2022</t>
  </si>
  <si>
    <t>% Change 2019/2022</t>
  </si>
  <si>
    <t>% Change 2020/2022</t>
  </si>
  <si>
    <t>% Change 2021/2022</t>
  </si>
  <si>
    <t>Cayman Islands</t>
  </si>
  <si>
    <t>Finlad</t>
  </si>
  <si>
    <t>2019: May</t>
  </si>
  <si>
    <t>2020: May</t>
  </si>
  <si>
    <t>2021: May</t>
  </si>
  <si>
    <t>2022: May</t>
  </si>
  <si>
    <t>Kazbegi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</si>
</sst>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i/>
      <sz val="9"/>
      <color indexed="8"/>
      <name val="Calibri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sz val="9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color indexed="8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2"/>
      <color indexed="8"/>
      <name val="Calibri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Arial"/>
      <family val="2"/>
      <charset val="204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i/>
      <sz val="9"/>
      <color indexed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  <charset val="204"/>
    </font>
    <font>
      <sz val="9"/>
      <name val="Sylfaen"/>
      <family val="1"/>
      <charset val="204"/>
    </font>
    <font>
      <b/>
      <sz val="9"/>
      <name val="Sylfaen"/>
      <family val="1"/>
      <charset val="204"/>
    </font>
    <font>
      <sz val="9"/>
      <color rgb="FFFFFFFF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rgb="FF7F7F7F"/>
      </left>
      <right style="dotted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43" fontId="6" fillId="0" borderId="0" applyFont="0" applyFill="0" applyBorder="0" applyAlignment="0" applyProtection="0"/>
    <xf numFmtId="0" fontId="6" fillId="0" borderId="0"/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4" borderId="14" applyNumberFormat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</cellStyleXfs>
  <cellXfs count="22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0" fontId="10" fillId="0" borderId="0" xfId="0" applyFont="1">
      <alignment vertical="center"/>
    </xf>
    <xf numFmtId="0" fontId="10" fillId="0" borderId="0" xfId="0" applyNumberFormat="1" applyFont="1" applyFill="1" applyBorder="1" applyAlignment="1">
      <alignment wrapText="1"/>
    </xf>
    <xf numFmtId="0" fontId="0" fillId="0" borderId="0" xfId="0" applyAlignment="1"/>
    <xf numFmtId="3" fontId="11" fillId="0" borderId="7" xfId="2" applyNumberFormat="1" applyFont="1" applyFill="1" applyBorder="1" applyAlignment="1">
      <alignment horizontal="center"/>
    </xf>
    <xf numFmtId="0" fontId="12" fillId="0" borderId="1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12" fillId="0" borderId="1" xfId="4" applyNumberFormat="1" applyFont="1" applyBorder="1" applyAlignment="1">
      <alignment horizontal="center" vertical="center"/>
    </xf>
    <xf numFmtId="3" fontId="12" fillId="0" borderId="4" xfId="2" applyNumberFormat="1" applyFont="1" applyBorder="1" applyAlignment="1">
      <alignment horizontal="center" vertical="center"/>
    </xf>
    <xf numFmtId="3" fontId="12" fillId="0" borderId="4" xfId="4" applyNumberFormat="1" applyFont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/>
    </xf>
    <xf numFmtId="1" fontId="9" fillId="0" borderId="9" xfId="0" applyNumberFormat="1" applyFont="1" applyFill="1" applyBorder="1" applyAlignment="1">
      <alignment horizontal="center" vertical="center"/>
    </xf>
    <xf numFmtId="1" fontId="9" fillId="0" borderId="16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3" fontId="12" fillId="0" borderId="0" xfId="4" applyNumberFormat="1" applyFont="1" applyBorder="1" applyAlignment="1">
      <alignment horizontal="center" vertical="center"/>
    </xf>
    <xf numFmtId="164" fontId="12" fillId="0" borderId="0" xfId="4" applyNumberFormat="1" applyFont="1" applyBorder="1" applyAlignment="1">
      <alignment horizontal="center" vertical="center"/>
    </xf>
    <xf numFmtId="164" fontId="12" fillId="0" borderId="0" xfId="3" applyNumberFormat="1" applyFont="1" applyBorder="1" applyAlignment="1">
      <alignment horizontal="center" vertical="center"/>
    </xf>
    <xf numFmtId="3" fontId="12" fillId="0" borderId="2" xfId="2" applyNumberFormat="1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21" fillId="8" borderId="21" xfId="7" applyNumberFormat="1" applyFont="1" applyFill="1" applyBorder="1" applyAlignment="1">
      <alignment horizontal="center" vertical="center" wrapText="1"/>
    </xf>
    <xf numFmtId="3" fontId="20" fillId="9" borderId="22" xfId="6" applyNumberFormat="1" applyFont="1" applyFill="1" applyBorder="1" applyAlignment="1">
      <alignment horizontal="center" vertical="center"/>
    </xf>
    <xf numFmtId="3" fontId="17" fillId="10" borderId="22" xfId="8" applyNumberFormat="1" applyFill="1" applyBorder="1" applyAlignment="1">
      <alignment horizontal="center" vertical="center" wrapText="1"/>
    </xf>
    <xf numFmtId="3" fontId="14" fillId="2" borderId="22" xfId="0" applyNumberFormat="1" applyFont="1" applyFill="1" applyBorder="1" applyAlignment="1">
      <alignment horizontal="center" vertical="center"/>
    </xf>
    <xf numFmtId="3" fontId="23" fillId="10" borderId="22" xfId="0" applyNumberFormat="1" applyFont="1" applyFill="1" applyBorder="1" applyAlignment="1">
      <alignment horizontal="center" vertical="center"/>
    </xf>
    <xf numFmtId="3" fontId="24" fillId="11" borderId="22" xfId="9" applyNumberFormat="1" applyFont="1" applyFill="1" applyBorder="1" applyAlignment="1">
      <alignment horizontal="center" vertical="center"/>
    </xf>
    <xf numFmtId="3" fontId="17" fillId="10" borderId="22" xfId="8" applyNumberFormat="1" applyFill="1" applyBorder="1" applyAlignment="1">
      <alignment horizontal="center" vertical="center"/>
    </xf>
    <xf numFmtId="3" fontId="24" fillId="11" borderId="22" xfId="0" applyNumberFormat="1" applyFont="1" applyFill="1" applyBorder="1" applyAlignment="1">
      <alignment horizontal="center" vertical="center"/>
    </xf>
    <xf numFmtId="0" fontId="21" fillId="8" borderId="6" xfId="7" applyNumberFormat="1" applyFont="1" applyFill="1" applyBorder="1" applyAlignment="1">
      <alignment horizontal="center" vertical="center" wrapText="1"/>
    </xf>
    <xf numFmtId="0" fontId="21" fillId="8" borderId="5" xfId="7" applyNumberFormat="1" applyFont="1" applyFill="1" applyBorder="1" applyAlignment="1">
      <alignment horizontal="center" vertical="center" wrapText="1"/>
    </xf>
    <xf numFmtId="0" fontId="20" fillId="9" borderId="15" xfId="6" applyNumberFormat="1" applyFont="1" applyFill="1" applyBorder="1" applyAlignment="1">
      <alignment horizontal="center" vertical="center"/>
    </xf>
    <xf numFmtId="3" fontId="20" fillId="9" borderId="14" xfId="6" applyNumberFormat="1" applyFont="1" applyFill="1" applyBorder="1" applyAlignment="1">
      <alignment horizontal="center" vertical="center"/>
    </xf>
    <xf numFmtId="9" fontId="20" fillId="9" borderId="18" xfId="6" applyNumberFormat="1" applyFont="1" applyFill="1" applyBorder="1" applyAlignment="1">
      <alignment horizontal="center" vertical="center"/>
    </xf>
    <xf numFmtId="0" fontId="21" fillId="8" borderId="23" xfId="7" applyNumberFormat="1" applyFont="1" applyFill="1" applyBorder="1" applyAlignment="1">
      <alignment horizontal="center" vertical="center" wrapText="1"/>
    </xf>
    <xf numFmtId="3" fontId="25" fillId="0" borderId="2" xfId="2" applyNumberFormat="1" applyFont="1" applyBorder="1" applyAlignment="1">
      <alignment horizontal="left" vertical="center" wrapText="1"/>
    </xf>
    <xf numFmtId="3" fontId="25" fillId="0" borderId="1" xfId="2" applyNumberFormat="1" applyFont="1" applyBorder="1" applyAlignment="1">
      <alignment horizontal="center" vertical="center"/>
    </xf>
    <xf numFmtId="164" fontId="25" fillId="0" borderId="1" xfId="3" applyNumberFormat="1" applyFont="1" applyBorder="1" applyAlignment="1">
      <alignment horizontal="center" vertical="center"/>
    </xf>
    <xf numFmtId="3" fontId="25" fillId="0" borderId="3" xfId="2" applyNumberFormat="1" applyFont="1" applyBorder="1" applyAlignment="1">
      <alignment horizontal="left" vertical="center"/>
    </xf>
    <xf numFmtId="3" fontId="25" fillId="0" borderId="4" xfId="2" applyNumberFormat="1" applyFont="1" applyBorder="1" applyAlignment="1">
      <alignment horizontal="center" vertical="center"/>
    </xf>
    <xf numFmtId="164" fontId="25" fillId="0" borderId="4" xfId="3" applyNumberFormat="1" applyFont="1" applyBorder="1" applyAlignment="1">
      <alignment horizontal="center" vertical="center"/>
    </xf>
    <xf numFmtId="164" fontId="25" fillId="0" borderId="0" xfId="3" applyNumberFormat="1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3" fontId="21" fillId="8" borderId="22" xfId="7" applyNumberFormat="1" applyFont="1" applyFill="1" applyBorder="1" applyAlignment="1">
      <alignment horizontal="center" vertical="center" wrapText="1"/>
    </xf>
    <xf numFmtId="3" fontId="21" fillId="12" borderId="22" xfId="7" applyNumberFormat="1" applyFont="1" applyFill="1" applyBorder="1" applyAlignment="1">
      <alignment horizontal="center" vertical="center" wrapText="1"/>
    </xf>
    <xf numFmtId="164" fontId="8" fillId="0" borderId="19" xfId="3" applyNumberFormat="1" applyFont="1" applyFill="1" applyBorder="1" applyAlignment="1">
      <alignment horizontal="center" vertical="center"/>
    </xf>
    <xf numFmtId="164" fontId="8" fillId="0" borderId="20" xfId="3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3" fontId="9" fillId="0" borderId="4" xfId="0" applyNumberFormat="1" applyFont="1" applyFill="1" applyBorder="1" applyAlignment="1">
      <alignment horizontal="center" vertical="center"/>
    </xf>
    <xf numFmtId="0" fontId="21" fillId="8" borderId="26" xfId="7" applyNumberFormat="1" applyFont="1" applyFill="1" applyBorder="1" applyAlignment="1">
      <alignment horizontal="center" vertical="center" wrapText="1"/>
    </xf>
    <xf numFmtId="3" fontId="21" fillId="12" borderId="26" xfId="7" applyNumberFormat="1" applyFont="1" applyFill="1" applyBorder="1" applyAlignment="1">
      <alignment horizontal="center" vertical="center" wrapText="1"/>
    </xf>
    <xf numFmtId="3" fontId="20" fillId="9" borderId="26" xfId="6" applyNumberFormat="1" applyFont="1" applyFill="1" applyBorder="1" applyAlignment="1">
      <alignment horizontal="center" vertical="center"/>
    </xf>
    <xf numFmtId="3" fontId="20" fillId="9" borderId="26" xfId="6" applyNumberFormat="1" applyFont="1" applyFill="1" applyBorder="1" applyAlignment="1">
      <alignment horizontal="center" vertical="center" wrapText="1"/>
    </xf>
    <xf numFmtId="0" fontId="27" fillId="9" borderId="22" xfId="0" applyFont="1" applyFill="1" applyBorder="1" applyAlignment="1">
      <alignment horizontal="center" vertical="center"/>
    </xf>
    <xf numFmtId="3" fontId="25" fillId="0" borderId="22" xfId="2" applyNumberFormat="1" applyFont="1" applyBorder="1" applyAlignment="1">
      <alignment horizontal="left" vertical="center" wrapText="1"/>
    </xf>
    <xf numFmtId="0" fontId="28" fillId="0" borderId="22" xfId="0" applyFont="1" applyBorder="1" applyAlignment="1">
      <alignment horizontal="left" vertical="top" wrapText="1"/>
    </xf>
    <xf numFmtId="3" fontId="12" fillId="0" borderId="22" xfId="2" applyNumberFormat="1" applyFont="1" applyBorder="1" applyAlignment="1">
      <alignment horizontal="center" vertical="center"/>
    </xf>
    <xf numFmtId="3" fontId="25" fillId="0" borderId="22" xfId="2" applyNumberFormat="1" applyFont="1" applyBorder="1" applyAlignment="1">
      <alignment horizontal="left" vertical="center"/>
    </xf>
    <xf numFmtId="0" fontId="28" fillId="0" borderId="22" xfId="0" applyFont="1" applyBorder="1" applyAlignment="1">
      <alignment horizontal="justify" vertical="center"/>
    </xf>
    <xf numFmtId="0" fontId="28" fillId="0" borderId="22" xfId="0" applyFont="1" applyBorder="1" applyAlignment="1">
      <alignment vertical="center" wrapText="1"/>
    </xf>
    <xf numFmtId="164" fontId="21" fillId="8" borderId="25" xfId="3" applyNumberFormat="1" applyFont="1" applyFill="1" applyBorder="1" applyAlignment="1">
      <alignment horizontal="center" vertical="center" wrapText="1"/>
    </xf>
    <xf numFmtId="164" fontId="8" fillId="0" borderId="0" xfId="3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12" fillId="0" borderId="28" xfId="2" applyFont="1" applyBorder="1" applyAlignment="1">
      <alignment horizontal="center" vertical="center"/>
    </xf>
    <xf numFmtId="0" fontId="17" fillId="8" borderId="27" xfId="7" applyNumberFormat="1" applyFill="1" applyBorder="1" applyAlignment="1">
      <alignment horizontal="center" vertical="center" wrapText="1"/>
    </xf>
    <xf numFmtId="3" fontId="21" fillId="8" borderId="23" xfId="7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3" fontId="12" fillId="0" borderId="8" xfId="2" applyNumberFormat="1" applyFont="1" applyBorder="1" applyAlignment="1">
      <alignment horizontal="center" vertical="center"/>
    </xf>
    <xf numFmtId="3" fontId="21" fillId="9" borderId="26" xfId="4" applyNumberFormat="1" applyFont="1" applyFill="1" applyBorder="1" applyAlignment="1">
      <alignment horizontal="center" vertical="center"/>
    </xf>
    <xf numFmtId="3" fontId="21" fillId="9" borderId="22" xfId="4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 wrapText="1"/>
    </xf>
    <xf numFmtId="3" fontId="12" fillId="0" borderId="8" xfId="4" applyNumberFormat="1" applyFont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 wrapText="1"/>
    </xf>
    <xf numFmtId="0" fontId="17" fillId="8" borderId="31" xfId="7" applyNumberFormat="1" applyFill="1" applyBorder="1" applyAlignment="1">
      <alignment horizontal="center" vertical="center" wrapText="1"/>
    </xf>
    <xf numFmtId="0" fontId="21" fillId="8" borderId="22" xfId="7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21" fillId="8" borderId="32" xfId="3" applyNumberFormat="1" applyFont="1" applyFill="1" applyBorder="1" applyAlignment="1">
      <alignment horizontal="center" vertical="center" wrapText="1"/>
    </xf>
    <xf numFmtId="164" fontId="10" fillId="0" borderId="0" xfId="3" applyNumberFormat="1" applyFont="1">
      <alignment vertical="center"/>
    </xf>
    <xf numFmtId="164" fontId="12" fillId="0" borderId="19" xfId="3" applyNumberFormat="1" applyFont="1" applyBorder="1" applyAlignment="1">
      <alignment horizontal="center" vertical="center"/>
    </xf>
    <xf numFmtId="164" fontId="12" fillId="0" borderId="4" xfId="3" applyNumberFormat="1" applyFont="1" applyBorder="1" applyAlignment="1">
      <alignment horizontal="center" vertical="center"/>
    </xf>
    <xf numFmtId="164" fontId="12" fillId="0" borderId="20" xfId="3" applyNumberFormat="1" applyFont="1" applyBorder="1" applyAlignment="1">
      <alignment horizontal="center" vertical="center"/>
    </xf>
    <xf numFmtId="3" fontId="25" fillId="0" borderId="1" xfId="4" applyNumberFormat="1" applyFont="1" applyBorder="1" applyAlignment="1">
      <alignment horizontal="center" vertical="center"/>
    </xf>
    <xf numFmtId="164" fontId="25" fillId="0" borderId="19" xfId="3" applyNumberFormat="1" applyFont="1" applyBorder="1" applyAlignment="1">
      <alignment horizontal="center" vertical="center"/>
    </xf>
    <xf numFmtId="3" fontId="25" fillId="0" borderId="4" xfId="4" applyNumberFormat="1" applyFont="1" applyBorder="1" applyAlignment="1">
      <alignment horizontal="center" vertical="center"/>
    </xf>
    <xf numFmtId="164" fontId="25" fillId="0" borderId="20" xfId="3" applyNumberFormat="1" applyFont="1" applyBorder="1" applyAlignment="1">
      <alignment horizontal="center" vertical="center"/>
    </xf>
    <xf numFmtId="164" fontId="20" fillId="9" borderId="36" xfId="3" applyNumberFormat="1" applyFont="1" applyFill="1" applyBorder="1" applyAlignment="1">
      <alignment horizontal="center" vertical="center"/>
    </xf>
    <xf numFmtId="3" fontId="20" fillId="9" borderId="17" xfId="6" applyNumberFormat="1" applyFont="1" applyFill="1" applyBorder="1" applyAlignment="1">
      <alignment horizontal="center" vertical="center"/>
    </xf>
    <xf numFmtId="3" fontId="20" fillId="9" borderId="39" xfId="6" applyNumberFormat="1" applyFont="1" applyFill="1" applyBorder="1" applyAlignment="1">
      <alignment horizontal="center" vertical="center"/>
    </xf>
    <xf numFmtId="164" fontId="21" fillId="8" borderId="22" xfId="3" applyNumberFormat="1" applyFont="1" applyFill="1" applyBorder="1" applyAlignment="1">
      <alignment horizontal="center" vertical="center" wrapText="1"/>
    </xf>
    <xf numFmtId="3" fontId="21" fillId="8" borderId="22" xfId="3" applyNumberFormat="1" applyFont="1" applyFill="1" applyBorder="1" applyAlignment="1">
      <alignment horizontal="center" vertical="center" wrapText="1"/>
    </xf>
    <xf numFmtId="164" fontId="21" fillId="8" borderId="22" xfId="7" applyNumberFormat="1" applyFont="1" applyFill="1" applyBorder="1" applyAlignment="1">
      <alignment horizontal="center" vertical="center" wrapText="1"/>
    </xf>
    <xf numFmtId="3" fontId="21" fillId="12" borderId="22" xfId="3" applyNumberFormat="1" applyFont="1" applyFill="1" applyBorder="1" applyAlignment="1">
      <alignment horizontal="center" vertical="center" wrapText="1"/>
    </xf>
    <xf numFmtId="164" fontId="21" fillId="12" borderId="22" xfId="7" applyNumberFormat="1" applyFont="1" applyFill="1" applyBorder="1" applyAlignment="1">
      <alignment horizontal="center" vertical="center" wrapText="1"/>
    </xf>
    <xf numFmtId="3" fontId="20" fillId="9" borderId="22" xfId="3" applyNumberFormat="1" applyFont="1" applyFill="1" applyBorder="1" applyAlignment="1">
      <alignment horizontal="center" vertical="center"/>
    </xf>
    <xf numFmtId="164" fontId="20" fillId="9" borderId="22" xfId="6" applyNumberFormat="1" applyFont="1" applyFill="1" applyBorder="1" applyAlignment="1">
      <alignment horizontal="center" vertical="center"/>
    </xf>
    <xf numFmtId="3" fontId="12" fillId="0" borderId="40" xfId="4" applyNumberFormat="1" applyFont="1" applyBorder="1" applyAlignment="1">
      <alignment horizontal="center" vertical="center"/>
    </xf>
    <xf numFmtId="3" fontId="12" fillId="0" borderId="37" xfId="4" applyNumberFormat="1" applyFont="1" applyBorder="1" applyAlignment="1">
      <alignment horizontal="center" vertical="center"/>
    </xf>
    <xf numFmtId="3" fontId="12" fillId="0" borderId="38" xfId="4" applyNumberFormat="1" applyFont="1" applyBorder="1" applyAlignment="1">
      <alignment horizontal="center" vertical="center"/>
    </xf>
    <xf numFmtId="164" fontId="21" fillId="9" borderId="22" xfId="3" applyNumberFormat="1" applyFont="1" applyFill="1" applyBorder="1" applyAlignment="1">
      <alignment horizontal="center" vertical="center"/>
    </xf>
    <xf numFmtId="164" fontId="20" fillId="9" borderId="17" xfId="3" applyNumberFormat="1" applyFont="1" applyFill="1" applyBorder="1" applyAlignment="1">
      <alignment horizontal="center" vertical="center"/>
    </xf>
    <xf numFmtId="164" fontId="12" fillId="0" borderId="8" xfId="3" applyNumberFormat="1" applyFont="1" applyBorder="1" applyAlignment="1">
      <alignment horizontal="center" vertical="center"/>
    </xf>
    <xf numFmtId="164" fontId="8" fillId="0" borderId="42" xfId="3" applyNumberFormat="1" applyFont="1" applyFill="1" applyBorder="1" applyAlignment="1">
      <alignment horizontal="center" vertical="center"/>
    </xf>
    <xf numFmtId="0" fontId="21" fillId="8" borderId="25" xfId="7" applyNumberFormat="1" applyFont="1" applyFill="1" applyBorder="1" applyAlignment="1">
      <alignment horizontal="center" vertical="center" wrapText="1"/>
    </xf>
    <xf numFmtId="3" fontId="12" fillId="0" borderId="43" xfId="4" applyNumberFormat="1" applyFont="1" applyBorder="1" applyAlignment="1">
      <alignment horizontal="center" vertical="center"/>
    </xf>
    <xf numFmtId="164" fontId="12" fillId="0" borderId="43" xfId="3" applyNumberFormat="1" applyFont="1" applyBorder="1" applyAlignment="1">
      <alignment horizontal="center" vertical="center"/>
    </xf>
    <xf numFmtId="164" fontId="8" fillId="0" borderId="44" xfId="3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0" fillId="10" borderId="22" xfId="6" applyNumberFormat="1" applyFont="1" applyFill="1" applyBorder="1" applyAlignment="1">
      <alignment horizontal="center" vertical="center"/>
    </xf>
    <xf numFmtId="164" fontId="17" fillId="10" borderId="22" xfId="3" applyNumberFormat="1" applyFont="1" applyFill="1" applyBorder="1" applyAlignment="1">
      <alignment horizontal="center" vertical="center" wrapText="1"/>
    </xf>
    <xf numFmtId="164" fontId="20" fillId="10" borderId="22" xfId="3" applyNumberFormat="1" applyFont="1" applyFill="1" applyBorder="1" applyAlignment="1">
      <alignment horizontal="center" vertical="center"/>
    </xf>
    <xf numFmtId="164" fontId="14" fillId="2" borderId="22" xfId="3" applyNumberFormat="1" applyFont="1" applyFill="1" applyBorder="1" applyAlignment="1">
      <alignment horizontal="center" vertical="center"/>
    </xf>
    <xf numFmtId="164" fontId="23" fillId="10" borderId="22" xfId="3" applyNumberFormat="1" applyFont="1" applyFill="1" applyBorder="1" applyAlignment="1">
      <alignment horizontal="center" vertical="center"/>
    </xf>
    <xf numFmtId="164" fontId="24" fillId="11" borderId="22" xfId="3" applyNumberFormat="1" applyFont="1" applyFill="1" applyBorder="1" applyAlignment="1">
      <alignment horizontal="center" vertical="center"/>
    </xf>
    <xf numFmtId="164" fontId="17" fillId="10" borderId="22" xfId="3" applyNumberFormat="1" applyFont="1" applyFill="1" applyBorder="1" applyAlignment="1">
      <alignment horizontal="center" vertical="center"/>
    </xf>
    <xf numFmtId="3" fontId="14" fillId="2" borderId="24" xfId="0" applyNumberFormat="1" applyFont="1" applyFill="1" applyBorder="1" applyAlignment="1">
      <alignment horizontal="center" vertical="center"/>
    </xf>
    <xf numFmtId="164" fontId="14" fillId="2" borderId="24" xfId="3" applyNumberFormat="1" applyFont="1" applyFill="1" applyBorder="1" applyAlignment="1">
      <alignment horizontal="center" vertical="center"/>
    </xf>
    <xf numFmtId="0" fontId="30" fillId="0" borderId="0" xfId="3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8" fillId="0" borderId="0" xfId="3" applyNumberFormat="1" applyFont="1" applyAlignment="1">
      <alignment horizontal="center" vertical="center"/>
    </xf>
    <xf numFmtId="0" fontId="0" fillId="0" borderId="0" xfId="3" applyNumberFormat="1" applyFont="1" applyAlignment="1"/>
    <xf numFmtId="0" fontId="21" fillId="8" borderId="45" xfId="7" applyNumberFormat="1" applyFont="1" applyFill="1" applyBorder="1" applyAlignment="1">
      <alignment horizontal="center" vertical="center" wrapText="1"/>
    </xf>
    <xf numFmtId="3" fontId="1" fillId="11" borderId="22" xfId="9" applyNumberFormat="1" applyFont="1" applyFill="1" applyBorder="1" applyAlignment="1">
      <alignment horizontal="center" vertical="center"/>
    </xf>
    <xf numFmtId="164" fontId="1" fillId="11" borderId="22" xfId="3" applyNumberFormat="1" applyFont="1" applyFill="1" applyBorder="1" applyAlignment="1">
      <alignment horizontal="center" vertical="center"/>
    </xf>
    <xf numFmtId="0" fontId="1" fillId="11" borderId="22" xfId="9" applyNumberFormat="1" applyFont="1" applyFill="1" applyBorder="1" applyAlignment="1">
      <alignment horizontal="center" vertical="center"/>
    </xf>
    <xf numFmtId="0" fontId="17" fillId="10" borderId="15" xfId="8" applyNumberFormat="1" applyFill="1" applyBorder="1" applyAlignment="1">
      <alignment horizontal="center" vertical="center"/>
    </xf>
    <xf numFmtId="0" fontId="26" fillId="11" borderId="2" xfId="1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/>
    </xf>
    <xf numFmtId="1" fontId="8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11" borderId="2" xfId="1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/>
    </xf>
    <xf numFmtId="0" fontId="1" fillId="11" borderId="2" xfId="1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/>
    </xf>
    <xf numFmtId="0" fontId="1" fillId="11" borderId="2" xfId="1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0" fontId="1" fillId="11" borderId="2" xfId="1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0" fontId="8" fillId="0" borderId="26" xfId="0" applyNumberFormat="1" applyFont="1" applyFill="1" applyBorder="1" applyAlignment="1">
      <alignment horizontal="center" vertical="center" wrapText="1"/>
    </xf>
    <xf numFmtId="0" fontId="17" fillId="10" borderId="15" xfId="8" applyNumberFormat="1" applyFill="1" applyBorder="1" applyAlignment="1">
      <alignment horizontal="center" vertical="center"/>
    </xf>
    <xf numFmtId="0" fontId="1" fillId="11" borderId="2" xfId="1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6" xfId="0" applyNumberFormat="1" applyFont="1" applyFill="1" applyBorder="1" applyAlignment="1" applyProtection="1">
      <alignment horizontal="center" vertical="center" wrapText="1"/>
      <protection locked="0"/>
    </xf>
    <xf numFmtId="3" fontId="14" fillId="2" borderId="22" xfId="0" applyNumberFormat="1" applyFont="1" applyFill="1" applyBorder="1" applyAlignment="1">
      <alignment horizontal="center" vertical="center"/>
    </xf>
    <xf numFmtId="3" fontId="24" fillId="11" borderId="2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2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 wrapText="1"/>
    </xf>
    <xf numFmtId="0" fontId="17" fillId="10" borderId="15" xfId="8" applyNumberFormat="1" applyFill="1" applyBorder="1" applyAlignment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12" fillId="0" borderId="2" xfId="4" applyNumberFormat="1" applyFont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 wrapText="1"/>
    </xf>
    <xf numFmtId="164" fontId="14" fillId="2" borderId="22" xfId="3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1" fontId="8" fillId="3" borderId="26" xfId="0" applyNumberFormat="1" applyFont="1" applyFill="1" applyBorder="1" applyAlignment="1" applyProtection="1">
      <alignment horizontal="center" vertical="center" wrapText="1"/>
      <protection locked="0"/>
    </xf>
    <xf numFmtId="164" fontId="24" fillId="11" borderId="22" xfId="3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 wrapText="1"/>
      <protection locked="0"/>
    </xf>
    <xf numFmtId="164" fontId="1" fillId="11" borderId="22" xfId="3" applyNumberFormat="1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11" borderId="2" xfId="10" applyNumberFormat="1" applyFont="1" applyFill="1" applyBorder="1" applyAlignment="1">
      <alignment horizontal="center" vertical="center"/>
    </xf>
    <xf numFmtId="0" fontId="22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0" borderId="33" xfId="0" applyNumberFormat="1" applyFont="1" applyFill="1" applyBorder="1" applyAlignment="1">
      <alignment horizontal="center" vertical="center"/>
    </xf>
    <xf numFmtId="0" fontId="18" fillId="0" borderId="34" xfId="0" applyNumberFormat="1" applyFont="1" applyFill="1" applyBorder="1" applyAlignment="1">
      <alignment horizontal="center" vertical="center"/>
    </xf>
    <xf numFmtId="0" fontId="18" fillId="0" borderId="35" xfId="0" applyNumberFormat="1" applyFont="1" applyFill="1" applyBorder="1" applyAlignment="1">
      <alignment horizontal="center" vertical="center"/>
    </xf>
    <xf numFmtId="0" fontId="15" fillId="0" borderId="33" xfId="0" applyNumberFormat="1" applyFont="1" applyFill="1" applyBorder="1" applyAlignment="1">
      <alignment horizontal="center" vertical="center"/>
    </xf>
    <xf numFmtId="0" fontId="15" fillId="0" borderId="34" xfId="0" applyNumberFormat="1" applyFont="1" applyFill="1" applyBorder="1" applyAlignment="1">
      <alignment horizontal="center" vertical="center"/>
    </xf>
    <xf numFmtId="0" fontId="15" fillId="0" borderId="3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3" fontId="12" fillId="0" borderId="29" xfId="2" applyNumberFormat="1" applyFont="1" applyBorder="1" applyAlignment="1">
      <alignment horizontal="center" vertical="center"/>
    </xf>
    <xf numFmtId="3" fontId="12" fillId="0" borderId="9" xfId="2" applyNumberFormat="1" applyFont="1" applyBorder="1" applyAlignment="1">
      <alignment horizontal="center" vertical="center"/>
    </xf>
    <xf numFmtId="3" fontId="12" fillId="0" borderId="30" xfId="2" applyNumberFormat="1" applyFont="1" applyBorder="1" applyAlignment="1">
      <alignment horizontal="center" vertical="center"/>
    </xf>
    <xf numFmtId="3" fontId="12" fillId="0" borderId="16" xfId="2" applyNumberFormat="1" applyFont="1" applyBorder="1" applyAlignment="1">
      <alignment horizontal="center" vertical="center"/>
    </xf>
    <xf numFmtId="0" fontId="21" fillId="8" borderId="31" xfId="7" applyNumberFormat="1" applyFont="1" applyFill="1" applyBorder="1" applyAlignment="1">
      <alignment horizontal="center" vertical="center" wrapText="1"/>
    </xf>
    <xf numFmtId="0" fontId="21" fillId="8" borderId="41" xfId="7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11">
    <cellStyle name="20% - Accent6" xfId="9" builtinId="50"/>
    <cellStyle name="20% - Accent6 2" xfId="10"/>
    <cellStyle name="Accent3" xfId="8" builtinId="37"/>
    <cellStyle name="Accent6" xfId="7" builtinId="49"/>
    <cellStyle name="Calculation" xfId="6" builtinId="22"/>
    <cellStyle name="Comma 2" xfId="1"/>
    <cellStyle name="Normal" xfId="0" builtinId="0"/>
    <cellStyle name="Normal 2" xfId="2"/>
    <cellStyle name="Percent" xfId="3" builtinId="5"/>
    <cellStyle name="Percent 2" xfId="4"/>
    <cellStyle name="Percent 3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992B1"/>
      <rgbColor rgb="00A5B6CB"/>
      <rgbColor rgb="00FFFFFF"/>
      <rgbColor rgb="00FF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114300</xdr:rowOff>
    </xdr:from>
    <xdr:to>
      <xdr:col>2</xdr:col>
      <xdr:colOff>685800</xdr:colOff>
      <xdr:row>4</xdr:row>
      <xdr:rowOff>285750</xdr:rowOff>
    </xdr:to>
    <xdr:sp macro="" textlink="">
      <xdr:nvSpPr>
        <xdr:cNvPr id="2" name="AutoShape 68"/>
        <xdr:cNvSpPr>
          <a:spLocks noChangeArrowheads="1"/>
        </xdr:cNvSpPr>
      </xdr:nvSpPr>
      <xdr:spPr bwMode="auto">
        <a:xfrm>
          <a:off x="3648075" y="160020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438150</xdr:colOff>
      <xdr:row>4</xdr:row>
      <xdr:rowOff>95250</xdr:rowOff>
    </xdr:from>
    <xdr:to>
      <xdr:col>3</xdr:col>
      <xdr:colOff>628650</xdr:colOff>
      <xdr:row>4</xdr:row>
      <xdr:rowOff>266700</xdr:rowOff>
    </xdr:to>
    <xdr:sp macro="" textlink="">
      <xdr:nvSpPr>
        <xdr:cNvPr id="3" name="AutoShape 68"/>
        <xdr:cNvSpPr>
          <a:spLocks noChangeArrowheads="1"/>
        </xdr:cNvSpPr>
      </xdr:nvSpPr>
      <xdr:spPr bwMode="auto">
        <a:xfrm>
          <a:off x="4581525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390525</xdr:colOff>
      <xdr:row>4</xdr:row>
      <xdr:rowOff>95250</xdr:rowOff>
    </xdr:from>
    <xdr:to>
      <xdr:col>4</xdr:col>
      <xdr:colOff>581025</xdr:colOff>
      <xdr:row>4</xdr:row>
      <xdr:rowOff>266700</xdr:rowOff>
    </xdr:to>
    <xdr:sp macro="" textlink="">
      <xdr:nvSpPr>
        <xdr:cNvPr id="4" name="AutoShape 68"/>
        <xdr:cNvSpPr>
          <a:spLocks noChangeArrowheads="1"/>
        </xdr:cNvSpPr>
      </xdr:nvSpPr>
      <xdr:spPr bwMode="auto">
        <a:xfrm>
          <a:off x="5448300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333375</xdr:colOff>
      <xdr:row>4</xdr:row>
      <xdr:rowOff>95250</xdr:rowOff>
    </xdr:from>
    <xdr:to>
      <xdr:col>5</xdr:col>
      <xdr:colOff>523875</xdr:colOff>
      <xdr:row>4</xdr:row>
      <xdr:rowOff>266700</xdr:rowOff>
    </xdr:to>
    <xdr:sp macro="" textlink="">
      <xdr:nvSpPr>
        <xdr:cNvPr id="5" name="AutoShape 68"/>
        <xdr:cNvSpPr>
          <a:spLocks noChangeArrowheads="1"/>
        </xdr:cNvSpPr>
      </xdr:nvSpPr>
      <xdr:spPr bwMode="auto">
        <a:xfrm>
          <a:off x="6334125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352425</xdr:colOff>
      <xdr:row>4</xdr:row>
      <xdr:rowOff>95250</xdr:rowOff>
    </xdr:from>
    <xdr:to>
      <xdr:col>6</xdr:col>
      <xdr:colOff>542925</xdr:colOff>
      <xdr:row>4</xdr:row>
      <xdr:rowOff>266700</xdr:rowOff>
    </xdr:to>
    <xdr:sp macro="" textlink="">
      <xdr:nvSpPr>
        <xdr:cNvPr id="6" name="AutoShape 68"/>
        <xdr:cNvSpPr>
          <a:spLocks noChangeArrowheads="1"/>
        </xdr:cNvSpPr>
      </xdr:nvSpPr>
      <xdr:spPr bwMode="auto">
        <a:xfrm>
          <a:off x="7210425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323850</xdr:colOff>
      <xdr:row>4</xdr:row>
      <xdr:rowOff>85725</xdr:rowOff>
    </xdr:from>
    <xdr:to>
      <xdr:col>7</xdr:col>
      <xdr:colOff>514350</xdr:colOff>
      <xdr:row>4</xdr:row>
      <xdr:rowOff>257175</xdr:rowOff>
    </xdr:to>
    <xdr:sp macro="" textlink="">
      <xdr:nvSpPr>
        <xdr:cNvPr id="7" name="AutoShape 68"/>
        <xdr:cNvSpPr>
          <a:spLocks noChangeArrowheads="1"/>
        </xdr:cNvSpPr>
      </xdr:nvSpPr>
      <xdr:spPr bwMode="auto">
        <a:xfrm>
          <a:off x="8067675" y="1571625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352425</xdr:colOff>
      <xdr:row>4</xdr:row>
      <xdr:rowOff>85725</xdr:rowOff>
    </xdr:from>
    <xdr:to>
      <xdr:col>8</xdr:col>
      <xdr:colOff>542925</xdr:colOff>
      <xdr:row>4</xdr:row>
      <xdr:rowOff>257175</xdr:rowOff>
    </xdr:to>
    <xdr:sp macro="" textlink="">
      <xdr:nvSpPr>
        <xdr:cNvPr id="8" name="AutoShape 68"/>
        <xdr:cNvSpPr>
          <a:spLocks noChangeArrowheads="1"/>
        </xdr:cNvSpPr>
      </xdr:nvSpPr>
      <xdr:spPr bwMode="auto">
        <a:xfrm>
          <a:off x="8982075" y="1571625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371475</xdr:colOff>
      <xdr:row>4</xdr:row>
      <xdr:rowOff>95250</xdr:rowOff>
    </xdr:from>
    <xdr:to>
      <xdr:col>9</xdr:col>
      <xdr:colOff>561975</xdr:colOff>
      <xdr:row>4</xdr:row>
      <xdr:rowOff>266700</xdr:rowOff>
    </xdr:to>
    <xdr:sp macro="" textlink="">
      <xdr:nvSpPr>
        <xdr:cNvPr id="9" name="AutoShape 68"/>
        <xdr:cNvSpPr>
          <a:spLocks noChangeArrowheads="1"/>
        </xdr:cNvSpPr>
      </xdr:nvSpPr>
      <xdr:spPr bwMode="auto">
        <a:xfrm>
          <a:off x="9886950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361950</xdr:colOff>
      <xdr:row>4</xdr:row>
      <xdr:rowOff>85725</xdr:rowOff>
    </xdr:from>
    <xdr:to>
      <xdr:col>10</xdr:col>
      <xdr:colOff>552450</xdr:colOff>
      <xdr:row>4</xdr:row>
      <xdr:rowOff>257175</xdr:rowOff>
    </xdr:to>
    <xdr:sp macro="" textlink="">
      <xdr:nvSpPr>
        <xdr:cNvPr id="10" name="AutoShape 68"/>
        <xdr:cNvSpPr>
          <a:spLocks noChangeArrowheads="1"/>
        </xdr:cNvSpPr>
      </xdr:nvSpPr>
      <xdr:spPr bwMode="auto">
        <a:xfrm>
          <a:off x="10763250" y="1571625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361950</xdr:colOff>
      <xdr:row>4</xdr:row>
      <xdr:rowOff>66675</xdr:rowOff>
    </xdr:from>
    <xdr:to>
      <xdr:col>11</xdr:col>
      <xdr:colOff>552450</xdr:colOff>
      <xdr:row>4</xdr:row>
      <xdr:rowOff>238125</xdr:rowOff>
    </xdr:to>
    <xdr:sp macro="" textlink="">
      <xdr:nvSpPr>
        <xdr:cNvPr id="11" name="AutoShape 68"/>
        <xdr:cNvSpPr>
          <a:spLocks noChangeArrowheads="1"/>
        </xdr:cNvSpPr>
      </xdr:nvSpPr>
      <xdr:spPr bwMode="auto">
        <a:xfrm>
          <a:off x="11649075" y="1552575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495300</xdr:colOff>
      <xdr:row>4</xdr:row>
      <xdr:rowOff>114300</xdr:rowOff>
    </xdr:from>
    <xdr:to>
      <xdr:col>2</xdr:col>
      <xdr:colOff>685800</xdr:colOff>
      <xdr:row>4</xdr:row>
      <xdr:rowOff>285750</xdr:rowOff>
    </xdr:to>
    <xdr:sp macro="" textlink="">
      <xdr:nvSpPr>
        <xdr:cNvPr id="12" name="AutoShape 68"/>
        <xdr:cNvSpPr>
          <a:spLocks noChangeArrowheads="1"/>
        </xdr:cNvSpPr>
      </xdr:nvSpPr>
      <xdr:spPr bwMode="auto">
        <a:xfrm>
          <a:off x="3648075" y="160020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438150</xdr:colOff>
      <xdr:row>4</xdr:row>
      <xdr:rowOff>95250</xdr:rowOff>
    </xdr:from>
    <xdr:to>
      <xdr:col>3</xdr:col>
      <xdr:colOff>628650</xdr:colOff>
      <xdr:row>4</xdr:row>
      <xdr:rowOff>266700</xdr:rowOff>
    </xdr:to>
    <xdr:sp macro="" textlink="">
      <xdr:nvSpPr>
        <xdr:cNvPr id="13" name="AutoShape 68"/>
        <xdr:cNvSpPr>
          <a:spLocks noChangeArrowheads="1"/>
        </xdr:cNvSpPr>
      </xdr:nvSpPr>
      <xdr:spPr bwMode="auto">
        <a:xfrm>
          <a:off x="4581525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390525</xdr:colOff>
      <xdr:row>4</xdr:row>
      <xdr:rowOff>95250</xdr:rowOff>
    </xdr:from>
    <xdr:to>
      <xdr:col>4</xdr:col>
      <xdr:colOff>581025</xdr:colOff>
      <xdr:row>4</xdr:row>
      <xdr:rowOff>266700</xdr:rowOff>
    </xdr:to>
    <xdr:sp macro="" textlink="">
      <xdr:nvSpPr>
        <xdr:cNvPr id="14" name="AutoShape 68"/>
        <xdr:cNvSpPr>
          <a:spLocks noChangeArrowheads="1"/>
        </xdr:cNvSpPr>
      </xdr:nvSpPr>
      <xdr:spPr bwMode="auto">
        <a:xfrm>
          <a:off x="5448300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333375</xdr:colOff>
      <xdr:row>4</xdr:row>
      <xdr:rowOff>95250</xdr:rowOff>
    </xdr:from>
    <xdr:to>
      <xdr:col>5</xdr:col>
      <xdr:colOff>523875</xdr:colOff>
      <xdr:row>4</xdr:row>
      <xdr:rowOff>266700</xdr:rowOff>
    </xdr:to>
    <xdr:sp macro="" textlink="">
      <xdr:nvSpPr>
        <xdr:cNvPr id="15" name="AutoShape 68"/>
        <xdr:cNvSpPr>
          <a:spLocks noChangeArrowheads="1"/>
        </xdr:cNvSpPr>
      </xdr:nvSpPr>
      <xdr:spPr bwMode="auto">
        <a:xfrm>
          <a:off x="6334125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352425</xdr:colOff>
      <xdr:row>4</xdr:row>
      <xdr:rowOff>95250</xdr:rowOff>
    </xdr:from>
    <xdr:to>
      <xdr:col>6</xdr:col>
      <xdr:colOff>542925</xdr:colOff>
      <xdr:row>4</xdr:row>
      <xdr:rowOff>266700</xdr:rowOff>
    </xdr:to>
    <xdr:sp macro="" textlink="">
      <xdr:nvSpPr>
        <xdr:cNvPr id="16" name="AutoShape 68"/>
        <xdr:cNvSpPr>
          <a:spLocks noChangeArrowheads="1"/>
        </xdr:cNvSpPr>
      </xdr:nvSpPr>
      <xdr:spPr bwMode="auto">
        <a:xfrm>
          <a:off x="7210425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323850</xdr:colOff>
      <xdr:row>4</xdr:row>
      <xdr:rowOff>85725</xdr:rowOff>
    </xdr:from>
    <xdr:to>
      <xdr:col>7</xdr:col>
      <xdr:colOff>514350</xdr:colOff>
      <xdr:row>4</xdr:row>
      <xdr:rowOff>257175</xdr:rowOff>
    </xdr:to>
    <xdr:sp macro="" textlink="">
      <xdr:nvSpPr>
        <xdr:cNvPr id="17" name="AutoShape 68"/>
        <xdr:cNvSpPr>
          <a:spLocks noChangeArrowheads="1"/>
        </xdr:cNvSpPr>
      </xdr:nvSpPr>
      <xdr:spPr bwMode="auto">
        <a:xfrm>
          <a:off x="8067675" y="1571625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352425</xdr:colOff>
      <xdr:row>4</xdr:row>
      <xdr:rowOff>85725</xdr:rowOff>
    </xdr:from>
    <xdr:to>
      <xdr:col>8</xdr:col>
      <xdr:colOff>542925</xdr:colOff>
      <xdr:row>4</xdr:row>
      <xdr:rowOff>257175</xdr:rowOff>
    </xdr:to>
    <xdr:sp macro="" textlink="">
      <xdr:nvSpPr>
        <xdr:cNvPr id="18" name="AutoShape 68"/>
        <xdr:cNvSpPr>
          <a:spLocks noChangeArrowheads="1"/>
        </xdr:cNvSpPr>
      </xdr:nvSpPr>
      <xdr:spPr bwMode="auto">
        <a:xfrm>
          <a:off x="8982075" y="1571625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371475</xdr:colOff>
      <xdr:row>4</xdr:row>
      <xdr:rowOff>95250</xdr:rowOff>
    </xdr:from>
    <xdr:to>
      <xdr:col>9</xdr:col>
      <xdr:colOff>561975</xdr:colOff>
      <xdr:row>4</xdr:row>
      <xdr:rowOff>266700</xdr:rowOff>
    </xdr:to>
    <xdr:sp macro="" textlink="">
      <xdr:nvSpPr>
        <xdr:cNvPr id="19" name="AutoShape 68"/>
        <xdr:cNvSpPr>
          <a:spLocks noChangeArrowheads="1"/>
        </xdr:cNvSpPr>
      </xdr:nvSpPr>
      <xdr:spPr bwMode="auto">
        <a:xfrm>
          <a:off x="9886950" y="1581150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361950</xdr:colOff>
      <xdr:row>4</xdr:row>
      <xdr:rowOff>85725</xdr:rowOff>
    </xdr:from>
    <xdr:to>
      <xdr:col>10</xdr:col>
      <xdr:colOff>552450</xdr:colOff>
      <xdr:row>4</xdr:row>
      <xdr:rowOff>257175</xdr:rowOff>
    </xdr:to>
    <xdr:sp macro="" textlink="">
      <xdr:nvSpPr>
        <xdr:cNvPr id="20" name="AutoShape 68"/>
        <xdr:cNvSpPr>
          <a:spLocks noChangeArrowheads="1"/>
        </xdr:cNvSpPr>
      </xdr:nvSpPr>
      <xdr:spPr bwMode="auto">
        <a:xfrm>
          <a:off x="10763250" y="1571625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361950</xdr:colOff>
      <xdr:row>4</xdr:row>
      <xdr:rowOff>66675</xdr:rowOff>
    </xdr:from>
    <xdr:to>
      <xdr:col>11</xdr:col>
      <xdr:colOff>552450</xdr:colOff>
      <xdr:row>4</xdr:row>
      <xdr:rowOff>238125</xdr:rowOff>
    </xdr:to>
    <xdr:sp macro="" textlink="">
      <xdr:nvSpPr>
        <xdr:cNvPr id="21" name="AutoShape 68"/>
        <xdr:cNvSpPr>
          <a:spLocks noChangeArrowheads="1"/>
        </xdr:cNvSpPr>
      </xdr:nvSpPr>
      <xdr:spPr bwMode="auto">
        <a:xfrm>
          <a:off x="11649075" y="1552575"/>
          <a:ext cx="190500" cy="1714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eaVert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workbookViewId="0">
      <selection activeCell="B1" sqref="B1"/>
    </sheetView>
  </sheetViews>
  <sheetFormatPr defaultRowHeight="15" customHeight="1" x14ac:dyDescent="0.2"/>
  <cols>
    <col min="1" max="1" width="3.28515625" style="22" customWidth="1"/>
    <col min="2" max="2" width="44" style="22" customWidth="1"/>
    <col min="3" max="3" width="14.85546875" style="22" customWidth="1"/>
    <col min="4" max="4" width="13.7109375" style="22" customWidth="1"/>
    <col min="5" max="5" width="14.140625" style="22" customWidth="1"/>
    <col min="6" max="6" width="12.85546875" style="22" customWidth="1"/>
    <col min="7" max="8" width="13.28515625" style="22" customWidth="1"/>
    <col min="9" max="9" width="13.28515625" style="131" customWidth="1"/>
    <col min="10" max="10" width="13.28515625" style="130" customWidth="1"/>
    <col min="11" max="12" width="13.28515625" style="70" customWidth="1"/>
    <col min="13" max="16384" width="9.140625" style="22"/>
  </cols>
  <sheetData>
    <row r="1" spans="2:13" ht="35.25" customHeight="1" x14ac:dyDescent="0.2">
      <c r="B1" s="83" t="s">
        <v>0</v>
      </c>
      <c r="C1" s="52" t="s">
        <v>303</v>
      </c>
      <c r="D1" s="83" t="s">
        <v>304</v>
      </c>
      <c r="E1" s="83" t="s">
        <v>305</v>
      </c>
      <c r="F1" s="83" t="s">
        <v>306</v>
      </c>
      <c r="G1" s="83" t="s">
        <v>295</v>
      </c>
      <c r="H1" s="83" t="s">
        <v>296</v>
      </c>
      <c r="I1" s="83" t="s">
        <v>297</v>
      </c>
      <c r="J1" s="83" t="s">
        <v>298</v>
      </c>
      <c r="K1" s="88" t="s">
        <v>299</v>
      </c>
      <c r="L1" s="69" t="s">
        <v>300</v>
      </c>
    </row>
    <row r="2" spans="2:13" ht="31.5" customHeight="1" x14ac:dyDescent="0.2">
      <c r="B2" s="58" t="s">
        <v>262</v>
      </c>
      <c r="C2" s="52">
        <v>723160</v>
      </c>
      <c r="D2" s="52">
        <v>38998</v>
      </c>
      <c r="E2" s="52">
        <v>109359</v>
      </c>
      <c r="F2" s="52">
        <v>359238</v>
      </c>
      <c r="G2" s="52">
        <f>F2-C2</f>
        <v>-363922</v>
      </c>
      <c r="H2" s="52">
        <f>F2-D2</f>
        <v>320240</v>
      </c>
      <c r="I2" s="101">
        <f>F2-E2</f>
        <v>249879</v>
      </c>
      <c r="J2" s="102">
        <f>F2/C2-1</f>
        <v>-0.50323856407987166</v>
      </c>
      <c r="K2" s="100">
        <f>F2/D2-1</f>
        <v>8.2117031642648346</v>
      </c>
      <c r="L2" s="100">
        <f>F2/E2-1</f>
        <v>2.2849422544097879</v>
      </c>
    </row>
    <row r="3" spans="2:13" ht="19.5" customHeight="1" x14ac:dyDescent="0.2">
      <c r="B3" s="59" t="s">
        <v>257</v>
      </c>
      <c r="C3" s="53">
        <v>104451</v>
      </c>
      <c r="D3" s="53">
        <v>2640</v>
      </c>
      <c r="E3" s="53">
        <v>4604</v>
      </c>
      <c r="F3" s="53">
        <v>39442</v>
      </c>
      <c r="G3" s="53">
        <f>F3-C3</f>
        <v>-65009</v>
      </c>
      <c r="H3" s="53">
        <f>F3-D3</f>
        <v>36802</v>
      </c>
      <c r="I3" s="103">
        <f>F3-E3</f>
        <v>34838</v>
      </c>
      <c r="J3" s="104">
        <f>F3/C3-1</f>
        <v>-0.62238753099539501</v>
      </c>
      <c r="K3" s="104">
        <f t="shared" ref="K3:K4" si="0">F3/D3-1</f>
        <v>13.940151515151515</v>
      </c>
      <c r="L3" s="104">
        <f t="shared" ref="L3:L4" si="1">F3/E3-1</f>
        <v>7.5668983492615123</v>
      </c>
    </row>
    <row r="4" spans="2:13" ht="30.75" customHeight="1" x14ac:dyDescent="0.2">
      <c r="B4" s="60" t="s">
        <v>263</v>
      </c>
      <c r="C4" s="31">
        <v>618709</v>
      </c>
      <c r="D4" s="31">
        <v>36358</v>
      </c>
      <c r="E4" s="31">
        <v>104755</v>
      </c>
      <c r="F4" s="31">
        <v>319796</v>
      </c>
      <c r="G4" s="31">
        <f>F4-C4</f>
        <v>-298913</v>
      </c>
      <c r="H4" s="31">
        <f>F4-D4</f>
        <v>283438</v>
      </c>
      <c r="I4" s="105">
        <f>F4-E4</f>
        <v>215041</v>
      </c>
      <c r="J4" s="106">
        <f>F4/C4-1</f>
        <v>-0.48312373021889132</v>
      </c>
      <c r="K4" s="106">
        <f t="shared" si="0"/>
        <v>7.7957533417679734</v>
      </c>
      <c r="L4" s="106">
        <f t="shared" si="1"/>
        <v>2.0527993890506422</v>
      </c>
    </row>
    <row r="5" spans="2:13" ht="30.75" customHeight="1" x14ac:dyDescent="0.2">
      <c r="B5" s="61" t="s">
        <v>259</v>
      </c>
      <c r="C5" s="31"/>
      <c r="D5" s="31"/>
      <c r="E5" s="31"/>
      <c r="F5" s="31"/>
      <c r="G5" s="31"/>
      <c r="H5" s="31"/>
      <c r="I5" s="105"/>
      <c r="J5" s="106"/>
      <c r="K5" s="106"/>
      <c r="L5" s="106"/>
      <c r="M5" s="71"/>
    </row>
    <row r="6" spans="2:13" ht="15" customHeight="1" x14ac:dyDescent="0.2">
      <c r="B6" s="137" t="s">
        <v>3</v>
      </c>
      <c r="C6" s="32">
        <v>546793</v>
      </c>
      <c r="D6" s="32">
        <v>34050</v>
      </c>
      <c r="E6" s="120">
        <v>87336</v>
      </c>
      <c r="F6" s="120">
        <v>251703</v>
      </c>
      <c r="G6" s="32">
        <f t="shared" ref="G6:G67" si="2">F6-C6</f>
        <v>-295090</v>
      </c>
      <c r="H6" s="32">
        <f t="shared" ref="H6:H67" si="3">F6-D6</f>
        <v>217653</v>
      </c>
      <c r="I6" s="120">
        <f t="shared" ref="I6:I67" si="4">F6-E6</f>
        <v>164367</v>
      </c>
      <c r="J6" s="121">
        <f t="shared" ref="J6:J67" si="5">F6/C6-1</f>
        <v>-0.53967406312809418</v>
      </c>
      <c r="K6" s="121">
        <f t="shared" ref="K6:K67" si="6">F6/D6-1</f>
        <v>6.3921585903083704</v>
      </c>
      <c r="L6" s="122">
        <f t="shared" ref="L6:L67" si="7">F6/E6-1</f>
        <v>1.8820074196207748</v>
      </c>
    </row>
    <row r="7" spans="2:13" x14ac:dyDescent="0.2">
      <c r="B7" s="138" t="s">
        <v>217</v>
      </c>
      <c r="C7" s="134">
        <v>427195</v>
      </c>
      <c r="D7" s="134">
        <v>17888</v>
      </c>
      <c r="E7" s="134">
        <v>50880</v>
      </c>
      <c r="F7" s="134">
        <v>159248</v>
      </c>
      <c r="G7" s="134">
        <f t="shared" si="2"/>
        <v>-267947</v>
      </c>
      <c r="H7" s="134">
        <f t="shared" si="3"/>
        <v>141360</v>
      </c>
      <c r="I7" s="134">
        <f t="shared" si="4"/>
        <v>108368</v>
      </c>
      <c r="J7" s="135">
        <f t="shared" si="5"/>
        <v>-0.62722410140568119</v>
      </c>
      <c r="K7" s="135">
        <f t="shared" si="6"/>
        <v>7.9025044722719144</v>
      </c>
      <c r="L7" s="135">
        <f t="shared" si="7"/>
        <v>2.1298742138364779</v>
      </c>
    </row>
    <row r="8" spans="2:13" ht="14.25" customHeight="1" x14ac:dyDescent="0.2">
      <c r="B8" s="145" t="s">
        <v>144</v>
      </c>
      <c r="C8" s="33">
        <v>98572</v>
      </c>
      <c r="D8" s="33">
        <v>7803</v>
      </c>
      <c r="E8" s="33">
        <v>9863</v>
      </c>
      <c r="F8" s="33">
        <v>42606</v>
      </c>
      <c r="G8" s="33">
        <f t="shared" ref="G8:G27" si="8">F8-C8</f>
        <v>-55966</v>
      </c>
      <c r="H8" s="33">
        <f t="shared" ref="H8:H27" si="9">F8-D8</f>
        <v>34803</v>
      </c>
      <c r="I8" s="33">
        <f t="shared" ref="I8:I27" si="10">F8-E8</f>
        <v>32743</v>
      </c>
      <c r="J8" s="123">
        <f t="shared" ref="J8:J27" si="11">F8/C8-1</f>
        <v>-0.56776772308566326</v>
      </c>
      <c r="K8" s="123">
        <f t="shared" ref="K8:K27" si="12">F8/D8-1</f>
        <v>4.4602076124567471</v>
      </c>
      <c r="L8" s="123">
        <f t="shared" ref="L8:L27" si="13">F8/E8-1</f>
        <v>3.3197809996958325</v>
      </c>
    </row>
    <row r="9" spans="2:13" ht="12" x14ac:dyDescent="0.2">
      <c r="B9" s="139" t="s">
        <v>139</v>
      </c>
      <c r="C9" s="33">
        <v>105962</v>
      </c>
      <c r="D9" s="33">
        <v>3276</v>
      </c>
      <c r="E9" s="33">
        <v>5704</v>
      </c>
      <c r="F9" s="33">
        <v>12634</v>
      </c>
      <c r="G9" s="33">
        <f t="shared" si="8"/>
        <v>-93328</v>
      </c>
      <c r="H9" s="33">
        <f t="shared" si="9"/>
        <v>9358</v>
      </c>
      <c r="I9" s="33">
        <f t="shared" si="10"/>
        <v>6930</v>
      </c>
      <c r="J9" s="123">
        <f t="shared" si="11"/>
        <v>-0.88076857741454484</v>
      </c>
      <c r="K9" s="123">
        <f t="shared" si="12"/>
        <v>2.8565323565323566</v>
      </c>
      <c r="L9" s="123">
        <f t="shared" si="13"/>
        <v>1.2149368863955119</v>
      </c>
    </row>
    <row r="10" spans="2:13" ht="12" x14ac:dyDescent="0.2">
      <c r="B10" s="139" t="s">
        <v>140</v>
      </c>
      <c r="C10" s="33">
        <v>4099</v>
      </c>
      <c r="D10" s="33">
        <v>743</v>
      </c>
      <c r="E10" s="33">
        <v>2349</v>
      </c>
      <c r="F10" s="33">
        <v>9780</v>
      </c>
      <c r="G10" s="33">
        <f t="shared" si="8"/>
        <v>5681</v>
      </c>
      <c r="H10" s="33">
        <f t="shared" si="9"/>
        <v>9037</v>
      </c>
      <c r="I10" s="33">
        <f t="shared" si="10"/>
        <v>7431</v>
      </c>
      <c r="J10" s="123">
        <f t="shared" si="11"/>
        <v>1.3859477921444254</v>
      </c>
      <c r="K10" s="123">
        <f t="shared" si="12"/>
        <v>12.162853297442799</v>
      </c>
      <c r="L10" s="123">
        <f t="shared" si="13"/>
        <v>3.1634738186462323</v>
      </c>
    </row>
    <row r="11" spans="2:13" ht="15" customHeight="1" x14ac:dyDescent="0.2">
      <c r="B11" s="144" t="s">
        <v>2</v>
      </c>
      <c r="C11" s="33">
        <v>912</v>
      </c>
      <c r="D11" s="33">
        <v>207</v>
      </c>
      <c r="E11" s="33">
        <v>252</v>
      </c>
      <c r="F11" s="33">
        <v>549</v>
      </c>
      <c r="G11" s="33">
        <f t="shared" si="8"/>
        <v>-363</v>
      </c>
      <c r="H11" s="33">
        <f t="shared" si="9"/>
        <v>342</v>
      </c>
      <c r="I11" s="33">
        <f t="shared" si="10"/>
        <v>297</v>
      </c>
      <c r="J11" s="123">
        <f t="shared" si="11"/>
        <v>-0.39802631578947367</v>
      </c>
      <c r="K11" s="123">
        <f t="shared" si="12"/>
        <v>1.652173913043478</v>
      </c>
      <c r="L11" s="123">
        <f t="shared" si="13"/>
        <v>1.1785714285714284</v>
      </c>
    </row>
    <row r="12" spans="2:13" ht="15" customHeight="1" x14ac:dyDescent="0.2">
      <c r="B12" s="146" t="s">
        <v>11</v>
      </c>
      <c r="C12" s="33">
        <v>1269</v>
      </c>
      <c r="D12" s="33">
        <v>59</v>
      </c>
      <c r="E12" s="33">
        <v>186</v>
      </c>
      <c r="F12" s="33">
        <v>670</v>
      </c>
      <c r="G12" s="33">
        <f t="shared" si="8"/>
        <v>-599</v>
      </c>
      <c r="H12" s="33">
        <f t="shared" si="9"/>
        <v>611</v>
      </c>
      <c r="I12" s="33">
        <f t="shared" si="10"/>
        <v>484</v>
      </c>
      <c r="J12" s="123">
        <f t="shared" si="11"/>
        <v>-0.47202521670606779</v>
      </c>
      <c r="K12" s="123">
        <f t="shared" si="12"/>
        <v>10.35593220338983</v>
      </c>
      <c r="L12" s="123">
        <f t="shared" si="13"/>
        <v>2.6021505376344085</v>
      </c>
    </row>
    <row r="13" spans="2:13" ht="15" customHeight="1" x14ac:dyDescent="0.2">
      <c r="B13" s="140" t="s">
        <v>4</v>
      </c>
      <c r="C13" s="33">
        <v>858</v>
      </c>
      <c r="D13" s="33">
        <v>7</v>
      </c>
      <c r="E13" s="33">
        <v>127</v>
      </c>
      <c r="F13" s="33">
        <v>541</v>
      </c>
      <c r="G13" s="33">
        <f t="shared" si="8"/>
        <v>-317</v>
      </c>
      <c r="H13" s="33">
        <f t="shared" si="9"/>
        <v>534</v>
      </c>
      <c r="I13" s="33">
        <f t="shared" si="10"/>
        <v>414</v>
      </c>
      <c r="J13" s="123">
        <f t="shared" si="11"/>
        <v>-0.36946386946386944</v>
      </c>
      <c r="K13" s="123">
        <f t="shared" si="12"/>
        <v>76.285714285714292</v>
      </c>
      <c r="L13" s="123">
        <f t="shared" si="13"/>
        <v>3.2598425196850398</v>
      </c>
    </row>
    <row r="14" spans="2:13" ht="15" customHeight="1" x14ac:dyDescent="0.2">
      <c r="B14" s="144" t="s">
        <v>10</v>
      </c>
      <c r="C14" s="33">
        <v>626</v>
      </c>
      <c r="D14" s="33">
        <v>6</v>
      </c>
      <c r="E14" s="33">
        <v>88</v>
      </c>
      <c r="F14" s="33">
        <v>395</v>
      </c>
      <c r="G14" s="33">
        <f t="shared" si="8"/>
        <v>-231</v>
      </c>
      <c r="H14" s="33">
        <f t="shared" si="9"/>
        <v>389</v>
      </c>
      <c r="I14" s="33">
        <f t="shared" si="10"/>
        <v>307</v>
      </c>
      <c r="J14" s="123">
        <f t="shared" si="11"/>
        <v>-0.36900958466453671</v>
      </c>
      <c r="K14" s="123">
        <f t="shared" si="12"/>
        <v>64.833333333333329</v>
      </c>
      <c r="L14" s="123">
        <f t="shared" si="13"/>
        <v>3.4886363636363633</v>
      </c>
    </row>
    <row r="15" spans="2:13" ht="15" customHeight="1" x14ac:dyDescent="0.2">
      <c r="B15" s="146" t="s">
        <v>148</v>
      </c>
      <c r="C15" s="33">
        <v>7352</v>
      </c>
      <c r="D15" s="33">
        <v>374</v>
      </c>
      <c r="E15" s="33">
        <v>4664</v>
      </c>
      <c r="F15" s="33">
        <v>10965</v>
      </c>
      <c r="G15" s="33">
        <f t="shared" si="8"/>
        <v>3613</v>
      </c>
      <c r="H15" s="33">
        <f t="shared" si="9"/>
        <v>10591</v>
      </c>
      <c r="I15" s="33">
        <f t="shared" si="10"/>
        <v>6301</v>
      </c>
      <c r="J15" s="123">
        <f t="shared" si="11"/>
        <v>0.49143090315560389</v>
      </c>
      <c r="K15" s="123">
        <f t="shared" si="12"/>
        <v>28.318181818181817</v>
      </c>
      <c r="L15" s="123">
        <f t="shared" si="13"/>
        <v>1.3509862778730701</v>
      </c>
    </row>
    <row r="16" spans="2:13" ht="15" customHeight="1" x14ac:dyDescent="0.2">
      <c r="B16" s="146" t="s">
        <v>241</v>
      </c>
      <c r="C16" s="33">
        <v>1031</v>
      </c>
      <c r="D16" s="33">
        <v>70</v>
      </c>
      <c r="E16" s="33">
        <v>401</v>
      </c>
      <c r="F16" s="33">
        <v>1195</v>
      </c>
      <c r="G16" s="33">
        <f t="shared" si="8"/>
        <v>164</v>
      </c>
      <c r="H16" s="33">
        <f t="shared" si="9"/>
        <v>1125</v>
      </c>
      <c r="I16" s="33">
        <f t="shared" si="10"/>
        <v>794</v>
      </c>
      <c r="J16" s="123">
        <f t="shared" si="11"/>
        <v>0.15906886517943741</v>
      </c>
      <c r="K16" s="123">
        <f t="shared" si="12"/>
        <v>16.071428571428573</v>
      </c>
      <c r="L16" s="123">
        <f t="shared" si="13"/>
        <v>1.9800498753117206</v>
      </c>
    </row>
    <row r="17" spans="2:12" ht="12" x14ac:dyDescent="0.2">
      <c r="B17" s="142" t="s">
        <v>5</v>
      </c>
      <c r="C17" s="33">
        <v>1960</v>
      </c>
      <c r="D17" s="33">
        <v>17</v>
      </c>
      <c r="E17" s="33">
        <v>317</v>
      </c>
      <c r="F17" s="33">
        <v>1375</v>
      </c>
      <c r="G17" s="33">
        <f t="shared" si="8"/>
        <v>-585</v>
      </c>
      <c r="H17" s="33">
        <f t="shared" si="9"/>
        <v>1358</v>
      </c>
      <c r="I17" s="33">
        <f t="shared" si="10"/>
        <v>1058</v>
      </c>
      <c r="J17" s="123">
        <f t="shared" si="11"/>
        <v>-0.29846938775510201</v>
      </c>
      <c r="K17" s="123">
        <f t="shared" si="12"/>
        <v>79.882352941176464</v>
      </c>
      <c r="L17" s="123">
        <f t="shared" si="13"/>
        <v>3.3375394321766558</v>
      </c>
    </row>
    <row r="18" spans="2:12" ht="12" x14ac:dyDescent="0.2">
      <c r="B18" s="142" t="s">
        <v>6</v>
      </c>
      <c r="C18" s="33">
        <v>1893</v>
      </c>
      <c r="D18" s="33">
        <v>22</v>
      </c>
      <c r="E18" s="33">
        <v>389</v>
      </c>
      <c r="F18" s="33">
        <v>1100</v>
      </c>
      <c r="G18" s="33">
        <f t="shared" si="8"/>
        <v>-793</v>
      </c>
      <c r="H18" s="33">
        <f t="shared" si="9"/>
        <v>1078</v>
      </c>
      <c r="I18" s="33">
        <f t="shared" si="10"/>
        <v>711</v>
      </c>
      <c r="J18" s="123">
        <f t="shared" si="11"/>
        <v>-0.41891178024300058</v>
      </c>
      <c r="K18" s="123">
        <f t="shared" si="12"/>
        <v>49</v>
      </c>
      <c r="L18" s="123">
        <f t="shared" si="13"/>
        <v>1.8277634961439588</v>
      </c>
    </row>
    <row r="19" spans="2:12" ht="12" x14ac:dyDescent="0.2">
      <c r="B19" s="141" t="s">
        <v>142</v>
      </c>
      <c r="C19" s="33">
        <v>594</v>
      </c>
      <c r="D19" s="33">
        <v>70</v>
      </c>
      <c r="E19" s="33">
        <v>145</v>
      </c>
      <c r="F19" s="33">
        <v>717</v>
      </c>
      <c r="G19" s="33">
        <f t="shared" si="8"/>
        <v>123</v>
      </c>
      <c r="H19" s="33">
        <f t="shared" si="9"/>
        <v>647</v>
      </c>
      <c r="I19" s="33">
        <f t="shared" si="10"/>
        <v>572</v>
      </c>
      <c r="J19" s="123">
        <f t="shared" si="11"/>
        <v>0.20707070707070696</v>
      </c>
      <c r="K19" s="123">
        <f t="shared" si="12"/>
        <v>9.242857142857142</v>
      </c>
      <c r="L19" s="123">
        <f t="shared" si="13"/>
        <v>3.9448275862068964</v>
      </c>
    </row>
    <row r="20" spans="2:12" ht="12" x14ac:dyDescent="0.2">
      <c r="B20" s="144" t="s">
        <v>7</v>
      </c>
      <c r="C20" s="33">
        <v>9092</v>
      </c>
      <c r="D20" s="33">
        <v>8</v>
      </c>
      <c r="E20" s="33">
        <v>837</v>
      </c>
      <c r="F20" s="33">
        <v>3388</v>
      </c>
      <c r="G20" s="33">
        <f t="shared" si="8"/>
        <v>-5704</v>
      </c>
      <c r="H20" s="33">
        <f t="shared" si="9"/>
        <v>3380</v>
      </c>
      <c r="I20" s="33">
        <f t="shared" si="10"/>
        <v>2551</v>
      </c>
      <c r="J20" s="123">
        <f t="shared" si="11"/>
        <v>-0.62736471623405188</v>
      </c>
      <c r="K20" s="123">
        <f t="shared" si="12"/>
        <v>422.5</v>
      </c>
      <c r="L20" s="123">
        <f t="shared" si="13"/>
        <v>3.0477897252090802</v>
      </c>
    </row>
    <row r="21" spans="2:12" ht="12" x14ac:dyDescent="0.2">
      <c r="B21" s="143" t="s">
        <v>8</v>
      </c>
      <c r="C21" s="33">
        <v>582</v>
      </c>
      <c r="D21" s="33">
        <v>12</v>
      </c>
      <c r="E21" s="33">
        <v>124</v>
      </c>
      <c r="F21" s="33">
        <v>397</v>
      </c>
      <c r="G21" s="33">
        <f t="shared" si="8"/>
        <v>-185</v>
      </c>
      <c r="H21" s="33">
        <f t="shared" si="9"/>
        <v>385</v>
      </c>
      <c r="I21" s="33">
        <f t="shared" si="10"/>
        <v>273</v>
      </c>
      <c r="J21" s="123">
        <f t="shared" si="11"/>
        <v>-0.31786941580756012</v>
      </c>
      <c r="K21" s="123">
        <f t="shared" si="12"/>
        <v>32.083333333333336</v>
      </c>
      <c r="L21" s="123">
        <f t="shared" si="13"/>
        <v>2.2016129032258065</v>
      </c>
    </row>
    <row r="22" spans="2:12" ht="12" x14ac:dyDescent="0.2">
      <c r="B22" s="145" t="s">
        <v>143</v>
      </c>
      <c r="C22" s="33">
        <v>172217</v>
      </c>
      <c r="D22" s="33">
        <v>3777</v>
      </c>
      <c r="E22" s="33">
        <v>10818</v>
      </c>
      <c r="F22" s="33">
        <v>51561</v>
      </c>
      <c r="G22" s="33">
        <f t="shared" si="8"/>
        <v>-120656</v>
      </c>
      <c r="H22" s="33">
        <f t="shared" si="9"/>
        <v>47784</v>
      </c>
      <c r="I22" s="33">
        <f t="shared" si="10"/>
        <v>40743</v>
      </c>
      <c r="J22" s="123">
        <f t="shared" si="11"/>
        <v>-0.70060446994199177</v>
      </c>
      <c r="K22" s="123">
        <f t="shared" si="12"/>
        <v>12.651310563939635</v>
      </c>
      <c r="L22" s="123">
        <f t="shared" si="13"/>
        <v>3.766222961730449</v>
      </c>
    </row>
    <row r="23" spans="2:12" ht="12" x14ac:dyDescent="0.2">
      <c r="B23" s="144" t="s">
        <v>9</v>
      </c>
      <c r="C23" s="33">
        <v>621</v>
      </c>
      <c r="D23" s="33">
        <v>4</v>
      </c>
      <c r="E23" s="33">
        <v>23</v>
      </c>
      <c r="F23" s="33">
        <v>276</v>
      </c>
      <c r="G23" s="33">
        <f t="shared" si="8"/>
        <v>-345</v>
      </c>
      <c r="H23" s="33">
        <f t="shared" si="9"/>
        <v>272</v>
      </c>
      <c r="I23" s="33">
        <f t="shared" si="10"/>
        <v>253</v>
      </c>
      <c r="J23" s="123">
        <f t="shared" si="11"/>
        <v>-0.55555555555555558</v>
      </c>
      <c r="K23" s="123">
        <f t="shared" si="12"/>
        <v>68</v>
      </c>
      <c r="L23" s="123">
        <f t="shared" si="13"/>
        <v>11</v>
      </c>
    </row>
    <row r="24" spans="2:12" ht="12" x14ac:dyDescent="0.2">
      <c r="B24" s="145" t="s">
        <v>145</v>
      </c>
      <c r="C24" s="33">
        <v>443</v>
      </c>
      <c r="D24" s="33">
        <v>85</v>
      </c>
      <c r="E24" s="33">
        <v>482</v>
      </c>
      <c r="F24" s="33">
        <v>588</v>
      </c>
      <c r="G24" s="33">
        <f t="shared" si="8"/>
        <v>145</v>
      </c>
      <c r="H24" s="33">
        <f t="shared" si="9"/>
        <v>503</v>
      </c>
      <c r="I24" s="33">
        <f t="shared" si="10"/>
        <v>106</v>
      </c>
      <c r="J24" s="123">
        <f t="shared" si="11"/>
        <v>0.32731376975169302</v>
      </c>
      <c r="K24" s="123">
        <f t="shared" si="12"/>
        <v>5.9176470588235297</v>
      </c>
      <c r="L24" s="123">
        <f t="shared" si="13"/>
        <v>0.21991701244813289</v>
      </c>
    </row>
    <row r="25" spans="2:12" ht="12" x14ac:dyDescent="0.2">
      <c r="B25" s="145" t="s">
        <v>141</v>
      </c>
      <c r="C25" s="33">
        <v>1128</v>
      </c>
      <c r="D25" s="33">
        <v>25</v>
      </c>
      <c r="E25" s="33">
        <v>50</v>
      </c>
      <c r="F25" s="33">
        <v>225</v>
      </c>
      <c r="G25" s="33">
        <f t="shared" si="8"/>
        <v>-903</v>
      </c>
      <c r="H25" s="33">
        <f t="shared" si="9"/>
        <v>200</v>
      </c>
      <c r="I25" s="33">
        <f t="shared" si="10"/>
        <v>175</v>
      </c>
      <c r="J25" s="123">
        <f t="shared" si="11"/>
        <v>-0.80053191489361697</v>
      </c>
      <c r="K25" s="123">
        <f t="shared" si="12"/>
        <v>8</v>
      </c>
      <c r="L25" s="123">
        <f t="shared" si="13"/>
        <v>3.5</v>
      </c>
    </row>
    <row r="26" spans="2:12" ht="12" x14ac:dyDescent="0.2">
      <c r="B26" s="145" t="s">
        <v>147</v>
      </c>
      <c r="C26" s="33">
        <v>16864</v>
      </c>
      <c r="D26" s="33">
        <v>1003</v>
      </c>
      <c r="E26" s="33">
        <v>11533</v>
      </c>
      <c r="F26" s="33">
        <v>15005</v>
      </c>
      <c r="G26" s="33">
        <f t="shared" si="8"/>
        <v>-1859</v>
      </c>
      <c r="H26" s="33">
        <f t="shared" si="9"/>
        <v>14002</v>
      </c>
      <c r="I26" s="33">
        <f t="shared" si="10"/>
        <v>3472</v>
      </c>
      <c r="J26" s="123">
        <f t="shared" si="11"/>
        <v>-0.11023481973434535</v>
      </c>
      <c r="K26" s="123">
        <f t="shared" si="12"/>
        <v>13.960119641076769</v>
      </c>
      <c r="L26" s="123">
        <f t="shared" si="13"/>
        <v>0.30104916327061471</v>
      </c>
    </row>
    <row r="27" spans="2:12" ht="12" x14ac:dyDescent="0.2">
      <c r="B27" s="144" t="s">
        <v>146</v>
      </c>
      <c r="C27" s="33">
        <v>1120</v>
      </c>
      <c r="D27" s="33">
        <v>320</v>
      </c>
      <c r="E27" s="33">
        <v>2528</v>
      </c>
      <c r="F27" s="33">
        <v>5281</v>
      </c>
      <c r="G27" s="33">
        <f t="shared" si="8"/>
        <v>4161</v>
      </c>
      <c r="H27" s="33">
        <f t="shared" si="9"/>
        <v>4961</v>
      </c>
      <c r="I27" s="33">
        <f t="shared" si="10"/>
        <v>2753</v>
      </c>
      <c r="J27" s="123">
        <f t="shared" si="11"/>
        <v>3.715178571428571</v>
      </c>
      <c r="K27" s="123">
        <f t="shared" si="12"/>
        <v>15.503125000000001</v>
      </c>
      <c r="L27" s="123">
        <f t="shared" si="13"/>
        <v>1.0890031645569622</v>
      </c>
    </row>
    <row r="28" spans="2:12" x14ac:dyDescent="0.2">
      <c r="B28" s="147" t="s">
        <v>12</v>
      </c>
      <c r="C28" s="134">
        <v>7209</v>
      </c>
      <c r="D28" s="134">
        <v>55</v>
      </c>
      <c r="E28" s="134">
        <v>898</v>
      </c>
      <c r="F28" s="134">
        <v>3107</v>
      </c>
      <c r="G28" s="134">
        <f t="shared" si="2"/>
        <v>-4102</v>
      </c>
      <c r="H28" s="134">
        <f t="shared" si="3"/>
        <v>3052</v>
      </c>
      <c r="I28" s="134">
        <f t="shared" si="4"/>
        <v>2209</v>
      </c>
      <c r="J28" s="135">
        <f t="shared" si="5"/>
        <v>-0.56901095852406713</v>
      </c>
      <c r="K28" s="135">
        <f t="shared" si="6"/>
        <v>55.490909090909092</v>
      </c>
      <c r="L28" s="135">
        <f t="shared" si="7"/>
        <v>2.4599109131403116</v>
      </c>
    </row>
    <row r="29" spans="2:12" ht="12" x14ac:dyDescent="0.2">
      <c r="B29" s="153" t="s">
        <v>13</v>
      </c>
      <c r="C29" s="33">
        <v>406</v>
      </c>
      <c r="D29" s="33">
        <v>2</v>
      </c>
      <c r="E29" s="33">
        <v>48</v>
      </c>
      <c r="F29" s="33">
        <v>250</v>
      </c>
      <c r="G29" s="33">
        <f t="shared" ref="G29:G35" si="14">F29-C29</f>
        <v>-156</v>
      </c>
      <c r="H29" s="33">
        <f t="shared" ref="H29:H35" si="15">F29-D29</f>
        <v>248</v>
      </c>
      <c r="I29" s="33">
        <f t="shared" ref="I29:I35" si="16">F29-E29</f>
        <v>202</v>
      </c>
      <c r="J29" s="123">
        <f t="shared" ref="J29:J35" si="17">F29/C29-1</f>
        <v>-0.38423645320197042</v>
      </c>
      <c r="K29" s="123">
        <f>F29/D29-1</f>
        <v>124</v>
      </c>
      <c r="L29" s="123">
        <f t="shared" ref="L29:L35" si="18">F29/E29-1</f>
        <v>4.208333333333333</v>
      </c>
    </row>
    <row r="30" spans="2:12" ht="12" x14ac:dyDescent="0.2">
      <c r="B30" s="148" t="s">
        <v>302</v>
      </c>
      <c r="C30" s="33">
        <v>556</v>
      </c>
      <c r="D30" s="33">
        <v>1</v>
      </c>
      <c r="E30" s="33">
        <v>32</v>
      </c>
      <c r="F30" s="33">
        <v>161</v>
      </c>
      <c r="G30" s="33">
        <f t="shared" si="14"/>
        <v>-395</v>
      </c>
      <c r="H30" s="33">
        <f t="shared" si="15"/>
        <v>160</v>
      </c>
      <c r="I30" s="33">
        <f t="shared" si="16"/>
        <v>129</v>
      </c>
      <c r="J30" s="123">
        <f t="shared" si="17"/>
        <v>-0.71043165467625902</v>
      </c>
      <c r="K30" s="123">
        <f>F30/D30-1</f>
        <v>160</v>
      </c>
      <c r="L30" s="123">
        <f t="shared" si="18"/>
        <v>4.03125</v>
      </c>
    </row>
    <row r="31" spans="2:12" ht="12" x14ac:dyDescent="0.2">
      <c r="B31" s="149" t="s">
        <v>15</v>
      </c>
      <c r="C31" s="33">
        <v>21</v>
      </c>
      <c r="D31" s="33">
        <v>0</v>
      </c>
      <c r="E31" s="33">
        <v>2</v>
      </c>
      <c r="F31" s="33">
        <v>50</v>
      </c>
      <c r="G31" s="33">
        <f t="shared" si="14"/>
        <v>29</v>
      </c>
      <c r="H31" s="33">
        <f t="shared" si="15"/>
        <v>50</v>
      </c>
      <c r="I31" s="33">
        <f t="shared" si="16"/>
        <v>48</v>
      </c>
      <c r="J31" s="123">
        <f t="shared" si="17"/>
        <v>1.3809523809523809</v>
      </c>
      <c r="K31" s="123"/>
      <c r="L31" s="123">
        <f t="shared" si="18"/>
        <v>24</v>
      </c>
    </row>
    <row r="32" spans="2:12" ht="12" x14ac:dyDescent="0.2">
      <c r="B32" s="150" t="s">
        <v>14</v>
      </c>
      <c r="C32" s="33">
        <v>376</v>
      </c>
      <c r="D32" s="33">
        <v>3</v>
      </c>
      <c r="E32" s="33">
        <v>94</v>
      </c>
      <c r="F32" s="33">
        <v>238</v>
      </c>
      <c r="G32" s="33">
        <f t="shared" si="14"/>
        <v>-138</v>
      </c>
      <c r="H32" s="33">
        <f t="shared" si="15"/>
        <v>235</v>
      </c>
      <c r="I32" s="33">
        <f t="shared" si="16"/>
        <v>144</v>
      </c>
      <c r="J32" s="123">
        <f t="shared" si="17"/>
        <v>-0.36702127659574468</v>
      </c>
      <c r="K32" s="123">
        <f>F32/D32-1</f>
        <v>78.333333333333329</v>
      </c>
      <c r="L32" s="123">
        <f t="shared" si="18"/>
        <v>1.5319148936170213</v>
      </c>
    </row>
    <row r="33" spans="2:12" ht="12" x14ac:dyDescent="0.2">
      <c r="B33" s="151" t="s">
        <v>16</v>
      </c>
      <c r="C33" s="33">
        <v>620</v>
      </c>
      <c r="D33" s="33">
        <v>9</v>
      </c>
      <c r="E33" s="33">
        <v>19</v>
      </c>
      <c r="F33" s="33">
        <v>197</v>
      </c>
      <c r="G33" s="33">
        <f t="shared" si="14"/>
        <v>-423</v>
      </c>
      <c r="H33" s="33">
        <f t="shared" si="15"/>
        <v>188</v>
      </c>
      <c r="I33" s="33">
        <f t="shared" si="16"/>
        <v>178</v>
      </c>
      <c r="J33" s="123">
        <f t="shared" si="17"/>
        <v>-0.68225806451612903</v>
      </c>
      <c r="K33" s="123">
        <f>F33/D33-1</f>
        <v>20.888888888888889</v>
      </c>
      <c r="L33" s="123">
        <f t="shared" si="18"/>
        <v>9.3684210526315788</v>
      </c>
    </row>
    <row r="34" spans="2:12" ht="12" x14ac:dyDescent="0.2">
      <c r="B34" s="152" t="s">
        <v>18</v>
      </c>
      <c r="C34" s="33">
        <v>1013</v>
      </c>
      <c r="D34" s="33">
        <v>8</v>
      </c>
      <c r="E34" s="33">
        <v>87</v>
      </c>
      <c r="F34" s="33">
        <v>384</v>
      </c>
      <c r="G34" s="33">
        <f t="shared" si="14"/>
        <v>-629</v>
      </c>
      <c r="H34" s="33">
        <f t="shared" si="15"/>
        <v>376</v>
      </c>
      <c r="I34" s="33">
        <f t="shared" si="16"/>
        <v>297</v>
      </c>
      <c r="J34" s="123">
        <f t="shared" si="17"/>
        <v>-0.62092793682132275</v>
      </c>
      <c r="K34" s="123">
        <f>F34/D34-1</f>
        <v>47</v>
      </c>
      <c r="L34" s="123">
        <f t="shared" si="18"/>
        <v>3.4137931034482758</v>
      </c>
    </row>
    <row r="35" spans="2:12" ht="12" x14ac:dyDescent="0.2">
      <c r="B35" s="152" t="s">
        <v>198</v>
      </c>
      <c r="C35" s="33">
        <v>4217</v>
      </c>
      <c r="D35" s="33">
        <v>32</v>
      </c>
      <c r="E35" s="33">
        <v>616</v>
      </c>
      <c r="F35" s="33">
        <v>1827</v>
      </c>
      <c r="G35" s="33">
        <f t="shared" si="14"/>
        <v>-2390</v>
      </c>
      <c r="H35" s="33">
        <f t="shared" si="15"/>
        <v>1795</v>
      </c>
      <c r="I35" s="33">
        <f t="shared" si="16"/>
        <v>1211</v>
      </c>
      <c r="J35" s="123">
        <f t="shared" si="17"/>
        <v>-0.56675361631491583</v>
      </c>
      <c r="K35" s="123">
        <f>F35/D35-1</f>
        <v>56.09375</v>
      </c>
      <c r="L35" s="123">
        <f t="shared" si="18"/>
        <v>1.9659090909090908</v>
      </c>
    </row>
    <row r="36" spans="2:12" x14ac:dyDescent="0.2">
      <c r="B36" s="154" t="s">
        <v>19</v>
      </c>
      <c r="C36" s="134">
        <v>6395</v>
      </c>
      <c r="D36" s="134">
        <v>91</v>
      </c>
      <c r="E36" s="134">
        <v>733</v>
      </c>
      <c r="F36" s="134">
        <v>2914</v>
      </c>
      <c r="G36" s="134">
        <f t="shared" si="2"/>
        <v>-3481</v>
      </c>
      <c r="H36" s="134">
        <f t="shared" si="3"/>
        <v>2823</v>
      </c>
      <c r="I36" s="134">
        <f t="shared" si="4"/>
        <v>2181</v>
      </c>
      <c r="J36" s="135">
        <f t="shared" si="5"/>
        <v>-0.54433150899139959</v>
      </c>
      <c r="K36" s="135">
        <f t="shared" si="6"/>
        <v>31.021978021978022</v>
      </c>
      <c r="L36" s="135">
        <f t="shared" si="7"/>
        <v>2.9754433833560707</v>
      </c>
    </row>
    <row r="37" spans="2:12" ht="12" x14ac:dyDescent="0.2">
      <c r="B37" s="156" t="s">
        <v>20</v>
      </c>
      <c r="C37" s="33">
        <v>67</v>
      </c>
      <c r="D37" s="33">
        <v>0</v>
      </c>
      <c r="E37" s="33">
        <v>7</v>
      </c>
      <c r="F37" s="33">
        <v>34</v>
      </c>
      <c r="G37" s="33">
        <f t="shared" ref="G37:G51" si="19">F37-C37</f>
        <v>-33</v>
      </c>
      <c r="H37" s="33">
        <f t="shared" ref="H37:H51" si="20">F37-D37</f>
        <v>34</v>
      </c>
      <c r="I37" s="33">
        <f t="shared" ref="I37:I51" si="21">F37-E37</f>
        <v>27</v>
      </c>
      <c r="J37" s="123">
        <f t="shared" ref="J37:J51" si="22">F37/C37-1</f>
        <v>-0.4925373134328358</v>
      </c>
      <c r="K37" s="123"/>
      <c r="L37" s="123">
        <f>F37/E37-1</f>
        <v>3.8571428571428568</v>
      </c>
    </row>
    <row r="38" spans="2:12" ht="12" x14ac:dyDescent="0.2">
      <c r="B38" s="156" t="s">
        <v>21</v>
      </c>
      <c r="C38" s="33">
        <v>1</v>
      </c>
      <c r="D38" s="33">
        <v>0</v>
      </c>
      <c r="E38" s="33">
        <v>1</v>
      </c>
      <c r="F38" s="33">
        <v>0</v>
      </c>
      <c r="G38" s="33">
        <f t="shared" si="19"/>
        <v>-1</v>
      </c>
      <c r="H38" s="33">
        <f t="shared" si="20"/>
        <v>0</v>
      </c>
      <c r="I38" s="33">
        <f t="shared" si="21"/>
        <v>-1</v>
      </c>
      <c r="J38" s="123">
        <f t="shared" si="22"/>
        <v>-1</v>
      </c>
      <c r="K38" s="123"/>
      <c r="L38" s="123">
        <f>F38/E38-1</f>
        <v>-1</v>
      </c>
    </row>
    <row r="39" spans="2:12" ht="12" x14ac:dyDescent="0.2">
      <c r="B39" s="155" t="s">
        <v>212</v>
      </c>
      <c r="C39" s="33">
        <v>102</v>
      </c>
      <c r="D39" s="33">
        <v>10</v>
      </c>
      <c r="E39" s="33">
        <v>22</v>
      </c>
      <c r="F39" s="33">
        <v>25</v>
      </c>
      <c r="G39" s="33">
        <f t="shared" si="19"/>
        <v>-77</v>
      </c>
      <c r="H39" s="33">
        <f t="shared" si="20"/>
        <v>15</v>
      </c>
      <c r="I39" s="33">
        <f t="shared" si="21"/>
        <v>3</v>
      </c>
      <c r="J39" s="123">
        <f t="shared" si="22"/>
        <v>-0.75490196078431371</v>
      </c>
      <c r="K39" s="123">
        <f>F39/D39-1</f>
        <v>1.5</v>
      </c>
      <c r="L39" s="123">
        <f>F39/E39-1</f>
        <v>0.13636363636363646</v>
      </c>
    </row>
    <row r="40" spans="2:12" ht="12" x14ac:dyDescent="0.2">
      <c r="B40" s="157" t="s">
        <v>33</v>
      </c>
      <c r="C40" s="33">
        <v>195</v>
      </c>
      <c r="D40" s="33">
        <v>0</v>
      </c>
      <c r="E40" s="33">
        <v>12</v>
      </c>
      <c r="F40" s="33">
        <v>92</v>
      </c>
      <c r="G40" s="33">
        <f t="shared" si="19"/>
        <v>-103</v>
      </c>
      <c r="H40" s="33">
        <f t="shared" si="20"/>
        <v>92</v>
      </c>
      <c r="I40" s="33">
        <f t="shared" si="21"/>
        <v>80</v>
      </c>
      <c r="J40" s="123">
        <f t="shared" si="22"/>
        <v>-0.52820512820512822</v>
      </c>
      <c r="K40" s="123"/>
      <c r="L40" s="123">
        <f>F40/E40-1</f>
        <v>6.666666666666667</v>
      </c>
    </row>
    <row r="41" spans="2:12" ht="12" x14ac:dyDescent="0.2">
      <c r="B41" s="158" t="s">
        <v>29</v>
      </c>
      <c r="C41" s="33">
        <v>1555</v>
      </c>
      <c r="D41" s="33">
        <v>11</v>
      </c>
      <c r="E41" s="33">
        <v>152</v>
      </c>
      <c r="F41" s="33">
        <v>1021</v>
      </c>
      <c r="G41" s="33">
        <f t="shared" si="19"/>
        <v>-534</v>
      </c>
      <c r="H41" s="33">
        <f t="shared" si="20"/>
        <v>1010</v>
      </c>
      <c r="I41" s="33">
        <f t="shared" si="21"/>
        <v>869</v>
      </c>
      <c r="J41" s="123">
        <f t="shared" si="22"/>
        <v>-0.34340836012861742</v>
      </c>
      <c r="K41" s="123">
        <f>F41/D41-1</f>
        <v>91.818181818181813</v>
      </c>
      <c r="L41" s="123">
        <f>F41/E41-1</f>
        <v>5.7171052631578947</v>
      </c>
    </row>
    <row r="42" spans="2:12" ht="12" x14ac:dyDescent="0.2">
      <c r="B42" s="159" t="s">
        <v>23</v>
      </c>
      <c r="C42" s="33">
        <v>2</v>
      </c>
      <c r="D42" s="33">
        <v>0</v>
      </c>
      <c r="E42" s="33">
        <v>0</v>
      </c>
      <c r="F42" s="33">
        <v>0</v>
      </c>
      <c r="G42" s="33">
        <f t="shared" si="19"/>
        <v>-2</v>
      </c>
      <c r="H42" s="33">
        <f t="shared" si="20"/>
        <v>0</v>
      </c>
      <c r="I42" s="33">
        <f t="shared" si="21"/>
        <v>0</v>
      </c>
      <c r="J42" s="123">
        <f t="shared" si="22"/>
        <v>-1</v>
      </c>
      <c r="K42" s="123"/>
      <c r="L42" s="123"/>
    </row>
    <row r="43" spans="2:12" ht="12" x14ac:dyDescent="0.2">
      <c r="B43" s="159" t="s">
        <v>24</v>
      </c>
      <c r="C43" s="33">
        <v>2044</v>
      </c>
      <c r="D43" s="33">
        <v>24</v>
      </c>
      <c r="E43" s="33">
        <v>198</v>
      </c>
      <c r="F43" s="33">
        <v>686</v>
      </c>
      <c r="G43" s="33">
        <f t="shared" si="19"/>
        <v>-1358</v>
      </c>
      <c r="H43" s="33">
        <f t="shared" si="20"/>
        <v>662</v>
      </c>
      <c r="I43" s="33">
        <f t="shared" si="21"/>
        <v>488</v>
      </c>
      <c r="J43" s="123">
        <f t="shared" si="22"/>
        <v>-0.66438356164383561</v>
      </c>
      <c r="K43" s="123">
        <f>F43/D43-1</f>
        <v>27.583333333333332</v>
      </c>
      <c r="L43" s="123">
        <f>F43/E43-1</f>
        <v>2.4646464646464645</v>
      </c>
    </row>
    <row r="44" spans="2:12" ht="12" x14ac:dyDescent="0.2">
      <c r="B44" s="159" t="s">
        <v>25</v>
      </c>
      <c r="C44" s="33">
        <v>67</v>
      </c>
      <c r="D44" s="33">
        <v>1</v>
      </c>
      <c r="E44" s="33">
        <v>2</v>
      </c>
      <c r="F44" s="33">
        <v>20</v>
      </c>
      <c r="G44" s="33">
        <f t="shared" si="19"/>
        <v>-47</v>
      </c>
      <c r="H44" s="33">
        <f t="shared" si="20"/>
        <v>19</v>
      </c>
      <c r="I44" s="33">
        <f t="shared" si="21"/>
        <v>18</v>
      </c>
      <c r="J44" s="123">
        <f t="shared" si="22"/>
        <v>-0.70149253731343286</v>
      </c>
      <c r="K44" s="123">
        <f>F44/D44-1</f>
        <v>19</v>
      </c>
      <c r="L44" s="123">
        <f>F44/E44-1</f>
        <v>9</v>
      </c>
    </row>
    <row r="45" spans="2:12" ht="12" x14ac:dyDescent="0.2">
      <c r="B45" s="159" t="s">
        <v>26</v>
      </c>
      <c r="C45" s="33">
        <v>27</v>
      </c>
      <c r="D45" s="33">
        <v>0</v>
      </c>
      <c r="E45" s="33">
        <v>4</v>
      </c>
      <c r="F45" s="33">
        <v>53</v>
      </c>
      <c r="G45" s="33">
        <f t="shared" si="19"/>
        <v>26</v>
      </c>
      <c r="H45" s="33">
        <f t="shared" si="20"/>
        <v>53</v>
      </c>
      <c r="I45" s="33">
        <f t="shared" si="21"/>
        <v>49</v>
      </c>
      <c r="J45" s="123">
        <f t="shared" si="22"/>
        <v>0.96296296296296302</v>
      </c>
      <c r="K45" s="123"/>
      <c r="L45" s="123">
        <f>F45/E45-1</f>
        <v>12.25</v>
      </c>
    </row>
    <row r="46" spans="2:12" ht="12" x14ac:dyDescent="0.2">
      <c r="B46" s="161" t="s">
        <v>27</v>
      </c>
      <c r="C46" s="33">
        <v>36</v>
      </c>
      <c r="D46" s="33">
        <v>1</v>
      </c>
      <c r="E46" s="33">
        <v>22</v>
      </c>
      <c r="F46" s="33">
        <v>9</v>
      </c>
      <c r="G46" s="33">
        <f t="shared" si="19"/>
        <v>-27</v>
      </c>
      <c r="H46" s="33">
        <f t="shared" si="20"/>
        <v>8</v>
      </c>
      <c r="I46" s="33">
        <f t="shared" si="21"/>
        <v>-13</v>
      </c>
      <c r="J46" s="123">
        <f t="shared" si="22"/>
        <v>-0.75</v>
      </c>
      <c r="K46" s="123">
        <f>F46/D46-1</f>
        <v>8</v>
      </c>
      <c r="L46" s="123">
        <f>F46/E46-1</f>
        <v>-0.59090909090909083</v>
      </c>
    </row>
    <row r="47" spans="2:12" ht="12" x14ac:dyDescent="0.2">
      <c r="B47" s="162" t="s">
        <v>28</v>
      </c>
      <c r="C47" s="33">
        <v>392</v>
      </c>
      <c r="D47" s="33">
        <v>4</v>
      </c>
      <c r="E47" s="33">
        <v>74</v>
      </c>
      <c r="F47" s="33">
        <v>141</v>
      </c>
      <c r="G47" s="33">
        <f t="shared" si="19"/>
        <v>-251</v>
      </c>
      <c r="H47" s="33">
        <f t="shared" si="20"/>
        <v>137</v>
      </c>
      <c r="I47" s="33">
        <f t="shared" si="21"/>
        <v>67</v>
      </c>
      <c r="J47" s="123">
        <f t="shared" si="22"/>
        <v>-0.64030612244897966</v>
      </c>
      <c r="K47" s="123">
        <f>F47/D47-1</f>
        <v>34.25</v>
      </c>
      <c r="L47" s="123">
        <f>F47/E47-1</f>
        <v>0.90540540540540548</v>
      </c>
    </row>
    <row r="48" spans="2:12" ht="12" x14ac:dyDescent="0.2">
      <c r="B48" s="160" t="s">
        <v>30</v>
      </c>
      <c r="C48" s="33">
        <v>1</v>
      </c>
      <c r="D48" s="33">
        <v>0</v>
      </c>
      <c r="E48" s="33">
        <v>0</v>
      </c>
      <c r="F48" s="33">
        <v>0</v>
      </c>
      <c r="G48" s="33">
        <f t="shared" si="19"/>
        <v>-1</v>
      </c>
      <c r="H48" s="33">
        <f t="shared" si="20"/>
        <v>0</v>
      </c>
      <c r="I48" s="33">
        <f t="shared" si="21"/>
        <v>0</v>
      </c>
      <c r="J48" s="123">
        <f t="shared" si="22"/>
        <v>-1</v>
      </c>
      <c r="K48" s="123"/>
      <c r="L48" s="123"/>
    </row>
    <row r="49" spans="1:12" ht="12" x14ac:dyDescent="0.2">
      <c r="B49" s="160" t="s">
        <v>31</v>
      </c>
      <c r="C49" s="33">
        <v>295</v>
      </c>
      <c r="D49" s="33">
        <v>18</v>
      </c>
      <c r="E49" s="33">
        <v>62</v>
      </c>
      <c r="F49" s="33">
        <v>174</v>
      </c>
      <c r="G49" s="33">
        <f t="shared" si="19"/>
        <v>-121</v>
      </c>
      <c r="H49" s="33">
        <f t="shared" si="20"/>
        <v>156</v>
      </c>
      <c r="I49" s="33">
        <f t="shared" si="21"/>
        <v>112</v>
      </c>
      <c r="J49" s="123">
        <f t="shared" si="22"/>
        <v>-0.4101694915254237</v>
      </c>
      <c r="K49" s="123">
        <f>F49/D49-1</f>
        <v>8.6666666666666661</v>
      </c>
      <c r="L49" s="123">
        <f>F49/E49-1</f>
        <v>1.806451612903226</v>
      </c>
    </row>
    <row r="50" spans="1:12" ht="12" x14ac:dyDescent="0.2">
      <c r="B50" s="160" t="s">
        <v>32</v>
      </c>
      <c r="C50" s="33">
        <v>584</v>
      </c>
      <c r="D50" s="33">
        <v>2</v>
      </c>
      <c r="E50" s="33">
        <v>23</v>
      </c>
      <c r="F50" s="33">
        <v>121</v>
      </c>
      <c r="G50" s="33">
        <f t="shared" si="19"/>
        <v>-463</v>
      </c>
      <c r="H50" s="33">
        <f t="shared" si="20"/>
        <v>119</v>
      </c>
      <c r="I50" s="33">
        <f t="shared" si="21"/>
        <v>98</v>
      </c>
      <c r="J50" s="123">
        <f t="shared" si="22"/>
        <v>-0.7928082191780822</v>
      </c>
      <c r="K50" s="123">
        <f>F50/D50-1</f>
        <v>59.5</v>
      </c>
      <c r="L50" s="123">
        <f>F50/E50-1</f>
        <v>4.2608695652173916</v>
      </c>
    </row>
    <row r="51" spans="1:12" ht="12" x14ac:dyDescent="0.2">
      <c r="B51" s="162" t="s">
        <v>22</v>
      </c>
      <c r="C51" s="33">
        <v>1027</v>
      </c>
      <c r="D51" s="33">
        <v>20</v>
      </c>
      <c r="E51" s="33">
        <v>154</v>
      </c>
      <c r="F51" s="33">
        <v>538</v>
      </c>
      <c r="G51" s="33">
        <f t="shared" si="19"/>
        <v>-489</v>
      </c>
      <c r="H51" s="33">
        <f t="shared" si="20"/>
        <v>518</v>
      </c>
      <c r="I51" s="33">
        <f t="shared" si="21"/>
        <v>384</v>
      </c>
      <c r="J51" s="123">
        <f t="shared" si="22"/>
        <v>-0.47614410905550142</v>
      </c>
      <c r="K51" s="123">
        <f>F51/D51-1</f>
        <v>25.9</v>
      </c>
      <c r="L51" s="123">
        <f>F51/E51-1</f>
        <v>2.4935064935064934</v>
      </c>
    </row>
    <row r="52" spans="1:12" x14ac:dyDescent="0.2">
      <c r="B52" s="164" t="s">
        <v>34</v>
      </c>
      <c r="C52" s="134">
        <v>17221</v>
      </c>
      <c r="D52" s="134">
        <v>107</v>
      </c>
      <c r="E52" s="134">
        <v>1714</v>
      </c>
      <c r="F52" s="134">
        <v>7158</v>
      </c>
      <c r="G52" s="134">
        <f t="shared" si="2"/>
        <v>-10063</v>
      </c>
      <c r="H52" s="134">
        <f t="shared" si="3"/>
        <v>7051</v>
      </c>
      <c r="I52" s="134">
        <f t="shared" si="4"/>
        <v>5444</v>
      </c>
      <c r="J52" s="135">
        <f t="shared" si="5"/>
        <v>-0.58434469542999823</v>
      </c>
      <c r="K52" s="135">
        <f t="shared" si="6"/>
        <v>65.89719626168224</v>
      </c>
      <c r="L52" s="135">
        <f t="shared" si="7"/>
        <v>3.1761960326721121</v>
      </c>
    </row>
    <row r="53" spans="1:12" ht="12.75" x14ac:dyDescent="0.2">
      <c r="A53" s="8"/>
      <c r="B53" s="163" t="s">
        <v>35</v>
      </c>
      <c r="C53" s="33">
        <v>1550</v>
      </c>
      <c r="D53" s="33">
        <v>27</v>
      </c>
      <c r="E53" s="33">
        <v>86</v>
      </c>
      <c r="F53" s="33">
        <v>436</v>
      </c>
      <c r="G53" s="33">
        <f t="shared" ref="G53:G61" si="23">F53-C53</f>
        <v>-1114</v>
      </c>
      <c r="H53" s="33">
        <f t="shared" ref="H53:H61" si="24">F53-D53</f>
        <v>409</v>
      </c>
      <c r="I53" s="33">
        <f t="shared" ref="I53:I61" si="25">F53-E53</f>
        <v>350</v>
      </c>
      <c r="J53" s="123">
        <f t="shared" ref="J53:J58" si="26">F53/C53-1</f>
        <v>-0.71870967741935488</v>
      </c>
      <c r="K53" s="123">
        <f>F53/D53-1</f>
        <v>15.148148148148149</v>
      </c>
      <c r="L53" s="123">
        <f t="shared" ref="L53:L58" si="27">F53/E53-1</f>
        <v>4.0697674418604652</v>
      </c>
    </row>
    <row r="54" spans="1:12" ht="12.75" x14ac:dyDescent="0.2">
      <c r="A54" s="8"/>
      <c r="B54" s="163" t="s">
        <v>36</v>
      </c>
      <c r="C54" s="33">
        <v>798</v>
      </c>
      <c r="D54" s="33">
        <v>13</v>
      </c>
      <c r="E54" s="33">
        <v>93</v>
      </c>
      <c r="F54" s="33">
        <v>385</v>
      </c>
      <c r="G54" s="33">
        <f t="shared" si="23"/>
        <v>-413</v>
      </c>
      <c r="H54" s="33">
        <f t="shared" si="24"/>
        <v>372</v>
      </c>
      <c r="I54" s="33">
        <f t="shared" si="25"/>
        <v>292</v>
      </c>
      <c r="J54" s="123">
        <f t="shared" si="26"/>
        <v>-0.51754385964912286</v>
      </c>
      <c r="K54" s="123">
        <f>F54/D54-1</f>
        <v>28.615384615384617</v>
      </c>
      <c r="L54" s="123">
        <f t="shared" si="27"/>
        <v>3.139784946236559</v>
      </c>
    </row>
    <row r="55" spans="1:12" ht="12.75" x14ac:dyDescent="0.2">
      <c r="A55" s="8"/>
      <c r="B55" s="168" t="s">
        <v>41</v>
      </c>
      <c r="C55" s="33">
        <v>2817</v>
      </c>
      <c r="D55" s="33">
        <v>14</v>
      </c>
      <c r="E55" s="33">
        <v>508</v>
      </c>
      <c r="F55" s="33">
        <v>1353</v>
      </c>
      <c r="G55" s="33">
        <f t="shared" si="23"/>
        <v>-1464</v>
      </c>
      <c r="H55" s="33">
        <f t="shared" si="24"/>
        <v>1339</v>
      </c>
      <c r="I55" s="33">
        <f t="shared" si="25"/>
        <v>845</v>
      </c>
      <c r="J55" s="123">
        <f t="shared" si="26"/>
        <v>-0.51970181043663466</v>
      </c>
      <c r="K55" s="123">
        <f>F55/D55-1</f>
        <v>95.642857142857139</v>
      </c>
      <c r="L55" s="123">
        <f t="shared" si="27"/>
        <v>1.6633858267716537</v>
      </c>
    </row>
    <row r="56" spans="1:12" ht="12.75" x14ac:dyDescent="0.2">
      <c r="A56" s="8"/>
      <c r="B56" s="165" t="s">
        <v>37</v>
      </c>
      <c r="C56" s="33">
        <v>8605</v>
      </c>
      <c r="D56" s="33">
        <v>35</v>
      </c>
      <c r="E56" s="33">
        <v>745</v>
      </c>
      <c r="F56" s="33">
        <v>3674</v>
      </c>
      <c r="G56" s="33">
        <f t="shared" si="23"/>
        <v>-4931</v>
      </c>
      <c r="H56" s="33">
        <f t="shared" si="24"/>
        <v>3639</v>
      </c>
      <c r="I56" s="33">
        <f t="shared" si="25"/>
        <v>2929</v>
      </c>
      <c r="J56" s="123">
        <f t="shared" si="26"/>
        <v>-0.57303893085415458</v>
      </c>
      <c r="K56" s="123">
        <f>F56/D56-1</f>
        <v>103.97142857142858</v>
      </c>
      <c r="L56" s="123">
        <f t="shared" si="27"/>
        <v>3.9315436241610735</v>
      </c>
    </row>
    <row r="57" spans="1:12" ht="12.75" x14ac:dyDescent="0.2">
      <c r="A57" s="8"/>
      <c r="B57" s="167" t="s">
        <v>246</v>
      </c>
      <c r="C57" s="33">
        <v>2</v>
      </c>
      <c r="D57" s="33">
        <v>0</v>
      </c>
      <c r="E57" s="33">
        <v>1</v>
      </c>
      <c r="F57" s="33">
        <v>1</v>
      </c>
      <c r="G57" s="33">
        <f t="shared" si="23"/>
        <v>-1</v>
      </c>
      <c r="H57" s="33">
        <f t="shared" si="24"/>
        <v>1</v>
      </c>
      <c r="I57" s="33">
        <f t="shared" si="25"/>
        <v>0</v>
      </c>
      <c r="J57" s="123">
        <f t="shared" si="26"/>
        <v>-0.5</v>
      </c>
      <c r="K57" s="123"/>
      <c r="L57" s="123">
        <f t="shared" si="27"/>
        <v>0</v>
      </c>
    </row>
    <row r="58" spans="1:12" ht="12.75" x14ac:dyDescent="0.2">
      <c r="A58" s="8"/>
      <c r="B58" s="168" t="s">
        <v>38</v>
      </c>
      <c r="C58" s="33">
        <v>25</v>
      </c>
      <c r="D58" s="33">
        <v>0</v>
      </c>
      <c r="E58" s="33">
        <v>2</v>
      </c>
      <c r="F58" s="33">
        <v>24</v>
      </c>
      <c r="G58" s="33">
        <f t="shared" si="23"/>
        <v>-1</v>
      </c>
      <c r="H58" s="33">
        <f t="shared" si="24"/>
        <v>24</v>
      </c>
      <c r="I58" s="33">
        <f t="shared" si="25"/>
        <v>22</v>
      </c>
      <c r="J58" s="123">
        <f t="shared" si="26"/>
        <v>-4.0000000000000036E-2</v>
      </c>
      <c r="K58" s="123"/>
      <c r="L58" s="123">
        <f t="shared" si="27"/>
        <v>11</v>
      </c>
    </row>
    <row r="59" spans="1:12" ht="12.75" x14ac:dyDescent="0.2">
      <c r="A59" s="8"/>
      <c r="B59" s="165" t="s">
        <v>251</v>
      </c>
      <c r="C59" s="33">
        <v>0</v>
      </c>
      <c r="D59" s="33">
        <v>0</v>
      </c>
      <c r="E59" s="33">
        <v>0</v>
      </c>
      <c r="F59" s="33">
        <v>1</v>
      </c>
      <c r="G59" s="33">
        <f t="shared" si="23"/>
        <v>1</v>
      </c>
      <c r="H59" s="33">
        <f t="shared" si="24"/>
        <v>1</v>
      </c>
      <c r="I59" s="33">
        <f t="shared" si="25"/>
        <v>1</v>
      </c>
      <c r="J59" s="123"/>
      <c r="K59" s="123"/>
      <c r="L59" s="123"/>
    </row>
    <row r="60" spans="1:12" ht="12.75" x14ac:dyDescent="0.2">
      <c r="A60" s="8"/>
      <c r="B60" s="167" t="s">
        <v>39</v>
      </c>
      <c r="C60" s="33">
        <v>2426</v>
      </c>
      <c r="D60" s="33">
        <v>16</v>
      </c>
      <c r="E60" s="33">
        <v>195</v>
      </c>
      <c r="F60" s="33">
        <v>916</v>
      </c>
      <c r="G60" s="33">
        <f t="shared" si="23"/>
        <v>-1510</v>
      </c>
      <c r="H60" s="33">
        <f t="shared" si="24"/>
        <v>900</v>
      </c>
      <c r="I60" s="33">
        <f t="shared" si="25"/>
        <v>721</v>
      </c>
      <c r="J60" s="123">
        <f>F60/C60-1</f>
        <v>-0.62242374278647983</v>
      </c>
      <c r="K60" s="123">
        <f>F60/D60-1</f>
        <v>56.25</v>
      </c>
      <c r="L60" s="123">
        <f>F60/E60-1</f>
        <v>3.6974358974358976</v>
      </c>
    </row>
    <row r="61" spans="1:12" ht="12.75" x14ac:dyDescent="0.2">
      <c r="A61" s="8"/>
      <c r="B61" s="166" t="s">
        <v>40</v>
      </c>
      <c r="C61" s="33">
        <v>998</v>
      </c>
      <c r="D61" s="33">
        <v>2</v>
      </c>
      <c r="E61" s="33">
        <v>84</v>
      </c>
      <c r="F61" s="33">
        <v>368</v>
      </c>
      <c r="G61" s="33">
        <f t="shared" si="23"/>
        <v>-630</v>
      </c>
      <c r="H61" s="33">
        <f t="shared" si="24"/>
        <v>366</v>
      </c>
      <c r="I61" s="33">
        <f t="shared" si="25"/>
        <v>284</v>
      </c>
      <c r="J61" s="123">
        <f>F61/C61-1</f>
        <v>-0.63126252505010028</v>
      </c>
      <c r="K61" s="123">
        <f>F61/D61-1</f>
        <v>183</v>
      </c>
      <c r="L61" s="123">
        <f>F61/E61-1</f>
        <v>3.3809523809523814</v>
      </c>
    </row>
    <row r="62" spans="1:12" x14ac:dyDescent="0.2">
      <c r="B62" s="169" t="s">
        <v>42</v>
      </c>
      <c r="C62" s="134">
        <v>88773</v>
      </c>
      <c r="D62" s="134">
        <v>15909</v>
      </c>
      <c r="E62" s="134">
        <v>33111</v>
      </c>
      <c r="F62" s="134">
        <v>79276</v>
      </c>
      <c r="G62" s="134">
        <f t="shared" si="2"/>
        <v>-9497</v>
      </c>
      <c r="H62" s="134">
        <f t="shared" si="3"/>
        <v>63367</v>
      </c>
      <c r="I62" s="134">
        <f t="shared" si="4"/>
        <v>46165</v>
      </c>
      <c r="J62" s="135">
        <f t="shared" si="5"/>
        <v>-0.10698072612168119</v>
      </c>
      <c r="K62" s="135">
        <f t="shared" si="6"/>
        <v>3.9830913319504679</v>
      </c>
      <c r="L62" s="135">
        <f t="shared" si="7"/>
        <v>1.3942496451330375</v>
      </c>
    </row>
    <row r="63" spans="1:12" ht="12" x14ac:dyDescent="0.2">
      <c r="B63" s="170" t="s">
        <v>45</v>
      </c>
      <c r="C63" s="33">
        <v>126</v>
      </c>
      <c r="D63" s="33">
        <v>1</v>
      </c>
      <c r="E63" s="33">
        <v>12</v>
      </c>
      <c r="F63" s="33">
        <v>106</v>
      </c>
      <c r="G63" s="33">
        <f>F63-C63</f>
        <v>-20</v>
      </c>
      <c r="H63" s="33">
        <f>F63-D63</f>
        <v>105</v>
      </c>
      <c r="I63" s="33">
        <f>F63-E63</f>
        <v>94</v>
      </c>
      <c r="J63" s="123">
        <f>F63/C63-1</f>
        <v>-0.15873015873015872</v>
      </c>
      <c r="K63" s="123">
        <f>F63/D63-1</f>
        <v>105</v>
      </c>
      <c r="L63" s="123">
        <f>F63/E63-1</f>
        <v>7.8333333333333339</v>
      </c>
    </row>
    <row r="64" spans="1:12" ht="12" x14ac:dyDescent="0.2">
      <c r="B64" s="171" t="s">
        <v>44</v>
      </c>
      <c r="C64" s="33">
        <v>17084</v>
      </c>
      <c r="D64" s="33">
        <v>45</v>
      </c>
      <c r="E64" s="33">
        <v>11244</v>
      </c>
      <c r="F64" s="33">
        <v>18986</v>
      </c>
      <c r="G64" s="33">
        <f>F64-C64</f>
        <v>1902</v>
      </c>
      <c r="H64" s="33">
        <f>F64-D64</f>
        <v>18941</v>
      </c>
      <c r="I64" s="33">
        <f>F64-E64</f>
        <v>7742</v>
      </c>
      <c r="J64" s="123">
        <f>F64/C64-1</f>
        <v>0.11133224069304615</v>
      </c>
      <c r="K64" s="123">
        <f>F64/D64-1</f>
        <v>420.9111111111111</v>
      </c>
      <c r="L64" s="123">
        <f>F64/E64-1</f>
        <v>0.68854500177872646</v>
      </c>
    </row>
    <row r="65" spans="1:12" ht="12" x14ac:dyDescent="0.2">
      <c r="B65" s="172" t="s">
        <v>43</v>
      </c>
      <c r="C65" s="33">
        <v>71563</v>
      </c>
      <c r="D65" s="33">
        <v>15863</v>
      </c>
      <c r="E65" s="33">
        <v>21855</v>
      </c>
      <c r="F65" s="33">
        <v>60184</v>
      </c>
      <c r="G65" s="33">
        <f>F65-C65</f>
        <v>-11379</v>
      </c>
      <c r="H65" s="33">
        <f>F65-D65</f>
        <v>44321</v>
      </c>
      <c r="I65" s="33">
        <f>F65-E65</f>
        <v>38329</v>
      </c>
      <c r="J65" s="123">
        <f>F65/C65-1</f>
        <v>-0.15900674929782155</v>
      </c>
      <c r="K65" s="123">
        <f>F65/D65-1</f>
        <v>2.7939860051692618</v>
      </c>
      <c r="L65" s="123">
        <f>F65/E65-1</f>
        <v>1.7537863189201555</v>
      </c>
    </row>
    <row r="66" spans="1:12" x14ac:dyDescent="0.2">
      <c r="B66" s="173" t="s">
        <v>152</v>
      </c>
      <c r="C66" s="34">
        <v>5894</v>
      </c>
      <c r="D66" s="34">
        <v>41</v>
      </c>
      <c r="E66" s="34">
        <v>1497</v>
      </c>
      <c r="F66" s="34">
        <v>3947</v>
      </c>
      <c r="G66" s="34">
        <f t="shared" si="2"/>
        <v>-1947</v>
      </c>
      <c r="H66" s="34">
        <f t="shared" si="3"/>
        <v>3906</v>
      </c>
      <c r="I66" s="34">
        <f t="shared" si="4"/>
        <v>2450</v>
      </c>
      <c r="J66" s="124">
        <f t="shared" si="5"/>
        <v>-0.33033593484899904</v>
      </c>
      <c r="K66" s="124">
        <f t="shared" si="6"/>
        <v>95.268292682926827</v>
      </c>
      <c r="L66" s="124">
        <f t="shared" si="7"/>
        <v>1.6366065464261856</v>
      </c>
    </row>
    <row r="67" spans="1:12" x14ac:dyDescent="0.2">
      <c r="B67" s="174" t="s">
        <v>46</v>
      </c>
      <c r="C67" s="35">
        <v>31</v>
      </c>
      <c r="D67" s="35">
        <v>2</v>
      </c>
      <c r="E67" s="134">
        <v>23</v>
      </c>
      <c r="F67" s="134">
        <v>68</v>
      </c>
      <c r="G67" s="35">
        <f t="shared" si="2"/>
        <v>37</v>
      </c>
      <c r="H67" s="35">
        <f t="shared" si="3"/>
        <v>66</v>
      </c>
      <c r="I67" s="134">
        <f t="shared" si="4"/>
        <v>45</v>
      </c>
      <c r="J67" s="135">
        <f t="shared" si="5"/>
        <v>1.193548387096774</v>
      </c>
      <c r="K67" s="135">
        <f t="shared" si="6"/>
        <v>33</v>
      </c>
      <c r="L67" s="135">
        <f t="shared" si="7"/>
        <v>1.9565217391304346</v>
      </c>
    </row>
    <row r="68" spans="1:12" ht="12.75" x14ac:dyDescent="0.2">
      <c r="A68" s="8"/>
      <c r="B68" s="175" t="s">
        <v>195</v>
      </c>
      <c r="C68" s="33">
        <v>0</v>
      </c>
      <c r="D68" s="33">
        <v>0</v>
      </c>
      <c r="E68" s="33">
        <v>0</v>
      </c>
      <c r="F68" s="33">
        <v>0</v>
      </c>
      <c r="G68" s="33">
        <f t="shared" ref="G68:G87" si="28">F68-C68</f>
        <v>0</v>
      </c>
      <c r="H68" s="33">
        <f t="shared" ref="H68:H87" si="29">F68-D68</f>
        <v>0</v>
      </c>
      <c r="I68" s="33">
        <f t="shared" ref="I68:I87" si="30">F68-E68</f>
        <v>0</v>
      </c>
      <c r="J68" s="123"/>
      <c r="K68" s="123"/>
      <c r="L68" s="123"/>
    </row>
    <row r="69" spans="1:12" ht="12.75" x14ac:dyDescent="0.2">
      <c r="A69" s="8"/>
      <c r="B69" s="176" t="s">
        <v>47</v>
      </c>
      <c r="C69" s="33">
        <v>1</v>
      </c>
      <c r="D69" s="33">
        <v>0</v>
      </c>
      <c r="E69" s="33">
        <v>3</v>
      </c>
      <c r="F69" s="33">
        <v>4</v>
      </c>
      <c r="G69" s="33">
        <f t="shared" si="28"/>
        <v>3</v>
      </c>
      <c r="H69" s="33">
        <f t="shared" si="29"/>
        <v>4</v>
      </c>
      <c r="I69" s="33">
        <f t="shared" si="30"/>
        <v>1</v>
      </c>
      <c r="J69" s="123">
        <f>F69/C69-1</f>
        <v>3</v>
      </c>
      <c r="K69" s="123"/>
      <c r="L69" s="123">
        <f>F69/E69-1</f>
        <v>0.33333333333333326</v>
      </c>
    </row>
    <row r="70" spans="1:12" ht="12.75" x14ac:dyDescent="0.2">
      <c r="A70" s="8"/>
      <c r="B70" s="178" t="s">
        <v>247</v>
      </c>
      <c r="C70" s="33">
        <v>0</v>
      </c>
      <c r="D70" s="33">
        <v>0</v>
      </c>
      <c r="E70" s="33">
        <v>1</v>
      </c>
      <c r="F70" s="33">
        <v>0</v>
      </c>
      <c r="G70" s="33">
        <f t="shared" si="28"/>
        <v>0</v>
      </c>
      <c r="H70" s="33">
        <f t="shared" si="29"/>
        <v>0</v>
      </c>
      <c r="I70" s="33">
        <f t="shared" si="30"/>
        <v>-1</v>
      </c>
      <c r="J70" s="123"/>
      <c r="K70" s="123"/>
      <c r="L70" s="123">
        <f>F70/E70-1</f>
        <v>-1</v>
      </c>
    </row>
    <row r="71" spans="1:12" ht="12.75" x14ac:dyDescent="0.2">
      <c r="A71" s="8"/>
      <c r="B71" s="177" t="s">
        <v>154</v>
      </c>
      <c r="C71" s="33">
        <v>0</v>
      </c>
      <c r="D71" s="33">
        <v>0</v>
      </c>
      <c r="E71" s="33">
        <v>0</v>
      </c>
      <c r="F71" s="33">
        <v>1</v>
      </c>
      <c r="G71" s="33">
        <f t="shared" si="28"/>
        <v>1</v>
      </c>
      <c r="H71" s="33">
        <f t="shared" si="29"/>
        <v>1</v>
      </c>
      <c r="I71" s="33">
        <f t="shared" si="30"/>
        <v>1</v>
      </c>
      <c r="J71" s="123"/>
      <c r="K71" s="123"/>
      <c r="L71" s="123"/>
    </row>
    <row r="72" spans="1:12" ht="12.75" x14ac:dyDescent="0.2">
      <c r="A72" s="8"/>
      <c r="B72" s="179" t="s">
        <v>51</v>
      </c>
      <c r="C72" s="33">
        <v>0</v>
      </c>
      <c r="D72" s="33">
        <v>0</v>
      </c>
      <c r="E72" s="33">
        <v>0</v>
      </c>
      <c r="F72" s="33">
        <v>0</v>
      </c>
      <c r="G72" s="33">
        <f t="shared" si="28"/>
        <v>0</v>
      </c>
      <c r="H72" s="33">
        <f t="shared" si="29"/>
        <v>0</v>
      </c>
      <c r="I72" s="33">
        <f t="shared" si="30"/>
        <v>0</v>
      </c>
      <c r="J72" s="123"/>
      <c r="K72" s="123"/>
      <c r="L72" s="123"/>
    </row>
    <row r="73" spans="1:12" ht="12.75" x14ac:dyDescent="0.2">
      <c r="A73" s="8"/>
      <c r="B73" s="180" t="s">
        <v>301</v>
      </c>
      <c r="C73" s="33">
        <v>0</v>
      </c>
      <c r="D73" s="33">
        <v>0</v>
      </c>
      <c r="E73" s="33">
        <v>0</v>
      </c>
      <c r="F73" s="33">
        <v>0</v>
      </c>
      <c r="G73" s="33">
        <f t="shared" si="28"/>
        <v>0</v>
      </c>
      <c r="H73" s="33">
        <f t="shared" si="29"/>
        <v>0</v>
      </c>
      <c r="I73" s="33">
        <f t="shared" si="30"/>
        <v>0</v>
      </c>
      <c r="J73" s="123"/>
      <c r="K73" s="123"/>
      <c r="L73" s="123"/>
    </row>
    <row r="74" spans="1:12" ht="12.75" x14ac:dyDescent="0.2">
      <c r="A74" s="8"/>
      <c r="B74" s="206" t="s">
        <v>48</v>
      </c>
      <c r="C74" s="33">
        <v>7</v>
      </c>
      <c r="D74" s="33">
        <v>0</v>
      </c>
      <c r="E74" s="33">
        <v>2</v>
      </c>
      <c r="F74" s="33">
        <v>10</v>
      </c>
      <c r="G74" s="33">
        <f t="shared" si="28"/>
        <v>3</v>
      </c>
      <c r="H74" s="33">
        <f t="shared" si="29"/>
        <v>10</v>
      </c>
      <c r="I74" s="33">
        <f t="shared" si="30"/>
        <v>8</v>
      </c>
      <c r="J74" s="123">
        <f>F74/C74-1</f>
        <v>0.4285714285714286</v>
      </c>
      <c r="K74" s="123"/>
      <c r="L74" s="123">
        <f>F74/E74-1</f>
        <v>4</v>
      </c>
    </row>
    <row r="75" spans="1:12" ht="12.75" x14ac:dyDescent="0.2">
      <c r="A75" s="8"/>
      <c r="B75" s="206" t="s">
        <v>196</v>
      </c>
      <c r="C75" s="33">
        <v>9</v>
      </c>
      <c r="D75" s="33">
        <v>0</v>
      </c>
      <c r="E75" s="33">
        <v>4</v>
      </c>
      <c r="F75" s="33">
        <v>18</v>
      </c>
      <c r="G75" s="33">
        <f t="shared" si="28"/>
        <v>9</v>
      </c>
      <c r="H75" s="33">
        <f t="shared" si="29"/>
        <v>18</v>
      </c>
      <c r="I75" s="33">
        <f t="shared" si="30"/>
        <v>14</v>
      </c>
      <c r="J75" s="123">
        <f>F75/C75-1</f>
        <v>1</v>
      </c>
      <c r="K75" s="123"/>
      <c r="L75" s="123">
        <f>F75/E75-1</f>
        <v>3.5</v>
      </c>
    </row>
    <row r="76" spans="1:12" ht="12.75" x14ac:dyDescent="0.2">
      <c r="A76" s="8"/>
      <c r="B76" s="208" t="s">
        <v>52</v>
      </c>
      <c r="C76" s="33">
        <v>3</v>
      </c>
      <c r="D76" s="33">
        <v>0</v>
      </c>
      <c r="E76" s="33">
        <v>2</v>
      </c>
      <c r="F76" s="33">
        <v>8</v>
      </c>
      <c r="G76" s="33">
        <f t="shared" si="28"/>
        <v>5</v>
      </c>
      <c r="H76" s="33">
        <f t="shared" si="29"/>
        <v>8</v>
      </c>
      <c r="I76" s="33">
        <f t="shared" si="30"/>
        <v>6</v>
      </c>
      <c r="J76" s="123">
        <f>F76/C76-1</f>
        <v>1.6666666666666665</v>
      </c>
      <c r="K76" s="123"/>
      <c r="L76" s="123">
        <f>F76/E76-1</f>
        <v>3</v>
      </c>
    </row>
    <row r="77" spans="1:12" ht="12.75" x14ac:dyDescent="0.2">
      <c r="A77" s="8"/>
      <c r="B77" s="181" t="s">
        <v>213</v>
      </c>
      <c r="C77" s="33">
        <v>6</v>
      </c>
      <c r="D77" s="33">
        <v>0</v>
      </c>
      <c r="E77" s="33">
        <v>6</v>
      </c>
      <c r="F77" s="33">
        <v>15</v>
      </c>
      <c r="G77" s="33">
        <f t="shared" si="28"/>
        <v>9</v>
      </c>
      <c r="H77" s="33">
        <f t="shared" si="29"/>
        <v>15</v>
      </c>
      <c r="I77" s="33">
        <f t="shared" si="30"/>
        <v>9</v>
      </c>
      <c r="J77" s="123">
        <f>F77/C77-1</f>
        <v>1.5</v>
      </c>
      <c r="K77" s="123"/>
      <c r="L77" s="123">
        <f>F77/E77-1</f>
        <v>1.5</v>
      </c>
    </row>
    <row r="78" spans="1:12" ht="12.75" x14ac:dyDescent="0.2">
      <c r="A78" s="8"/>
      <c r="B78" s="194" t="s">
        <v>206</v>
      </c>
      <c r="C78" s="33">
        <v>1</v>
      </c>
      <c r="D78" s="33">
        <v>0</v>
      </c>
      <c r="E78" s="33">
        <v>0</v>
      </c>
      <c r="F78" s="33">
        <v>1</v>
      </c>
      <c r="G78" s="33">
        <f t="shared" si="28"/>
        <v>0</v>
      </c>
      <c r="H78" s="33">
        <f t="shared" si="29"/>
        <v>1</v>
      </c>
      <c r="I78" s="33">
        <f t="shared" si="30"/>
        <v>1</v>
      </c>
      <c r="J78" s="123">
        <f>F78/C78-1</f>
        <v>0</v>
      </c>
      <c r="K78" s="123"/>
      <c r="L78" s="123"/>
    </row>
    <row r="79" spans="1:12" ht="12.75" x14ac:dyDescent="0.2">
      <c r="A79" s="8"/>
      <c r="B79" s="194" t="s">
        <v>50</v>
      </c>
      <c r="C79" s="33">
        <v>0</v>
      </c>
      <c r="D79" s="33">
        <v>0</v>
      </c>
      <c r="E79" s="33">
        <v>0</v>
      </c>
      <c r="F79" s="33">
        <v>4</v>
      </c>
      <c r="G79" s="33">
        <f t="shared" si="28"/>
        <v>4</v>
      </c>
      <c r="H79" s="33">
        <f t="shared" si="29"/>
        <v>4</v>
      </c>
      <c r="I79" s="33">
        <f t="shared" si="30"/>
        <v>4</v>
      </c>
      <c r="J79" s="123"/>
      <c r="K79" s="123"/>
      <c r="L79" s="123"/>
    </row>
    <row r="80" spans="1:12" ht="12.75" x14ac:dyDescent="0.2">
      <c r="A80" s="8"/>
      <c r="B80" s="182" t="s">
        <v>155</v>
      </c>
      <c r="C80" s="33">
        <v>1</v>
      </c>
      <c r="D80" s="33">
        <v>0</v>
      </c>
      <c r="E80" s="33">
        <v>1</v>
      </c>
      <c r="F80" s="33">
        <v>4</v>
      </c>
      <c r="G80" s="33">
        <f t="shared" si="28"/>
        <v>3</v>
      </c>
      <c r="H80" s="33">
        <f t="shared" si="29"/>
        <v>4</v>
      </c>
      <c r="I80" s="33">
        <f t="shared" si="30"/>
        <v>3</v>
      </c>
      <c r="J80" s="123">
        <f>F80/C80-1</f>
        <v>3</v>
      </c>
      <c r="K80" s="123"/>
      <c r="L80" s="123">
        <f>F80/E80-1</f>
        <v>3</v>
      </c>
    </row>
    <row r="81" spans="1:12" ht="12.75" x14ac:dyDescent="0.2">
      <c r="A81" s="8"/>
      <c r="B81" s="183" t="s">
        <v>156</v>
      </c>
      <c r="C81" s="33">
        <v>0</v>
      </c>
      <c r="D81" s="33">
        <v>0</v>
      </c>
      <c r="E81" s="33">
        <v>0</v>
      </c>
      <c r="F81" s="33">
        <v>0</v>
      </c>
      <c r="G81" s="33">
        <f t="shared" si="28"/>
        <v>0</v>
      </c>
      <c r="H81" s="33">
        <f t="shared" si="29"/>
        <v>0</v>
      </c>
      <c r="I81" s="33">
        <f t="shared" si="30"/>
        <v>0</v>
      </c>
      <c r="J81" s="123"/>
      <c r="K81" s="123"/>
      <c r="L81" s="123"/>
    </row>
    <row r="82" spans="1:12" ht="12.75" x14ac:dyDescent="0.2">
      <c r="A82" s="8"/>
      <c r="B82" s="184" t="s">
        <v>157</v>
      </c>
      <c r="C82" s="33">
        <v>0</v>
      </c>
      <c r="D82" s="33">
        <v>0</v>
      </c>
      <c r="E82" s="33">
        <v>0</v>
      </c>
      <c r="F82" s="33">
        <v>0</v>
      </c>
      <c r="G82" s="33">
        <f t="shared" si="28"/>
        <v>0</v>
      </c>
      <c r="H82" s="33">
        <f t="shared" si="29"/>
        <v>0</v>
      </c>
      <c r="I82" s="33">
        <f t="shared" si="30"/>
        <v>0</v>
      </c>
      <c r="J82" s="123"/>
      <c r="K82" s="123"/>
      <c r="L82" s="123"/>
    </row>
    <row r="83" spans="1:12" ht="12.75" x14ac:dyDescent="0.2">
      <c r="A83" s="8"/>
      <c r="B83" s="194" t="s">
        <v>207</v>
      </c>
      <c r="C83" s="33">
        <v>0</v>
      </c>
      <c r="D83" s="33">
        <v>0</v>
      </c>
      <c r="E83" s="33">
        <v>2</v>
      </c>
      <c r="F83" s="33">
        <v>0</v>
      </c>
      <c r="G83" s="33">
        <f t="shared" si="28"/>
        <v>0</v>
      </c>
      <c r="H83" s="33">
        <f t="shared" si="29"/>
        <v>0</v>
      </c>
      <c r="I83" s="33">
        <f t="shared" si="30"/>
        <v>-2</v>
      </c>
      <c r="J83" s="123"/>
      <c r="K83" s="123"/>
      <c r="L83" s="123">
        <f>F83/E83-1</f>
        <v>-1</v>
      </c>
    </row>
    <row r="84" spans="1:12" ht="12.75" x14ac:dyDescent="0.2">
      <c r="A84" s="8"/>
      <c r="B84" s="206" t="s">
        <v>215</v>
      </c>
      <c r="C84" s="33">
        <v>0</v>
      </c>
      <c r="D84" s="33">
        <v>0</v>
      </c>
      <c r="E84" s="33">
        <v>0</v>
      </c>
      <c r="F84" s="33">
        <v>0</v>
      </c>
      <c r="G84" s="33">
        <f t="shared" si="28"/>
        <v>0</v>
      </c>
      <c r="H84" s="33">
        <f t="shared" si="29"/>
        <v>0</v>
      </c>
      <c r="I84" s="33">
        <f t="shared" si="30"/>
        <v>0</v>
      </c>
      <c r="J84" s="123"/>
      <c r="K84" s="123"/>
      <c r="L84" s="123"/>
    </row>
    <row r="85" spans="1:12" ht="12.75" x14ac:dyDescent="0.2">
      <c r="A85" s="8"/>
      <c r="B85" s="185" t="s">
        <v>49</v>
      </c>
      <c r="C85" s="33">
        <v>2</v>
      </c>
      <c r="D85" s="33">
        <v>0</v>
      </c>
      <c r="E85" s="33">
        <v>2</v>
      </c>
      <c r="F85" s="33">
        <v>3</v>
      </c>
      <c r="G85" s="33">
        <f t="shared" si="28"/>
        <v>1</v>
      </c>
      <c r="H85" s="33">
        <f t="shared" si="29"/>
        <v>3</v>
      </c>
      <c r="I85" s="33">
        <f t="shared" si="30"/>
        <v>1</v>
      </c>
      <c r="J85" s="123">
        <f>F85/C85-1</f>
        <v>0.5</v>
      </c>
      <c r="K85" s="123"/>
      <c r="L85" s="123">
        <f>F85/E85-1</f>
        <v>0.5</v>
      </c>
    </row>
    <row r="86" spans="1:12" ht="12.75" x14ac:dyDescent="0.2">
      <c r="A86" s="8"/>
      <c r="B86" s="186" t="s">
        <v>216</v>
      </c>
      <c r="C86" s="33">
        <v>1</v>
      </c>
      <c r="D86" s="33">
        <v>2</v>
      </c>
      <c r="E86" s="33">
        <v>0</v>
      </c>
      <c r="F86" s="33">
        <v>0</v>
      </c>
      <c r="G86" s="33">
        <f t="shared" si="28"/>
        <v>-1</v>
      </c>
      <c r="H86" s="33">
        <f t="shared" si="29"/>
        <v>-2</v>
      </c>
      <c r="I86" s="33">
        <f t="shared" si="30"/>
        <v>0</v>
      </c>
      <c r="J86" s="123">
        <f>F86/C86-1</f>
        <v>-1</v>
      </c>
      <c r="K86" s="123">
        <f>F86/D86-1</f>
        <v>-1</v>
      </c>
      <c r="L86" s="123"/>
    </row>
    <row r="87" spans="1:12" ht="12.75" x14ac:dyDescent="0.2">
      <c r="A87" s="8"/>
      <c r="B87" s="187" t="s">
        <v>158</v>
      </c>
      <c r="C87" s="33">
        <v>0</v>
      </c>
      <c r="D87" s="33">
        <v>0</v>
      </c>
      <c r="E87" s="33">
        <v>0</v>
      </c>
      <c r="F87" s="33">
        <v>0</v>
      </c>
      <c r="G87" s="33">
        <f t="shared" si="28"/>
        <v>0</v>
      </c>
      <c r="H87" s="33">
        <f t="shared" si="29"/>
        <v>0</v>
      </c>
      <c r="I87" s="33">
        <f t="shared" si="30"/>
        <v>0</v>
      </c>
      <c r="J87" s="123"/>
      <c r="K87" s="123"/>
      <c r="L87" s="123"/>
    </row>
    <row r="88" spans="1:12" x14ac:dyDescent="0.2">
      <c r="B88" s="209" t="s">
        <v>53</v>
      </c>
      <c r="C88" s="134">
        <v>63</v>
      </c>
      <c r="D88" s="134">
        <v>0</v>
      </c>
      <c r="E88" s="134">
        <v>8</v>
      </c>
      <c r="F88" s="134">
        <v>15</v>
      </c>
      <c r="G88" s="134">
        <f t="shared" ref="G88:G123" si="31">F88-C88</f>
        <v>-48</v>
      </c>
      <c r="H88" s="134">
        <f t="shared" ref="H88:H123" si="32">F88-D88</f>
        <v>15</v>
      </c>
      <c r="I88" s="134">
        <f t="shared" ref="I88:I123" si="33">F88-E88</f>
        <v>7</v>
      </c>
      <c r="J88" s="135">
        <f t="shared" ref="J88:J149" si="34">F88/C88-1</f>
        <v>-0.76190476190476186</v>
      </c>
      <c r="K88" s="135"/>
      <c r="L88" s="135">
        <f t="shared" ref="L88" si="35">F88/E88-1</f>
        <v>0.875</v>
      </c>
    </row>
    <row r="89" spans="1:12" ht="12" x14ac:dyDescent="0.2">
      <c r="B89" s="194" t="s">
        <v>159</v>
      </c>
      <c r="C89" s="33">
        <v>1</v>
      </c>
      <c r="D89" s="33">
        <v>0</v>
      </c>
      <c r="E89" s="33">
        <v>0</v>
      </c>
      <c r="F89" s="33">
        <v>0</v>
      </c>
      <c r="G89" s="33">
        <f t="shared" ref="G89:G95" si="36">F89-C89</f>
        <v>-1</v>
      </c>
      <c r="H89" s="33">
        <f t="shared" ref="H89:H95" si="37">F89-D89</f>
        <v>0</v>
      </c>
      <c r="I89" s="33">
        <f t="shared" ref="I89:I95" si="38">F89-E89</f>
        <v>0</v>
      </c>
      <c r="J89" s="123">
        <f>F89/C89-1</f>
        <v>-1</v>
      </c>
      <c r="K89" s="123"/>
      <c r="L89" s="123"/>
    </row>
    <row r="90" spans="1:12" ht="12" x14ac:dyDescent="0.2">
      <c r="B90" s="194" t="s">
        <v>208</v>
      </c>
      <c r="C90" s="33">
        <v>42</v>
      </c>
      <c r="D90" s="33">
        <v>0</v>
      </c>
      <c r="E90" s="33">
        <v>1</v>
      </c>
      <c r="F90" s="33">
        <v>5</v>
      </c>
      <c r="G90" s="33">
        <f t="shared" si="36"/>
        <v>-37</v>
      </c>
      <c r="H90" s="33">
        <f t="shared" si="37"/>
        <v>5</v>
      </c>
      <c r="I90" s="33">
        <f t="shared" si="38"/>
        <v>4</v>
      </c>
      <c r="J90" s="123">
        <f>F90/C90-1</f>
        <v>-0.88095238095238093</v>
      </c>
      <c r="K90" s="123"/>
      <c r="L90" s="123">
        <f>F90/E90-1</f>
        <v>4</v>
      </c>
    </row>
    <row r="91" spans="1:12" ht="12" x14ac:dyDescent="0.2">
      <c r="B91" s="194" t="s">
        <v>209</v>
      </c>
      <c r="C91" s="33">
        <v>3</v>
      </c>
      <c r="D91" s="33">
        <v>0</v>
      </c>
      <c r="E91" s="33">
        <v>4</v>
      </c>
      <c r="F91" s="33">
        <v>2</v>
      </c>
      <c r="G91" s="33">
        <f t="shared" si="36"/>
        <v>-1</v>
      </c>
      <c r="H91" s="33">
        <f t="shared" si="37"/>
        <v>2</v>
      </c>
      <c r="I91" s="33">
        <f t="shared" si="38"/>
        <v>-2</v>
      </c>
      <c r="J91" s="123">
        <f>F91/C91-1</f>
        <v>-0.33333333333333337</v>
      </c>
      <c r="K91" s="123"/>
      <c r="L91" s="123">
        <f>F91/E91-1</f>
        <v>-0.5</v>
      </c>
    </row>
    <row r="92" spans="1:12" ht="12" x14ac:dyDescent="0.2">
      <c r="B92" s="194" t="s">
        <v>54</v>
      </c>
      <c r="C92" s="33">
        <v>6</v>
      </c>
      <c r="D92" s="33">
        <v>0</v>
      </c>
      <c r="E92" s="33">
        <v>0</v>
      </c>
      <c r="F92" s="33">
        <v>3</v>
      </c>
      <c r="G92" s="33">
        <f t="shared" si="36"/>
        <v>-3</v>
      </c>
      <c r="H92" s="33">
        <f t="shared" si="37"/>
        <v>3</v>
      </c>
      <c r="I92" s="33">
        <f t="shared" si="38"/>
        <v>3</v>
      </c>
      <c r="J92" s="123">
        <f>F92/C92-1</f>
        <v>-0.5</v>
      </c>
      <c r="K92" s="123"/>
      <c r="L92" s="123"/>
    </row>
    <row r="93" spans="1:12" ht="12" x14ac:dyDescent="0.2">
      <c r="B93" s="194" t="s">
        <v>56</v>
      </c>
      <c r="C93" s="33">
        <v>6</v>
      </c>
      <c r="D93" s="33">
        <v>0</v>
      </c>
      <c r="E93" s="33">
        <v>1</v>
      </c>
      <c r="F93" s="33">
        <v>1</v>
      </c>
      <c r="G93" s="33">
        <f t="shared" si="36"/>
        <v>-5</v>
      </c>
      <c r="H93" s="33">
        <f t="shared" si="37"/>
        <v>1</v>
      </c>
      <c r="I93" s="33">
        <f t="shared" si="38"/>
        <v>0</v>
      </c>
      <c r="J93" s="123">
        <f>F93/C93-1</f>
        <v>-0.83333333333333337</v>
      </c>
      <c r="K93" s="123"/>
      <c r="L93" s="123">
        <f>F93/E93-1</f>
        <v>0</v>
      </c>
    </row>
    <row r="94" spans="1:12" ht="12" x14ac:dyDescent="0.2">
      <c r="B94" s="194" t="s">
        <v>160</v>
      </c>
      <c r="C94" s="33">
        <v>0</v>
      </c>
      <c r="D94" s="33">
        <v>0</v>
      </c>
      <c r="E94" s="33">
        <v>0</v>
      </c>
      <c r="F94" s="33">
        <v>0</v>
      </c>
      <c r="G94" s="33">
        <f t="shared" si="36"/>
        <v>0</v>
      </c>
      <c r="H94" s="33">
        <f t="shared" si="37"/>
        <v>0</v>
      </c>
      <c r="I94" s="33">
        <f t="shared" si="38"/>
        <v>0</v>
      </c>
      <c r="J94" s="123"/>
      <c r="K94" s="123"/>
      <c r="L94" s="123"/>
    </row>
    <row r="95" spans="1:12" ht="12" x14ac:dyDescent="0.2">
      <c r="B95" s="194" t="s">
        <v>55</v>
      </c>
      <c r="C95" s="33">
        <v>5</v>
      </c>
      <c r="D95" s="33">
        <v>0</v>
      </c>
      <c r="E95" s="33">
        <v>2</v>
      </c>
      <c r="F95" s="33">
        <v>4</v>
      </c>
      <c r="G95" s="33">
        <f t="shared" si="36"/>
        <v>-1</v>
      </c>
      <c r="H95" s="33">
        <f t="shared" si="37"/>
        <v>4</v>
      </c>
      <c r="I95" s="33">
        <f t="shared" si="38"/>
        <v>2</v>
      </c>
      <c r="J95" s="123">
        <f>F95/C95-1</f>
        <v>-0.19999999999999996</v>
      </c>
      <c r="K95" s="123"/>
      <c r="L95" s="123">
        <f>F95/E95-1</f>
        <v>1</v>
      </c>
    </row>
    <row r="96" spans="1:12" x14ac:dyDescent="0.2">
      <c r="A96" s="9"/>
      <c r="B96" s="209" t="s">
        <v>57</v>
      </c>
      <c r="C96" s="134">
        <v>5309</v>
      </c>
      <c r="D96" s="134">
        <v>37</v>
      </c>
      <c r="E96" s="134">
        <v>1321</v>
      </c>
      <c r="F96" s="134">
        <v>3548</v>
      </c>
      <c r="G96" s="134">
        <f t="shared" si="31"/>
        <v>-1761</v>
      </c>
      <c r="H96" s="134">
        <f t="shared" si="32"/>
        <v>3511</v>
      </c>
      <c r="I96" s="134">
        <f t="shared" si="33"/>
        <v>2227</v>
      </c>
      <c r="J96" s="135">
        <f t="shared" si="34"/>
        <v>-0.33170088528913166</v>
      </c>
      <c r="K96" s="135">
        <f t="shared" ref="K96:K115" si="39">F96/D96-1</f>
        <v>94.891891891891888</v>
      </c>
      <c r="L96" s="135">
        <f t="shared" ref="L96:L115" si="40">F96/E96-1</f>
        <v>1.6858440575321727</v>
      </c>
    </row>
    <row r="97" spans="2:12" ht="12" x14ac:dyDescent="0.2">
      <c r="B97" s="190" t="s">
        <v>58</v>
      </c>
      <c r="C97" s="33">
        <v>994</v>
      </c>
      <c r="D97" s="33">
        <v>3</v>
      </c>
      <c r="E97" s="33">
        <v>131</v>
      </c>
      <c r="F97" s="33">
        <v>495</v>
      </c>
      <c r="G97" s="33">
        <f>F97-C97</f>
        <v>-499</v>
      </c>
      <c r="H97" s="33">
        <f>F97-D97</f>
        <v>492</v>
      </c>
      <c r="I97" s="33">
        <f>F97-E97</f>
        <v>364</v>
      </c>
      <c r="J97" s="123">
        <f>F97/C97-1</f>
        <v>-0.50201207243460766</v>
      </c>
      <c r="K97" s="123">
        <f>F97/D97-1</f>
        <v>164</v>
      </c>
      <c r="L97" s="123">
        <f>F97/E97-1</f>
        <v>2.7786259541984735</v>
      </c>
    </row>
    <row r="98" spans="2:12" ht="12" x14ac:dyDescent="0.2">
      <c r="B98" s="201" t="s">
        <v>59</v>
      </c>
      <c r="C98" s="33">
        <v>92</v>
      </c>
      <c r="D98" s="33">
        <v>3</v>
      </c>
      <c r="E98" s="33">
        <v>23</v>
      </c>
      <c r="F98" s="33">
        <v>35</v>
      </c>
      <c r="G98" s="33">
        <f>F98-C98</f>
        <v>-57</v>
      </c>
      <c r="H98" s="33">
        <f>F98-D98</f>
        <v>32</v>
      </c>
      <c r="I98" s="33">
        <f>F98-E98</f>
        <v>12</v>
      </c>
      <c r="J98" s="123">
        <f>F98/C98-1</f>
        <v>-0.61956521739130432</v>
      </c>
      <c r="K98" s="123">
        <f>F98/D98-1</f>
        <v>10.666666666666666</v>
      </c>
      <c r="L98" s="123">
        <f>F98/E98-1</f>
        <v>0.52173913043478271</v>
      </c>
    </row>
    <row r="99" spans="2:12" ht="12" x14ac:dyDescent="0.2">
      <c r="B99" s="190" t="s">
        <v>150</v>
      </c>
      <c r="C99" s="33">
        <v>4223</v>
      </c>
      <c r="D99" s="33">
        <v>31</v>
      </c>
      <c r="E99" s="33">
        <v>1167</v>
      </c>
      <c r="F99" s="33">
        <v>3018</v>
      </c>
      <c r="G99" s="33">
        <f>F99-C99</f>
        <v>-1205</v>
      </c>
      <c r="H99" s="33">
        <f>F99-D99</f>
        <v>2987</v>
      </c>
      <c r="I99" s="33">
        <f>F99-E99</f>
        <v>1851</v>
      </c>
      <c r="J99" s="123">
        <f>F99/C99-1</f>
        <v>-0.28534217381008764</v>
      </c>
      <c r="K99" s="123">
        <f>F99/D99-1</f>
        <v>96.354838709677423</v>
      </c>
      <c r="L99" s="123">
        <f>F99/E99-1</f>
        <v>1.5861182519280206</v>
      </c>
    </row>
    <row r="100" spans="2:12" x14ac:dyDescent="0.2">
      <c r="B100" s="209" t="s">
        <v>60</v>
      </c>
      <c r="C100" s="134">
        <v>491</v>
      </c>
      <c r="D100" s="134">
        <v>2</v>
      </c>
      <c r="E100" s="134">
        <v>145</v>
      </c>
      <c r="F100" s="134">
        <v>316</v>
      </c>
      <c r="G100" s="134">
        <f t="shared" si="31"/>
        <v>-175</v>
      </c>
      <c r="H100" s="134">
        <f t="shared" si="32"/>
        <v>314</v>
      </c>
      <c r="I100" s="134">
        <f t="shared" si="33"/>
        <v>171</v>
      </c>
      <c r="J100" s="135">
        <f t="shared" si="34"/>
        <v>-0.35641547861507128</v>
      </c>
      <c r="K100" s="135">
        <f t="shared" si="39"/>
        <v>157</v>
      </c>
      <c r="L100" s="135">
        <f t="shared" si="40"/>
        <v>1.1793103448275861</v>
      </c>
    </row>
    <row r="101" spans="2:12" ht="12" x14ac:dyDescent="0.2">
      <c r="B101" s="191" t="s">
        <v>61</v>
      </c>
      <c r="C101" s="33">
        <v>72</v>
      </c>
      <c r="D101" s="33">
        <v>0</v>
      </c>
      <c r="E101" s="33">
        <v>18</v>
      </c>
      <c r="F101" s="33">
        <v>44</v>
      </c>
      <c r="G101" s="33">
        <f t="shared" ref="G101:G113" si="41">F101-C101</f>
        <v>-28</v>
      </c>
      <c r="H101" s="33">
        <f t="shared" ref="H101:H113" si="42">F101-D101</f>
        <v>44</v>
      </c>
      <c r="I101" s="33">
        <f t="shared" ref="I101:I113" si="43">F101-E101</f>
        <v>26</v>
      </c>
      <c r="J101" s="123">
        <f t="shared" ref="J101:J106" si="44">F101/C101-1</f>
        <v>-0.38888888888888884</v>
      </c>
      <c r="K101" s="123"/>
      <c r="L101" s="123">
        <f>F101/E101-1</f>
        <v>1.4444444444444446</v>
      </c>
    </row>
    <row r="102" spans="2:12" ht="12" x14ac:dyDescent="0.2">
      <c r="B102" s="191" t="s">
        <v>62</v>
      </c>
      <c r="C102" s="33">
        <v>4</v>
      </c>
      <c r="D102" s="33">
        <v>0</v>
      </c>
      <c r="E102" s="33">
        <v>0</v>
      </c>
      <c r="F102" s="33">
        <v>2</v>
      </c>
      <c r="G102" s="33">
        <f t="shared" si="41"/>
        <v>-2</v>
      </c>
      <c r="H102" s="33">
        <f t="shared" si="42"/>
        <v>2</v>
      </c>
      <c r="I102" s="33">
        <f t="shared" si="43"/>
        <v>2</v>
      </c>
      <c r="J102" s="123">
        <f t="shared" si="44"/>
        <v>-0.5</v>
      </c>
      <c r="K102" s="123"/>
      <c r="L102" s="123"/>
    </row>
    <row r="103" spans="2:12" ht="12" x14ac:dyDescent="0.2">
      <c r="B103" s="191" t="s">
        <v>63</v>
      </c>
      <c r="C103" s="33">
        <v>270</v>
      </c>
      <c r="D103" s="33">
        <v>0</v>
      </c>
      <c r="E103" s="33">
        <v>63</v>
      </c>
      <c r="F103" s="33">
        <v>154</v>
      </c>
      <c r="G103" s="33">
        <f t="shared" si="41"/>
        <v>-116</v>
      </c>
      <c r="H103" s="33">
        <f t="shared" si="42"/>
        <v>154</v>
      </c>
      <c r="I103" s="33">
        <f t="shared" si="43"/>
        <v>91</v>
      </c>
      <c r="J103" s="123">
        <f t="shared" si="44"/>
        <v>-0.42962962962962958</v>
      </c>
      <c r="K103" s="123"/>
      <c r="L103" s="123">
        <f>F103/E103-1</f>
        <v>1.4444444444444446</v>
      </c>
    </row>
    <row r="104" spans="2:12" ht="12" x14ac:dyDescent="0.2">
      <c r="B104" s="203" t="s">
        <v>71</v>
      </c>
      <c r="C104" s="33">
        <v>47</v>
      </c>
      <c r="D104" s="33">
        <v>0</v>
      </c>
      <c r="E104" s="33">
        <v>7</v>
      </c>
      <c r="F104" s="33">
        <v>22</v>
      </c>
      <c r="G104" s="33">
        <f t="shared" si="41"/>
        <v>-25</v>
      </c>
      <c r="H104" s="33">
        <f t="shared" si="42"/>
        <v>22</v>
      </c>
      <c r="I104" s="33">
        <f t="shared" si="43"/>
        <v>15</v>
      </c>
      <c r="J104" s="123">
        <f t="shared" si="44"/>
        <v>-0.53191489361702127</v>
      </c>
      <c r="K104" s="123"/>
      <c r="L104" s="123">
        <f>F104/E104-1</f>
        <v>2.1428571428571428</v>
      </c>
    </row>
    <row r="105" spans="2:12" ht="12" x14ac:dyDescent="0.2">
      <c r="B105" s="191" t="s">
        <v>66</v>
      </c>
      <c r="C105" s="33">
        <v>57</v>
      </c>
      <c r="D105" s="33">
        <v>1</v>
      </c>
      <c r="E105" s="33">
        <v>28</v>
      </c>
      <c r="F105" s="33">
        <v>64</v>
      </c>
      <c r="G105" s="33">
        <f t="shared" si="41"/>
        <v>7</v>
      </c>
      <c r="H105" s="33">
        <f t="shared" si="42"/>
        <v>63</v>
      </c>
      <c r="I105" s="33">
        <f t="shared" si="43"/>
        <v>36</v>
      </c>
      <c r="J105" s="123">
        <f t="shared" si="44"/>
        <v>0.12280701754385959</v>
      </c>
      <c r="K105" s="123">
        <f>F105/D105-1</f>
        <v>63</v>
      </c>
      <c r="L105" s="123">
        <f>F105/E105-1</f>
        <v>1.2857142857142856</v>
      </c>
    </row>
    <row r="106" spans="2:12" ht="12" x14ac:dyDescent="0.2">
      <c r="B106" s="191" t="s">
        <v>64</v>
      </c>
      <c r="C106" s="33">
        <v>7</v>
      </c>
      <c r="D106" s="33">
        <v>0</v>
      </c>
      <c r="E106" s="33">
        <v>1</v>
      </c>
      <c r="F106" s="33">
        <v>5</v>
      </c>
      <c r="G106" s="33">
        <f t="shared" si="41"/>
        <v>-2</v>
      </c>
      <c r="H106" s="33">
        <f t="shared" si="42"/>
        <v>5</v>
      </c>
      <c r="I106" s="33">
        <f t="shared" si="43"/>
        <v>4</v>
      </c>
      <c r="J106" s="123">
        <f t="shared" si="44"/>
        <v>-0.2857142857142857</v>
      </c>
      <c r="K106" s="123"/>
      <c r="L106" s="123">
        <f>F106/E106-1</f>
        <v>4</v>
      </c>
    </row>
    <row r="107" spans="2:12" ht="12" x14ac:dyDescent="0.2">
      <c r="B107" s="194" t="s">
        <v>161</v>
      </c>
      <c r="C107" s="33">
        <v>0</v>
      </c>
      <c r="D107" s="33">
        <v>0</v>
      </c>
      <c r="E107" s="33">
        <v>0</v>
      </c>
      <c r="F107" s="33">
        <v>0</v>
      </c>
      <c r="G107" s="33">
        <f t="shared" si="41"/>
        <v>0</v>
      </c>
      <c r="H107" s="33">
        <f t="shared" si="42"/>
        <v>0</v>
      </c>
      <c r="I107" s="33">
        <f t="shared" si="43"/>
        <v>0</v>
      </c>
      <c r="J107" s="123"/>
      <c r="K107" s="123"/>
      <c r="L107" s="123"/>
    </row>
    <row r="108" spans="2:12" ht="12" x14ac:dyDescent="0.2">
      <c r="B108" s="191" t="s">
        <v>69</v>
      </c>
      <c r="C108" s="33">
        <v>0</v>
      </c>
      <c r="D108" s="33">
        <v>0</v>
      </c>
      <c r="E108" s="33">
        <v>0</v>
      </c>
      <c r="F108" s="33">
        <v>0</v>
      </c>
      <c r="G108" s="33">
        <f t="shared" si="41"/>
        <v>0</v>
      </c>
      <c r="H108" s="33">
        <f t="shared" si="42"/>
        <v>0</v>
      </c>
      <c r="I108" s="33">
        <f t="shared" si="43"/>
        <v>0</v>
      </c>
      <c r="J108" s="123"/>
      <c r="K108" s="123"/>
      <c r="L108" s="123"/>
    </row>
    <row r="109" spans="2:12" ht="12" x14ac:dyDescent="0.2">
      <c r="B109" s="191" t="s">
        <v>67</v>
      </c>
      <c r="C109" s="33">
        <v>2</v>
      </c>
      <c r="D109" s="33">
        <v>0</v>
      </c>
      <c r="E109" s="33">
        <v>2</v>
      </c>
      <c r="F109" s="33">
        <v>1</v>
      </c>
      <c r="G109" s="33">
        <f t="shared" si="41"/>
        <v>-1</v>
      </c>
      <c r="H109" s="33">
        <f t="shared" si="42"/>
        <v>1</v>
      </c>
      <c r="I109" s="33">
        <f t="shared" si="43"/>
        <v>-1</v>
      </c>
      <c r="J109" s="123">
        <f>F109/C109-1</f>
        <v>-0.5</v>
      </c>
      <c r="K109" s="123"/>
      <c r="L109" s="123">
        <f>F109/E109-1</f>
        <v>-0.5</v>
      </c>
    </row>
    <row r="110" spans="2:12" ht="12" x14ac:dyDescent="0.2">
      <c r="B110" s="191" t="s">
        <v>68</v>
      </c>
      <c r="C110" s="33">
        <v>14</v>
      </c>
      <c r="D110" s="33">
        <v>1</v>
      </c>
      <c r="E110" s="33">
        <v>19</v>
      </c>
      <c r="F110" s="33">
        <v>9</v>
      </c>
      <c r="G110" s="33">
        <f t="shared" si="41"/>
        <v>-5</v>
      </c>
      <c r="H110" s="33">
        <f t="shared" si="42"/>
        <v>8</v>
      </c>
      <c r="I110" s="33">
        <f t="shared" si="43"/>
        <v>-10</v>
      </c>
      <c r="J110" s="123">
        <f>F110/C110-1</f>
        <v>-0.3571428571428571</v>
      </c>
      <c r="K110" s="123">
        <f>F110/D110-1</f>
        <v>8</v>
      </c>
      <c r="L110" s="123">
        <f>F110/E110-1</f>
        <v>-0.52631578947368429</v>
      </c>
    </row>
    <row r="111" spans="2:12" ht="12" x14ac:dyDescent="0.2">
      <c r="B111" s="193" t="s">
        <v>199</v>
      </c>
      <c r="C111" s="33">
        <v>2</v>
      </c>
      <c r="D111" s="33">
        <v>0</v>
      </c>
      <c r="E111" s="33">
        <v>0</v>
      </c>
      <c r="F111" s="33">
        <v>0</v>
      </c>
      <c r="G111" s="33">
        <f t="shared" si="41"/>
        <v>-2</v>
      </c>
      <c r="H111" s="33">
        <f t="shared" si="42"/>
        <v>0</v>
      </c>
      <c r="I111" s="33">
        <f t="shared" si="43"/>
        <v>0</v>
      </c>
      <c r="J111" s="123">
        <f>F111/C111-1</f>
        <v>-1</v>
      </c>
      <c r="K111" s="123"/>
      <c r="L111" s="123"/>
    </row>
    <row r="112" spans="2:12" ht="12" x14ac:dyDescent="0.2">
      <c r="B112" s="191" t="s">
        <v>70</v>
      </c>
      <c r="C112" s="33">
        <v>7</v>
      </c>
      <c r="D112" s="33">
        <v>0</v>
      </c>
      <c r="E112" s="33">
        <v>2</v>
      </c>
      <c r="F112" s="33">
        <v>6</v>
      </c>
      <c r="G112" s="33">
        <f t="shared" si="41"/>
        <v>-1</v>
      </c>
      <c r="H112" s="33">
        <f t="shared" si="42"/>
        <v>6</v>
      </c>
      <c r="I112" s="33">
        <f t="shared" si="43"/>
        <v>4</v>
      </c>
      <c r="J112" s="123">
        <f>F112/C112-1</f>
        <v>-0.1428571428571429</v>
      </c>
      <c r="K112" s="123"/>
      <c r="L112" s="123">
        <f>F112/E112-1</f>
        <v>2</v>
      </c>
    </row>
    <row r="113" spans="2:12" ht="12" x14ac:dyDescent="0.2">
      <c r="B113" s="191" t="s">
        <v>65</v>
      </c>
      <c r="C113" s="33">
        <v>9</v>
      </c>
      <c r="D113" s="33">
        <v>0</v>
      </c>
      <c r="E113" s="33">
        <v>5</v>
      </c>
      <c r="F113" s="33">
        <v>9</v>
      </c>
      <c r="G113" s="33">
        <f t="shared" si="41"/>
        <v>0</v>
      </c>
      <c r="H113" s="33">
        <f t="shared" si="42"/>
        <v>9</v>
      </c>
      <c r="I113" s="33">
        <f t="shared" si="43"/>
        <v>4</v>
      </c>
      <c r="J113" s="123">
        <f>F113/C113-1</f>
        <v>0</v>
      </c>
      <c r="K113" s="123"/>
      <c r="L113" s="123">
        <f>F113/E113-1</f>
        <v>0.8</v>
      </c>
    </row>
    <row r="114" spans="2:12" x14ac:dyDescent="0.2">
      <c r="B114" s="198" t="s">
        <v>72</v>
      </c>
      <c r="C114" s="34">
        <v>22226</v>
      </c>
      <c r="D114" s="34">
        <v>132</v>
      </c>
      <c r="E114" s="34">
        <v>3796</v>
      </c>
      <c r="F114" s="34">
        <v>21183</v>
      </c>
      <c r="G114" s="34">
        <f t="shared" si="31"/>
        <v>-1043</v>
      </c>
      <c r="H114" s="34">
        <f t="shared" si="32"/>
        <v>21051</v>
      </c>
      <c r="I114" s="34">
        <f t="shared" si="33"/>
        <v>17387</v>
      </c>
      <c r="J114" s="124">
        <f t="shared" si="34"/>
        <v>-4.6927022406190955E-2</v>
      </c>
      <c r="K114" s="124">
        <f t="shared" si="39"/>
        <v>159.47727272727272</v>
      </c>
      <c r="L114" s="124">
        <f t="shared" si="40"/>
        <v>4.5803477344573231</v>
      </c>
    </row>
    <row r="115" spans="2:12" x14ac:dyDescent="0.2">
      <c r="B115" s="209" t="s">
        <v>192</v>
      </c>
      <c r="C115" s="134">
        <v>7694</v>
      </c>
      <c r="D115" s="134">
        <v>5</v>
      </c>
      <c r="E115" s="134">
        <v>166</v>
      </c>
      <c r="F115" s="134">
        <v>1360</v>
      </c>
      <c r="G115" s="134">
        <f t="shared" si="31"/>
        <v>-6334</v>
      </c>
      <c r="H115" s="134">
        <f t="shared" si="32"/>
        <v>1355</v>
      </c>
      <c r="I115" s="134">
        <f t="shared" si="33"/>
        <v>1194</v>
      </c>
      <c r="J115" s="135">
        <f t="shared" si="34"/>
        <v>-0.82323888744476215</v>
      </c>
      <c r="K115" s="135">
        <f t="shared" si="39"/>
        <v>271</v>
      </c>
      <c r="L115" s="135">
        <f t="shared" si="40"/>
        <v>7.19277108433735</v>
      </c>
    </row>
    <row r="116" spans="2:12" ht="12" x14ac:dyDescent="0.2">
      <c r="B116" s="203" t="s">
        <v>86</v>
      </c>
      <c r="C116" s="33">
        <v>4193</v>
      </c>
      <c r="D116" s="33">
        <v>5</v>
      </c>
      <c r="E116" s="33">
        <v>128</v>
      </c>
      <c r="F116" s="33">
        <v>659</v>
      </c>
      <c r="G116" s="33">
        <f t="shared" ref="G116:G122" si="45">F116-C116</f>
        <v>-3534</v>
      </c>
      <c r="H116" s="33">
        <f t="shared" ref="H116:H122" si="46">F116-D116</f>
        <v>654</v>
      </c>
      <c r="I116" s="33">
        <f t="shared" ref="I116:I122" si="47">F116-E116</f>
        <v>531</v>
      </c>
      <c r="J116" s="123">
        <f t="shared" ref="J116:J122" si="48">F116/C116-1</f>
        <v>-0.84283329358454573</v>
      </c>
      <c r="K116" s="123">
        <f>F116/D116-1</f>
        <v>130.80000000000001</v>
      </c>
      <c r="L116" s="123">
        <f>F116/E116-1</f>
        <v>4.1484375</v>
      </c>
    </row>
    <row r="117" spans="2:12" ht="12" x14ac:dyDescent="0.2">
      <c r="B117" s="195" t="s">
        <v>248</v>
      </c>
      <c r="C117" s="33">
        <v>12</v>
      </c>
      <c r="D117" s="33">
        <v>0</v>
      </c>
      <c r="E117" s="33">
        <v>0</v>
      </c>
      <c r="F117" s="33">
        <v>0</v>
      </c>
      <c r="G117" s="33">
        <f t="shared" si="45"/>
        <v>-12</v>
      </c>
      <c r="H117" s="33">
        <f t="shared" si="46"/>
        <v>0</v>
      </c>
      <c r="I117" s="33">
        <f t="shared" si="47"/>
        <v>0</v>
      </c>
      <c r="J117" s="123">
        <f t="shared" si="48"/>
        <v>-1</v>
      </c>
      <c r="K117" s="123"/>
      <c r="L117" s="123"/>
    </row>
    <row r="118" spans="2:12" ht="12" x14ac:dyDescent="0.2">
      <c r="B118" s="195" t="s">
        <v>77</v>
      </c>
      <c r="C118" s="33">
        <v>1252</v>
      </c>
      <c r="D118" s="33">
        <v>0</v>
      </c>
      <c r="E118" s="33">
        <v>12</v>
      </c>
      <c r="F118" s="33">
        <v>136</v>
      </c>
      <c r="G118" s="33">
        <f t="shared" si="45"/>
        <v>-1116</v>
      </c>
      <c r="H118" s="33">
        <f t="shared" si="46"/>
        <v>136</v>
      </c>
      <c r="I118" s="33">
        <f t="shared" si="47"/>
        <v>124</v>
      </c>
      <c r="J118" s="123">
        <f t="shared" si="48"/>
        <v>-0.89137380191693294</v>
      </c>
      <c r="K118" s="123"/>
      <c r="L118" s="123">
        <f>F118/E118-1</f>
        <v>10.333333333333334</v>
      </c>
    </row>
    <row r="119" spans="2:12" ht="12" x14ac:dyDescent="0.2">
      <c r="B119" s="195" t="s">
        <v>81</v>
      </c>
      <c r="C119" s="33">
        <v>22</v>
      </c>
      <c r="D119" s="33">
        <v>0</v>
      </c>
      <c r="E119" s="33">
        <v>0</v>
      </c>
      <c r="F119" s="33">
        <v>84</v>
      </c>
      <c r="G119" s="33">
        <f t="shared" si="45"/>
        <v>62</v>
      </c>
      <c r="H119" s="33">
        <f t="shared" si="46"/>
        <v>84</v>
      </c>
      <c r="I119" s="33">
        <f t="shared" si="47"/>
        <v>84</v>
      </c>
      <c r="J119" s="123">
        <f t="shared" si="48"/>
        <v>2.8181818181818183</v>
      </c>
      <c r="K119" s="123"/>
      <c r="L119" s="123"/>
    </row>
    <row r="120" spans="2:12" ht="12" x14ac:dyDescent="0.2">
      <c r="B120" s="192" t="s">
        <v>244</v>
      </c>
      <c r="C120" s="33">
        <v>2</v>
      </c>
      <c r="D120" s="33">
        <v>0</v>
      </c>
      <c r="E120" s="33">
        <v>0</v>
      </c>
      <c r="F120" s="33">
        <v>0</v>
      </c>
      <c r="G120" s="33">
        <f t="shared" si="45"/>
        <v>-2</v>
      </c>
      <c r="H120" s="33">
        <f t="shared" si="46"/>
        <v>0</v>
      </c>
      <c r="I120" s="33">
        <f t="shared" si="47"/>
        <v>0</v>
      </c>
      <c r="J120" s="123">
        <f t="shared" si="48"/>
        <v>-1</v>
      </c>
      <c r="K120" s="123"/>
      <c r="L120" s="123"/>
    </row>
    <row r="121" spans="2:12" ht="12" x14ac:dyDescent="0.2">
      <c r="B121" s="192" t="s">
        <v>162</v>
      </c>
      <c r="C121" s="33">
        <v>2210</v>
      </c>
      <c r="D121" s="33">
        <v>0</v>
      </c>
      <c r="E121" s="33">
        <v>23</v>
      </c>
      <c r="F121" s="33">
        <v>477</v>
      </c>
      <c r="G121" s="33">
        <f t="shared" si="45"/>
        <v>-1733</v>
      </c>
      <c r="H121" s="33">
        <f t="shared" si="46"/>
        <v>477</v>
      </c>
      <c r="I121" s="33">
        <f t="shared" si="47"/>
        <v>454</v>
      </c>
      <c r="J121" s="123">
        <f t="shared" si="48"/>
        <v>-0.7841628959276018</v>
      </c>
      <c r="K121" s="123"/>
      <c r="L121" s="123">
        <f>F121/E121-1</f>
        <v>19.739130434782609</v>
      </c>
    </row>
    <row r="122" spans="2:12" ht="12" x14ac:dyDescent="0.2">
      <c r="B122" s="192" t="s">
        <v>163</v>
      </c>
      <c r="C122" s="33">
        <v>3</v>
      </c>
      <c r="D122" s="33">
        <v>0</v>
      </c>
      <c r="E122" s="33">
        <v>3</v>
      </c>
      <c r="F122" s="33">
        <v>4</v>
      </c>
      <c r="G122" s="33">
        <f t="shared" si="45"/>
        <v>1</v>
      </c>
      <c r="H122" s="33">
        <f t="shared" si="46"/>
        <v>4</v>
      </c>
      <c r="I122" s="33">
        <f t="shared" si="47"/>
        <v>1</v>
      </c>
      <c r="J122" s="123">
        <f t="shared" si="48"/>
        <v>0.33333333333333326</v>
      </c>
      <c r="K122" s="123"/>
      <c r="L122" s="123">
        <f>F122/E122-1</f>
        <v>0.33333333333333326</v>
      </c>
    </row>
    <row r="123" spans="2:12" x14ac:dyDescent="0.2">
      <c r="B123" s="209" t="s">
        <v>193</v>
      </c>
      <c r="C123" s="134">
        <v>1134</v>
      </c>
      <c r="D123" s="134">
        <v>5</v>
      </c>
      <c r="E123" s="134">
        <v>121</v>
      </c>
      <c r="F123" s="134">
        <v>356</v>
      </c>
      <c r="G123" s="134">
        <f t="shared" si="31"/>
        <v>-778</v>
      </c>
      <c r="H123" s="134">
        <f t="shared" si="32"/>
        <v>351</v>
      </c>
      <c r="I123" s="134">
        <f t="shared" si="33"/>
        <v>235</v>
      </c>
      <c r="J123" s="135">
        <f t="shared" si="34"/>
        <v>-0.68606701940035275</v>
      </c>
      <c r="K123" s="135">
        <f t="shared" ref="K123:K175" si="49">F123/D123-1</f>
        <v>70.2</v>
      </c>
      <c r="L123" s="135">
        <f t="shared" ref="L123:L176" si="50">F123/E123-1</f>
        <v>1.9421487603305785</v>
      </c>
    </row>
    <row r="124" spans="2:12" ht="12" x14ac:dyDescent="0.2">
      <c r="B124" s="192" t="s">
        <v>153</v>
      </c>
      <c r="C124" s="33">
        <v>0</v>
      </c>
      <c r="D124" s="33">
        <v>0</v>
      </c>
      <c r="E124" s="33">
        <v>0</v>
      </c>
      <c r="F124" s="33">
        <v>0</v>
      </c>
      <c r="G124" s="33">
        <f t="shared" ref="G124:G138" si="51">F124-C124</f>
        <v>0</v>
      </c>
      <c r="H124" s="33">
        <f t="shared" ref="H124:H138" si="52">F124-D124</f>
        <v>0</v>
      </c>
      <c r="I124" s="33">
        <f t="shared" ref="I124:I138" si="53">F124-E124</f>
        <v>0</v>
      </c>
      <c r="J124" s="123"/>
      <c r="K124" s="123"/>
      <c r="L124" s="123"/>
    </row>
    <row r="125" spans="2:12" ht="12" x14ac:dyDescent="0.2">
      <c r="B125" s="192" t="s">
        <v>73</v>
      </c>
      <c r="C125" s="33">
        <v>1010</v>
      </c>
      <c r="D125" s="33">
        <v>5</v>
      </c>
      <c r="E125" s="33">
        <v>93</v>
      </c>
      <c r="F125" s="33">
        <v>301</v>
      </c>
      <c r="G125" s="33">
        <f t="shared" si="51"/>
        <v>-709</v>
      </c>
      <c r="H125" s="33">
        <f t="shared" si="52"/>
        <v>296</v>
      </c>
      <c r="I125" s="33">
        <f t="shared" si="53"/>
        <v>208</v>
      </c>
      <c r="J125" s="123">
        <f>F125/C125-1</f>
        <v>-0.70198019801980194</v>
      </c>
      <c r="K125" s="123">
        <f>F125/D125-1</f>
        <v>59.2</v>
      </c>
      <c r="L125" s="123">
        <f>F125/E125-1</f>
        <v>2.236559139784946</v>
      </c>
    </row>
    <row r="126" spans="2:12" ht="12" x14ac:dyDescent="0.2">
      <c r="B126" s="192" t="s">
        <v>85</v>
      </c>
      <c r="C126" s="33">
        <v>1</v>
      </c>
      <c r="D126" s="33">
        <v>0</v>
      </c>
      <c r="E126" s="33">
        <v>0</v>
      </c>
      <c r="F126" s="33">
        <v>3</v>
      </c>
      <c r="G126" s="33">
        <f t="shared" si="51"/>
        <v>2</v>
      </c>
      <c r="H126" s="33">
        <f t="shared" si="52"/>
        <v>3</v>
      </c>
      <c r="I126" s="33">
        <f t="shared" si="53"/>
        <v>3</v>
      </c>
      <c r="J126" s="123">
        <f>F126/C126-1</f>
        <v>2</v>
      </c>
      <c r="K126" s="123"/>
      <c r="L126" s="123"/>
    </row>
    <row r="127" spans="2:12" ht="12" x14ac:dyDescent="0.2">
      <c r="B127" s="192" t="s">
        <v>164</v>
      </c>
      <c r="C127" s="33">
        <v>0</v>
      </c>
      <c r="D127" s="33">
        <v>0</v>
      </c>
      <c r="E127" s="33">
        <v>0</v>
      </c>
      <c r="F127" s="33">
        <v>0</v>
      </c>
      <c r="G127" s="33">
        <f t="shared" si="51"/>
        <v>0</v>
      </c>
      <c r="H127" s="33">
        <f t="shared" si="52"/>
        <v>0</v>
      </c>
      <c r="I127" s="33">
        <f t="shared" si="53"/>
        <v>0</v>
      </c>
      <c r="J127" s="123"/>
      <c r="K127" s="123"/>
      <c r="L127" s="123"/>
    </row>
    <row r="128" spans="2:12" ht="12" x14ac:dyDescent="0.2">
      <c r="B128" s="192" t="s">
        <v>165</v>
      </c>
      <c r="C128" s="33">
        <v>0</v>
      </c>
      <c r="D128" s="33">
        <v>0</v>
      </c>
      <c r="E128" s="33">
        <v>0</v>
      </c>
      <c r="F128" s="33">
        <v>0</v>
      </c>
      <c r="G128" s="33">
        <f t="shared" si="51"/>
        <v>0</v>
      </c>
      <c r="H128" s="33">
        <f t="shared" si="52"/>
        <v>0</v>
      </c>
      <c r="I128" s="33">
        <f t="shared" si="53"/>
        <v>0</v>
      </c>
      <c r="J128" s="123"/>
      <c r="K128" s="123"/>
      <c r="L128" s="123"/>
    </row>
    <row r="129" spans="1:12" ht="12" x14ac:dyDescent="0.2">
      <c r="B129" s="204" t="s">
        <v>210</v>
      </c>
      <c r="C129" s="33">
        <v>0</v>
      </c>
      <c r="D129" s="33">
        <v>0</v>
      </c>
      <c r="E129" s="33">
        <v>0</v>
      </c>
      <c r="F129" s="33">
        <v>0</v>
      </c>
      <c r="G129" s="33">
        <f t="shared" si="51"/>
        <v>0</v>
      </c>
      <c r="H129" s="33">
        <f t="shared" si="52"/>
        <v>0</v>
      </c>
      <c r="I129" s="33">
        <f t="shared" si="53"/>
        <v>0</v>
      </c>
      <c r="J129" s="123"/>
      <c r="K129" s="123"/>
      <c r="L129" s="123"/>
    </row>
    <row r="130" spans="1:12" ht="12" x14ac:dyDescent="0.2">
      <c r="B130" s="192" t="s">
        <v>75</v>
      </c>
      <c r="C130" s="33">
        <v>122</v>
      </c>
      <c r="D130" s="33">
        <v>0</v>
      </c>
      <c r="E130" s="33">
        <v>21</v>
      </c>
      <c r="F130" s="33">
        <v>43</v>
      </c>
      <c r="G130" s="33">
        <f t="shared" si="51"/>
        <v>-79</v>
      </c>
      <c r="H130" s="33">
        <f t="shared" si="52"/>
        <v>43</v>
      </c>
      <c r="I130" s="33">
        <f t="shared" si="53"/>
        <v>22</v>
      </c>
      <c r="J130" s="123">
        <f>F130/C130-1</f>
        <v>-0.64754098360655732</v>
      </c>
      <c r="K130" s="123"/>
      <c r="L130" s="123">
        <f>F130/E130-1</f>
        <v>1.0476190476190474</v>
      </c>
    </row>
    <row r="131" spans="1:12" ht="12" x14ac:dyDescent="0.2">
      <c r="B131" s="192" t="s">
        <v>211</v>
      </c>
      <c r="C131" s="33">
        <v>0</v>
      </c>
      <c r="D131" s="33">
        <v>0</v>
      </c>
      <c r="E131" s="33">
        <v>0</v>
      </c>
      <c r="F131" s="33">
        <v>0</v>
      </c>
      <c r="G131" s="33">
        <f t="shared" si="51"/>
        <v>0</v>
      </c>
      <c r="H131" s="33">
        <f t="shared" si="52"/>
        <v>0</v>
      </c>
      <c r="I131" s="33">
        <f t="shared" si="53"/>
        <v>0</v>
      </c>
      <c r="J131" s="123"/>
      <c r="K131" s="123"/>
      <c r="L131" s="123"/>
    </row>
    <row r="132" spans="1:12" ht="12" x14ac:dyDescent="0.2">
      <c r="B132" s="192" t="s">
        <v>166</v>
      </c>
      <c r="C132" s="33">
        <v>0</v>
      </c>
      <c r="D132" s="33">
        <v>0</v>
      </c>
      <c r="E132" s="33">
        <v>0</v>
      </c>
      <c r="F132" s="33">
        <v>0</v>
      </c>
      <c r="G132" s="33">
        <f t="shared" si="51"/>
        <v>0</v>
      </c>
      <c r="H132" s="33">
        <f t="shared" si="52"/>
        <v>0</v>
      </c>
      <c r="I132" s="33">
        <f t="shared" si="53"/>
        <v>0</v>
      </c>
      <c r="J132" s="123"/>
      <c r="K132" s="123"/>
      <c r="L132" s="123"/>
    </row>
    <row r="133" spans="1:12" ht="12" x14ac:dyDescent="0.2">
      <c r="B133" s="192" t="s">
        <v>74</v>
      </c>
      <c r="C133" s="33">
        <v>0</v>
      </c>
      <c r="D133" s="33">
        <v>0</v>
      </c>
      <c r="E133" s="33">
        <v>0</v>
      </c>
      <c r="F133" s="33">
        <v>0</v>
      </c>
      <c r="G133" s="33">
        <f t="shared" si="51"/>
        <v>0</v>
      </c>
      <c r="H133" s="33">
        <f t="shared" si="52"/>
        <v>0</v>
      </c>
      <c r="I133" s="33">
        <f t="shared" si="53"/>
        <v>0</v>
      </c>
      <c r="J133" s="123"/>
      <c r="K133" s="123"/>
      <c r="L133" s="123"/>
    </row>
    <row r="134" spans="1:12" ht="12" x14ac:dyDescent="0.2">
      <c r="B134" s="204" t="s">
        <v>167</v>
      </c>
      <c r="C134" s="33">
        <v>0</v>
      </c>
      <c r="D134" s="33">
        <v>0</v>
      </c>
      <c r="E134" s="33">
        <v>0</v>
      </c>
      <c r="F134" s="33">
        <v>0</v>
      </c>
      <c r="G134" s="33">
        <f t="shared" si="51"/>
        <v>0</v>
      </c>
      <c r="H134" s="33">
        <f t="shared" si="52"/>
        <v>0</v>
      </c>
      <c r="I134" s="33">
        <f t="shared" si="53"/>
        <v>0</v>
      </c>
      <c r="J134" s="123"/>
      <c r="K134" s="123"/>
      <c r="L134" s="123"/>
    </row>
    <row r="135" spans="1:12" ht="12" x14ac:dyDescent="0.2">
      <c r="B135" s="192" t="s">
        <v>84</v>
      </c>
      <c r="C135" s="33">
        <v>0</v>
      </c>
      <c r="D135" s="33">
        <v>0</v>
      </c>
      <c r="E135" s="33">
        <v>0</v>
      </c>
      <c r="F135" s="33">
        <v>0</v>
      </c>
      <c r="G135" s="33">
        <f t="shared" si="51"/>
        <v>0</v>
      </c>
      <c r="H135" s="33">
        <f t="shared" si="52"/>
        <v>0</v>
      </c>
      <c r="I135" s="33">
        <f t="shared" si="53"/>
        <v>0</v>
      </c>
      <c r="J135" s="123"/>
      <c r="K135" s="123"/>
      <c r="L135" s="123"/>
    </row>
    <row r="136" spans="1:12" ht="12" x14ac:dyDescent="0.2">
      <c r="B136" s="192" t="s">
        <v>168</v>
      </c>
      <c r="C136" s="33">
        <v>0</v>
      </c>
      <c r="D136" s="33">
        <v>0</v>
      </c>
      <c r="E136" s="33">
        <v>0</v>
      </c>
      <c r="F136" s="33">
        <v>0</v>
      </c>
      <c r="G136" s="33">
        <f t="shared" si="51"/>
        <v>0</v>
      </c>
      <c r="H136" s="33">
        <f t="shared" si="52"/>
        <v>0</v>
      </c>
      <c r="I136" s="33">
        <f t="shared" si="53"/>
        <v>0</v>
      </c>
      <c r="J136" s="123"/>
      <c r="K136" s="123"/>
      <c r="L136" s="123"/>
    </row>
    <row r="137" spans="1:12" ht="12" x14ac:dyDescent="0.2">
      <c r="B137" s="192" t="s">
        <v>169</v>
      </c>
      <c r="C137" s="33">
        <v>1</v>
      </c>
      <c r="D137" s="33">
        <v>0</v>
      </c>
      <c r="E137" s="33">
        <v>7</v>
      </c>
      <c r="F137" s="33">
        <v>9</v>
      </c>
      <c r="G137" s="33">
        <f t="shared" si="51"/>
        <v>8</v>
      </c>
      <c r="H137" s="33">
        <f t="shared" si="52"/>
        <v>9</v>
      </c>
      <c r="I137" s="33">
        <f t="shared" si="53"/>
        <v>2</v>
      </c>
      <c r="J137" s="123">
        <f>F137/C137-1</f>
        <v>8</v>
      </c>
      <c r="K137" s="123"/>
      <c r="L137" s="123">
        <f>F137/E137-1</f>
        <v>0.28571428571428581</v>
      </c>
    </row>
    <row r="138" spans="1:12" ht="12" x14ac:dyDescent="0.2">
      <c r="B138" s="192" t="s">
        <v>170</v>
      </c>
      <c r="C138" s="33">
        <v>0</v>
      </c>
      <c r="D138" s="33">
        <v>0</v>
      </c>
      <c r="E138" s="33">
        <v>0</v>
      </c>
      <c r="F138" s="33">
        <v>0</v>
      </c>
      <c r="G138" s="33">
        <f t="shared" si="51"/>
        <v>0</v>
      </c>
      <c r="H138" s="33">
        <f t="shared" si="52"/>
        <v>0</v>
      </c>
      <c r="I138" s="33">
        <f t="shared" si="53"/>
        <v>0</v>
      </c>
      <c r="J138" s="123"/>
      <c r="K138" s="123"/>
      <c r="L138" s="123"/>
    </row>
    <row r="139" spans="1:12" x14ac:dyDescent="0.2">
      <c r="B139" s="209" t="s">
        <v>203</v>
      </c>
      <c r="C139" s="134">
        <v>11026</v>
      </c>
      <c r="D139" s="134">
        <v>95</v>
      </c>
      <c r="E139" s="134">
        <v>3059</v>
      </c>
      <c r="F139" s="134">
        <v>16340</v>
      </c>
      <c r="G139" s="134">
        <f t="shared" ref="G139:G196" si="54">F139-C139</f>
        <v>5314</v>
      </c>
      <c r="H139" s="134">
        <f t="shared" ref="H139:H196" si="55">F139-D139</f>
        <v>16245</v>
      </c>
      <c r="I139" s="134">
        <f t="shared" ref="I139:I196" si="56">F139-E139</f>
        <v>13281</v>
      </c>
      <c r="J139" s="135">
        <f t="shared" si="34"/>
        <v>0.48195175040812632</v>
      </c>
      <c r="K139" s="135">
        <f t="shared" si="49"/>
        <v>171</v>
      </c>
      <c r="L139" s="135">
        <f t="shared" si="50"/>
        <v>4.341614906832298</v>
      </c>
    </row>
    <row r="140" spans="1:12" ht="12.75" x14ac:dyDescent="0.2">
      <c r="A140" s="8"/>
      <c r="B140" s="191" t="s">
        <v>102</v>
      </c>
      <c r="C140" s="33">
        <v>29</v>
      </c>
      <c r="D140" s="33">
        <v>8</v>
      </c>
      <c r="E140" s="33">
        <v>15</v>
      </c>
      <c r="F140" s="33">
        <v>24</v>
      </c>
      <c r="G140" s="33">
        <f t="shared" ref="G140:G148" si="57">F140-C140</f>
        <v>-5</v>
      </c>
      <c r="H140" s="33">
        <f t="shared" ref="H140:H148" si="58">F140-D140</f>
        <v>16</v>
      </c>
      <c r="I140" s="33">
        <f t="shared" ref="I140:I148" si="59">F140-E140</f>
        <v>9</v>
      </c>
      <c r="J140" s="123">
        <f>F140/C140-1</f>
        <v>-0.17241379310344829</v>
      </c>
      <c r="K140" s="123">
        <f>F140/D140-1</f>
        <v>2</v>
      </c>
      <c r="L140" s="123">
        <f t="shared" ref="L140:L148" si="60">F140/E140-1</f>
        <v>0.60000000000000009</v>
      </c>
    </row>
    <row r="141" spans="1:12" ht="12.75" x14ac:dyDescent="0.2">
      <c r="A141" s="8"/>
      <c r="B141" s="191" t="s">
        <v>103</v>
      </c>
      <c r="C141" s="33">
        <v>30</v>
      </c>
      <c r="D141" s="33">
        <v>0</v>
      </c>
      <c r="E141" s="33">
        <v>41</v>
      </c>
      <c r="F141" s="33">
        <v>130</v>
      </c>
      <c r="G141" s="33">
        <f t="shared" si="57"/>
        <v>100</v>
      </c>
      <c r="H141" s="33">
        <f t="shared" si="58"/>
        <v>130</v>
      </c>
      <c r="I141" s="33">
        <f t="shared" si="59"/>
        <v>89</v>
      </c>
      <c r="J141" s="123">
        <f>F141/C141-1</f>
        <v>3.333333333333333</v>
      </c>
      <c r="K141" s="123"/>
      <c r="L141" s="123">
        <f t="shared" si="60"/>
        <v>2.1707317073170733</v>
      </c>
    </row>
    <row r="142" spans="1:12" ht="12.75" x14ac:dyDescent="0.2">
      <c r="A142" s="8"/>
      <c r="B142" s="191" t="s">
        <v>250</v>
      </c>
      <c r="C142" s="33">
        <v>2</v>
      </c>
      <c r="D142" s="33">
        <v>0</v>
      </c>
      <c r="E142" s="33">
        <v>3</v>
      </c>
      <c r="F142" s="33">
        <v>5</v>
      </c>
      <c r="G142" s="33">
        <f t="shared" si="57"/>
        <v>3</v>
      </c>
      <c r="H142" s="33">
        <f t="shared" si="58"/>
        <v>5</v>
      </c>
      <c r="I142" s="33">
        <f t="shared" si="59"/>
        <v>2</v>
      </c>
      <c r="J142" s="123">
        <f>F142/C142-1</f>
        <v>1.5</v>
      </c>
      <c r="K142" s="123"/>
      <c r="L142" s="123">
        <f t="shared" si="60"/>
        <v>0.66666666666666674</v>
      </c>
    </row>
    <row r="143" spans="1:12" ht="12.75" x14ac:dyDescent="0.2">
      <c r="A143" s="8"/>
      <c r="B143" s="191" t="s">
        <v>104</v>
      </c>
      <c r="C143" s="33">
        <v>3381</v>
      </c>
      <c r="D143" s="33">
        <v>11</v>
      </c>
      <c r="E143" s="33">
        <v>1496</v>
      </c>
      <c r="F143" s="33">
        <v>7452</v>
      </c>
      <c r="G143" s="33">
        <f t="shared" si="57"/>
        <v>4071</v>
      </c>
      <c r="H143" s="33">
        <f t="shared" si="58"/>
        <v>7441</v>
      </c>
      <c r="I143" s="33">
        <f t="shared" si="59"/>
        <v>5956</v>
      </c>
      <c r="J143" s="123">
        <f>F143/C143-1</f>
        <v>1.204081632653061</v>
      </c>
      <c r="K143" s="123">
        <f>F143/D143-1</f>
        <v>676.4545454545455</v>
      </c>
      <c r="L143" s="123">
        <f t="shared" si="60"/>
        <v>3.9812834224598932</v>
      </c>
    </row>
    <row r="144" spans="1:12" ht="12.75" x14ac:dyDescent="0.2">
      <c r="A144" s="8"/>
      <c r="B144" s="191" t="s">
        <v>105</v>
      </c>
      <c r="C144" s="33">
        <v>7158</v>
      </c>
      <c r="D144" s="33">
        <v>76</v>
      </c>
      <c r="E144" s="33">
        <v>1141</v>
      </c>
      <c r="F144" s="33">
        <v>7356</v>
      </c>
      <c r="G144" s="33">
        <f t="shared" si="57"/>
        <v>198</v>
      </c>
      <c r="H144" s="33">
        <f t="shared" si="58"/>
        <v>7280</v>
      </c>
      <c r="I144" s="33">
        <f t="shared" si="59"/>
        <v>6215</v>
      </c>
      <c r="J144" s="123">
        <f>F144/C144-1</f>
        <v>2.7661357921207053E-2</v>
      </c>
      <c r="K144" s="123">
        <f>F144/D144-1</f>
        <v>95.78947368421052</v>
      </c>
      <c r="L144" s="123">
        <f t="shared" si="60"/>
        <v>5.4469763365468884</v>
      </c>
    </row>
    <row r="145" spans="1:12" ht="12.75" x14ac:dyDescent="0.2">
      <c r="A145" s="8"/>
      <c r="B145" s="191" t="s">
        <v>171</v>
      </c>
      <c r="C145" s="33">
        <v>0</v>
      </c>
      <c r="D145" s="33">
        <v>0</v>
      </c>
      <c r="E145" s="33">
        <v>3</v>
      </c>
      <c r="F145" s="33">
        <v>10</v>
      </c>
      <c r="G145" s="33">
        <f t="shared" si="57"/>
        <v>10</v>
      </c>
      <c r="H145" s="33">
        <f t="shared" si="58"/>
        <v>10</v>
      </c>
      <c r="I145" s="33">
        <f t="shared" si="59"/>
        <v>7</v>
      </c>
      <c r="J145" s="123"/>
      <c r="K145" s="123"/>
      <c r="L145" s="123">
        <f t="shared" si="60"/>
        <v>2.3333333333333335</v>
      </c>
    </row>
    <row r="146" spans="1:12" ht="12.75" x14ac:dyDescent="0.2">
      <c r="A146" s="8"/>
      <c r="B146" s="194" t="s">
        <v>106</v>
      </c>
      <c r="C146" s="33">
        <v>81</v>
      </c>
      <c r="D146" s="33">
        <v>0</v>
      </c>
      <c r="E146" s="33">
        <v>27</v>
      </c>
      <c r="F146" s="33">
        <v>91</v>
      </c>
      <c r="G146" s="33">
        <f t="shared" si="57"/>
        <v>10</v>
      </c>
      <c r="H146" s="33">
        <f t="shared" si="58"/>
        <v>91</v>
      </c>
      <c r="I146" s="33">
        <f t="shared" si="59"/>
        <v>64</v>
      </c>
      <c r="J146" s="123">
        <f>F146/C146-1</f>
        <v>0.12345679012345689</v>
      </c>
      <c r="K146" s="123"/>
      <c r="L146" s="123">
        <f t="shared" si="60"/>
        <v>2.3703703703703702</v>
      </c>
    </row>
    <row r="147" spans="1:12" ht="12.75" x14ac:dyDescent="0.2">
      <c r="A147" s="8"/>
      <c r="B147" s="191" t="s">
        <v>107</v>
      </c>
      <c r="C147" s="33">
        <v>270</v>
      </c>
      <c r="D147" s="33">
        <v>0</v>
      </c>
      <c r="E147" s="33">
        <v>278</v>
      </c>
      <c r="F147" s="33">
        <v>1030</v>
      </c>
      <c r="G147" s="33">
        <f t="shared" si="57"/>
        <v>760</v>
      </c>
      <c r="H147" s="33">
        <f t="shared" si="58"/>
        <v>1030</v>
      </c>
      <c r="I147" s="33">
        <f t="shared" si="59"/>
        <v>752</v>
      </c>
      <c r="J147" s="123">
        <f>F147/C147-1</f>
        <v>2.8148148148148149</v>
      </c>
      <c r="K147" s="123"/>
      <c r="L147" s="123">
        <f t="shared" si="60"/>
        <v>2.7050359712230216</v>
      </c>
    </row>
    <row r="148" spans="1:12" ht="12.75" x14ac:dyDescent="0.2">
      <c r="A148" s="8"/>
      <c r="B148" s="191" t="s">
        <v>108</v>
      </c>
      <c r="C148" s="33">
        <v>75</v>
      </c>
      <c r="D148" s="33">
        <v>0</v>
      </c>
      <c r="E148" s="33">
        <v>55</v>
      </c>
      <c r="F148" s="33">
        <v>242</v>
      </c>
      <c r="G148" s="33">
        <f t="shared" si="57"/>
        <v>167</v>
      </c>
      <c r="H148" s="33">
        <f t="shared" si="58"/>
        <v>242</v>
      </c>
      <c r="I148" s="33">
        <f t="shared" si="59"/>
        <v>187</v>
      </c>
      <c r="J148" s="123">
        <f>F148/C148-1</f>
        <v>2.2266666666666666</v>
      </c>
      <c r="K148" s="123"/>
      <c r="L148" s="123">
        <f t="shared" si="60"/>
        <v>3.4000000000000004</v>
      </c>
    </row>
    <row r="149" spans="1:12" x14ac:dyDescent="0.2">
      <c r="A149" s="8"/>
      <c r="B149" s="209" t="s">
        <v>204</v>
      </c>
      <c r="C149" s="134">
        <v>2372</v>
      </c>
      <c r="D149" s="134">
        <v>27</v>
      </c>
      <c r="E149" s="134">
        <v>450</v>
      </c>
      <c r="F149" s="134">
        <v>3127</v>
      </c>
      <c r="G149" s="134">
        <f t="shared" si="54"/>
        <v>755</v>
      </c>
      <c r="H149" s="134">
        <f t="shared" si="55"/>
        <v>3100</v>
      </c>
      <c r="I149" s="134">
        <f t="shared" si="56"/>
        <v>2677</v>
      </c>
      <c r="J149" s="135">
        <f t="shared" si="34"/>
        <v>0.31829679595278249</v>
      </c>
      <c r="K149" s="135">
        <f t="shared" si="49"/>
        <v>114.81481481481481</v>
      </c>
      <c r="L149" s="135">
        <f t="shared" si="50"/>
        <v>5.9488888888888889</v>
      </c>
    </row>
    <row r="150" spans="1:12" ht="12" x14ac:dyDescent="0.2">
      <c r="B150" s="194" t="s">
        <v>245</v>
      </c>
      <c r="C150" s="33">
        <v>0</v>
      </c>
      <c r="D150" s="33">
        <v>0</v>
      </c>
      <c r="E150" s="33">
        <v>0</v>
      </c>
      <c r="F150" s="33">
        <v>1</v>
      </c>
      <c r="G150" s="33">
        <f t="shared" ref="G150:G159" si="61">F150-C150</f>
        <v>1</v>
      </c>
      <c r="H150" s="33">
        <f t="shared" ref="H150:H159" si="62">F150-D150</f>
        <v>1</v>
      </c>
      <c r="I150" s="33">
        <f t="shared" ref="I150:I159" si="63">F150-E150</f>
        <v>1</v>
      </c>
      <c r="J150" s="123"/>
      <c r="K150" s="123"/>
      <c r="L150" s="123"/>
    </row>
    <row r="151" spans="1:12" ht="12" x14ac:dyDescent="0.2">
      <c r="B151" s="194" t="s">
        <v>249</v>
      </c>
      <c r="C151" s="33">
        <v>2</v>
      </c>
      <c r="D151" s="33">
        <v>0</v>
      </c>
      <c r="E151" s="33">
        <v>1</v>
      </c>
      <c r="F151" s="33">
        <v>7</v>
      </c>
      <c r="G151" s="33">
        <f t="shared" si="61"/>
        <v>5</v>
      </c>
      <c r="H151" s="33">
        <f t="shared" si="62"/>
        <v>7</v>
      </c>
      <c r="I151" s="33">
        <f t="shared" si="63"/>
        <v>6</v>
      </c>
      <c r="J151" s="123">
        <f>F151/C151-1</f>
        <v>2.5</v>
      </c>
      <c r="K151" s="123"/>
      <c r="L151" s="123">
        <f>F151/E151-1</f>
        <v>6</v>
      </c>
    </row>
    <row r="152" spans="1:12" ht="12" x14ac:dyDescent="0.2">
      <c r="B152" s="194" t="s">
        <v>78</v>
      </c>
      <c r="C152" s="33">
        <v>94</v>
      </c>
      <c r="D152" s="33">
        <v>3</v>
      </c>
      <c r="E152" s="33">
        <v>16</v>
      </c>
      <c r="F152" s="33">
        <v>108</v>
      </c>
      <c r="G152" s="33">
        <f t="shared" si="61"/>
        <v>14</v>
      </c>
      <c r="H152" s="33">
        <f t="shared" si="62"/>
        <v>105</v>
      </c>
      <c r="I152" s="33">
        <f t="shared" si="63"/>
        <v>92</v>
      </c>
      <c r="J152" s="123">
        <f>F152/C152-1</f>
        <v>0.14893617021276606</v>
      </c>
      <c r="K152" s="123">
        <f>F152/D152-1</f>
        <v>35</v>
      </c>
      <c r="L152" s="123">
        <f>F152/E152-1</f>
        <v>5.75</v>
      </c>
    </row>
    <row r="153" spans="1:12" ht="12" x14ac:dyDescent="0.2">
      <c r="B153" s="194" t="s">
        <v>252</v>
      </c>
      <c r="C153" s="33">
        <v>0</v>
      </c>
      <c r="D153" s="33">
        <v>0</v>
      </c>
      <c r="E153" s="33">
        <v>0</v>
      </c>
      <c r="F153" s="33">
        <v>0</v>
      </c>
      <c r="G153" s="33">
        <f t="shared" si="61"/>
        <v>0</v>
      </c>
      <c r="H153" s="33">
        <f t="shared" si="62"/>
        <v>0</v>
      </c>
      <c r="I153" s="33">
        <f t="shared" si="63"/>
        <v>0</v>
      </c>
      <c r="J153" s="123"/>
      <c r="K153" s="123"/>
      <c r="L153" s="123"/>
    </row>
    <row r="154" spans="1:12" ht="12" x14ac:dyDescent="0.2">
      <c r="B154" s="194" t="s">
        <v>79</v>
      </c>
      <c r="C154" s="33">
        <v>164</v>
      </c>
      <c r="D154" s="33">
        <v>0</v>
      </c>
      <c r="E154" s="33">
        <v>9</v>
      </c>
      <c r="F154" s="33">
        <v>120</v>
      </c>
      <c r="G154" s="33">
        <f t="shared" si="61"/>
        <v>-44</v>
      </c>
      <c r="H154" s="33">
        <f t="shared" si="62"/>
        <v>120</v>
      </c>
      <c r="I154" s="33">
        <f t="shared" si="63"/>
        <v>111</v>
      </c>
      <c r="J154" s="123">
        <f t="shared" ref="J154:J159" si="64">F154/C154-1</f>
        <v>-0.26829268292682928</v>
      </c>
      <c r="K154" s="123"/>
      <c r="L154" s="123">
        <f t="shared" ref="L154:L159" si="65">F154/E154-1</f>
        <v>12.333333333333334</v>
      </c>
    </row>
    <row r="155" spans="1:12" ht="12" x14ac:dyDescent="0.2">
      <c r="B155" s="194" t="s">
        <v>80</v>
      </c>
      <c r="C155" s="33">
        <v>10</v>
      </c>
      <c r="D155" s="33">
        <v>0</v>
      </c>
      <c r="E155" s="33">
        <v>1</v>
      </c>
      <c r="F155" s="33">
        <v>27</v>
      </c>
      <c r="G155" s="33">
        <f t="shared" si="61"/>
        <v>17</v>
      </c>
      <c r="H155" s="33">
        <f t="shared" si="62"/>
        <v>27</v>
      </c>
      <c r="I155" s="33">
        <f t="shared" si="63"/>
        <v>26</v>
      </c>
      <c r="J155" s="123">
        <f t="shared" si="64"/>
        <v>1.7000000000000002</v>
      </c>
      <c r="K155" s="123"/>
      <c r="L155" s="123">
        <f t="shared" si="65"/>
        <v>26</v>
      </c>
    </row>
    <row r="156" spans="1:12" ht="12" x14ac:dyDescent="0.2">
      <c r="B156" s="194" t="s">
        <v>191</v>
      </c>
      <c r="C156" s="33">
        <v>1216</v>
      </c>
      <c r="D156" s="33">
        <v>0</v>
      </c>
      <c r="E156" s="33">
        <v>375</v>
      </c>
      <c r="F156" s="33">
        <v>1874</v>
      </c>
      <c r="G156" s="33">
        <f t="shared" si="61"/>
        <v>658</v>
      </c>
      <c r="H156" s="33">
        <f t="shared" si="62"/>
        <v>1874</v>
      </c>
      <c r="I156" s="33">
        <f t="shared" si="63"/>
        <v>1499</v>
      </c>
      <c r="J156" s="123">
        <f t="shared" si="64"/>
        <v>0.54111842105263164</v>
      </c>
      <c r="K156" s="123"/>
      <c r="L156" s="123">
        <f t="shared" si="65"/>
        <v>3.9973333333333336</v>
      </c>
    </row>
    <row r="157" spans="1:12" ht="12" x14ac:dyDescent="0.2">
      <c r="B157" s="194" t="s">
        <v>82</v>
      </c>
      <c r="C157" s="33">
        <v>206</v>
      </c>
      <c r="D157" s="33">
        <v>0</v>
      </c>
      <c r="E157" s="33">
        <v>9</v>
      </c>
      <c r="F157" s="33">
        <v>50</v>
      </c>
      <c r="G157" s="33">
        <f t="shared" si="61"/>
        <v>-156</v>
      </c>
      <c r="H157" s="33">
        <f t="shared" si="62"/>
        <v>50</v>
      </c>
      <c r="I157" s="33">
        <f t="shared" si="63"/>
        <v>41</v>
      </c>
      <c r="J157" s="123">
        <f t="shared" si="64"/>
        <v>-0.75728155339805825</v>
      </c>
      <c r="K157" s="123"/>
      <c r="L157" s="123">
        <f t="shared" si="65"/>
        <v>4.5555555555555554</v>
      </c>
    </row>
    <row r="158" spans="1:12" ht="12" x14ac:dyDescent="0.2">
      <c r="B158" s="194" t="s">
        <v>83</v>
      </c>
      <c r="C158" s="33">
        <v>599</v>
      </c>
      <c r="D158" s="33">
        <v>23</v>
      </c>
      <c r="E158" s="33">
        <v>32</v>
      </c>
      <c r="F158" s="33">
        <v>917</v>
      </c>
      <c r="G158" s="33">
        <f t="shared" si="61"/>
        <v>318</v>
      </c>
      <c r="H158" s="33">
        <f t="shared" si="62"/>
        <v>894</v>
      </c>
      <c r="I158" s="33">
        <f t="shared" si="63"/>
        <v>885</v>
      </c>
      <c r="J158" s="123">
        <f t="shared" si="64"/>
        <v>0.53088480801335569</v>
      </c>
      <c r="K158" s="123">
        <f>F158/D158-1</f>
        <v>38.869565217391305</v>
      </c>
      <c r="L158" s="123">
        <f t="shared" si="65"/>
        <v>27.65625</v>
      </c>
    </row>
    <row r="159" spans="1:12" ht="12" x14ac:dyDescent="0.2">
      <c r="B159" s="194" t="s">
        <v>76</v>
      </c>
      <c r="C159" s="33">
        <v>81</v>
      </c>
      <c r="D159" s="33">
        <v>1</v>
      </c>
      <c r="E159" s="33">
        <v>7</v>
      </c>
      <c r="F159" s="33">
        <v>23</v>
      </c>
      <c r="G159" s="33">
        <f t="shared" si="61"/>
        <v>-58</v>
      </c>
      <c r="H159" s="33">
        <f t="shared" si="62"/>
        <v>22</v>
      </c>
      <c r="I159" s="33">
        <f t="shared" si="63"/>
        <v>16</v>
      </c>
      <c r="J159" s="123">
        <f t="shared" si="64"/>
        <v>-0.71604938271604945</v>
      </c>
      <c r="K159" s="123">
        <f>F159/D159-1</f>
        <v>22</v>
      </c>
      <c r="L159" s="123">
        <f t="shared" si="65"/>
        <v>2.2857142857142856</v>
      </c>
    </row>
    <row r="160" spans="1:12" x14ac:dyDescent="0.2">
      <c r="B160" s="198" t="s">
        <v>87</v>
      </c>
      <c r="C160" s="36">
        <v>2913</v>
      </c>
      <c r="D160" s="36">
        <v>160</v>
      </c>
      <c r="E160" s="34">
        <v>2140</v>
      </c>
      <c r="F160" s="34">
        <v>16896</v>
      </c>
      <c r="G160" s="36">
        <f t="shared" si="54"/>
        <v>13983</v>
      </c>
      <c r="H160" s="36">
        <f t="shared" si="55"/>
        <v>16736</v>
      </c>
      <c r="I160" s="34">
        <f t="shared" si="56"/>
        <v>14756</v>
      </c>
      <c r="J160" s="126">
        <f t="shared" ref="J160:J196" si="66">F160/C160-1</f>
        <v>4.8002059732234805</v>
      </c>
      <c r="K160" s="126">
        <f t="shared" si="49"/>
        <v>104.6</v>
      </c>
      <c r="L160" s="124">
        <f t="shared" si="50"/>
        <v>6.895327102803738</v>
      </c>
    </row>
    <row r="161" spans="2:12" ht="12" x14ac:dyDescent="0.2">
      <c r="B161" s="191" t="s">
        <v>89</v>
      </c>
      <c r="C161" s="33">
        <v>99</v>
      </c>
      <c r="D161" s="33">
        <v>0</v>
      </c>
      <c r="E161" s="33">
        <v>23</v>
      </c>
      <c r="F161" s="33">
        <v>166</v>
      </c>
      <c r="G161" s="33">
        <f t="shared" ref="G161:G174" si="67">F161-C161</f>
        <v>67</v>
      </c>
      <c r="H161" s="33">
        <f t="shared" ref="H161:H174" si="68">F161-D161</f>
        <v>166</v>
      </c>
      <c r="I161" s="33">
        <f t="shared" ref="I161:I174" si="69">F161-E161</f>
        <v>143</v>
      </c>
      <c r="J161" s="123">
        <f t="shared" ref="J161:J174" si="70">F161/C161-1</f>
        <v>0.67676767676767668</v>
      </c>
      <c r="K161" s="123"/>
      <c r="L161" s="123">
        <f t="shared" ref="L161:L174" si="71">F161/E161-1</f>
        <v>6.2173913043478262</v>
      </c>
    </row>
    <row r="162" spans="2:12" ht="12" x14ac:dyDescent="0.2">
      <c r="B162" s="191" t="s">
        <v>90</v>
      </c>
      <c r="C162" s="33">
        <v>338</v>
      </c>
      <c r="D162" s="33">
        <v>1</v>
      </c>
      <c r="E162" s="33">
        <v>291</v>
      </c>
      <c r="F162" s="33">
        <v>987</v>
      </c>
      <c r="G162" s="33">
        <f t="shared" si="67"/>
        <v>649</v>
      </c>
      <c r="H162" s="33">
        <f t="shared" si="68"/>
        <v>986</v>
      </c>
      <c r="I162" s="33">
        <f t="shared" si="69"/>
        <v>696</v>
      </c>
      <c r="J162" s="123">
        <f t="shared" si="70"/>
        <v>1.9201183431952664</v>
      </c>
      <c r="K162" s="123">
        <f>F162/D162-1</f>
        <v>986</v>
      </c>
      <c r="L162" s="123">
        <f t="shared" si="71"/>
        <v>2.3917525773195876</v>
      </c>
    </row>
    <row r="163" spans="2:12" ht="12" x14ac:dyDescent="0.2">
      <c r="B163" s="196" t="s">
        <v>91</v>
      </c>
      <c r="C163" s="33">
        <v>83</v>
      </c>
      <c r="D163" s="33">
        <v>0</v>
      </c>
      <c r="E163" s="33">
        <v>28</v>
      </c>
      <c r="F163" s="33">
        <v>143</v>
      </c>
      <c r="G163" s="33">
        <f t="shared" si="67"/>
        <v>60</v>
      </c>
      <c r="H163" s="33">
        <f t="shared" si="68"/>
        <v>143</v>
      </c>
      <c r="I163" s="33">
        <f t="shared" si="69"/>
        <v>115</v>
      </c>
      <c r="J163" s="123">
        <f t="shared" si="70"/>
        <v>0.72289156626506035</v>
      </c>
      <c r="K163" s="123"/>
      <c r="L163" s="123">
        <f t="shared" si="71"/>
        <v>4.1071428571428568</v>
      </c>
    </row>
    <row r="164" spans="2:12" ht="12" x14ac:dyDescent="0.2">
      <c r="B164" s="197" t="s">
        <v>93</v>
      </c>
      <c r="C164" s="33">
        <v>328</v>
      </c>
      <c r="D164" s="33">
        <v>0</v>
      </c>
      <c r="E164" s="33">
        <v>351</v>
      </c>
      <c r="F164" s="33">
        <v>1954</v>
      </c>
      <c r="G164" s="33">
        <f t="shared" si="67"/>
        <v>1626</v>
      </c>
      <c r="H164" s="33">
        <f t="shared" si="68"/>
        <v>1954</v>
      </c>
      <c r="I164" s="33">
        <f t="shared" si="69"/>
        <v>1603</v>
      </c>
      <c r="J164" s="123">
        <f t="shared" si="70"/>
        <v>4.9573170731707314</v>
      </c>
      <c r="K164" s="123"/>
      <c r="L164" s="123">
        <f t="shared" si="71"/>
        <v>4.566951566951567</v>
      </c>
    </row>
    <row r="165" spans="2:12" ht="12" x14ac:dyDescent="0.2">
      <c r="B165" s="197" t="s">
        <v>101</v>
      </c>
      <c r="C165" s="33">
        <v>410</v>
      </c>
      <c r="D165" s="33">
        <v>0</v>
      </c>
      <c r="E165" s="33">
        <v>32</v>
      </c>
      <c r="F165" s="33">
        <v>1544</v>
      </c>
      <c r="G165" s="33">
        <f t="shared" si="67"/>
        <v>1134</v>
      </c>
      <c r="H165" s="33">
        <f t="shared" si="68"/>
        <v>1544</v>
      </c>
      <c r="I165" s="33">
        <f t="shared" si="69"/>
        <v>1512</v>
      </c>
      <c r="J165" s="123">
        <f t="shared" si="70"/>
        <v>2.7658536585365852</v>
      </c>
      <c r="K165" s="123"/>
      <c r="L165" s="123">
        <f t="shared" si="71"/>
        <v>47.25</v>
      </c>
    </row>
    <row r="166" spans="2:12" ht="12" x14ac:dyDescent="0.2">
      <c r="B166" s="197" t="s">
        <v>95</v>
      </c>
      <c r="C166" s="33">
        <v>498</v>
      </c>
      <c r="D166" s="33">
        <v>35</v>
      </c>
      <c r="E166" s="33">
        <v>200</v>
      </c>
      <c r="F166" s="33">
        <v>741</v>
      </c>
      <c r="G166" s="33">
        <f t="shared" si="67"/>
        <v>243</v>
      </c>
      <c r="H166" s="33">
        <f t="shared" si="68"/>
        <v>706</v>
      </c>
      <c r="I166" s="33">
        <f t="shared" si="69"/>
        <v>541</v>
      </c>
      <c r="J166" s="123">
        <f t="shared" si="70"/>
        <v>0.48795180722891573</v>
      </c>
      <c r="K166" s="123">
        <f>F166/D166-1</f>
        <v>20.171428571428571</v>
      </c>
      <c r="L166" s="123">
        <f t="shared" si="71"/>
        <v>2.7050000000000001</v>
      </c>
    </row>
    <row r="167" spans="2:12" ht="12" x14ac:dyDescent="0.2">
      <c r="B167" s="190" t="s">
        <v>96</v>
      </c>
      <c r="C167" s="33">
        <v>3</v>
      </c>
      <c r="D167" s="33">
        <v>0</v>
      </c>
      <c r="E167" s="33">
        <v>5</v>
      </c>
      <c r="F167" s="33">
        <v>7</v>
      </c>
      <c r="G167" s="33">
        <f t="shared" si="67"/>
        <v>4</v>
      </c>
      <c r="H167" s="33">
        <f t="shared" si="68"/>
        <v>7</v>
      </c>
      <c r="I167" s="33">
        <f t="shared" si="69"/>
        <v>2</v>
      </c>
      <c r="J167" s="123">
        <f t="shared" si="70"/>
        <v>1.3333333333333335</v>
      </c>
      <c r="K167" s="123"/>
      <c r="L167" s="123">
        <f t="shared" si="71"/>
        <v>0.39999999999999991</v>
      </c>
    </row>
    <row r="168" spans="2:12" ht="12" x14ac:dyDescent="0.2">
      <c r="B168" s="190" t="s">
        <v>97</v>
      </c>
      <c r="C168" s="33">
        <v>63</v>
      </c>
      <c r="D168" s="33">
        <v>0</v>
      </c>
      <c r="E168" s="33">
        <v>21</v>
      </c>
      <c r="F168" s="33">
        <v>260</v>
      </c>
      <c r="G168" s="33">
        <f t="shared" si="67"/>
        <v>197</v>
      </c>
      <c r="H168" s="33">
        <f t="shared" si="68"/>
        <v>260</v>
      </c>
      <c r="I168" s="33">
        <f t="shared" si="69"/>
        <v>239</v>
      </c>
      <c r="J168" s="123">
        <f t="shared" si="70"/>
        <v>3.1269841269841274</v>
      </c>
      <c r="K168" s="123"/>
      <c r="L168" s="123">
        <f t="shared" si="71"/>
        <v>11.380952380952381</v>
      </c>
    </row>
    <row r="169" spans="2:12" ht="12" x14ac:dyDescent="0.2">
      <c r="B169" s="190" t="s">
        <v>98</v>
      </c>
      <c r="C169" s="33">
        <v>19</v>
      </c>
      <c r="D169" s="33">
        <v>0</v>
      </c>
      <c r="E169" s="33">
        <v>28</v>
      </c>
      <c r="F169" s="33">
        <v>164</v>
      </c>
      <c r="G169" s="33">
        <f t="shared" si="67"/>
        <v>145</v>
      </c>
      <c r="H169" s="33">
        <f t="shared" si="68"/>
        <v>164</v>
      </c>
      <c r="I169" s="33">
        <f t="shared" si="69"/>
        <v>136</v>
      </c>
      <c r="J169" s="123">
        <f t="shared" si="70"/>
        <v>7.6315789473684212</v>
      </c>
      <c r="K169" s="123"/>
      <c r="L169" s="123">
        <f t="shared" si="71"/>
        <v>4.8571428571428568</v>
      </c>
    </row>
    <row r="170" spans="2:12" ht="12" x14ac:dyDescent="0.2">
      <c r="B170" s="190" t="s">
        <v>94</v>
      </c>
      <c r="C170" s="33">
        <v>85</v>
      </c>
      <c r="D170" s="33">
        <v>3</v>
      </c>
      <c r="E170" s="33">
        <v>142</v>
      </c>
      <c r="F170" s="33">
        <v>143</v>
      </c>
      <c r="G170" s="33">
        <f t="shared" si="67"/>
        <v>58</v>
      </c>
      <c r="H170" s="33">
        <f t="shared" si="68"/>
        <v>140</v>
      </c>
      <c r="I170" s="33">
        <f t="shared" si="69"/>
        <v>1</v>
      </c>
      <c r="J170" s="123">
        <f t="shared" si="70"/>
        <v>0.68235294117647061</v>
      </c>
      <c r="K170" s="123">
        <f>F170/D170-1</f>
        <v>46.666666666666664</v>
      </c>
      <c r="L170" s="123">
        <f t="shared" si="71"/>
        <v>7.0422535211267512E-3</v>
      </c>
    </row>
    <row r="171" spans="2:12" ht="12" x14ac:dyDescent="0.2">
      <c r="B171" s="191" t="s">
        <v>99</v>
      </c>
      <c r="C171" s="33">
        <v>632</v>
      </c>
      <c r="D171" s="33">
        <v>118</v>
      </c>
      <c r="E171" s="33">
        <v>450</v>
      </c>
      <c r="F171" s="33">
        <v>8559</v>
      </c>
      <c r="G171" s="33">
        <f t="shared" si="67"/>
        <v>7927</v>
      </c>
      <c r="H171" s="33">
        <f t="shared" si="68"/>
        <v>8441</v>
      </c>
      <c r="I171" s="33">
        <f t="shared" si="69"/>
        <v>8109</v>
      </c>
      <c r="J171" s="123">
        <f t="shared" si="70"/>
        <v>12.542721518987342</v>
      </c>
      <c r="K171" s="123">
        <f>F171/D171-1</f>
        <v>71.533898305084747</v>
      </c>
      <c r="L171" s="123">
        <f t="shared" si="71"/>
        <v>18.02</v>
      </c>
    </row>
    <row r="172" spans="2:12" ht="12" x14ac:dyDescent="0.2">
      <c r="B172" s="190" t="s">
        <v>100</v>
      </c>
      <c r="C172" s="33">
        <v>56</v>
      </c>
      <c r="D172" s="33">
        <v>3</v>
      </c>
      <c r="E172" s="33">
        <v>191</v>
      </c>
      <c r="F172" s="33">
        <v>479</v>
      </c>
      <c r="G172" s="33">
        <f t="shared" si="67"/>
        <v>423</v>
      </c>
      <c r="H172" s="33">
        <f t="shared" si="68"/>
        <v>476</v>
      </c>
      <c r="I172" s="33">
        <f t="shared" si="69"/>
        <v>288</v>
      </c>
      <c r="J172" s="123">
        <f t="shared" si="70"/>
        <v>7.5535714285714288</v>
      </c>
      <c r="K172" s="123">
        <f>F172/D172-1</f>
        <v>158.66666666666666</v>
      </c>
      <c r="L172" s="123">
        <f t="shared" si="71"/>
        <v>1.5078534031413611</v>
      </c>
    </row>
    <row r="173" spans="2:12" ht="12" x14ac:dyDescent="0.2">
      <c r="B173" s="191" t="s">
        <v>88</v>
      </c>
      <c r="C173" s="33">
        <v>276</v>
      </c>
      <c r="D173" s="33">
        <v>0</v>
      </c>
      <c r="E173" s="33">
        <v>325</v>
      </c>
      <c r="F173" s="33">
        <v>1430</v>
      </c>
      <c r="G173" s="33">
        <f t="shared" si="67"/>
        <v>1154</v>
      </c>
      <c r="H173" s="33">
        <f t="shared" si="68"/>
        <v>1430</v>
      </c>
      <c r="I173" s="33">
        <f t="shared" si="69"/>
        <v>1105</v>
      </c>
      <c r="J173" s="123">
        <f t="shared" si="70"/>
        <v>4.1811594202898554</v>
      </c>
      <c r="K173" s="123"/>
      <c r="L173" s="123">
        <f t="shared" si="71"/>
        <v>3.4000000000000004</v>
      </c>
    </row>
    <row r="174" spans="2:12" ht="12" x14ac:dyDescent="0.2">
      <c r="B174" s="190" t="s">
        <v>92</v>
      </c>
      <c r="C174" s="33">
        <v>23</v>
      </c>
      <c r="D174" s="33">
        <v>0</v>
      </c>
      <c r="E174" s="33">
        <v>53</v>
      </c>
      <c r="F174" s="33">
        <v>319</v>
      </c>
      <c r="G174" s="33">
        <f t="shared" si="67"/>
        <v>296</v>
      </c>
      <c r="H174" s="33">
        <f t="shared" si="68"/>
        <v>319</v>
      </c>
      <c r="I174" s="33">
        <f t="shared" si="69"/>
        <v>266</v>
      </c>
      <c r="J174" s="123">
        <f t="shared" si="70"/>
        <v>12.869565217391305</v>
      </c>
      <c r="K174" s="123"/>
      <c r="L174" s="123">
        <f t="shared" si="71"/>
        <v>5.0188679245283021</v>
      </c>
    </row>
    <row r="175" spans="2:12" x14ac:dyDescent="0.2">
      <c r="B175" s="198" t="s">
        <v>109</v>
      </c>
      <c r="C175" s="34">
        <v>474</v>
      </c>
      <c r="D175" s="34">
        <v>10</v>
      </c>
      <c r="E175" s="34">
        <v>355</v>
      </c>
      <c r="F175" s="34">
        <v>1063</v>
      </c>
      <c r="G175" s="34">
        <f t="shared" si="54"/>
        <v>589</v>
      </c>
      <c r="H175" s="34">
        <f t="shared" si="55"/>
        <v>1053</v>
      </c>
      <c r="I175" s="34">
        <f t="shared" si="56"/>
        <v>708</v>
      </c>
      <c r="J175" s="124">
        <f t="shared" si="66"/>
        <v>1.2426160337552741</v>
      </c>
      <c r="K175" s="124">
        <f t="shared" si="49"/>
        <v>105.3</v>
      </c>
      <c r="L175" s="124">
        <f t="shared" si="50"/>
        <v>1.9943661971830986</v>
      </c>
    </row>
    <row r="176" spans="2:12" x14ac:dyDescent="0.2">
      <c r="B176" s="209" t="s">
        <v>110</v>
      </c>
      <c r="C176" s="136">
        <v>93</v>
      </c>
      <c r="D176" s="136">
        <v>0</v>
      </c>
      <c r="E176" s="134">
        <v>48</v>
      </c>
      <c r="F176" s="134">
        <v>194</v>
      </c>
      <c r="G176" s="136">
        <f t="shared" si="54"/>
        <v>101</v>
      </c>
      <c r="H176" s="136">
        <f t="shared" si="55"/>
        <v>194</v>
      </c>
      <c r="I176" s="134">
        <f t="shared" si="56"/>
        <v>146</v>
      </c>
      <c r="J176" s="135">
        <f t="shared" si="66"/>
        <v>1.086021505376344</v>
      </c>
      <c r="K176" s="135"/>
      <c r="L176" s="124">
        <f t="shared" si="50"/>
        <v>3.041666666666667</v>
      </c>
    </row>
    <row r="177" spans="2:12" ht="12" x14ac:dyDescent="0.2">
      <c r="B177" s="194" t="s">
        <v>172</v>
      </c>
      <c r="C177" s="33">
        <v>2</v>
      </c>
      <c r="D177" s="33">
        <v>0</v>
      </c>
      <c r="E177" s="33">
        <v>5</v>
      </c>
      <c r="F177" s="33">
        <v>0</v>
      </c>
      <c r="G177" s="33">
        <f t="shared" ref="G177:G195" si="72">F177-C177</f>
        <v>-2</v>
      </c>
      <c r="H177" s="33">
        <f t="shared" ref="H177:H195" si="73">F177-D177</f>
        <v>0</v>
      </c>
      <c r="I177" s="33">
        <f t="shared" ref="I177:I195" si="74">F177-E177</f>
        <v>-5</v>
      </c>
      <c r="J177" s="123">
        <f>F177/C177-1</f>
        <v>-1</v>
      </c>
      <c r="K177" s="123"/>
      <c r="L177" s="123">
        <f>F177/E177-1</f>
        <v>-1</v>
      </c>
    </row>
    <row r="178" spans="2:12" ht="12" x14ac:dyDescent="0.2">
      <c r="B178" s="194" t="s">
        <v>205</v>
      </c>
      <c r="C178" s="33">
        <v>7</v>
      </c>
      <c r="D178" s="33">
        <v>0</v>
      </c>
      <c r="E178" s="33">
        <v>10</v>
      </c>
      <c r="F178" s="33">
        <v>31</v>
      </c>
      <c r="G178" s="33">
        <f t="shared" si="72"/>
        <v>24</v>
      </c>
      <c r="H178" s="33">
        <f t="shared" si="73"/>
        <v>31</v>
      </c>
      <c r="I178" s="33">
        <f t="shared" si="74"/>
        <v>21</v>
      </c>
      <c r="J178" s="123">
        <f>F178/C178-1</f>
        <v>3.4285714285714288</v>
      </c>
      <c r="K178" s="123"/>
      <c r="L178" s="123">
        <f>F178/E178-1</f>
        <v>2.1</v>
      </c>
    </row>
    <row r="179" spans="2:12" ht="12" x14ac:dyDescent="0.2">
      <c r="B179" s="194" t="s">
        <v>173</v>
      </c>
      <c r="C179" s="33">
        <v>0</v>
      </c>
      <c r="D179" s="33">
        <v>0</v>
      </c>
      <c r="E179" s="33">
        <v>0</v>
      </c>
      <c r="F179" s="33">
        <v>0</v>
      </c>
      <c r="G179" s="33">
        <f t="shared" si="72"/>
        <v>0</v>
      </c>
      <c r="H179" s="33">
        <f t="shared" si="73"/>
        <v>0</v>
      </c>
      <c r="I179" s="33">
        <f t="shared" si="74"/>
        <v>0</v>
      </c>
      <c r="J179" s="123"/>
      <c r="K179" s="123"/>
      <c r="L179" s="123"/>
    </row>
    <row r="180" spans="2:12" ht="12" x14ac:dyDescent="0.2">
      <c r="B180" s="194" t="s">
        <v>112</v>
      </c>
      <c r="C180" s="33">
        <v>1</v>
      </c>
      <c r="D180" s="33">
        <v>0</v>
      </c>
      <c r="E180" s="33">
        <v>0</v>
      </c>
      <c r="F180" s="33">
        <v>12</v>
      </c>
      <c r="G180" s="33">
        <f t="shared" si="72"/>
        <v>11</v>
      </c>
      <c r="H180" s="33">
        <f t="shared" si="73"/>
        <v>12</v>
      </c>
      <c r="I180" s="33">
        <f t="shared" si="74"/>
        <v>12</v>
      </c>
      <c r="J180" s="123">
        <f>F180/C180-1</f>
        <v>11</v>
      </c>
      <c r="K180" s="123"/>
      <c r="L180" s="123"/>
    </row>
    <row r="181" spans="2:12" ht="12" x14ac:dyDescent="0.2">
      <c r="B181" s="194" t="s">
        <v>111</v>
      </c>
      <c r="C181" s="33">
        <v>10</v>
      </c>
      <c r="D181" s="33">
        <v>0</v>
      </c>
      <c r="E181" s="33">
        <v>3</v>
      </c>
      <c r="F181" s="33">
        <v>29</v>
      </c>
      <c r="G181" s="33">
        <f t="shared" si="72"/>
        <v>19</v>
      </c>
      <c r="H181" s="33">
        <f t="shared" si="73"/>
        <v>29</v>
      </c>
      <c r="I181" s="33">
        <f t="shared" si="74"/>
        <v>26</v>
      </c>
      <c r="J181" s="123">
        <f>F181/C181-1</f>
        <v>1.9</v>
      </c>
      <c r="K181" s="123"/>
      <c r="L181" s="123">
        <f>F181/E181-1</f>
        <v>8.6666666666666661</v>
      </c>
    </row>
    <row r="182" spans="2:12" ht="12" x14ac:dyDescent="0.2">
      <c r="B182" s="194" t="s">
        <v>115</v>
      </c>
      <c r="C182" s="33">
        <v>25</v>
      </c>
      <c r="D182" s="33">
        <v>0</v>
      </c>
      <c r="E182" s="33">
        <v>7</v>
      </c>
      <c r="F182" s="33">
        <v>31</v>
      </c>
      <c r="G182" s="33">
        <f t="shared" si="72"/>
        <v>6</v>
      </c>
      <c r="H182" s="33">
        <f t="shared" si="73"/>
        <v>31</v>
      </c>
      <c r="I182" s="33">
        <f t="shared" si="74"/>
        <v>24</v>
      </c>
      <c r="J182" s="123">
        <f>F182/C182-1</f>
        <v>0.24</v>
      </c>
      <c r="K182" s="123"/>
      <c r="L182" s="123">
        <f>F182/E182-1</f>
        <v>3.4285714285714288</v>
      </c>
    </row>
    <row r="183" spans="2:12" ht="12" x14ac:dyDescent="0.2">
      <c r="B183" s="194" t="s">
        <v>116</v>
      </c>
      <c r="C183" s="33">
        <v>0</v>
      </c>
      <c r="D183" s="33">
        <v>0</v>
      </c>
      <c r="E183" s="33">
        <v>0</v>
      </c>
      <c r="F183" s="33">
        <v>0</v>
      </c>
      <c r="G183" s="33">
        <f t="shared" si="72"/>
        <v>0</v>
      </c>
      <c r="H183" s="33">
        <f t="shared" si="73"/>
        <v>0</v>
      </c>
      <c r="I183" s="33">
        <f t="shared" si="74"/>
        <v>0</v>
      </c>
      <c r="J183" s="123"/>
      <c r="K183" s="123"/>
      <c r="L183" s="123"/>
    </row>
    <row r="184" spans="2:12" ht="12" x14ac:dyDescent="0.2">
      <c r="B184" s="194" t="s">
        <v>174</v>
      </c>
      <c r="C184" s="33">
        <v>1</v>
      </c>
      <c r="D184" s="33">
        <v>0</v>
      </c>
      <c r="E184" s="33">
        <v>0</v>
      </c>
      <c r="F184" s="33">
        <v>1</v>
      </c>
      <c r="G184" s="33">
        <f t="shared" si="72"/>
        <v>0</v>
      </c>
      <c r="H184" s="33">
        <f t="shared" si="73"/>
        <v>1</v>
      </c>
      <c r="I184" s="33">
        <f t="shared" si="74"/>
        <v>1</v>
      </c>
      <c r="J184" s="123">
        <f>F184/C184-1</f>
        <v>0</v>
      </c>
      <c r="K184" s="123"/>
      <c r="L184" s="123"/>
    </row>
    <row r="185" spans="2:12" ht="12" x14ac:dyDescent="0.2">
      <c r="B185" s="194" t="s">
        <v>214</v>
      </c>
      <c r="C185" s="33">
        <v>8</v>
      </c>
      <c r="D185" s="33">
        <v>0</v>
      </c>
      <c r="E185" s="33">
        <v>10</v>
      </c>
      <c r="F185" s="33">
        <v>6</v>
      </c>
      <c r="G185" s="33">
        <f t="shared" si="72"/>
        <v>-2</v>
      </c>
      <c r="H185" s="33">
        <f t="shared" si="73"/>
        <v>6</v>
      </c>
      <c r="I185" s="33">
        <f t="shared" si="74"/>
        <v>-4</v>
      </c>
      <c r="J185" s="123">
        <f>F185/C185-1</f>
        <v>-0.25</v>
      </c>
      <c r="K185" s="123"/>
      <c r="L185" s="123">
        <f>F185/E185-1</f>
        <v>-0.4</v>
      </c>
    </row>
    <row r="186" spans="2:12" ht="12" x14ac:dyDescent="0.2">
      <c r="B186" s="194" t="s">
        <v>175</v>
      </c>
      <c r="C186" s="33">
        <v>0</v>
      </c>
      <c r="D186" s="33">
        <v>0</v>
      </c>
      <c r="E186" s="33">
        <v>0</v>
      </c>
      <c r="F186" s="33">
        <v>0</v>
      </c>
      <c r="G186" s="33">
        <f t="shared" si="72"/>
        <v>0</v>
      </c>
      <c r="H186" s="33">
        <f t="shared" si="73"/>
        <v>0</v>
      </c>
      <c r="I186" s="33">
        <f t="shared" si="74"/>
        <v>0</v>
      </c>
      <c r="J186" s="123"/>
      <c r="K186" s="123"/>
      <c r="L186" s="123"/>
    </row>
    <row r="187" spans="2:12" ht="12" x14ac:dyDescent="0.2">
      <c r="B187" s="194" t="s">
        <v>176</v>
      </c>
      <c r="C187" s="33">
        <v>1</v>
      </c>
      <c r="D187" s="33">
        <v>0</v>
      </c>
      <c r="E187" s="33">
        <v>0</v>
      </c>
      <c r="F187" s="33">
        <v>0</v>
      </c>
      <c r="G187" s="33">
        <f t="shared" si="72"/>
        <v>-1</v>
      </c>
      <c r="H187" s="33">
        <f t="shared" si="73"/>
        <v>0</v>
      </c>
      <c r="I187" s="33">
        <f t="shared" si="74"/>
        <v>0</v>
      </c>
      <c r="J187" s="123">
        <f>F187/C187-1</f>
        <v>-1</v>
      </c>
      <c r="K187" s="123"/>
      <c r="L187" s="123"/>
    </row>
    <row r="188" spans="2:12" ht="12" x14ac:dyDescent="0.2">
      <c r="B188" s="194" t="s">
        <v>177</v>
      </c>
      <c r="C188" s="33">
        <v>1</v>
      </c>
      <c r="D188" s="33">
        <v>0</v>
      </c>
      <c r="E188" s="33">
        <v>0</v>
      </c>
      <c r="F188" s="33">
        <v>0</v>
      </c>
      <c r="G188" s="33">
        <f t="shared" si="72"/>
        <v>-1</v>
      </c>
      <c r="H188" s="33">
        <f t="shared" si="73"/>
        <v>0</v>
      </c>
      <c r="I188" s="33">
        <f t="shared" si="74"/>
        <v>0</v>
      </c>
      <c r="J188" s="123">
        <f>F188/C188-1</f>
        <v>-1</v>
      </c>
      <c r="K188" s="123"/>
      <c r="L188" s="123"/>
    </row>
    <row r="189" spans="2:12" ht="12" x14ac:dyDescent="0.2">
      <c r="B189" s="194" t="s">
        <v>178</v>
      </c>
      <c r="C189" s="33">
        <v>0</v>
      </c>
      <c r="D189" s="33">
        <v>0</v>
      </c>
      <c r="E189" s="33">
        <v>0</v>
      </c>
      <c r="F189" s="33">
        <v>1</v>
      </c>
      <c r="G189" s="33">
        <f t="shared" si="72"/>
        <v>1</v>
      </c>
      <c r="H189" s="33">
        <f t="shared" si="73"/>
        <v>1</v>
      </c>
      <c r="I189" s="33">
        <f t="shared" si="74"/>
        <v>1</v>
      </c>
      <c r="J189" s="123"/>
      <c r="K189" s="123"/>
      <c r="L189" s="123"/>
    </row>
    <row r="190" spans="2:12" ht="12" x14ac:dyDescent="0.2">
      <c r="B190" s="194" t="s">
        <v>117</v>
      </c>
      <c r="C190" s="33">
        <v>0</v>
      </c>
      <c r="D190" s="33">
        <v>0</v>
      </c>
      <c r="E190" s="33">
        <v>1</v>
      </c>
      <c r="F190" s="33">
        <v>0</v>
      </c>
      <c r="G190" s="33">
        <f t="shared" si="72"/>
        <v>0</v>
      </c>
      <c r="H190" s="33">
        <f t="shared" si="73"/>
        <v>0</v>
      </c>
      <c r="I190" s="33">
        <f t="shared" si="74"/>
        <v>-1</v>
      </c>
      <c r="J190" s="123"/>
      <c r="K190" s="123"/>
      <c r="L190" s="123">
        <f>F190/E190-1</f>
        <v>-1</v>
      </c>
    </row>
    <row r="191" spans="2:12" ht="12" x14ac:dyDescent="0.2">
      <c r="B191" s="194" t="s">
        <v>179</v>
      </c>
      <c r="C191" s="33">
        <v>12</v>
      </c>
      <c r="D191" s="33">
        <v>0</v>
      </c>
      <c r="E191" s="33">
        <v>7</v>
      </c>
      <c r="F191" s="33">
        <v>32</v>
      </c>
      <c r="G191" s="33">
        <f t="shared" si="72"/>
        <v>20</v>
      </c>
      <c r="H191" s="33">
        <f t="shared" si="73"/>
        <v>32</v>
      </c>
      <c r="I191" s="33">
        <f t="shared" si="74"/>
        <v>25</v>
      </c>
      <c r="J191" s="123">
        <f>F191/C191-1</f>
        <v>1.6666666666666665</v>
      </c>
      <c r="K191" s="123"/>
      <c r="L191" s="123">
        <f>F191/E191-1</f>
        <v>3.5714285714285712</v>
      </c>
    </row>
    <row r="192" spans="2:12" ht="12" x14ac:dyDescent="0.2">
      <c r="B192" s="194" t="s">
        <v>118</v>
      </c>
      <c r="C192" s="33">
        <v>3</v>
      </c>
      <c r="D192" s="33">
        <v>0</v>
      </c>
      <c r="E192" s="33">
        <v>1</v>
      </c>
      <c r="F192" s="33">
        <v>6</v>
      </c>
      <c r="G192" s="33">
        <f t="shared" si="72"/>
        <v>3</v>
      </c>
      <c r="H192" s="33">
        <f t="shared" si="73"/>
        <v>6</v>
      </c>
      <c r="I192" s="33">
        <f t="shared" si="74"/>
        <v>5</v>
      </c>
      <c r="J192" s="123">
        <f>F192/C192-1</f>
        <v>1</v>
      </c>
      <c r="K192" s="123"/>
      <c r="L192" s="123">
        <f>F192/E192-1</f>
        <v>5</v>
      </c>
    </row>
    <row r="193" spans="1:12" ht="12" x14ac:dyDescent="0.2">
      <c r="B193" s="194" t="s">
        <v>119</v>
      </c>
      <c r="C193" s="33">
        <v>9</v>
      </c>
      <c r="D193" s="33">
        <v>0</v>
      </c>
      <c r="E193" s="33">
        <v>1</v>
      </c>
      <c r="F193" s="33">
        <v>9</v>
      </c>
      <c r="G193" s="33">
        <f t="shared" si="72"/>
        <v>0</v>
      </c>
      <c r="H193" s="33">
        <f t="shared" si="73"/>
        <v>9</v>
      </c>
      <c r="I193" s="33">
        <f t="shared" si="74"/>
        <v>8</v>
      </c>
      <c r="J193" s="123">
        <f>F193/C193-1</f>
        <v>0</v>
      </c>
      <c r="K193" s="123"/>
      <c r="L193" s="123">
        <f>F193/E193-1</f>
        <v>8</v>
      </c>
    </row>
    <row r="194" spans="1:12" ht="12" x14ac:dyDescent="0.2">
      <c r="B194" s="194" t="s">
        <v>113</v>
      </c>
      <c r="C194" s="33">
        <v>0</v>
      </c>
      <c r="D194" s="33">
        <v>0</v>
      </c>
      <c r="E194" s="33">
        <v>0</v>
      </c>
      <c r="F194" s="33">
        <v>21</v>
      </c>
      <c r="G194" s="33">
        <f t="shared" si="72"/>
        <v>21</v>
      </c>
      <c r="H194" s="33">
        <f t="shared" si="73"/>
        <v>21</v>
      </c>
      <c r="I194" s="33">
        <f t="shared" si="74"/>
        <v>21</v>
      </c>
      <c r="J194" s="123"/>
      <c r="K194" s="123"/>
      <c r="L194" s="123"/>
    </row>
    <row r="195" spans="1:12" ht="12" x14ac:dyDescent="0.2">
      <c r="B195" s="194" t="s">
        <v>114</v>
      </c>
      <c r="C195" s="33">
        <v>13</v>
      </c>
      <c r="D195" s="33">
        <v>0</v>
      </c>
      <c r="E195" s="33">
        <v>3</v>
      </c>
      <c r="F195" s="33">
        <v>15</v>
      </c>
      <c r="G195" s="33">
        <f t="shared" si="72"/>
        <v>2</v>
      </c>
      <c r="H195" s="33">
        <f t="shared" si="73"/>
        <v>15</v>
      </c>
      <c r="I195" s="33">
        <f t="shared" si="74"/>
        <v>12</v>
      </c>
      <c r="J195" s="123">
        <f>F195/C195-1</f>
        <v>0.15384615384615374</v>
      </c>
      <c r="K195" s="123"/>
      <c r="L195" s="123">
        <f>F195/E195-1</f>
        <v>4</v>
      </c>
    </row>
    <row r="196" spans="1:12" x14ac:dyDescent="0.2">
      <c r="A196" s="8"/>
      <c r="B196" s="209" t="s">
        <v>127</v>
      </c>
      <c r="C196" s="37">
        <v>94</v>
      </c>
      <c r="D196" s="37">
        <v>0</v>
      </c>
      <c r="E196" s="134">
        <v>57</v>
      </c>
      <c r="F196" s="134">
        <v>149</v>
      </c>
      <c r="G196" s="37">
        <f t="shared" si="54"/>
        <v>55</v>
      </c>
      <c r="H196" s="37">
        <f t="shared" si="55"/>
        <v>149</v>
      </c>
      <c r="I196" s="134">
        <f t="shared" si="56"/>
        <v>92</v>
      </c>
      <c r="J196" s="125">
        <f t="shared" si="66"/>
        <v>0.58510638297872331</v>
      </c>
      <c r="K196" s="125"/>
      <c r="L196" s="135">
        <f t="shared" ref="L196:L235" si="75">F196/E196-1</f>
        <v>1.6140350877192984</v>
      </c>
    </row>
    <row r="197" spans="1:12" ht="12.75" x14ac:dyDescent="0.2">
      <c r="A197" s="8"/>
      <c r="B197" s="191" t="s">
        <v>200</v>
      </c>
      <c r="C197" s="33">
        <v>2</v>
      </c>
      <c r="D197" s="33">
        <v>0</v>
      </c>
      <c r="E197" s="33">
        <v>0</v>
      </c>
      <c r="F197" s="33">
        <v>3</v>
      </c>
      <c r="G197" s="33">
        <f t="shared" ref="G197:G218" si="76">F197-C197</f>
        <v>1</v>
      </c>
      <c r="H197" s="33">
        <f t="shared" ref="H197:H218" si="77">F197-D197</f>
        <v>3</v>
      </c>
      <c r="I197" s="33">
        <f t="shared" ref="I197:I218" si="78">F197-E197</f>
        <v>3</v>
      </c>
      <c r="J197" s="123">
        <f>F197/C197-1</f>
        <v>0.5</v>
      </c>
      <c r="K197" s="123"/>
      <c r="L197" s="123"/>
    </row>
    <row r="198" spans="1:12" ht="12.75" x14ac:dyDescent="0.2">
      <c r="A198" s="8"/>
      <c r="B198" s="193" t="s">
        <v>197</v>
      </c>
      <c r="C198" s="33">
        <v>0</v>
      </c>
      <c r="D198" s="33">
        <v>0</v>
      </c>
      <c r="E198" s="33">
        <v>1</v>
      </c>
      <c r="F198" s="33">
        <v>2</v>
      </c>
      <c r="G198" s="33">
        <f t="shared" si="76"/>
        <v>2</v>
      </c>
      <c r="H198" s="33">
        <f t="shared" si="77"/>
        <v>2</v>
      </c>
      <c r="I198" s="33">
        <f t="shared" si="78"/>
        <v>1</v>
      </c>
      <c r="J198" s="123"/>
      <c r="K198" s="123"/>
      <c r="L198" s="123">
        <f>F198/E198-1</f>
        <v>1</v>
      </c>
    </row>
    <row r="199" spans="1:12" ht="12.75" x14ac:dyDescent="0.2">
      <c r="A199" s="8"/>
      <c r="B199" s="194" t="s">
        <v>122</v>
      </c>
      <c r="C199" s="33">
        <v>0</v>
      </c>
      <c r="D199" s="33">
        <v>0</v>
      </c>
      <c r="E199" s="33">
        <v>0</v>
      </c>
      <c r="F199" s="33">
        <v>0</v>
      </c>
      <c r="G199" s="33">
        <f t="shared" si="76"/>
        <v>0</v>
      </c>
      <c r="H199" s="33">
        <f t="shared" si="77"/>
        <v>0</v>
      </c>
      <c r="I199" s="33">
        <f t="shared" si="78"/>
        <v>0</v>
      </c>
      <c r="J199" s="123"/>
      <c r="K199" s="123"/>
      <c r="L199" s="123"/>
    </row>
    <row r="200" spans="1:12" ht="12.75" x14ac:dyDescent="0.2">
      <c r="A200" s="8"/>
      <c r="B200" s="194" t="s">
        <v>180</v>
      </c>
      <c r="C200" s="33">
        <v>0</v>
      </c>
      <c r="D200" s="33">
        <v>0</v>
      </c>
      <c r="E200" s="33">
        <v>0</v>
      </c>
      <c r="F200" s="33">
        <v>0</v>
      </c>
      <c r="G200" s="33">
        <f t="shared" si="76"/>
        <v>0</v>
      </c>
      <c r="H200" s="33">
        <f t="shared" si="77"/>
        <v>0</v>
      </c>
      <c r="I200" s="33">
        <f t="shared" si="78"/>
        <v>0</v>
      </c>
      <c r="J200" s="123"/>
      <c r="K200" s="123"/>
      <c r="L200" s="123"/>
    </row>
    <row r="201" spans="1:12" ht="12.75" x14ac:dyDescent="0.2">
      <c r="A201" s="8"/>
      <c r="B201" s="194" t="s">
        <v>201</v>
      </c>
      <c r="C201" s="33">
        <v>1</v>
      </c>
      <c r="D201" s="33">
        <v>0</v>
      </c>
      <c r="E201" s="33">
        <v>0</v>
      </c>
      <c r="F201" s="33">
        <v>1</v>
      </c>
      <c r="G201" s="33">
        <f t="shared" si="76"/>
        <v>0</v>
      </c>
      <c r="H201" s="33">
        <f t="shared" si="77"/>
        <v>1</v>
      </c>
      <c r="I201" s="33">
        <f t="shared" si="78"/>
        <v>1</v>
      </c>
      <c r="J201" s="123">
        <f>F201/C201-1</f>
        <v>0</v>
      </c>
      <c r="K201" s="123"/>
      <c r="L201" s="123"/>
    </row>
    <row r="202" spans="1:12" ht="12.75" x14ac:dyDescent="0.2">
      <c r="A202" s="8"/>
      <c r="B202" s="194" t="s">
        <v>120</v>
      </c>
      <c r="C202" s="33">
        <v>12</v>
      </c>
      <c r="D202" s="33">
        <v>0</v>
      </c>
      <c r="E202" s="33">
        <v>1</v>
      </c>
      <c r="F202" s="33">
        <v>7</v>
      </c>
      <c r="G202" s="33">
        <f t="shared" si="76"/>
        <v>-5</v>
      </c>
      <c r="H202" s="33">
        <f t="shared" si="77"/>
        <v>7</v>
      </c>
      <c r="I202" s="33">
        <f t="shared" si="78"/>
        <v>6</v>
      </c>
      <c r="J202" s="123">
        <f>F202/C202-1</f>
        <v>-0.41666666666666663</v>
      </c>
      <c r="K202" s="123"/>
      <c r="L202" s="123">
        <f>F202/E202-1</f>
        <v>6</v>
      </c>
    </row>
    <row r="203" spans="1:12" ht="12.75" x14ac:dyDescent="0.2">
      <c r="A203" s="8"/>
      <c r="B203" s="194" t="s">
        <v>121</v>
      </c>
      <c r="C203" s="33">
        <v>1</v>
      </c>
      <c r="D203" s="33">
        <v>0</v>
      </c>
      <c r="E203" s="33">
        <v>1</v>
      </c>
      <c r="F203" s="33">
        <v>1</v>
      </c>
      <c r="G203" s="33">
        <f t="shared" si="76"/>
        <v>0</v>
      </c>
      <c r="H203" s="33">
        <f t="shared" si="77"/>
        <v>1</v>
      </c>
      <c r="I203" s="33">
        <f t="shared" si="78"/>
        <v>0</v>
      </c>
      <c r="J203" s="123">
        <f>F203/C203-1</f>
        <v>0</v>
      </c>
      <c r="K203" s="123"/>
      <c r="L203" s="123">
        <f>F203/E203-1</f>
        <v>0</v>
      </c>
    </row>
    <row r="204" spans="1:12" ht="12.75" x14ac:dyDescent="0.2">
      <c r="A204" s="8"/>
      <c r="B204" s="194" t="s">
        <v>181</v>
      </c>
      <c r="C204" s="33">
        <v>0</v>
      </c>
      <c r="D204" s="33">
        <v>0</v>
      </c>
      <c r="E204" s="33">
        <v>0</v>
      </c>
      <c r="F204" s="33">
        <v>0</v>
      </c>
      <c r="G204" s="33">
        <f t="shared" si="76"/>
        <v>0</v>
      </c>
      <c r="H204" s="33">
        <f t="shared" si="77"/>
        <v>0</v>
      </c>
      <c r="I204" s="33">
        <f t="shared" si="78"/>
        <v>0</v>
      </c>
      <c r="J204" s="123"/>
      <c r="K204" s="123"/>
      <c r="L204" s="123"/>
    </row>
    <row r="205" spans="1:12" ht="12.75" x14ac:dyDescent="0.2">
      <c r="A205" s="8"/>
      <c r="B205" s="190" t="s">
        <v>138</v>
      </c>
      <c r="C205" s="33">
        <v>3</v>
      </c>
      <c r="D205" s="33">
        <v>0</v>
      </c>
      <c r="E205" s="33">
        <v>0</v>
      </c>
      <c r="F205" s="33">
        <v>0</v>
      </c>
      <c r="G205" s="33">
        <f t="shared" si="76"/>
        <v>-3</v>
      </c>
      <c r="H205" s="33">
        <f t="shared" si="77"/>
        <v>0</v>
      </c>
      <c r="I205" s="33">
        <f t="shared" si="78"/>
        <v>0</v>
      </c>
      <c r="J205" s="123">
        <f t="shared" ref="J205:J210" si="79">F205/C205-1</f>
        <v>-1</v>
      </c>
      <c r="K205" s="123"/>
      <c r="L205" s="123"/>
    </row>
    <row r="206" spans="1:12" ht="12.75" x14ac:dyDescent="0.2">
      <c r="A206" s="8"/>
      <c r="B206" s="194" t="s">
        <v>123</v>
      </c>
      <c r="C206" s="33">
        <v>2</v>
      </c>
      <c r="D206" s="33">
        <v>0</v>
      </c>
      <c r="E206" s="33">
        <v>5</v>
      </c>
      <c r="F206" s="33">
        <v>1</v>
      </c>
      <c r="G206" s="33">
        <f t="shared" si="76"/>
        <v>-1</v>
      </c>
      <c r="H206" s="33">
        <f t="shared" si="77"/>
        <v>1</v>
      </c>
      <c r="I206" s="33">
        <f t="shared" si="78"/>
        <v>-4</v>
      </c>
      <c r="J206" s="123">
        <f t="shared" si="79"/>
        <v>-0.5</v>
      </c>
      <c r="K206" s="123"/>
      <c r="L206" s="123">
        <f>F206/E206-1</f>
        <v>-0.8</v>
      </c>
    </row>
    <row r="207" spans="1:12" ht="12.75" x14ac:dyDescent="0.2">
      <c r="A207" s="8"/>
      <c r="B207" s="194" t="s">
        <v>182</v>
      </c>
      <c r="C207" s="33">
        <v>2</v>
      </c>
      <c r="D207" s="33">
        <v>0</v>
      </c>
      <c r="E207" s="33">
        <v>3</v>
      </c>
      <c r="F207" s="33">
        <v>3</v>
      </c>
      <c r="G207" s="33">
        <f t="shared" si="76"/>
        <v>1</v>
      </c>
      <c r="H207" s="33">
        <f t="shared" si="77"/>
        <v>3</v>
      </c>
      <c r="I207" s="33">
        <f t="shared" si="78"/>
        <v>0</v>
      </c>
      <c r="J207" s="123">
        <f t="shared" si="79"/>
        <v>0.5</v>
      </c>
      <c r="K207" s="123"/>
      <c r="L207" s="123">
        <f>F207/E207-1</f>
        <v>0</v>
      </c>
    </row>
    <row r="208" spans="1:12" ht="12.75" x14ac:dyDescent="0.2">
      <c r="A208" s="8"/>
      <c r="B208" s="194" t="s">
        <v>183</v>
      </c>
      <c r="C208" s="33">
        <v>2</v>
      </c>
      <c r="D208" s="33">
        <v>0</v>
      </c>
      <c r="E208" s="33">
        <v>0</v>
      </c>
      <c r="F208" s="33">
        <v>2</v>
      </c>
      <c r="G208" s="33">
        <f t="shared" si="76"/>
        <v>0</v>
      </c>
      <c r="H208" s="33">
        <f t="shared" si="77"/>
        <v>2</v>
      </c>
      <c r="I208" s="33">
        <f t="shared" si="78"/>
        <v>2</v>
      </c>
      <c r="J208" s="123">
        <f t="shared" si="79"/>
        <v>0</v>
      </c>
      <c r="K208" s="123"/>
      <c r="L208" s="123"/>
    </row>
    <row r="209" spans="1:12" ht="12.75" x14ac:dyDescent="0.2">
      <c r="A209" s="8"/>
      <c r="B209" s="194" t="s">
        <v>124</v>
      </c>
      <c r="C209" s="33">
        <v>65</v>
      </c>
      <c r="D209" s="33">
        <v>0</v>
      </c>
      <c r="E209" s="33">
        <v>45</v>
      </c>
      <c r="F209" s="33">
        <v>129</v>
      </c>
      <c r="G209" s="33">
        <f t="shared" si="76"/>
        <v>64</v>
      </c>
      <c r="H209" s="33">
        <f t="shared" si="77"/>
        <v>129</v>
      </c>
      <c r="I209" s="33">
        <f t="shared" si="78"/>
        <v>84</v>
      </c>
      <c r="J209" s="123">
        <f t="shared" si="79"/>
        <v>0.98461538461538467</v>
      </c>
      <c r="K209" s="123"/>
      <c r="L209" s="123">
        <f>F209/E209-1</f>
        <v>1.8666666666666667</v>
      </c>
    </row>
    <row r="210" spans="1:12" ht="12.75" x14ac:dyDescent="0.2">
      <c r="A210" s="8"/>
      <c r="B210" s="194" t="s">
        <v>125</v>
      </c>
      <c r="C210" s="33">
        <v>3</v>
      </c>
      <c r="D210" s="33">
        <v>0</v>
      </c>
      <c r="E210" s="33">
        <v>0</v>
      </c>
      <c r="F210" s="33">
        <v>0</v>
      </c>
      <c r="G210" s="33">
        <f t="shared" si="76"/>
        <v>-3</v>
      </c>
      <c r="H210" s="33">
        <f t="shared" si="77"/>
        <v>0</v>
      </c>
      <c r="I210" s="33">
        <f t="shared" si="78"/>
        <v>0</v>
      </c>
      <c r="J210" s="123">
        <f t="shared" si="79"/>
        <v>-1</v>
      </c>
      <c r="K210" s="123"/>
      <c r="L210" s="123"/>
    </row>
    <row r="211" spans="1:12" ht="12.75" x14ac:dyDescent="0.2">
      <c r="A211" s="8"/>
      <c r="B211" s="194" t="s">
        <v>184</v>
      </c>
      <c r="C211" s="33">
        <v>0</v>
      </c>
      <c r="D211" s="33">
        <v>0</v>
      </c>
      <c r="E211" s="33">
        <v>0</v>
      </c>
      <c r="F211" s="33">
        <v>0</v>
      </c>
      <c r="G211" s="33">
        <f t="shared" si="76"/>
        <v>0</v>
      </c>
      <c r="H211" s="33">
        <f t="shared" si="77"/>
        <v>0</v>
      </c>
      <c r="I211" s="33">
        <f t="shared" si="78"/>
        <v>0</v>
      </c>
      <c r="J211" s="123"/>
      <c r="K211" s="123"/>
      <c r="L211" s="123"/>
    </row>
    <row r="212" spans="1:12" ht="12" x14ac:dyDescent="0.2">
      <c r="B212" s="194" t="s">
        <v>126</v>
      </c>
      <c r="C212" s="33">
        <v>1</v>
      </c>
      <c r="D212" s="33">
        <v>0</v>
      </c>
      <c r="E212" s="33">
        <v>1</v>
      </c>
      <c r="F212" s="33">
        <v>0</v>
      </c>
      <c r="G212" s="33">
        <f t="shared" si="76"/>
        <v>-1</v>
      </c>
      <c r="H212" s="33">
        <f t="shared" si="77"/>
        <v>0</v>
      </c>
      <c r="I212" s="33">
        <f t="shared" si="78"/>
        <v>-1</v>
      </c>
      <c r="J212" s="123">
        <f t="shared" ref="J212:J217" si="80">F212/C212-1</f>
        <v>-1</v>
      </c>
      <c r="K212" s="123"/>
      <c r="L212" s="123">
        <f>F212/E212-1</f>
        <v>-1</v>
      </c>
    </row>
    <row r="213" spans="1:12" x14ac:dyDescent="0.2">
      <c r="B213" s="209" t="s">
        <v>128</v>
      </c>
      <c r="C213" s="189">
        <v>182</v>
      </c>
      <c r="D213" s="189">
        <v>8</v>
      </c>
      <c r="E213" s="134">
        <v>115</v>
      </c>
      <c r="F213" s="134">
        <v>204</v>
      </c>
      <c r="G213" s="189">
        <f t="shared" si="76"/>
        <v>22</v>
      </c>
      <c r="H213" s="189">
        <f t="shared" si="77"/>
        <v>196</v>
      </c>
      <c r="I213" s="134">
        <f t="shared" si="78"/>
        <v>89</v>
      </c>
      <c r="J213" s="205">
        <f t="shared" si="80"/>
        <v>0.12087912087912089</v>
      </c>
      <c r="K213" s="205"/>
      <c r="L213" s="207">
        <f>F213/E213-1</f>
        <v>0.77391304347826084</v>
      </c>
    </row>
    <row r="214" spans="1:12" ht="12.75" x14ac:dyDescent="0.2">
      <c r="A214" s="8"/>
      <c r="B214" s="194" t="s">
        <v>185</v>
      </c>
      <c r="C214" s="33">
        <v>2</v>
      </c>
      <c r="D214" s="33">
        <v>0</v>
      </c>
      <c r="E214" s="33">
        <v>1</v>
      </c>
      <c r="F214" s="33">
        <v>4</v>
      </c>
      <c r="G214" s="33">
        <f t="shared" si="76"/>
        <v>2</v>
      </c>
      <c r="H214" s="33">
        <f t="shared" si="77"/>
        <v>4</v>
      </c>
      <c r="I214" s="33">
        <f t="shared" si="78"/>
        <v>3</v>
      </c>
      <c r="J214" s="123">
        <f t="shared" si="80"/>
        <v>1</v>
      </c>
      <c r="K214" s="123"/>
      <c r="L214" s="123">
        <f>F214/E214-1</f>
        <v>3</v>
      </c>
    </row>
    <row r="215" spans="1:12" ht="12.75" x14ac:dyDescent="0.2">
      <c r="A215" s="8"/>
      <c r="B215" s="193" t="s">
        <v>186</v>
      </c>
      <c r="C215" s="33">
        <v>1</v>
      </c>
      <c r="D215" s="33">
        <v>0</v>
      </c>
      <c r="E215" s="33">
        <v>0</v>
      </c>
      <c r="F215" s="33">
        <v>0</v>
      </c>
      <c r="G215" s="33">
        <f t="shared" si="76"/>
        <v>-1</v>
      </c>
      <c r="H215" s="33">
        <f t="shared" si="77"/>
        <v>0</v>
      </c>
      <c r="I215" s="33">
        <f t="shared" si="78"/>
        <v>0</v>
      </c>
      <c r="J215" s="123">
        <f t="shared" si="80"/>
        <v>-1</v>
      </c>
      <c r="K215" s="123"/>
      <c r="L215" s="123"/>
    </row>
    <row r="216" spans="1:12" ht="12.75" x14ac:dyDescent="0.2">
      <c r="A216" s="8"/>
      <c r="B216" s="194" t="s">
        <v>187</v>
      </c>
      <c r="C216" s="188">
        <v>1</v>
      </c>
      <c r="D216" s="188">
        <v>0</v>
      </c>
      <c r="E216" s="188">
        <v>2</v>
      </c>
      <c r="F216" s="188">
        <v>2</v>
      </c>
      <c r="G216" s="188">
        <f t="shared" si="76"/>
        <v>1</v>
      </c>
      <c r="H216" s="188">
        <f t="shared" si="77"/>
        <v>2</v>
      </c>
      <c r="I216" s="188">
        <f t="shared" si="78"/>
        <v>0</v>
      </c>
      <c r="J216" s="202">
        <f t="shared" si="80"/>
        <v>1</v>
      </c>
      <c r="K216" s="202"/>
      <c r="L216" s="202">
        <f>F216/E216-1</f>
        <v>0</v>
      </c>
    </row>
    <row r="217" spans="1:12" ht="12" x14ac:dyDescent="0.2">
      <c r="B217" s="194" t="s">
        <v>128</v>
      </c>
      <c r="C217" s="33">
        <v>178</v>
      </c>
      <c r="D217" s="33">
        <v>8</v>
      </c>
      <c r="E217" s="33">
        <v>112</v>
      </c>
      <c r="F217" s="33">
        <v>198</v>
      </c>
      <c r="G217" s="33">
        <f t="shared" si="76"/>
        <v>20</v>
      </c>
      <c r="H217" s="33">
        <f t="shared" si="77"/>
        <v>190</v>
      </c>
      <c r="I217" s="33">
        <f t="shared" si="78"/>
        <v>86</v>
      </c>
      <c r="J217" s="123">
        <f t="shared" si="80"/>
        <v>0.11235955056179781</v>
      </c>
      <c r="K217" s="123">
        <f>F217/D217-1</f>
        <v>23.75</v>
      </c>
      <c r="L217" s="123">
        <f>F217/E217-1</f>
        <v>0.76785714285714279</v>
      </c>
    </row>
    <row r="218" spans="1:12" ht="12" x14ac:dyDescent="0.2">
      <c r="B218" s="194" t="s">
        <v>253</v>
      </c>
      <c r="C218" s="33">
        <v>0</v>
      </c>
      <c r="D218" s="33">
        <v>0</v>
      </c>
      <c r="E218" s="33">
        <v>0</v>
      </c>
      <c r="F218" s="33">
        <v>0</v>
      </c>
      <c r="G218" s="33">
        <f t="shared" si="76"/>
        <v>0</v>
      </c>
      <c r="H218" s="33">
        <f t="shared" si="77"/>
        <v>0</v>
      </c>
      <c r="I218" s="33">
        <f t="shared" si="78"/>
        <v>0</v>
      </c>
      <c r="J218" s="123"/>
      <c r="K218" s="123"/>
      <c r="L218" s="123" t="e">
        <f>F218/E218-1</f>
        <v>#DIV/0!</v>
      </c>
    </row>
    <row r="219" spans="1:12" x14ac:dyDescent="0.2">
      <c r="B219" s="209" t="s">
        <v>129</v>
      </c>
      <c r="C219" s="37">
        <v>98</v>
      </c>
      <c r="D219" s="37">
        <v>2</v>
      </c>
      <c r="E219" s="134">
        <v>133</v>
      </c>
      <c r="F219" s="134">
        <v>501</v>
      </c>
      <c r="G219" s="37">
        <f t="shared" ref="G219:G235" si="81">F219-C219</f>
        <v>403</v>
      </c>
      <c r="H219" s="37">
        <f t="shared" ref="H219:H235" si="82">F219-D219</f>
        <v>499</v>
      </c>
      <c r="I219" s="134">
        <f t="shared" ref="I219:I235" si="83">F219-E219</f>
        <v>368</v>
      </c>
      <c r="J219" s="125">
        <f t="shared" ref="J219:J235" si="84">F219/C219-1</f>
        <v>4.1122448979591839</v>
      </c>
      <c r="K219" s="125">
        <f t="shared" ref="K219:K235" si="85">F219/D219-1</f>
        <v>249.5</v>
      </c>
      <c r="L219" s="135">
        <f t="shared" si="75"/>
        <v>2.7669172932330826</v>
      </c>
    </row>
    <row r="220" spans="1:12" ht="12" x14ac:dyDescent="0.2">
      <c r="B220" s="190" t="s">
        <v>130</v>
      </c>
      <c r="C220" s="33">
        <v>10</v>
      </c>
      <c r="D220" s="33">
        <v>0</v>
      </c>
      <c r="E220" s="33">
        <v>48</v>
      </c>
      <c r="F220" s="33">
        <v>53</v>
      </c>
      <c r="G220" s="33">
        <f t="shared" si="81"/>
        <v>43</v>
      </c>
      <c r="H220" s="33">
        <f t="shared" si="82"/>
        <v>53</v>
      </c>
      <c r="I220" s="33">
        <f t="shared" si="83"/>
        <v>5</v>
      </c>
      <c r="J220" s="123">
        <f t="shared" si="84"/>
        <v>4.3</v>
      </c>
      <c r="K220" s="123"/>
      <c r="L220" s="123">
        <f t="shared" si="75"/>
        <v>0.10416666666666674</v>
      </c>
    </row>
    <row r="221" spans="1:12" ht="12" x14ac:dyDescent="0.2">
      <c r="B221" s="190" t="s">
        <v>131</v>
      </c>
      <c r="C221" s="33">
        <v>37</v>
      </c>
      <c r="D221" s="33">
        <v>0</v>
      </c>
      <c r="E221" s="33">
        <v>33</v>
      </c>
      <c r="F221" s="33">
        <v>100</v>
      </c>
      <c r="G221" s="33">
        <f t="shared" si="81"/>
        <v>63</v>
      </c>
      <c r="H221" s="33">
        <f t="shared" si="82"/>
        <v>100</v>
      </c>
      <c r="I221" s="33">
        <f t="shared" si="83"/>
        <v>67</v>
      </c>
      <c r="J221" s="123">
        <f t="shared" si="84"/>
        <v>1.7027027027027026</v>
      </c>
      <c r="K221" s="123"/>
      <c r="L221" s="123">
        <f t="shared" si="75"/>
        <v>2.0303030303030303</v>
      </c>
    </row>
    <row r="222" spans="1:12" ht="12" x14ac:dyDescent="0.2">
      <c r="B222" s="190" t="s">
        <v>132</v>
      </c>
      <c r="C222" s="33">
        <v>26</v>
      </c>
      <c r="D222" s="33">
        <v>2</v>
      </c>
      <c r="E222" s="33">
        <v>30</v>
      </c>
      <c r="F222" s="33">
        <v>259</v>
      </c>
      <c r="G222" s="33">
        <f t="shared" si="81"/>
        <v>233</v>
      </c>
      <c r="H222" s="33">
        <f t="shared" si="82"/>
        <v>257</v>
      </c>
      <c r="I222" s="33">
        <f t="shared" si="83"/>
        <v>229</v>
      </c>
      <c r="J222" s="123">
        <f t="shared" si="84"/>
        <v>8.9615384615384617</v>
      </c>
      <c r="K222" s="123">
        <f t="shared" si="85"/>
        <v>128.5</v>
      </c>
      <c r="L222" s="123">
        <f t="shared" si="75"/>
        <v>7.6333333333333329</v>
      </c>
    </row>
    <row r="223" spans="1:12" ht="12" x14ac:dyDescent="0.2">
      <c r="B223" s="190" t="s">
        <v>133</v>
      </c>
      <c r="C223" s="33">
        <v>25</v>
      </c>
      <c r="D223" s="33">
        <v>0</v>
      </c>
      <c r="E223" s="33">
        <v>22</v>
      </c>
      <c r="F223" s="33">
        <v>89</v>
      </c>
      <c r="G223" s="33">
        <f t="shared" si="81"/>
        <v>64</v>
      </c>
      <c r="H223" s="33">
        <f t="shared" si="82"/>
        <v>89</v>
      </c>
      <c r="I223" s="33">
        <f t="shared" si="83"/>
        <v>67</v>
      </c>
      <c r="J223" s="123">
        <f t="shared" si="84"/>
        <v>2.56</v>
      </c>
      <c r="K223" s="123"/>
      <c r="L223" s="123">
        <f t="shared" si="75"/>
        <v>3.0454545454545459</v>
      </c>
    </row>
    <row r="224" spans="1:12" x14ac:dyDescent="0.2">
      <c r="B224" s="209" t="s">
        <v>134</v>
      </c>
      <c r="C224" s="37">
        <v>7</v>
      </c>
      <c r="D224" s="37">
        <v>0</v>
      </c>
      <c r="E224" s="134">
        <v>2</v>
      </c>
      <c r="F224" s="134">
        <v>15</v>
      </c>
      <c r="G224" s="37">
        <f t="shared" si="81"/>
        <v>8</v>
      </c>
      <c r="H224" s="37">
        <f t="shared" si="82"/>
        <v>15</v>
      </c>
      <c r="I224" s="134">
        <f t="shared" si="83"/>
        <v>13</v>
      </c>
      <c r="J224" s="125">
        <f t="shared" si="84"/>
        <v>1.1428571428571428</v>
      </c>
      <c r="K224" s="125"/>
      <c r="L224" s="135">
        <f t="shared" si="75"/>
        <v>6.5</v>
      </c>
    </row>
    <row r="225" spans="2:12" ht="12" x14ac:dyDescent="0.2">
      <c r="B225" s="194" t="s">
        <v>188</v>
      </c>
      <c r="C225" s="33">
        <v>1</v>
      </c>
      <c r="D225" s="33">
        <v>0</v>
      </c>
      <c r="E225" s="33">
        <v>0</v>
      </c>
      <c r="F225" s="33">
        <v>0</v>
      </c>
      <c r="G225" s="33">
        <f t="shared" ref="G225:G231" si="86">F225-C225</f>
        <v>-1</v>
      </c>
      <c r="H225" s="33">
        <f t="shared" ref="H225:H231" si="87">F225-D225</f>
        <v>0</v>
      </c>
      <c r="I225" s="33">
        <f t="shared" ref="I225:I231" si="88">F225-E225</f>
        <v>0</v>
      </c>
      <c r="J225" s="123">
        <f>F225/C225-1</f>
        <v>-1</v>
      </c>
      <c r="K225" s="123"/>
      <c r="L225" s="123"/>
    </row>
    <row r="226" spans="2:12" ht="12" x14ac:dyDescent="0.2">
      <c r="B226" s="194" t="s">
        <v>136</v>
      </c>
      <c r="C226" s="33">
        <v>4</v>
      </c>
      <c r="D226" s="33">
        <v>0</v>
      </c>
      <c r="E226" s="33">
        <v>2</v>
      </c>
      <c r="F226" s="33">
        <v>10</v>
      </c>
      <c r="G226" s="33">
        <f t="shared" si="86"/>
        <v>6</v>
      </c>
      <c r="H226" s="33">
        <f t="shared" si="87"/>
        <v>10</v>
      </c>
      <c r="I226" s="33">
        <f t="shared" si="88"/>
        <v>8</v>
      </c>
      <c r="J226" s="123">
        <f>F226/C226-1</f>
        <v>1.5</v>
      </c>
      <c r="K226" s="123"/>
      <c r="L226" s="123">
        <f>F226/E226-1</f>
        <v>4</v>
      </c>
    </row>
    <row r="227" spans="2:12" ht="12" x14ac:dyDescent="0.2">
      <c r="B227" s="194" t="s">
        <v>189</v>
      </c>
      <c r="C227" s="33">
        <v>0</v>
      </c>
      <c r="D227" s="33">
        <v>0</v>
      </c>
      <c r="E227" s="33">
        <v>0</v>
      </c>
      <c r="F227" s="33">
        <v>0</v>
      </c>
      <c r="G227" s="33">
        <f t="shared" si="86"/>
        <v>0</v>
      </c>
      <c r="H227" s="33">
        <f t="shared" si="87"/>
        <v>0</v>
      </c>
      <c r="I227" s="33">
        <f t="shared" si="88"/>
        <v>0</v>
      </c>
      <c r="J227" s="123"/>
      <c r="K227" s="123"/>
      <c r="L227" s="123"/>
    </row>
    <row r="228" spans="2:12" ht="12" x14ac:dyDescent="0.2">
      <c r="B228" s="194" t="s">
        <v>202</v>
      </c>
      <c r="C228" s="33">
        <v>0</v>
      </c>
      <c r="D228" s="33">
        <v>0</v>
      </c>
      <c r="E228" s="33">
        <v>0</v>
      </c>
      <c r="F228" s="33">
        <v>2</v>
      </c>
      <c r="G228" s="33">
        <f t="shared" si="86"/>
        <v>2</v>
      </c>
      <c r="H228" s="33">
        <f t="shared" si="87"/>
        <v>2</v>
      </c>
      <c r="I228" s="33">
        <f t="shared" si="88"/>
        <v>2</v>
      </c>
      <c r="J228" s="123"/>
      <c r="K228" s="123"/>
      <c r="L228" s="123"/>
    </row>
    <row r="229" spans="2:12" ht="12" x14ac:dyDescent="0.2">
      <c r="B229" s="194" t="s">
        <v>190</v>
      </c>
      <c r="C229" s="33">
        <v>2</v>
      </c>
      <c r="D229" s="33">
        <v>0</v>
      </c>
      <c r="E229" s="33">
        <v>0</v>
      </c>
      <c r="F229" s="33">
        <v>0</v>
      </c>
      <c r="G229" s="33">
        <f t="shared" si="86"/>
        <v>-2</v>
      </c>
      <c r="H229" s="33">
        <f t="shared" si="87"/>
        <v>0</v>
      </c>
      <c r="I229" s="33">
        <f t="shared" si="88"/>
        <v>0</v>
      </c>
      <c r="J229" s="123">
        <f>F229/C229-1</f>
        <v>-1</v>
      </c>
      <c r="K229" s="123"/>
      <c r="L229" s="123"/>
    </row>
    <row r="230" spans="2:12" ht="12" x14ac:dyDescent="0.2">
      <c r="B230" s="194" t="s">
        <v>135</v>
      </c>
      <c r="C230" s="33">
        <v>0</v>
      </c>
      <c r="D230" s="33">
        <v>0</v>
      </c>
      <c r="E230" s="33">
        <v>0</v>
      </c>
      <c r="F230" s="33">
        <v>3</v>
      </c>
      <c r="G230" s="33">
        <f t="shared" si="86"/>
        <v>3</v>
      </c>
      <c r="H230" s="33">
        <f t="shared" si="87"/>
        <v>3</v>
      </c>
      <c r="I230" s="33">
        <f t="shared" si="88"/>
        <v>3</v>
      </c>
      <c r="J230" s="123"/>
      <c r="K230" s="123"/>
      <c r="L230" s="123"/>
    </row>
    <row r="231" spans="2:12" ht="12" x14ac:dyDescent="0.2">
      <c r="B231" s="194" t="s">
        <v>224</v>
      </c>
      <c r="C231" s="33">
        <v>0</v>
      </c>
      <c r="D231" s="33">
        <v>0</v>
      </c>
      <c r="E231" s="33">
        <v>0</v>
      </c>
      <c r="F231" s="33">
        <v>0</v>
      </c>
      <c r="G231" s="33">
        <f t="shared" si="86"/>
        <v>0</v>
      </c>
      <c r="H231" s="33">
        <f t="shared" si="87"/>
        <v>0</v>
      </c>
      <c r="I231" s="33">
        <f t="shared" si="88"/>
        <v>0</v>
      </c>
      <c r="J231" s="123"/>
      <c r="K231" s="123"/>
      <c r="L231" s="123"/>
    </row>
    <row r="232" spans="2:12" x14ac:dyDescent="0.2">
      <c r="B232" s="198" t="s">
        <v>194</v>
      </c>
      <c r="C232" s="34">
        <v>40409</v>
      </c>
      <c r="D232" s="34">
        <v>1965</v>
      </c>
      <c r="E232" s="34">
        <v>9631</v>
      </c>
      <c r="F232" s="34">
        <v>25004</v>
      </c>
      <c r="G232" s="34">
        <f t="shared" si="81"/>
        <v>-15405</v>
      </c>
      <c r="H232" s="34">
        <f t="shared" si="82"/>
        <v>23039</v>
      </c>
      <c r="I232" s="34">
        <f t="shared" si="83"/>
        <v>15373</v>
      </c>
      <c r="J232" s="124">
        <f t="shared" si="84"/>
        <v>-0.38122695439134846</v>
      </c>
      <c r="K232" s="124">
        <f t="shared" si="85"/>
        <v>11.724681933842239</v>
      </c>
      <c r="L232" s="124">
        <f t="shared" si="75"/>
        <v>1.5961997715709688</v>
      </c>
    </row>
    <row r="233" spans="2:12" ht="12" x14ac:dyDescent="0.2">
      <c r="B233" s="194" t="s">
        <v>137</v>
      </c>
      <c r="C233" s="33">
        <v>16</v>
      </c>
      <c r="D233" s="33">
        <v>0</v>
      </c>
      <c r="E233" s="33">
        <v>2</v>
      </c>
      <c r="F233" s="33">
        <v>10</v>
      </c>
      <c r="G233" s="33">
        <f t="shared" si="81"/>
        <v>-6</v>
      </c>
      <c r="H233" s="33">
        <f t="shared" si="82"/>
        <v>10</v>
      </c>
      <c r="I233" s="33">
        <f t="shared" si="83"/>
        <v>8</v>
      </c>
      <c r="J233" s="123">
        <f t="shared" si="84"/>
        <v>-0.375</v>
      </c>
      <c r="K233" s="123"/>
      <c r="L233" s="123">
        <f t="shared" si="75"/>
        <v>4</v>
      </c>
    </row>
    <row r="234" spans="2:12" ht="12" x14ac:dyDescent="0.2">
      <c r="B234" s="200" t="s">
        <v>279</v>
      </c>
      <c r="C234" s="33">
        <v>39753</v>
      </c>
      <c r="D234" s="33">
        <v>1956</v>
      </c>
      <c r="E234" s="33">
        <v>9537</v>
      </c>
      <c r="F234" s="33">
        <v>24682</v>
      </c>
      <c r="G234" s="33">
        <f t="shared" si="81"/>
        <v>-15071</v>
      </c>
      <c r="H234" s="33">
        <f t="shared" si="82"/>
        <v>22726</v>
      </c>
      <c r="I234" s="33">
        <f t="shared" si="83"/>
        <v>15145</v>
      </c>
      <c r="J234" s="123">
        <f t="shared" si="84"/>
        <v>-0.37911604155661205</v>
      </c>
      <c r="K234" s="123">
        <f t="shared" si="85"/>
        <v>11.618609406952965</v>
      </c>
      <c r="L234" s="123">
        <f t="shared" si="75"/>
        <v>1.588025584565377</v>
      </c>
    </row>
    <row r="235" spans="2:12" ht="12.75" thickBot="1" x14ac:dyDescent="0.25">
      <c r="B235" s="199" t="s">
        <v>278</v>
      </c>
      <c r="C235" s="127">
        <v>640</v>
      </c>
      <c r="D235" s="127">
        <v>9</v>
      </c>
      <c r="E235" s="127">
        <v>92</v>
      </c>
      <c r="F235" s="127">
        <v>312</v>
      </c>
      <c r="G235" s="127">
        <f t="shared" si="81"/>
        <v>-328</v>
      </c>
      <c r="H235" s="127">
        <f t="shared" si="82"/>
        <v>303</v>
      </c>
      <c r="I235" s="127">
        <f t="shared" si="83"/>
        <v>220</v>
      </c>
      <c r="J235" s="128">
        <f t="shared" si="84"/>
        <v>-0.51249999999999996</v>
      </c>
      <c r="K235" s="128">
        <f t="shared" si="85"/>
        <v>33.666666666666664</v>
      </c>
      <c r="L235" s="128">
        <f t="shared" si="75"/>
        <v>2.3913043478260869</v>
      </c>
    </row>
    <row r="236" spans="2:12" ht="12" x14ac:dyDescent="0.2">
      <c r="I236" s="129"/>
    </row>
    <row r="237" spans="2:12" ht="12" x14ac:dyDescent="0.2">
      <c r="I237" s="129"/>
    </row>
    <row r="239" spans="2:12" ht="12" x14ac:dyDescent="0.2">
      <c r="B239" s="210" t="s">
        <v>149</v>
      </c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</row>
    <row r="240" spans="2:12" ht="12" x14ac:dyDescent="0.2"/>
    <row r="241" spans="9:9" ht="12" x14ac:dyDescent="0.2"/>
    <row r="250" spans="9:9" ht="12.75" x14ac:dyDescent="0.2">
      <c r="I250" s="132"/>
    </row>
    <row r="251" spans="9:9" ht="12.75" x14ac:dyDescent="0.2">
      <c r="I251" s="132"/>
    </row>
    <row r="252" spans="9:9" ht="12.75" x14ac:dyDescent="0.2">
      <c r="I252" s="132"/>
    </row>
    <row r="253" spans="9:9" ht="12.75" x14ac:dyDescent="0.2">
      <c r="I253" s="132"/>
    </row>
    <row r="254" spans="9:9" ht="12.75" x14ac:dyDescent="0.2">
      <c r="I254" s="132"/>
    </row>
    <row r="255" spans="9:9" ht="12.75" x14ac:dyDescent="0.2">
      <c r="I255" s="132"/>
    </row>
    <row r="256" spans="9:9" ht="12.75" x14ac:dyDescent="0.2">
      <c r="I256" s="132"/>
    </row>
  </sheetData>
  <sortState ref="B225:L231">
    <sortCondition ref="B225"/>
  </sortState>
  <mergeCells count="1">
    <mergeCell ref="B239:L2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:M2"/>
    </sheetView>
  </sheetViews>
  <sheetFormatPr defaultRowHeight="15" customHeight="1" x14ac:dyDescent="0.2"/>
  <cols>
    <col min="1" max="1" width="6.42578125" style="6" customWidth="1"/>
    <col min="2" max="2" width="6.7109375" style="6" customWidth="1"/>
    <col min="3" max="3" width="29.5703125" style="6" customWidth="1"/>
    <col min="4" max="11" width="13.5703125" style="6" customWidth="1"/>
    <col min="12" max="13" width="13.5703125" style="89" customWidth="1"/>
    <col min="14" max="16384" width="9.140625" style="6"/>
  </cols>
  <sheetData>
    <row r="1" spans="1:13" ht="15" customHeight="1" thickBot="1" x14ac:dyDescent="0.25"/>
    <row r="2" spans="1:13" ht="24" customHeight="1" thickBot="1" x14ac:dyDescent="0.25">
      <c r="B2" s="212" t="s">
        <v>260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4"/>
    </row>
    <row r="3" spans="1:13" ht="15" customHeight="1" thickBot="1" x14ac:dyDescent="0.25">
      <c r="B3" s="7"/>
      <c r="C3" s="7"/>
      <c r="D3" s="7"/>
      <c r="E3" s="7"/>
      <c r="F3" s="7"/>
      <c r="G3" s="7"/>
      <c r="H3" s="7"/>
      <c r="I3" s="7"/>
      <c r="J3" s="7"/>
    </row>
    <row r="4" spans="1:13" ht="38.25" customHeight="1" thickBot="1" x14ac:dyDescent="0.25">
      <c r="A4" s="7"/>
      <c r="B4" s="73"/>
      <c r="C4" s="30" t="s">
        <v>0</v>
      </c>
      <c r="D4" s="52" t="s">
        <v>303</v>
      </c>
      <c r="E4" s="83" t="s">
        <v>304</v>
      </c>
      <c r="F4" s="83" t="s">
        <v>305</v>
      </c>
      <c r="G4" s="83" t="s">
        <v>306</v>
      </c>
      <c r="H4" s="43" t="s">
        <v>295</v>
      </c>
      <c r="I4" s="43" t="s">
        <v>296</v>
      </c>
      <c r="J4" s="43" t="s">
        <v>297</v>
      </c>
      <c r="K4" s="43" t="s">
        <v>298</v>
      </c>
      <c r="L4" s="88" t="s">
        <v>299</v>
      </c>
      <c r="M4" s="69" t="s">
        <v>300</v>
      </c>
    </row>
    <row r="5" spans="1:13" ht="15" customHeight="1" x14ac:dyDescent="0.2">
      <c r="A5"/>
      <c r="B5" s="72">
        <v>1</v>
      </c>
      <c r="C5" s="13" t="s">
        <v>43</v>
      </c>
      <c r="D5" s="13">
        <v>71563</v>
      </c>
      <c r="E5" s="13">
        <v>15863</v>
      </c>
      <c r="F5" s="13">
        <v>21855</v>
      </c>
      <c r="G5" s="13">
        <v>60184</v>
      </c>
      <c r="H5" s="13">
        <f>G5-D5</f>
        <v>-11379</v>
      </c>
      <c r="I5" s="13">
        <f>G5-E5</f>
        <v>44321</v>
      </c>
      <c r="J5" s="13">
        <f>G5-F5</f>
        <v>38329</v>
      </c>
      <c r="K5" s="28">
        <f>G5/D5-1</f>
        <v>-0.15900674929782155</v>
      </c>
      <c r="L5" s="28">
        <f>G5/E5-1</f>
        <v>2.7939860051692618</v>
      </c>
      <c r="M5" s="90">
        <f>G5/F5-1</f>
        <v>1.7537863189201555</v>
      </c>
    </row>
    <row r="6" spans="1:13" ht="15" customHeight="1" x14ac:dyDescent="0.2">
      <c r="A6"/>
      <c r="B6" s="10">
        <v>2</v>
      </c>
      <c r="C6" s="13" t="s">
        <v>143</v>
      </c>
      <c r="D6" s="13">
        <v>172217</v>
      </c>
      <c r="E6" s="13">
        <v>3777</v>
      </c>
      <c r="F6" s="13">
        <v>10818</v>
      </c>
      <c r="G6" s="13">
        <v>51561</v>
      </c>
      <c r="H6" s="13">
        <f t="shared" ref="H6:H19" si="0">G6-D6</f>
        <v>-120656</v>
      </c>
      <c r="I6" s="13">
        <f t="shared" ref="I6:I19" si="1">G6-E6</f>
        <v>47784</v>
      </c>
      <c r="J6" s="13">
        <f t="shared" ref="J6:J19" si="2">G6-F6</f>
        <v>40743</v>
      </c>
      <c r="K6" s="28">
        <f t="shared" ref="K6:K19" si="3">G6/D6-1</f>
        <v>-0.70060446994199177</v>
      </c>
      <c r="L6" s="28">
        <f t="shared" ref="L6:L19" si="4">G6/E6-1</f>
        <v>12.651310563939635</v>
      </c>
      <c r="M6" s="90">
        <f t="shared" ref="M6:M19" si="5">G6/F6-1</f>
        <v>3.766222961730449</v>
      </c>
    </row>
    <row r="7" spans="1:13" ht="15" customHeight="1" x14ac:dyDescent="0.2">
      <c r="A7"/>
      <c r="B7" s="10">
        <v>3</v>
      </c>
      <c r="C7" s="13" t="s">
        <v>144</v>
      </c>
      <c r="D7" s="13">
        <v>98572</v>
      </c>
      <c r="E7" s="13">
        <v>7803</v>
      </c>
      <c r="F7" s="13">
        <v>9863</v>
      </c>
      <c r="G7" s="13">
        <v>42606</v>
      </c>
      <c r="H7" s="13">
        <f t="shared" si="0"/>
        <v>-55966</v>
      </c>
      <c r="I7" s="13">
        <f t="shared" si="1"/>
        <v>34803</v>
      </c>
      <c r="J7" s="13">
        <f t="shared" si="2"/>
        <v>32743</v>
      </c>
      <c r="K7" s="28">
        <f t="shared" si="3"/>
        <v>-0.56776772308566326</v>
      </c>
      <c r="L7" s="28">
        <f t="shared" si="4"/>
        <v>4.4602076124567471</v>
      </c>
      <c r="M7" s="90">
        <f t="shared" si="5"/>
        <v>3.3197809996958325</v>
      </c>
    </row>
    <row r="8" spans="1:13" ht="12.75" x14ac:dyDescent="0.2">
      <c r="A8"/>
      <c r="B8" s="10">
        <v>4</v>
      </c>
      <c r="C8" s="13" t="s">
        <v>279</v>
      </c>
      <c r="D8" s="13">
        <v>39753</v>
      </c>
      <c r="E8" s="13">
        <v>1956</v>
      </c>
      <c r="F8" s="13">
        <v>9537</v>
      </c>
      <c r="G8" s="13">
        <v>24682</v>
      </c>
      <c r="H8" s="13">
        <f t="shared" si="0"/>
        <v>-15071</v>
      </c>
      <c r="I8" s="13">
        <f t="shared" si="1"/>
        <v>22726</v>
      </c>
      <c r="J8" s="13">
        <f t="shared" si="2"/>
        <v>15145</v>
      </c>
      <c r="K8" s="28">
        <f t="shared" si="3"/>
        <v>-0.37911604155661205</v>
      </c>
      <c r="L8" s="28">
        <f t="shared" si="4"/>
        <v>11.618609406952965</v>
      </c>
      <c r="M8" s="90">
        <f t="shared" si="5"/>
        <v>1.588025584565377</v>
      </c>
    </row>
    <row r="9" spans="1:13" ht="15" customHeight="1" x14ac:dyDescent="0.2">
      <c r="A9"/>
      <c r="B9" s="10">
        <v>5</v>
      </c>
      <c r="C9" s="13" t="s">
        <v>44</v>
      </c>
      <c r="D9" s="13">
        <v>17084</v>
      </c>
      <c r="E9" s="13">
        <v>45</v>
      </c>
      <c r="F9" s="13">
        <v>11244</v>
      </c>
      <c r="G9" s="13">
        <v>18986</v>
      </c>
      <c r="H9" s="13">
        <f t="shared" si="0"/>
        <v>1902</v>
      </c>
      <c r="I9" s="13">
        <f t="shared" si="1"/>
        <v>18941</v>
      </c>
      <c r="J9" s="13">
        <f t="shared" si="2"/>
        <v>7742</v>
      </c>
      <c r="K9" s="28">
        <f t="shared" si="3"/>
        <v>0.11133224069304615</v>
      </c>
      <c r="L9" s="28">
        <f t="shared" si="4"/>
        <v>420.9111111111111</v>
      </c>
      <c r="M9" s="90">
        <f t="shared" si="5"/>
        <v>0.68854500177872646</v>
      </c>
    </row>
    <row r="10" spans="1:13" ht="15" customHeight="1" x14ac:dyDescent="0.2">
      <c r="A10"/>
      <c r="B10" s="10">
        <v>6</v>
      </c>
      <c r="C10" s="13" t="s">
        <v>147</v>
      </c>
      <c r="D10" s="13">
        <v>16864</v>
      </c>
      <c r="E10" s="13">
        <v>1003</v>
      </c>
      <c r="F10" s="13">
        <v>11533</v>
      </c>
      <c r="G10" s="13">
        <v>15005</v>
      </c>
      <c r="H10" s="13">
        <f t="shared" si="0"/>
        <v>-1859</v>
      </c>
      <c r="I10" s="13">
        <f t="shared" si="1"/>
        <v>14002</v>
      </c>
      <c r="J10" s="13">
        <f t="shared" si="2"/>
        <v>3472</v>
      </c>
      <c r="K10" s="28">
        <f t="shared" si="3"/>
        <v>-0.11023481973434535</v>
      </c>
      <c r="L10" s="28">
        <f t="shared" si="4"/>
        <v>13.960119641076769</v>
      </c>
      <c r="M10" s="90">
        <f t="shared" si="5"/>
        <v>0.30104916327061471</v>
      </c>
    </row>
    <row r="11" spans="1:13" ht="12.75" x14ac:dyDescent="0.2">
      <c r="A11"/>
      <c r="B11" s="10">
        <v>7</v>
      </c>
      <c r="C11" s="13" t="s">
        <v>139</v>
      </c>
      <c r="D11" s="13">
        <v>105962</v>
      </c>
      <c r="E11" s="13">
        <v>3276</v>
      </c>
      <c r="F11" s="13">
        <v>5704</v>
      </c>
      <c r="G11" s="13">
        <v>12634</v>
      </c>
      <c r="H11" s="13">
        <f t="shared" si="0"/>
        <v>-93328</v>
      </c>
      <c r="I11" s="13">
        <f t="shared" si="1"/>
        <v>9358</v>
      </c>
      <c r="J11" s="13">
        <f t="shared" si="2"/>
        <v>6930</v>
      </c>
      <c r="K11" s="28">
        <f t="shared" si="3"/>
        <v>-0.88076857741454484</v>
      </c>
      <c r="L11" s="28">
        <f t="shared" si="4"/>
        <v>2.8565323565323566</v>
      </c>
      <c r="M11" s="90">
        <f t="shared" si="5"/>
        <v>1.2149368863955119</v>
      </c>
    </row>
    <row r="12" spans="1:13" ht="15" customHeight="1" x14ac:dyDescent="0.2">
      <c r="A12"/>
      <c r="B12" s="10">
        <v>8</v>
      </c>
      <c r="C12" s="13" t="s">
        <v>148</v>
      </c>
      <c r="D12" s="13">
        <v>7352</v>
      </c>
      <c r="E12" s="13">
        <v>374</v>
      </c>
      <c r="F12" s="13">
        <v>4664</v>
      </c>
      <c r="G12" s="13">
        <v>10965</v>
      </c>
      <c r="H12" s="13">
        <f t="shared" si="0"/>
        <v>3613</v>
      </c>
      <c r="I12" s="13">
        <f t="shared" si="1"/>
        <v>10591</v>
      </c>
      <c r="J12" s="13">
        <f t="shared" si="2"/>
        <v>6301</v>
      </c>
      <c r="K12" s="28">
        <f t="shared" si="3"/>
        <v>0.49143090315560389</v>
      </c>
      <c r="L12" s="28">
        <f t="shared" si="4"/>
        <v>28.318181818181817</v>
      </c>
      <c r="M12" s="90">
        <f t="shared" si="5"/>
        <v>1.3509862778730701</v>
      </c>
    </row>
    <row r="13" spans="1:13" ht="12.75" x14ac:dyDescent="0.2">
      <c r="A13"/>
      <c r="B13" s="10">
        <v>9</v>
      </c>
      <c r="C13" s="13" t="s">
        <v>140</v>
      </c>
      <c r="D13" s="13">
        <v>4099</v>
      </c>
      <c r="E13" s="13">
        <v>743</v>
      </c>
      <c r="F13" s="13">
        <v>2349</v>
      </c>
      <c r="G13" s="13">
        <v>9780</v>
      </c>
      <c r="H13" s="13">
        <f t="shared" si="0"/>
        <v>5681</v>
      </c>
      <c r="I13" s="13">
        <f t="shared" si="1"/>
        <v>9037</v>
      </c>
      <c r="J13" s="13">
        <f t="shared" si="2"/>
        <v>7431</v>
      </c>
      <c r="K13" s="28">
        <f t="shared" si="3"/>
        <v>1.3859477921444254</v>
      </c>
      <c r="L13" s="28">
        <f t="shared" si="4"/>
        <v>12.162853297442799</v>
      </c>
      <c r="M13" s="90">
        <f t="shared" si="5"/>
        <v>3.1634738186462323</v>
      </c>
    </row>
    <row r="14" spans="1:13" ht="15" customHeight="1" x14ac:dyDescent="0.2">
      <c r="A14"/>
      <c r="B14" s="10">
        <v>10</v>
      </c>
      <c r="C14" s="13" t="s">
        <v>99</v>
      </c>
      <c r="D14" s="13">
        <v>632</v>
      </c>
      <c r="E14" s="13">
        <v>118</v>
      </c>
      <c r="F14" s="13">
        <v>450</v>
      </c>
      <c r="G14" s="13">
        <v>8559</v>
      </c>
      <c r="H14" s="13">
        <f t="shared" si="0"/>
        <v>7927</v>
      </c>
      <c r="I14" s="13">
        <f t="shared" si="1"/>
        <v>8441</v>
      </c>
      <c r="J14" s="13">
        <f t="shared" si="2"/>
        <v>8109</v>
      </c>
      <c r="K14" s="28">
        <f t="shared" si="3"/>
        <v>12.542721518987342</v>
      </c>
      <c r="L14" s="28">
        <f t="shared" si="4"/>
        <v>71.533898305084747</v>
      </c>
      <c r="M14" s="90">
        <f t="shared" si="5"/>
        <v>18.02</v>
      </c>
    </row>
    <row r="15" spans="1:13" ht="12.75" x14ac:dyDescent="0.2">
      <c r="A15"/>
      <c r="B15" s="10">
        <v>11</v>
      </c>
      <c r="C15" s="13" t="s">
        <v>104</v>
      </c>
      <c r="D15" s="13">
        <v>3381</v>
      </c>
      <c r="E15" s="13">
        <v>11</v>
      </c>
      <c r="F15" s="13">
        <v>1496</v>
      </c>
      <c r="G15" s="13">
        <v>7452</v>
      </c>
      <c r="H15" s="13">
        <f t="shared" si="0"/>
        <v>4071</v>
      </c>
      <c r="I15" s="13">
        <f t="shared" si="1"/>
        <v>7441</v>
      </c>
      <c r="J15" s="13">
        <f t="shared" si="2"/>
        <v>5956</v>
      </c>
      <c r="K15" s="28">
        <f t="shared" si="3"/>
        <v>1.204081632653061</v>
      </c>
      <c r="L15" s="28">
        <f t="shared" si="4"/>
        <v>676.4545454545455</v>
      </c>
      <c r="M15" s="90">
        <f t="shared" si="5"/>
        <v>3.9812834224598932</v>
      </c>
    </row>
    <row r="16" spans="1:13" ht="12.75" x14ac:dyDescent="0.2">
      <c r="A16"/>
      <c r="B16" s="10">
        <v>12</v>
      </c>
      <c r="C16" s="13" t="s">
        <v>105</v>
      </c>
      <c r="D16" s="13">
        <v>7158</v>
      </c>
      <c r="E16" s="13">
        <v>76</v>
      </c>
      <c r="F16" s="13">
        <v>1141</v>
      </c>
      <c r="G16" s="13">
        <v>7356</v>
      </c>
      <c r="H16" s="13">
        <f t="shared" si="0"/>
        <v>198</v>
      </c>
      <c r="I16" s="13">
        <f t="shared" si="1"/>
        <v>7280</v>
      </c>
      <c r="J16" s="13">
        <f t="shared" si="2"/>
        <v>6215</v>
      </c>
      <c r="K16" s="28">
        <f t="shared" si="3"/>
        <v>2.7661357921207053E-2</v>
      </c>
      <c r="L16" s="28">
        <f t="shared" si="4"/>
        <v>95.78947368421052</v>
      </c>
      <c r="M16" s="90">
        <f t="shared" si="5"/>
        <v>5.4469763365468884</v>
      </c>
    </row>
    <row r="17" spans="1:13" ht="15" customHeight="1" x14ac:dyDescent="0.2">
      <c r="A17"/>
      <c r="B17" s="10">
        <v>13</v>
      </c>
      <c r="C17" s="13" t="s">
        <v>146</v>
      </c>
      <c r="D17" s="13">
        <v>1120</v>
      </c>
      <c r="E17" s="13">
        <v>320</v>
      </c>
      <c r="F17" s="13">
        <v>2528</v>
      </c>
      <c r="G17" s="13">
        <v>5281</v>
      </c>
      <c r="H17" s="13">
        <f t="shared" si="0"/>
        <v>4161</v>
      </c>
      <c r="I17" s="13">
        <f t="shared" si="1"/>
        <v>4961</v>
      </c>
      <c r="J17" s="13">
        <f t="shared" si="2"/>
        <v>2753</v>
      </c>
      <c r="K17" s="28">
        <f t="shared" si="3"/>
        <v>3.715178571428571</v>
      </c>
      <c r="L17" s="28">
        <f t="shared" si="4"/>
        <v>15.503125000000001</v>
      </c>
      <c r="M17" s="90">
        <f t="shared" si="5"/>
        <v>1.0890031645569622</v>
      </c>
    </row>
    <row r="18" spans="1:13" ht="15" customHeight="1" x14ac:dyDescent="0.2">
      <c r="A18"/>
      <c r="B18" s="10">
        <v>14</v>
      </c>
      <c r="C18" s="13" t="s">
        <v>37</v>
      </c>
      <c r="D18" s="13">
        <v>8605</v>
      </c>
      <c r="E18" s="13">
        <v>35</v>
      </c>
      <c r="F18" s="13">
        <v>745</v>
      </c>
      <c r="G18" s="13">
        <v>3674</v>
      </c>
      <c r="H18" s="13">
        <f t="shared" si="0"/>
        <v>-4931</v>
      </c>
      <c r="I18" s="13">
        <f t="shared" si="1"/>
        <v>3639</v>
      </c>
      <c r="J18" s="13">
        <f t="shared" si="2"/>
        <v>2929</v>
      </c>
      <c r="K18" s="28">
        <f t="shared" si="3"/>
        <v>-0.57303893085415458</v>
      </c>
      <c r="L18" s="28">
        <f t="shared" si="4"/>
        <v>103.97142857142858</v>
      </c>
      <c r="M18" s="90">
        <f t="shared" si="5"/>
        <v>3.9315436241610735</v>
      </c>
    </row>
    <row r="19" spans="1:13" ht="15" customHeight="1" thickBot="1" x14ac:dyDescent="0.25">
      <c r="A19"/>
      <c r="B19" s="11">
        <v>15</v>
      </c>
      <c r="C19" s="15" t="s">
        <v>7</v>
      </c>
      <c r="D19" s="15">
        <v>9092</v>
      </c>
      <c r="E19" s="15">
        <v>8</v>
      </c>
      <c r="F19" s="15">
        <v>837</v>
      </c>
      <c r="G19" s="15">
        <v>3388</v>
      </c>
      <c r="H19" s="15">
        <f t="shared" si="0"/>
        <v>-5704</v>
      </c>
      <c r="I19" s="15">
        <f t="shared" si="1"/>
        <v>3380</v>
      </c>
      <c r="J19" s="15">
        <f t="shared" si="2"/>
        <v>2551</v>
      </c>
      <c r="K19" s="91">
        <f t="shared" si="3"/>
        <v>-0.62736471623405188</v>
      </c>
      <c r="L19" s="91">
        <f t="shared" si="4"/>
        <v>422.5</v>
      </c>
      <c r="M19" s="92">
        <f t="shared" si="5"/>
        <v>3.0477897252090802</v>
      </c>
    </row>
    <row r="20" spans="1:13" ht="15" customHeight="1" x14ac:dyDescent="0.2">
      <c r="A20"/>
      <c r="B20" s="23"/>
      <c r="G20" s="24"/>
      <c r="H20" s="24"/>
      <c r="I20" s="24"/>
      <c r="J20" s="25"/>
    </row>
    <row r="22" spans="1:13" ht="19.5" customHeight="1" x14ac:dyDescent="0.2">
      <c r="B22" s="211" t="s">
        <v>149</v>
      </c>
      <c r="C22" s="211"/>
      <c r="D22" s="211"/>
      <c r="E22" s="211"/>
      <c r="F22" s="211"/>
      <c r="G22" s="85"/>
      <c r="H22" s="85"/>
      <c r="I22" s="85"/>
    </row>
  </sheetData>
  <sortState ref="C26:D42">
    <sortCondition descending="1" ref="D26"/>
  </sortState>
  <mergeCells count="2">
    <mergeCell ref="B22:F22"/>
    <mergeCell ref="B2:M2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B2" sqref="B2:L2"/>
    </sheetView>
  </sheetViews>
  <sheetFormatPr defaultRowHeight="12.75" x14ac:dyDescent="0.2"/>
  <cols>
    <col min="1" max="1" width="2.85546875" customWidth="1"/>
    <col min="2" max="2" width="30.140625" customWidth="1"/>
    <col min="3" max="12" width="14.28515625" customWidth="1"/>
  </cols>
  <sheetData>
    <row r="1" spans="2:12" ht="23.25" customHeight="1" thickBot="1" x14ac:dyDescent="0.25"/>
    <row r="2" spans="2:12" ht="27.75" customHeight="1" thickBot="1" x14ac:dyDescent="0.25">
      <c r="B2" s="212" t="s">
        <v>275</v>
      </c>
      <c r="C2" s="213"/>
      <c r="D2" s="213"/>
      <c r="E2" s="213"/>
      <c r="F2" s="213"/>
      <c r="G2" s="213"/>
      <c r="H2" s="213"/>
      <c r="I2" s="213"/>
      <c r="J2" s="213"/>
      <c r="K2" s="213"/>
      <c r="L2" s="214"/>
    </row>
    <row r="3" spans="2:12" ht="13.5" thickBot="1" x14ac:dyDescent="0.25"/>
    <row r="4" spans="2:12" ht="42" customHeight="1" x14ac:dyDescent="0.2">
      <c r="B4" s="39" t="s">
        <v>254</v>
      </c>
      <c r="C4" s="52" t="s">
        <v>303</v>
      </c>
      <c r="D4" s="83" t="s">
        <v>304</v>
      </c>
      <c r="E4" s="83" t="s">
        <v>305</v>
      </c>
      <c r="F4" s="83" t="s">
        <v>306</v>
      </c>
      <c r="G4" s="43" t="s">
        <v>295</v>
      </c>
      <c r="H4" s="43" t="s">
        <v>296</v>
      </c>
      <c r="I4" s="43" t="s">
        <v>297</v>
      </c>
      <c r="J4" s="43" t="s">
        <v>298</v>
      </c>
      <c r="K4" s="88" t="s">
        <v>299</v>
      </c>
      <c r="L4" s="69" t="s">
        <v>300</v>
      </c>
    </row>
    <row r="5" spans="2:12" ht="24.75" customHeight="1" x14ac:dyDescent="0.2">
      <c r="B5" s="44" t="s">
        <v>264</v>
      </c>
      <c r="C5" s="45">
        <v>723160</v>
      </c>
      <c r="D5" s="45">
        <v>38998</v>
      </c>
      <c r="E5" s="45">
        <v>109359</v>
      </c>
      <c r="F5" s="45">
        <v>359238</v>
      </c>
      <c r="G5" s="93">
        <f>F5-C5</f>
        <v>-363922</v>
      </c>
      <c r="H5" s="93">
        <f>F5-D5</f>
        <v>320240</v>
      </c>
      <c r="I5" s="93">
        <f>F5-E5</f>
        <v>249879</v>
      </c>
      <c r="J5" s="46">
        <f>F5/C5-1</f>
        <v>-0.50323856407987166</v>
      </c>
      <c r="K5" s="46">
        <f>F5/D5-1</f>
        <v>8.2117031642648346</v>
      </c>
      <c r="L5" s="94">
        <f>F5/E5-1</f>
        <v>2.2849422544097879</v>
      </c>
    </row>
    <row r="6" spans="2:12" ht="24" customHeight="1" x14ac:dyDescent="0.2">
      <c r="B6" s="44" t="s">
        <v>263</v>
      </c>
      <c r="C6" s="45">
        <v>618709</v>
      </c>
      <c r="D6" s="45">
        <v>36358</v>
      </c>
      <c r="E6" s="45">
        <v>104755</v>
      </c>
      <c r="F6" s="45">
        <v>319796</v>
      </c>
      <c r="G6" s="93">
        <f t="shared" ref="G6:G9" si="0">F6-C6</f>
        <v>-298913</v>
      </c>
      <c r="H6" s="93">
        <f t="shared" ref="H6:H9" si="1">F6-D6</f>
        <v>283438</v>
      </c>
      <c r="I6" s="93">
        <f t="shared" ref="I6:I9" si="2">F6-E6</f>
        <v>215041</v>
      </c>
      <c r="J6" s="46">
        <f t="shared" ref="J6:J9" si="3">F6/C6-1</f>
        <v>-0.48312373021889132</v>
      </c>
      <c r="K6" s="46">
        <f t="shared" ref="K6:K9" si="4">F6/D6-1</f>
        <v>7.7957533417679734</v>
      </c>
      <c r="L6" s="94">
        <f t="shared" ref="L6:L9" si="5">F6/E6-1</f>
        <v>2.0527993890506422</v>
      </c>
    </row>
    <row r="7" spans="2:12" ht="15" customHeight="1" x14ac:dyDescent="0.2">
      <c r="B7" s="27" t="s">
        <v>255</v>
      </c>
      <c r="C7" s="12">
        <v>424514</v>
      </c>
      <c r="D7" s="12">
        <v>26503</v>
      </c>
      <c r="E7" s="12">
        <v>96502</v>
      </c>
      <c r="F7" s="12">
        <v>264327</v>
      </c>
      <c r="G7" s="13">
        <f t="shared" si="0"/>
        <v>-160187</v>
      </c>
      <c r="H7" s="13">
        <f t="shared" si="1"/>
        <v>237824</v>
      </c>
      <c r="I7" s="13">
        <f t="shared" si="2"/>
        <v>167825</v>
      </c>
      <c r="J7" s="28">
        <f t="shared" si="3"/>
        <v>-0.37734209001352137</v>
      </c>
      <c r="K7" s="28">
        <f t="shared" si="4"/>
        <v>8.9734747009772473</v>
      </c>
      <c r="L7" s="90">
        <f t="shared" si="5"/>
        <v>1.7390831278108227</v>
      </c>
    </row>
    <row r="8" spans="2:12" ht="16.5" customHeight="1" x14ac:dyDescent="0.2">
      <c r="B8" s="27" t="s">
        <v>256</v>
      </c>
      <c r="C8" s="12">
        <v>194195</v>
      </c>
      <c r="D8" s="12">
        <v>9855</v>
      </c>
      <c r="E8" s="12">
        <v>8253</v>
      </c>
      <c r="F8" s="12">
        <v>55469</v>
      </c>
      <c r="G8" s="13">
        <f t="shared" si="0"/>
        <v>-138726</v>
      </c>
      <c r="H8" s="13">
        <f t="shared" si="1"/>
        <v>45614</v>
      </c>
      <c r="I8" s="13">
        <f t="shared" si="2"/>
        <v>47216</v>
      </c>
      <c r="J8" s="28">
        <f t="shared" si="3"/>
        <v>-0.71436442750843221</v>
      </c>
      <c r="K8" s="28">
        <f t="shared" si="4"/>
        <v>4.6285134449518015</v>
      </c>
      <c r="L8" s="90">
        <f t="shared" si="5"/>
        <v>5.7210711256512781</v>
      </c>
    </row>
    <row r="9" spans="2:12" ht="13.5" thickBot="1" x14ac:dyDescent="0.25">
      <c r="B9" s="47" t="s">
        <v>257</v>
      </c>
      <c r="C9" s="48">
        <v>104451</v>
      </c>
      <c r="D9" s="48">
        <v>2640</v>
      </c>
      <c r="E9" s="48">
        <v>4604</v>
      </c>
      <c r="F9" s="48">
        <v>39442</v>
      </c>
      <c r="G9" s="95">
        <f t="shared" si="0"/>
        <v>-65009</v>
      </c>
      <c r="H9" s="95">
        <f t="shared" si="1"/>
        <v>36802</v>
      </c>
      <c r="I9" s="95">
        <f t="shared" si="2"/>
        <v>34838</v>
      </c>
      <c r="J9" s="49">
        <f t="shared" si="3"/>
        <v>-0.62238753099539501</v>
      </c>
      <c r="K9" s="49">
        <f t="shared" si="4"/>
        <v>13.940151515151515</v>
      </c>
      <c r="L9" s="96">
        <f t="shared" si="5"/>
        <v>7.5668983492615123</v>
      </c>
    </row>
    <row r="10" spans="2:12" x14ac:dyDescent="0.2">
      <c r="I10" s="50"/>
      <c r="J10" s="50"/>
    </row>
    <row r="11" spans="2:12" x14ac:dyDescent="0.2">
      <c r="I11" s="50"/>
      <c r="J11" s="50"/>
    </row>
    <row r="13" spans="2:12" ht="18.75" customHeight="1" x14ac:dyDescent="0.2">
      <c r="B13" s="29" t="s">
        <v>149</v>
      </c>
    </row>
  </sheetData>
  <mergeCells count="1">
    <mergeCell ref="B2:L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2" sqref="B2:M2"/>
    </sheetView>
  </sheetViews>
  <sheetFormatPr defaultRowHeight="15" customHeight="1" x14ac:dyDescent="0.2"/>
  <cols>
    <col min="1" max="1" width="3" customWidth="1"/>
    <col min="2" max="2" width="25.42578125" customWidth="1"/>
    <col min="3" max="13" width="13.42578125" customWidth="1"/>
  </cols>
  <sheetData>
    <row r="1" spans="1:13" ht="22.5" customHeight="1" thickBot="1" x14ac:dyDescent="0.25"/>
    <row r="2" spans="1:13" ht="20.25" customHeight="1" thickBot="1" x14ac:dyDescent="0.25">
      <c r="B2" s="215" t="s">
        <v>263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7"/>
    </row>
    <row r="3" spans="1:13" ht="15" customHeight="1" thickBo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ht="34.5" customHeight="1" x14ac:dyDescent="0.2">
      <c r="A4" s="1"/>
      <c r="B4" s="39" t="s">
        <v>151</v>
      </c>
      <c r="C4" s="74" t="s">
        <v>303</v>
      </c>
      <c r="D4" s="43" t="s">
        <v>304</v>
      </c>
      <c r="E4" s="43" t="s">
        <v>305</v>
      </c>
      <c r="F4" s="43" t="s">
        <v>306</v>
      </c>
      <c r="G4" s="43" t="s">
        <v>295</v>
      </c>
      <c r="H4" s="43" t="s">
        <v>296</v>
      </c>
      <c r="I4" s="43" t="s">
        <v>297</v>
      </c>
      <c r="J4" s="43" t="s">
        <v>298</v>
      </c>
      <c r="K4" s="88" t="s">
        <v>299</v>
      </c>
      <c r="L4" s="69" t="s">
        <v>300</v>
      </c>
      <c r="M4" s="38" t="s">
        <v>243</v>
      </c>
    </row>
    <row r="5" spans="1:13" ht="15" customHeight="1" x14ac:dyDescent="0.2">
      <c r="A5" s="1"/>
      <c r="B5" s="40" t="s">
        <v>1</v>
      </c>
      <c r="C5" s="41">
        <f>'2022 May'!C4</f>
        <v>618709</v>
      </c>
      <c r="D5" s="41">
        <f>'2022 May'!D4</f>
        <v>36358</v>
      </c>
      <c r="E5" s="41">
        <f>'2022 May'!E4</f>
        <v>104755</v>
      </c>
      <c r="F5" s="41">
        <f>'2022 May'!F4</f>
        <v>319796</v>
      </c>
      <c r="G5" s="99">
        <f>F5-C5</f>
        <v>-298913</v>
      </c>
      <c r="H5" s="99">
        <f>F5-D5</f>
        <v>283438</v>
      </c>
      <c r="I5" s="98">
        <f>F5-E5</f>
        <v>215041</v>
      </c>
      <c r="J5" s="111">
        <f>F5/C5-1</f>
        <v>-0.48312373021889132</v>
      </c>
      <c r="K5" s="97">
        <f>F5/D5-1</f>
        <v>7.7957533417679734</v>
      </c>
      <c r="L5" s="97">
        <f>F5/E5-1</f>
        <v>2.0527993890506422</v>
      </c>
      <c r="M5" s="42">
        <f>F5/F5</f>
        <v>1</v>
      </c>
    </row>
    <row r="6" spans="1:13" ht="12.75" x14ac:dyDescent="0.2">
      <c r="A6" s="1"/>
      <c r="B6" s="4" t="s">
        <v>218</v>
      </c>
      <c r="C6" s="56">
        <f>'2022 May'!C6</f>
        <v>546793</v>
      </c>
      <c r="D6" s="56">
        <f>'2022 May'!D6</f>
        <v>34050</v>
      </c>
      <c r="E6" s="56">
        <f>'2022 May'!E6</f>
        <v>87336</v>
      </c>
      <c r="F6" s="56">
        <f>'2022 May'!F6</f>
        <v>251703</v>
      </c>
      <c r="G6" s="13">
        <f t="shared" ref="G6" si="0">F6-C6</f>
        <v>-295090</v>
      </c>
      <c r="H6" s="13">
        <f t="shared" ref="H6" si="1">F6-D6</f>
        <v>217653</v>
      </c>
      <c r="I6" s="13">
        <f t="shared" ref="I6" si="2">F6-E6</f>
        <v>164367</v>
      </c>
      <c r="J6" s="28">
        <f t="shared" ref="J6" si="3">F6/C6-1</f>
        <v>-0.53967406312809418</v>
      </c>
      <c r="K6" s="28">
        <f t="shared" ref="K6" si="4">F6/D6-1</f>
        <v>6.3921585903083704</v>
      </c>
      <c r="L6" s="28">
        <f t="shared" ref="L6" si="5">F6/E6-1</f>
        <v>1.8820074196207748</v>
      </c>
      <c r="M6" s="90">
        <f>F6/F$5</f>
        <v>0.78707363444195677</v>
      </c>
    </row>
    <row r="7" spans="1:13" ht="15" customHeight="1" x14ac:dyDescent="0.2">
      <c r="A7" s="1"/>
      <c r="B7" s="4" t="s">
        <v>152</v>
      </c>
      <c r="C7" s="56">
        <f>'2022 May'!C66</f>
        <v>5894</v>
      </c>
      <c r="D7" s="56">
        <f>'2022 May'!D66</f>
        <v>41</v>
      </c>
      <c r="E7" s="56">
        <f>'2022 May'!E66</f>
        <v>1497</v>
      </c>
      <c r="F7" s="56">
        <f>'2022 May'!F66</f>
        <v>3947</v>
      </c>
      <c r="G7" s="13">
        <f t="shared" ref="G7:G10" si="6">F7-C7</f>
        <v>-1947</v>
      </c>
      <c r="H7" s="13">
        <f t="shared" ref="H7:H10" si="7">F7-D7</f>
        <v>3906</v>
      </c>
      <c r="I7" s="13">
        <f t="shared" ref="I7:I10" si="8">F7-E7</f>
        <v>2450</v>
      </c>
      <c r="J7" s="28">
        <f>F7/C7-1</f>
        <v>-0.33033593484899904</v>
      </c>
      <c r="K7" s="28">
        <f t="shared" ref="K7:K10" si="9">F7/D7-1</f>
        <v>95.268292682926827</v>
      </c>
      <c r="L7" s="28">
        <f t="shared" ref="L7:L10" si="10">F7/E7-1</f>
        <v>1.6366065464261856</v>
      </c>
      <c r="M7" s="90">
        <f t="shared" ref="M7:M10" si="11">F7/F$5</f>
        <v>1.2342243180027267E-2</v>
      </c>
    </row>
    <row r="8" spans="1:13" ht="12.75" x14ac:dyDescent="0.2">
      <c r="A8" s="1"/>
      <c r="B8" s="4" t="s">
        <v>72</v>
      </c>
      <c r="C8" s="56">
        <f>'2022 May'!C114</f>
        <v>22226</v>
      </c>
      <c r="D8" s="56">
        <f>'2022 May'!D114</f>
        <v>132</v>
      </c>
      <c r="E8" s="56">
        <f>'2022 May'!E114</f>
        <v>3796</v>
      </c>
      <c r="F8" s="56">
        <f>'2022 May'!F114</f>
        <v>21183</v>
      </c>
      <c r="G8" s="13">
        <f t="shared" si="6"/>
        <v>-1043</v>
      </c>
      <c r="H8" s="13">
        <f t="shared" si="7"/>
        <v>21051</v>
      </c>
      <c r="I8" s="13">
        <f t="shared" si="8"/>
        <v>17387</v>
      </c>
      <c r="J8" s="28">
        <f t="shared" ref="J8:J10" si="12">F8/C8-1</f>
        <v>-4.6927022406190955E-2</v>
      </c>
      <c r="K8" s="28">
        <f t="shared" si="9"/>
        <v>159.47727272727272</v>
      </c>
      <c r="L8" s="28">
        <f t="shared" si="10"/>
        <v>4.5803477344573231</v>
      </c>
      <c r="M8" s="90">
        <f t="shared" si="11"/>
        <v>6.6239102427797722E-2</v>
      </c>
    </row>
    <row r="9" spans="1:13" ht="15" customHeight="1" x14ac:dyDescent="0.2">
      <c r="A9" s="1"/>
      <c r="B9" s="4" t="s">
        <v>109</v>
      </c>
      <c r="C9" s="56">
        <f>'2022 May'!C175</f>
        <v>474</v>
      </c>
      <c r="D9" s="56">
        <f>'2022 May'!D175</f>
        <v>10</v>
      </c>
      <c r="E9" s="56">
        <f>'2022 May'!E175</f>
        <v>355</v>
      </c>
      <c r="F9" s="56">
        <f>'2022 May'!F175</f>
        <v>1063</v>
      </c>
      <c r="G9" s="13">
        <f t="shared" si="6"/>
        <v>589</v>
      </c>
      <c r="H9" s="13">
        <f t="shared" si="7"/>
        <v>1053</v>
      </c>
      <c r="I9" s="13">
        <f t="shared" si="8"/>
        <v>708</v>
      </c>
      <c r="J9" s="28">
        <f t="shared" si="12"/>
        <v>1.2426160337552741</v>
      </c>
      <c r="K9" s="28">
        <f t="shared" si="9"/>
        <v>105.3</v>
      </c>
      <c r="L9" s="28">
        <f t="shared" si="10"/>
        <v>1.9943661971830986</v>
      </c>
      <c r="M9" s="90">
        <f t="shared" si="11"/>
        <v>3.3239940462044554E-3</v>
      </c>
    </row>
    <row r="10" spans="1:13" ht="15" customHeight="1" thickBot="1" x14ac:dyDescent="0.25">
      <c r="A10" s="1"/>
      <c r="B10" s="5" t="s">
        <v>87</v>
      </c>
      <c r="C10" s="57">
        <f>'2022 May'!C160</f>
        <v>2913</v>
      </c>
      <c r="D10" s="57">
        <f>'2022 May'!D160</f>
        <v>160</v>
      </c>
      <c r="E10" s="57">
        <f>'2022 May'!E160</f>
        <v>2140</v>
      </c>
      <c r="F10" s="57">
        <f>'2022 May'!F160</f>
        <v>16896</v>
      </c>
      <c r="G10" s="15">
        <f t="shared" si="6"/>
        <v>13983</v>
      </c>
      <c r="H10" s="15">
        <f t="shared" si="7"/>
        <v>16736</v>
      </c>
      <c r="I10" s="15">
        <f t="shared" si="8"/>
        <v>14756</v>
      </c>
      <c r="J10" s="91">
        <f t="shared" si="12"/>
        <v>4.8002059732234805</v>
      </c>
      <c r="K10" s="91">
        <f t="shared" si="9"/>
        <v>104.6</v>
      </c>
      <c r="L10" s="91">
        <f t="shared" si="10"/>
        <v>6.895327102803738</v>
      </c>
      <c r="M10" s="92">
        <f t="shared" si="11"/>
        <v>5.2833681471938364E-2</v>
      </c>
    </row>
    <row r="11" spans="1:13" ht="15" customHeight="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3" spans="1:13" ht="22.5" customHeight="1" x14ac:dyDescent="0.2">
      <c r="B13" s="218" t="s">
        <v>149</v>
      </c>
      <c r="C13" s="218"/>
      <c r="D13" s="218"/>
      <c r="E13" s="218"/>
      <c r="F13" s="86"/>
      <c r="G13" s="86"/>
      <c r="H13" s="86"/>
    </row>
    <row r="19" spans="4:12" ht="15" customHeight="1" x14ac:dyDescent="0.2">
      <c r="D19" s="2"/>
      <c r="E19" s="3"/>
      <c r="F19" s="3"/>
      <c r="G19" s="3"/>
      <c r="H19" s="3"/>
      <c r="I19" s="3"/>
      <c r="J19" s="3"/>
      <c r="K19" s="3"/>
      <c r="L19" s="3"/>
    </row>
  </sheetData>
  <mergeCells count="2">
    <mergeCell ref="B2:M2"/>
    <mergeCell ref="B13:E1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workbookViewId="0">
      <selection activeCell="B2" sqref="B2:M2"/>
    </sheetView>
  </sheetViews>
  <sheetFormatPr defaultRowHeight="12.75" x14ac:dyDescent="0.2"/>
  <cols>
    <col min="1" max="1" width="2.42578125" customWidth="1"/>
    <col min="2" max="2" width="7.42578125" customWidth="1"/>
    <col min="3" max="3" width="29" customWidth="1"/>
    <col min="4" max="7" width="14.85546875" customWidth="1"/>
    <col min="8" max="13" width="12.85546875" customWidth="1"/>
  </cols>
  <sheetData>
    <row r="1" spans="2:13" ht="21" customHeight="1" thickBot="1" x14ac:dyDescent="0.25"/>
    <row r="2" spans="2:13" ht="25.5" customHeight="1" thickBot="1" x14ac:dyDescent="0.25">
      <c r="B2" s="215" t="s">
        <v>291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7"/>
    </row>
    <row r="3" spans="2:13" ht="13.5" thickBot="1" x14ac:dyDescent="0.25"/>
    <row r="4" spans="2:13" ht="36" customHeight="1" x14ac:dyDescent="0.2">
      <c r="B4" s="82"/>
      <c r="C4" s="43" t="s">
        <v>292</v>
      </c>
      <c r="D4" s="52" t="s">
        <v>303</v>
      </c>
      <c r="E4" s="83" t="s">
        <v>304</v>
      </c>
      <c r="F4" s="83" t="s">
        <v>305</v>
      </c>
      <c r="G4" s="83" t="s">
        <v>306</v>
      </c>
      <c r="H4" s="43" t="s">
        <v>295</v>
      </c>
      <c r="I4" s="43" t="s">
        <v>296</v>
      </c>
      <c r="J4" s="43" t="s">
        <v>297</v>
      </c>
      <c r="K4" s="43" t="s">
        <v>298</v>
      </c>
      <c r="L4" s="88" t="s">
        <v>299</v>
      </c>
      <c r="M4" s="69" t="s">
        <v>300</v>
      </c>
    </row>
    <row r="5" spans="2:13" ht="15" x14ac:dyDescent="0.2">
      <c r="B5" s="77"/>
      <c r="C5" s="78" t="s">
        <v>1</v>
      </c>
      <c r="D5" s="78">
        <f>SUM(D6:D33)</f>
        <v>46552</v>
      </c>
      <c r="E5" s="78">
        <f>SUM(E6:E33)</f>
        <v>555</v>
      </c>
      <c r="F5" s="78">
        <f>SUM(F6:F33)</f>
        <v>5478</v>
      </c>
      <c r="G5" s="78">
        <f>SUM(G6:G33)</f>
        <v>21097</v>
      </c>
      <c r="H5" s="78">
        <f t="shared" ref="H5" si="0">G5-D5</f>
        <v>-25455</v>
      </c>
      <c r="I5" s="78">
        <f t="shared" ref="I5" si="1">G5-E5</f>
        <v>20542</v>
      </c>
      <c r="J5" s="78">
        <f t="shared" ref="J5" si="2">G5-F5</f>
        <v>15619</v>
      </c>
      <c r="K5" s="110">
        <f t="shared" ref="K5" si="3">G5/D5-1</f>
        <v>-0.54680787076817317</v>
      </c>
      <c r="L5" s="110">
        <f t="shared" ref="L5" si="4">G5/E5-1</f>
        <v>37.012612612612614</v>
      </c>
      <c r="M5" s="110">
        <f t="shared" ref="M5" si="5">G5/F5-1</f>
        <v>2.8512230741146403</v>
      </c>
    </row>
    <row r="6" spans="2:13" x14ac:dyDescent="0.2">
      <c r="B6" s="72">
        <v>1</v>
      </c>
      <c r="C6" s="79" t="s">
        <v>35</v>
      </c>
      <c r="D6" s="80">
        <v>1550</v>
      </c>
      <c r="E6" s="80">
        <v>27</v>
      </c>
      <c r="F6" s="80">
        <v>86</v>
      </c>
      <c r="G6" s="107">
        <v>436</v>
      </c>
      <c r="H6" s="13">
        <f t="shared" ref="H6" si="6">G6-D6</f>
        <v>-1114</v>
      </c>
      <c r="I6" s="13">
        <f t="shared" ref="I6" si="7">G6-E6</f>
        <v>409</v>
      </c>
      <c r="J6" s="13">
        <f t="shared" ref="J6" si="8">G6-F6</f>
        <v>350</v>
      </c>
      <c r="K6" s="28">
        <f t="shared" ref="K6" si="9">G6/D6-1</f>
        <v>-0.71870967741935488</v>
      </c>
      <c r="L6" s="28">
        <f t="shared" ref="L6" si="10">G6/E6-1</f>
        <v>15.148148148148149</v>
      </c>
      <c r="M6" s="90">
        <f t="shared" ref="M6" si="11">G6/F6-1</f>
        <v>4.0697674418604652</v>
      </c>
    </row>
    <row r="7" spans="2:13" x14ac:dyDescent="0.2">
      <c r="B7" s="10">
        <v>2</v>
      </c>
      <c r="C7" s="51" t="s">
        <v>36</v>
      </c>
      <c r="D7" s="13">
        <v>798</v>
      </c>
      <c r="E7" s="13">
        <v>13</v>
      </c>
      <c r="F7" s="13">
        <v>93</v>
      </c>
      <c r="G7" s="108">
        <v>385</v>
      </c>
      <c r="H7" s="13">
        <f t="shared" ref="H7:H33" si="12">G7-D7</f>
        <v>-413</v>
      </c>
      <c r="I7" s="13">
        <f t="shared" ref="I7:I33" si="13">G7-E7</f>
        <v>372</v>
      </c>
      <c r="J7" s="13">
        <f t="shared" ref="J7:J33" si="14">G7-F7</f>
        <v>292</v>
      </c>
      <c r="K7" s="28">
        <f t="shared" ref="K7:K33" si="15">G7/D7-1</f>
        <v>-0.51754385964912286</v>
      </c>
      <c r="L7" s="28">
        <f t="shared" ref="L7:L32" si="16">G7/E7-1</f>
        <v>28.615384615384617</v>
      </c>
      <c r="M7" s="90">
        <f t="shared" ref="M7:M33" si="17">G7/F7-1</f>
        <v>3.139784946236559</v>
      </c>
    </row>
    <row r="8" spans="2:13" x14ac:dyDescent="0.2">
      <c r="B8" s="10">
        <v>3</v>
      </c>
      <c r="C8" s="51" t="s">
        <v>2</v>
      </c>
      <c r="D8" s="13">
        <v>912</v>
      </c>
      <c r="E8" s="13">
        <v>207</v>
      </c>
      <c r="F8" s="13">
        <v>252</v>
      </c>
      <c r="G8" s="108">
        <v>549</v>
      </c>
      <c r="H8" s="13">
        <f t="shared" si="12"/>
        <v>-363</v>
      </c>
      <c r="I8" s="13">
        <f t="shared" si="13"/>
        <v>342</v>
      </c>
      <c r="J8" s="13">
        <f t="shared" si="14"/>
        <v>297</v>
      </c>
      <c r="K8" s="28">
        <f t="shared" si="15"/>
        <v>-0.39802631578947367</v>
      </c>
      <c r="L8" s="28">
        <f t="shared" si="16"/>
        <v>1.652173913043478</v>
      </c>
      <c r="M8" s="90">
        <f t="shared" si="17"/>
        <v>1.1785714285714284</v>
      </c>
    </row>
    <row r="9" spans="2:13" x14ac:dyDescent="0.2">
      <c r="B9" s="10">
        <v>4</v>
      </c>
      <c r="C9" s="51" t="s">
        <v>198</v>
      </c>
      <c r="D9" s="13">
        <v>4217</v>
      </c>
      <c r="E9" s="13">
        <v>32</v>
      </c>
      <c r="F9" s="13">
        <v>616</v>
      </c>
      <c r="G9" s="108">
        <v>1827</v>
      </c>
      <c r="H9" s="13">
        <f t="shared" si="12"/>
        <v>-2390</v>
      </c>
      <c r="I9" s="13">
        <f t="shared" si="13"/>
        <v>1795</v>
      </c>
      <c r="J9" s="13">
        <f t="shared" si="14"/>
        <v>1211</v>
      </c>
      <c r="K9" s="28">
        <f t="shared" si="15"/>
        <v>-0.56675361631491583</v>
      </c>
      <c r="L9" s="28">
        <f t="shared" si="16"/>
        <v>56.09375</v>
      </c>
      <c r="M9" s="90">
        <f t="shared" si="17"/>
        <v>1.9659090909090908</v>
      </c>
    </row>
    <row r="10" spans="2:13" x14ac:dyDescent="0.2">
      <c r="B10" s="10">
        <v>5</v>
      </c>
      <c r="C10" s="51" t="s">
        <v>37</v>
      </c>
      <c r="D10" s="13">
        <v>8605</v>
      </c>
      <c r="E10" s="13">
        <v>35</v>
      </c>
      <c r="F10" s="13">
        <v>745</v>
      </c>
      <c r="G10" s="108">
        <v>3674</v>
      </c>
      <c r="H10" s="13">
        <f t="shared" si="12"/>
        <v>-4931</v>
      </c>
      <c r="I10" s="13">
        <f t="shared" si="13"/>
        <v>3639</v>
      </c>
      <c r="J10" s="13">
        <f t="shared" si="14"/>
        <v>2929</v>
      </c>
      <c r="K10" s="28">
        <f t="shared" si="15"/>
        <v>-0.57303893085415458</v>
      </c>
      <c r="L10" s="28">
        <f t="shared" si="16"/>
        <v>103.97142857142858</v>
      </c>
      <c r="M10" s="90">
        <f t="shared" si="17"/>
        <v>3.9315436241610735</v>
      </c>
    </row>
    <row r="11" spans="2:13" x14ac:dyDescent="0.2">
      <c r="B11" s="10">
        <v>6</v>
      </c>
      <c r="C11" s="51" t="s">
        <v>13</v>
      </c>
      <c r="D11" s="13">
        <v>406</v>
      </c>
      <c r="E11" s="13">
        <v>2</v>
      </c>
      <c r="F11" s="13">
        <v>48</v>
      </c>
      <c r="G11" s="108">
        <v>250</v>
      </c>
      <c r="H11" s="13">
        <f t="shared" si="12"/>
        <v>-156</v>
      </c>
      <c r="I11" s="13">
        <f t="shared" si="13"/>
        <v>248</v>
      </c>
      <c r="J11" s="13">
        <f t="shared" si="14"/>
        <v>202</v>
      </c>
      <c r="K11" s="28">
        <f t="shared" si="15"/>
        <v>-0.38423645320197042</v>
      </c>
      <c r="L11" s="28">
        <f t="shared" si="16"/>
        <v>124</v>
      </c>
      <c r="M11" s="90">
        <f t="shared" si="17"/>
        <v>4.208333333333333</v>
      </c>
    </row>
    <row r="12" spans="2:13" x14ac:dyDescent="0.2">
      <c r="B12" s="10">
        <v>7</v>
      </c>
      <c r="C12" s="51" t="s">
        <v>22</v>
      </c>
      <c r="D12" s="13">
        <v>1027</v>
      </c>
      <c r="E12" s="13">
        <v>20</v>
      </c>
      <c r="F12" s="13">
        <v>154</v>
      </c>
      <c r="G12" s="108">
        <v>538</v>
      </c>
      <c r="H12" s="13">
        <f t="shared" si="12"/>
        <v>-489</v>
      </c>
      <c r="I12" s="13">
        <f t="shared" si="13"/>
        <v>518</v>
      </c>
      <c r="J12" s="13">
        <f t="shared" si="14"/>
        <v>384</v>
      </c>
      <c r="K12" s="28">
        <f t="shared" si="15"/>
        <v>-0.47614410905550142</v>
      </c>
      <c r="L12" s="28">
        <f t="shared" si="16"/>
        <v>25.9</v>
      </c>
      <c r="M12" s="90">
        <f t="shared" si="17"/>
        <v>2.4935064935064934</v>
      </c>
    </row>
    <row r="13" spans="2:13" x14ac:dyDescent="0.2">
      <c r="B13" s="10">
        <v>8</v>
      </c>
      <c r="C13" s="51" t="s">
        <v>4</v>
      </c>
      <c r="D13" s="13">
        <v>858</v>
      </c>
      <c r="E13" s="13">
        <v>7</v>
      </c>
      <c r="F13" s="13">
        <v>127</v>
      </c>
      <c r="G13" s="108">
        <v>541</v>
      </c>
      <c r="H13" s="13">
        <f t="shared" si="12"/>
        <v>-317</v>
      </c>
      <c r="I13" s="13">
        <f t="shared" si="13"/>
        <v>534</v>
      </c>
      <c r="J13" s="13">
        <f t="shared" si="14"/>
        <v>414</v>
      </c>
      <c r="K13" s="28">
        <f t="shared" si="15"/>
        <v>-0.36946386946386944</v>
      </c>
      <c r="L13" s="28">
        <f t="shared" si="16"/>
        <v>76.285714285714292</v>
      </c>
      <c r="M13" s="90">
        <f t="shared" si="17"/>
        <v>3.2598425196850398</v>
      </c>
    </row>
    <row r="14" spans="2:13" x14ac:dyDescent="0.2">
      <c r="B14" s="72">
        <v>9</v>
      </c>
      <c r="C14" s="51" t="s">
        <v>14</v>
      </c>
      <c r="D14" s="13">
        <v>376</v>
      </c>
      <c r="E14" s="13">
        <v>3</v>
      </c>
      <c r="F14" s="13">
        <v>94</v>
      </c>
      <c r="G14" s="108">
        <v>238</v>
      </c>
      <c r="H14" s="13">
        <f t="shared" si="12"/>
        <v>-138</v>
      </c>
      <c r="I14" s="13">
        <f t="shared" si="13"/>
        <v>235</v>
      </c>
      <c r="J14" s="13">
        <f t="shared" si="14"/>
        <v>144</v>
      </c>
      <c r="K14" s="28">
        <f t="shared" si="15"/>
        <v>-0.36702127659574468</v>
      </c>
      <c r="L14" s="28">
        <f t="shared" si="16"/>
        <v>78.333333333333329</v>
      </c>
      <c r="M14" s="90">
        <f t="shared" si="17"/>
        <v>1.5319148936170213</v>
      </c>
    </row>
    <row r="15" spans="2:13" x14ac:dyDescent="0.2">
      <c r="B15" s="10">
        <v>10</v>
      </c>
      <c r="C15" s="51" t="s">
        <v>24</v>
      </c>
      <c r="D15" s="13">
        <v>2044</v>
      </c>
      <c r="E15" s="13">
        <v>24</v>
      </c>
      <c r="F15" s="13">
        <v>198</v>
      </c>
      <c r="G15" s="108">
        <v>686</v>
      </c>
      <c r="H15" s="13">
        <f t="shared" si="12"/>
        <v>-1358</v>
      </c>
      <c r="I15" s="13">
        <f t="shared" si="13"/>
        <v>662</v>
      </c>
      <c r="J15" s="13">
        <f t="shared" si="14"/>
        <v>488</v>
      </c>
      <c r="K15" s="28">
        <f t="shared" si="15"/>
        <v>-0.66438356164383561</v>
      </c>
      <c r="L15" s="28">
        <f t="shared" si="16"/>
        <v>27.583333333333332</v>
      </c>
      <c r="M15" s="90">
        <f t="shared" si="17"/>
        <v>2.4646464646464645</v>
      </c>
    </row>
    <row r="16" spans="2:13" x14ac:dyDescent="0.2">
      <c r="B16" s="10">
        <v>11</v>
      </c>
      <c r="C16" s="51" t="s">
        <v>45</v>
      </c>
      <c r="D16" s="13">
        <v>126</v>
      </c>
      <c r="E16" s="13">
        <v>1</v>
      </c>
      <c r="F16" s="13">
        <v>12</v>
      </c>
      <c r="G16" s="108">
        <v>106</v>
      </c>
      <c r="H16" s="13">
        <f t="shared" si="12"/>
        <v>-20</v>
      </c>
      <c r="I16" s="13">
        <f t="shared" si="13"/>
        <v>105</v>
      </c>
      <c r="J16" s="13">
        <f t="shared" si="14"/>
        <v>94</v>
      </c>
      <c r="K16" s="28">
        <f t="shared" si="15"/>
        <v>-0.15873015873015872</v>
      </c>
      <c r="L16" s="28">
        <f t="shared" si="16"/>
        <v>105</v>
      </c>
      <c r="M16" s="90">
        <f t="shared" si="17"/>
        <v>7.8333333333333339</v>
      </c>
    </row>
    <row r="17" spans="2:13" x14ac:dyDescent="0.2">
      <c r="B17" s="10">
        <v>12</v>
      </c>
      <c r="C17" s="51" t="s">
        <v>5</v>
      </c>
      <c r="D17" s="13">
        <v>1960</v>
      </c>
      <c r="E17" s="13">
        <v>17</v>
      </c>
      <c r="F17" s="13">
        <v>317</v>
      </c>
      <c r="G17" s="108">
        <v>1375</v>
      </c>
      <c r="H17" s="13">
        <f t="shared" si="12"/>
        <v>-585</v>
      </c>
      <c r="I17" s="13">
        <f t="shared" si="13"/>
        <v>1358</v>
      </c>
      <c r="J17" s="13">
        <f t="shared" si="14"/>
        <v>1058</v>
      </c>
      <c r="K17" s="28">
        <f t="shared" si="15"/>
        <v>-0.29846938775510201</v>
      </c>
      <c r="L17" s="28">
        <f t="shared" si="16"/>
        <v>79.882352941176464</v>
      </c>
      <c r="M17" s="90">
        <f t="shared" si="17"/>
        <v>3.3375394321766558</v>
      </c>
    </row>
    <row r="18" spans="2:13" x14ac:dyDescent="0.2">
      <c r="B18" s="10">
        <v>13</v>
      </c>
      <c r="C18" s="51" t="s">
        <v>6</v>
      </c>
      <c r="D18" s="13">
        <v>1893</v>
      </c>
      <c r="E18" s="13">
        <v>22</v>
      </c>
      <c r="F18" s="13">
        <v>389</v>
      </c>
      <c r="G18" s="108">
        <v>1100</v>
      </c>
      <c r="H18" s="13">
        <f t="shared" si="12"/>
        <v>-793</v>
      </c>
      <c r="I18" s="13">
        <f t="shared" si="13"/>
        <v>1078</v>
      </c>
      <c r="J18" s="13">
        <f t="shared" si="14"/>
        <v>711</v>
      </c>
      <c r="K18" s="28">
        <f t="shared" si="15"/>
        <v>-0.41891178024300058</v>
      </c>
      <c r="L18" s="28">
        <f t="shared" si="16"/>
        <v>49</v>
      </c>
      <c r="M18" s="90">
        <f t="shared" si="17"/>
        <v>1.8277634961439588</v>
      </c>
    </row>
    <row r="19" spans="2:13" x14ac:dyDescent="0.2">
      <c r="B19" s="10">
        <v>14</v>
      </c>
      <c r="C19" s="51" t="s">
        <v>38</v>
      </c>
      <c r="D19" s="13">
        <v>25</v>
      </c>
      <c r="E19" s="13">
        <v>0</v>
      </c>
      <c r="F19" s="13">
        <v>2</v>
      </c>
      <c r="G19" s="108">
        <v>24</v>
      </c>
      <c r="H19" s="13">
        <f t="shared" si="12"/>
        <v>-1</v>
      </c>
      <c r="I19" s="13">
        <f t="shared" si="13"/>
        <v>24</v>
      </c>
      <c r="J19" s="13">
        <f t="shared" si="14"/>
        <v>22</v>
      </c>
      <c r="K19" s="28">
        <f t="shared" si="15"/>
        <v>-4.0000000000000036E-2</v>
      </c>
      <c r="L19" s="28"/>
      <c r="M19" s="90">
        <f t="shared" si="17"/>
        <v>11</v>
      </c>
    </row>
    <row r="20" spans="2:13" x14ac:dyDescent="0.2">
      <c r="B20" s="10">
        <v>15</v>
      </c>
      <c r="C20" s="51" t="s">
        <v>26</v>
      </c>
      <c r="D20" s="13">
        <v>27</v>
      </c>
      <c r="E20" s="13">
        <v>0</v>
      </c>
      <c r="F20" s="13">
        <v>4</v>
      </c>
      <c r="G20" s="108">
        <v>53</v>
      </c>
      <c r="H20" s="13">
        <f t="shared" si="12"/>
        <v>26</v>
      </c>
      <c r="I20" s="13">
        <f t="shared" si="13"/>
        <v>53</v>
      </c>
      <c r="J20" s="13">
        <f t="shared" si="14"/>
        <v>49</v>
      </c>
      <c r="K20" s="28">
        <f t="shared" si="15"/>
        <v>0.96296296296296302</v>
      </c>
      <c r="L20" s="28"/>
      <c r="M20" s="90">
        <f t="shared" si="17"/>
        <v>12.25</v>
      </c>
    </row>
    <row r="21" spans="2:13" x14ac:dyDescent="0.2">
      <c r="B21" s="10">
        <v>16</v>
      </c>
      <c r="C21" s="51" t="s">
        <v>39</v>
      </c>
      <c r="D21" s="13">
        <v>2426</v>
      </c>
      <c r="E21" s="13">
        <v>16</v>
      </c>
      <c r="F21" s="13">
        <v>195</v>
      </c>
      <c r="G21" s="108">
        <v>916</v>
      </c>
      <c r="H21" s="13">
        <f t="shared" si="12"/>
        <v>-1510</v>
      </c>
      <c r="I21" s="13">
        <f t="shared" si="13"/>
        <v>900</v>
      </c>
      <c r="J21" s="13">
        <f t="shared" si="14"/>
        <v>721</v>
      </c>
      <c r="K21" s="28">
        <f t="shared" si="15"/>
        <v>-0.62242374278647983</v>
      </c>
      <c r="L21" s="28">
        <f t="shared" si="16"/>
        <v>56.25</v>
      </c>
      <c r="M21" s="90">
        <f t="shared" si="17"/>
        <v>3.6974358974358976</v>
      </c>
    </row>
    <row r="22" spans="2:13" x14ac:dyDescent="0.2">
      <c r="B22" s="72">
        <v>17</v>
      </c>
      <c r="C22" s="51" t="s">
        <v>7</v>
      </c>
      <c r="D22" s="13">
        <v>9092</v>
      </c>
      <c r="E22" s="13">
        <v>8</v>
      </c>
      <c r="F22" s="13">
        <v>837</v>
      </c>
      <c r="G22" s="108">
        <v>3388</v>
      </c>
      <c r="H22" s="13">
        <f t="shared" si="12"/>
        <v>-5704</v>
      </c>
      <c r="I22" s="13">
        <f t="shared" si="13"/>
        <v>3380</v>
      </c>
      <c r="J22" s="13">
        <f t="shared" si="14"/>
        <v>2551</v>
      </c>
      <c r="K22" s="28">
        <f t="shared" si="15"/>
        <v>-0.62736471623405188</v>
      </c>
      <c r="L22" s="28">
        <f t="shared" si="16"/>
        <v>422.5</v>
      </c>
      <c r="M22" s="90">
        <f t="shared" si="17"/>
        <v>3.0477897252090802</v>
      </c>
    </row>
    <row r="23" spans="2:13" x14ac:dyDescent="0.2">
      <c r="B23" s="10">
        <v>18</v>
      </c>
      <c r="C23" s="51" t="s">
        <v>28</v>
      </c>
      <c r="D23" s="13">
        <v>392</v>
      </c>
      <c r="E23" s="13">
        <v>4</v>
      </c>
      <c r="F23" s="13">
        <v>74</v>
      </c>
      <c r="G23" s="108">
        <v>141</v>
      </c>
      <c r="H23" s="13">
        <f t="shared" si="12"/>
        <v>-251</v>
      </c>
      <c r="I23" s="13">
        <f t="shared" si="13"/>
        <v>137</v>
      </c>
      <c r="J23" s="13">
        <f t="shared" si="14"/>
        <v>67</v>
      </c>
      <c r="K23" s="28">
        <f t="shared" si="15"/>
        <v>-0.64030612244897966</v>
      </c>
      <c r="L23" s="28">
        <f t="shared" si="16"/>
        <v>34.25</v>
      </c>
      <c r="M23" s="90">
        <f t="shared" si="17"/>
        <v>0.90540540540540548</v>
      </c>
    </row>
    <row r="24" spans="2:13" x14ac:dyDescent="0.2">
      <c r="B24" s="10">
        <v>19</v>
      </c>
      <c r="C24" s="51" t="s">
        <v>8</v>
      </c>
      <c r="D24" s="13">
        <v>582</v>
      </c>
      <c r="E24" s="13">
        <v>12</v>
      </c>
      <c r="F24" s="13">
        <v>124</v>
      </c>
      <c r="G24" s="108">
        <v>397</v>
      </c>
      <c r="H24" s="13">
        <f t="shared" si="12"/>
        <v>-185</v>
      </c>
      <c r="I24" s="13">
        <f t="shared" si="13"/>
        <v>385</v>
      </c>
      <c r="J24" s="13">
        <f t="shared" si="14"/>
        <v>273</v>
      </c>
      <c r="K24" s="28">
        <f t="shared" si="15"/>
        <v>-0.31786941580756012</v>
      </c>
      <c r="L24" s="28">
        <f t="shared" si="16"/>
        <v>32.083333333333336</v>
      </c>
      <c r="M24" s="90">
        <f t="shared" si="17"/>
        <v>2.2016129032258065</v>
      </c>
    </row>
    <row r="25" spans="2:13" x14ac:dyDescent="0.2">
      <c r="B25" s="10">
        <v>20</v>
      </c>
      <c r="C25" s="51" t="s">
        <v>29</v>
      </c>
      <c r="D25" s="13">
        <v>1555</v>
      </c>
      <c r="E25" s="13">
        <v>11</v>
      </c>
      <c r="F25" s="13">
        <v>152</v>
      </c>
      <c r="G25" s="108">
        <v>1021</v>
      </c>
      <c r="H25" s="13">
        <f t="shared" si="12"/>
        <v>-534</v>
      </c>
      <c r="I25" s="13">
        <f t="shared" si="13"/>
        <v>1010</v>
      </c>
      <c r="J25" s="13">
        <f t="shared" si="14"/>
        <v>869</v>
      </c>
      <c r="K25" s="28">
        <f t="shared" si="15"/>
        <v>-0.34340836012861742</v>
      </c>
      <c r="L25" s="28">
        <f t="shared" si="16"/>
        <v>91.818181818181813</v>
      </c>
      <c r="M25" s="90">
        <f t="shared" si="17"/>
        <v>5.7171052631578947</v>
      </c>
    </row>
    <row r="26" spans="2:13" x14ac:dyDescent="0.2">
      <c r="B26" s="10">
        <v>21</v>
      </c>
      <c r="C26" s="51" t="s">
        <v>41</v>
      </c>
      <c r="D26" s="13">
        <v>2817</v>
      </c>
      <c r="E26" s="13">
        <v>14</v>
      </c>
      <c r="F26" s="13">
        <v>508</v>
      </c>
      <c r="G26" s="108">
        <v>1353</v>
      </c>
      <c r="H26" s="13">
        <f t="shared" si="12"/>
        <v>-1464</v>
      </c>
      <c r="I26" s="13">
        <f t="shared" si="13"/>
        <v>1339</v>
      </c>
      <c r="J26" s="13">
        <f t="shared" si="14"/>
        <v>845</v>
      </c>
      <c r="K26" s="28">
        <f t="shared" si="15"/>
        <v>-0.51970181043663466</v>
      </c>
      <c r="L26" s="28">
        <f t="shared" si="16"/>
        <v>95.642857142857139</v>
      </c>
      <c r="M26" s="90">
        <f t="shared" si="17"/>
        <v>1.6633858267716537</v>
      </c>
    </row>
    <row r="27" spans="2:13" x14ac:dyDescent="0.2">
      <c r="B27" s="10">
        <v>22</v>
      </c>
      <c r="C27" s="51" t="s">
        <v>9</v>
      </c>
      <c r="D27" s="13">
        <v>621</v>
      </c>
      <c r="E27" s="13">
        <v>4</v>
      </c>
      <c r="F27" s="13">
        <v>23</v>
      </c>
      <c r="G27" s="108">
        <v>276</v>
      </c>
      <c r="H27" s="13">
        <f t="shared" si="12"/>
        <v>-345</v>
      </c>
      <c r="I27" s="13">
        <f t="shared" si="13"/>
        <v>272</v>
      </c>
      <c r="J27" s="13">
        <f t="shared" si="14"/>
        <v>253</v>
      </c>
      <c r="K27" s="28">
        <f t="shared" si="15"/>
        <v>-0.55555555555555558</v>
      </c>
      <c r="L27" s="28">
        <f t="shared" si="16"/>
        <v>68</v>
      </c>
      <c r="M27" s="90">
        <f t="shared" si="17"/>
        <v>11</v>
      </c>
    </row>
    <row r="28" spans="2:13" x14ac:dyDescent="0.2">
      <c r="B28" s="10">
        <v>23</v>
      </c>
      <c r="C28" s="51" t="s">
        <v>32</v>
      </c>
      <c r="D28" s="13">
        <v>584</v>
      </c>
      <c r="E28" s="13">
        <v>2</v>
      </c>
      <c r="F28" s="13">
        <v>23</v>
      </c>
      <c r="G28" s="108">
        <v>121</v>
      </c>
      <c r="H28" s="13">
        <f t="shared" si="12"/>
        <v>-463</v>
      </c>
      <c r="I28" s="13">
        <f t="shared" si="13"/>
        <v>119</v>
      </c>
      <c r="J28" s="13">
        <f t="shared" si="14"/>
        <v>98</v>
      </c>
      <c r="K28" s="28">
        <f t="shared" si="15"/>
        <v>-0.7928082191780822</v>
      </c>
      <c r="L28" s="28">
        <f t="shared" si="16"/>
        <v>59.5</v>
      </c>
      <c r="M28" s="90">
        <f t="shared" si="17"/>
        <v>4.2608695652173916</v>
      </c>
    </row>
    <row r="29" spans="2:13" x14ac:dyDescent="0.2">
      <c r="B29" s="10">
        <v>24</v>
      </c>
      <c r="C29" s="51" t="s">
        <v>10</v>
      </c>
      <c r="D29" s="13">
        <v>626</v>
      </c>
      <c r="E29" s="13">
        <v>6</v>
      </c>
      <c r="F29" s="13">
        <v>88</v>
      </c>
      <c r="G29" s="108">
        <v>395</v>
      </c>
      <c r="H29" s="13">
        <f t="shared" si="12"/>
        <v>-231</v>
      </c>
      <c r="I29" s="13">
        <f t="shared" si="13"/>
        <v>389</v>
      </c>
      <c r="J29" s="13">
        <f t="shared" si="14"/>
        <v>307</v>
      </c>
      <c r="K29" s="28">
        <f t="shared" si="15"/>
        <v>-0.36900958466453671</v>
      </c>
      <c r="L29" s="28">
        <f t="shared" si="16"/>
        <v>64.833333333333329</v>
      </c>
      <c r="M29" s="90">
        <f t="shared" si="17"/>
        <v>3.4886363636363633</v>
      </c>
    </row>
    <row r="30" spans="2:13" x14ac:dyDescent="0.2">
      <c r="B30" s="72">
        <v>25</v>
      </c>
      <c r="C30" s="51" t="s">
        <v>17</v>
      </c>
      <c r="D30" s="13">
        <v>556</v>
      </c>
      <c r="E30" s="13">
        <v>1</v>
      </c>
      <c r="F30" s="13">
        <v>32</v>
      </c>
      <c r="G30" s="108">
        <v>161</v>
      </c>
      <c r="H30" s="13">
        <f t="shared" si="12"/>
        <v>-395</v>
      </c>
      <c r="I30" s="13">
        <f t="shared" si="13"/>
        <v>160</v>
      </c>
      <c r="J30" s="13">
        <f t="shared" si="14"/>
        <v>129</v>
      </c>
      <c r="K30" s="28">
        <f t="shared" si="15"/>
        <v>-0.71043165467625902</v>
      </c>
      <c r="L30" s="28">
        <f t="shared" si="16"/>
        <v>160</v>
      </c>
      <c r="M30" s="90">
        <f t="shared" si="17"/>
        <v>4.03125</v>
      </c>
    </row>
    <row r="31" spans="2:13" x14ac:dyDescent="0.2">
      <c r="B31" s="10">
        <v>26</v>
      </c>
      <c r="C31" s="51" t="s">
        <v>18</v>
      </c>
      <c r="D31" s="13">
        <v>1013</v>
      </c>
      <c r="E31" s="13">
        <v>8</v>
      </c>
      <c r="F31" s="13">
        <v>87</v>
      </c>
      <c r="G31" s="108">
        <v>384</v>
      </c>
      <c r="H31" s="13">
        <f t="shared" si="12"/>
        <v>-629</v>
      </c>
      <c r="I31" s="13">
        <f t="shared" si="13"/>
        <v>376</v>
      </c>
      <c r="J31" s="13">
        <f t="shared" si="14"/>
        <v>297</v>
      </c>
      <c r="K31" s="28">
        <f t="shared" si="15"/>
        <v>-0.62092793682132275</v>
      </c>
      <c r="L31" s="28">
        <f t="shared" si="16"/>
        <v>47</v>
      </c>
      <c r="M31" s="90">
        <f t="shared" si="17"/>
        <v>3.4137931034482758</v>
      </c>
    </row>
    <row r="32" spans="2:13" x14ac:dyDescent="0.2">
      <c r="B32" s="72">
        <v>27</v>
      </c>
      <c r="C32" s="51" t="s">
        <v>289</v>
      </c>
      <c r="D32" s="13">
        <v>1269</v>
      </c>
      <c r="E32" s="13">
        <v>59</v>
      </c>
      <c r="F32" s="13">
        <v>186</v>
      </c>
      <c r="G32" s="108">
        <v>670</v>
      </c>
      <c r="H32" s="13">
        <f t="shared" si="12"/>
        <v>-599</v>
      </c>
      <c r="I32" s="13">
        <f t="shared" si="13"/>
        <v>611</v>
      </c>
      <c r="J32" s="13">
        <f t="shared" si="14"/>
        <v>484</v>
      </c>
      <c r="K32" s="28">
        <f t="shared" si="15"/>
        <v>-0.47202521670606779</v>
      </c>
      <c r="L32" s="28">
        <f t="shared" si="16"/>
        <v>10.35593220338983</v>
      </c>
      <c r="M32" s="90">
        <f t="shared" si="17"/>
        <v>2.6021505376344085</v>
      </c>
    </row>
    <row r="33" spans="2:13" ht="13.5" thickBot="1" x14ac:dyDescent="0.25">
      <c r="B33" s="11">
        <v>28</v>
      </c>
      <c r="C33" s="81" t="s">
        <v>33</v>
      </c>
      <c r="D33" s="15">
        <v>195</v>
      </c>
      <c r="E33" s="15">
        <v>0</v>
      </c>
      <c r="F33" s="15">
        <v>12</v>
      </c>
      <c r="G33" s="109">
        <v>92</v>
      </c>
      <c r="H33" s="15">
        <f t="shared" si="12"/>
        <v>-103</v>
      </c>
      <c r="I33" s="15">
        <f t="shared" si="13"/>
        <v>92</v>
      </c>
      <c r="J33" s="15">
        <f t="shared" si="14"/>
        <v>80</v>
      </c>
      <c r="K33" s="91">
        <f t="shared" si="15"/>
        <v>-0.52820512820512822</v>
      </c>
      <c r="L33" s="91"/>
      <c r="M33" s="92">
        <f t="shared" si="17"/>
        <v>6.666666666666667</v>
      </c>
    </row>
    <row r="36" spans="2:13" x14ac:dyDescent="0.2">
      <c r="B36" s="218" t="s">
        <v>149</v>
      </c>
      <c r="C36" s="218"/>
      <c r="D36" s="218"/>
      <c r="E36" s="218"/>
    </row>
  </sheetData>
  <mergeCells count="2">
    <mergeCell ref="B36:E36"/>
    <mergeCell ref="B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workbookViewId="0">
      <selection activeCell="B2" sqref="B2:M2"/>
    </sheetView>
  </sheetViews>
  <sheetFormatPr defaultRowHeight="12.75" x14ac:dyDescent="0.2"/>
  <cols>
    <col min="1" max="1" width="2.5703125" customWidth="1"/>
    <col min="2" max="2" width="24.85546875" customWidth="1"/>
    <col min="3" max="6" width="15.5703125" customWidth="1"/>
    <col min="7" max="13" width="12.5703125" customWidth="1"/>
  </cols>
  <sheetData>
    <row r="1" spans="2:13" ht="21" customHeight="1" thickBot="1" x14ac:dyDescent="0.25"/>
    <row r="2" spans="2:13" ht="25.5" customHeight="1" thickBot="1" x14ac:dyDescent="0.25">
      <c r="B2" s="215" t="s">
        <v>263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7"/>
    </row>
    <row r="3" spans="2:13" ht="13.5" thickBot="1" x14ac:dyDescent="0.25"/>
    <row r="4" spans="2:13" ht="32.25" customHeight="1" x14ac:dyDescent="0.2">
      <c r="B4" s="39" t="s">
        <v>219</v>
      </c>
      <c r="C4" s="74" t="s">
        <v>303</v>
      </c>
      <c r="D4" s="43" t="s">
        <v>304</v>
      </c>
      <c r="E4" s="43" t="s">
        <v>305</v>
      </c>
      <c r="F4" s="43" t="s">
        <v>306</v>
      </c>
      <c r="G4" s="43" t="s">
        <v>295</v>
      </c>
      <c r="H4" s="43" t="s">
        <v>296</v>
      </c>
      <c r="I4" s="43" t="s">
        <v>297</v>
      </c>
      <c r="J4" s="43" t="s">
        <v>298</v>
      </c>
      <c r="K4" s="88" t="s">
        <v>299</v>
      </c>
      <c r="L4" s="69" t="s">
        <v>300</v>
      </c>
      <c r="M4" s="38" t="s">
        <v>243</v>
      </c>
    </row>
    <row r="5" spans="2:13" ht="16.5" customHeight="1" x14ac:dyDescent="0.2">
      <c r="B5" s="16" t="s">
        <v>221</v>
      </c>
      <c r="C5" s="13">
        <v>434441</v>
      </c>
      <c r="D5" s="13">
        <v>34487</v>
      </c>
      <c r="E5" s="13">
        <v>51389</v>
      </c>
      <c r="F5" s="108">
        <v>188532</v>
      </c>
      <c r="G5" s="13">
        <f t="shared" ref="G5" si="0">F5-C5</f>
        <v>-245909</v>
      </c>
      <c r="H5" s="13">
        <f t="shared" ref="H5" si="1">F5-D5</f>
        <v>154045</v>
      </c>
      <c r="I5" s="13">
        <f t="shared" ref="I5" si="2">F5-E5</f>
        <v>137143</v>
      </c>
      <c r="J5" s="28">
        <f t="shared" ref="J5" si="3">F5/C5-1</f>
        <v>-0.56603543404052559</v>
      </c>
      <c r="K5" s="28">
        <f t="shared" ref="K5" si="4">F5/D5-1</f>
        <v>4.4667555890625454</v>
      </c>
      <c r="L5" s="28">
        <f t="shared" ref="L5" si="5">F5/E5-1</f>
        <v>2.6687228784370194</v>
      </c>
      <c r="M5" s="54">
        <f>F5/'2022 May'!F$4</f>
        <v>0.58953833068581218</v>
      </c>
    </row>
    <row r="6" spans="2:13" ht="17.25" customHeight="1" x14ac:dyDescent="0.2">
      <c r="B6" s="16" t="s">
        <v>220</v>
      </c>
      <c r="C6" s="13">
        <v>175895</v>
      </c>
      <c r="D6" s="13">
        <v>1313</v>
      </c>
      <c r="E6" s="13">
        <v>52688</v>
      </c>
      <c r="F6" s="108">
        <v>128343</v>
      </c>
      <c r="G6" s="13">
        <f t="shared" ref="G6:G8" si="6">F6-C6</f>
        <v>-47552</v>
      </c>
      <c r="H6" s="13">
        <f t="shared" ref="H6:H8" si="7">F6-D6</f>
        <v>127030</v>
      </c>
      <c r="I6" s="13">
        <f t="shared" ref="I6:I8" si="8">F6-E6</f>
        <v>75655</v>
      </c>
      <c r="J6" s="28">
        <f t="shared" ref="J6:J8" si="9">F6/C6-1</f>
        <v>-0.27034310241905679</v>
      </c>
      <c r="K6" s="28">
        <f t="shared" ref="K6:K8" si="10">F6/D6-1</f>
        <v>96.747905559786744</v>
      </c>
      <c r="L6" s="28">
        <f t="shared" ref="L6:L8" si="11">F6/E6-1</f>
        <v>1.4359057090798664</v>
      </c>
      <c r="M6" s="54">
        <f>F6/'2022 May'!F$4</f>
        <v>0.4013277214224068</v>
      </c>
    </row>
    <row r="7" spans="2:13" ht="16.5" customHeight="1" x14ac:dyDescent="0.2">
      <c r="B7" s="16" t="s">
        <v>223</v>
      </c>
      <c r="C7" s="13">
        <v>5284</v>
      </c>
      <c r="D7" s="13">
        <v>160</v>
      </c>
      <c r="E7" s="13">
        <v>230</v>
      </c>
      <c r="F7" s="108">
        <v>1540</v>
      </c>
      <c r="G7" s="13">
        <f t="shared" si="6"/>
        <v>-3744</v>
      </c>
      <c r="H7" s="13">
        <f t="shared" si="7"/>
        <v>1380</v>
      </c>
      <c r="I7" s="13">
        <f t="shared" si="8"/>
        <v>1310</v>
      </c>
      <c r="J7" s="28">
        <f t="shared" si="9"/>
        <v>-0.70855412566237697</v>
      </c>
      <c r="K7" s="28">
        <f t="shared" si="10"/>
        <v>8.625</v>
      </c>
      <c r="L7" s="28">
        <f t="shared" si="11"/>
        <v>5.6956521739130439</v>
      </c>
      <c r="M7" s="54">
        <f>F7/'2022 May'!F$4</f>
        <v>4.8155699258277153E-3</v>
      </c>
    </row>
    <row r="8" spans="2:13" ht="13.5" thickBot="1" x14ac:dyDescent="0.25">
      <c r="B8" s="17" t="s">
        <v>222</v>
      </c>
      <c r="C8" s="15">
        <v>3089</v>
      </c>
      <c r="D8" s="15">
        <v>398</v>
      </c>
      <c r="E8" s="15">
        <v>448</v>
      </c>
      <c r="F8" s="109">
        <v>1381</v>
      </c>
      <c r="G8" s="15">
        <f t="shared" si="6"/>
        <v>-1708</v>
      </c>
      <c r="H8" s="15">
        <f t="shared" si="7"/>
        <v>983</v>
      </c>
      <c r="I8" s="15">
        <f t="shared" si="8"/>
        <v>933</v>
      </c>
      <c r="J8" s="91">
        <f t="shared" si="9"/>
        <v>-0.55292975072839101</v>
      </c>
      <c r="K8" s="91">
        <f t="shared" si="10"/>
        <v>2.4698492462311559</v>
      </c>
      <c r="L8" s="91">
        <f t="shared" si="11"/>
        <v>2.0825892857142856</v>
      </c>
      <c r="M8" s="55">
        <f>F8/'2022 May'!F$4</f>
        <v>4.3183779659532956E-3</v>
      </c>
    </row>
    <row r="11" spans="2:13" ht="21.75" customHeight="1" x14ac:dyDescent="0.2">
      <c r="B11" s="218" t="s">
        <v>149</v>
      </c>
      <c r="C11" s="218"/>
      <c r="D11" s="218"/>
      <c r="E11" s="218"/>
      <c r="F11" s="218"/>
      <c r="G11" s="218"/>
      <c r="H11" s="218"/>
      <c r="I11" s="218"/>
      <c r="J11" s="218"/>
      <c r="K11" s="218"/>
      <c r="L11" s="218"/>
    </row>
  </sheetData>
  <mergeCells count="2">
    <mergeCell ref="B2:M2"/>
    <mergeCell ref="B11:L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workbookViewId="0">
      <selection activeCell="B2" sqref="B2:M2"/>
    </sheetView>
  </sheetViews>
  <sheetFormatPr defaultRowHeight="12.75" x14ac:dyDescent="0.2"/>
  <cols>
    <col min="1" max="1" width="3.7109375" customWidth="1"/>
    <col min="2" max="2" width="28.28515625" customWidth="1"/>
    <col min="3" max="6" width="15" customWidth="1"/>
    <col min="7" max="13" width="12.85546875" customWidth="1"/>
  </cols>
  <sheetData>
    <row r="1" spans="2:13" ht="21" customHeight="1" thickBot="1" x14ac:dyDescent="0.25"/>
    <row r="2" spans="2:13" ht="21.75" customHeight="1" thickBot="1" x14ac:dyDescent="0.25">
      <c r="B2" s="219" t="s">
        <v>263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1"/>
    </row>
    <row r="3" spans="2:13" ht="15.75" thickBot="1" x14ac:dyDescent="0.25">
      <c r="B3" s="21"/>
      <c r="C3" s="21"/>
      <c r="D3" s="21"/>
      <c r="E3" s="84"/>
      <c r="F3" s="87"/>
      <c r="G3" s="87"/>
      <c r="H3" s="87"/>
      <c r="I3" s="84"/>
      <c r="J3" s="84"/>
      <c r="K3" s="21"/>
      <c r="L3" s="21"/>
    </row>
    <row r="4" spans="2:13" ht="36" customHeight="1" x14ac:dyDescent="0.2">
      <c r="B4" s="133" t="s">
        <v>240</v>
      </c>
      <c r="C4" s="74" t="s">
        <v>303</v>
      </c>
      <c r="D4" s="43" t="s">
        <v>304</v>
      </c>
      <c r="E4" s="43" t="s">
        <v>305</v>
      </c>
      <c r="F4" s="43" t="s">
        <v>306</v>
      </c>
      <c r="G4" s="43" t="s">
        <v>295</v>
      </c>
      <c r="H4" s="43" t="s">
        <v>296</v>
      </c>
      <c r="I4" s="43" t="s">
        <v>297</v>
      </c>
      <c r="J4" s="43" t="s">
        <v>298</v>
      </c>
      <c r="K4" s="43" t="s">
        <v>299</v>
      </c>
      <c r="L4" s="74" t="s">
        <v>300</v>
      </c>
      <c r="M4" s="114" t="s">
        <v>243</v>
      </c>
    </row>
    <row r="5" spans="2:13" x14ac:dyDescent="0.2">
      <c r="B5" s="19" t="s">
        <v>226</v>
      </c>
      <c r="C5" s="80">
        <v>137434</v>
      </c>
      <c r="D5" s="80">
        <v>1313</v>
      </c>
      <c r="E5" s="80">
        <v>36201</v>
      </c>
      <c r="F5" s="107">
        <v>85150</v>
      </c>
      <c r="G5" s="80">
        <f t="shared" ref="G5" si="0">F5-C5</f>
        <v>-52284</v>
      </c>
      <c r="H5" s="80">
        <f t="shared" ref="H5" si="1">F5-D5</f>
        <v>83837</v>
      </c>
      <c r="I5" s="80">
        <f t="shared" ref="I5" si="2">F5-E5</f>
        <v>48949</v>
      </c>
      <c r="J5" s="112">
        <f t="shared" ref="J5" si="3">F5/C5-1</f>
        <v>-0.38042987906922598</v>
      </c>
      <c r="K5" s="112">
        <f t="shared" ref="K5" si="4">F5/D5-1</f>
        <v>63.851485148514854</v>
      </c>
      <c r="L5" s="112">
        <f t="shared" ref="L5" si="5">F5/E5-1</f>
        <v>1.3521449683710394</v>
      </c>
      <c r="M5" s="113">
        <f>F5/'2022 May'!F$4</f>
        <v>0.26626349297677271</v>
      </c>
    </row>
    <row r="6" spans="2:13" x14ac:dyDescent="0.2">
      <c r="B6" s="18" t="s">
        <v>232</v>
      </c>
      <c r="C6" s="13">
        <v>80823</v>
      </c>
      <c r="D6" s="13">
        <v>8843</v>
      </c>
      <c r="E6" s="13">
        <v>13166</v>
      </c>
      <c r="F6" s="108">
        <v>66638</v>
      </c>
      <c r="G6" s="13">
        <f t="shared" ref="G6:G25" si="6">F6-C6</f>
        <v>-14185</v>
      </c>
      <c r="H6" s="13">
        <f t="shared" ref="H6:H25" si="7">F6-D6</f>
        <v>57795</v>
      </c>
      <c r="I6" s="13">
        <f t="shared" ref="I6:I25" si="8">F6-E6</f>
        <v>53472</v>
      </c>
      <c r="J6" s="28">
        <f t="shared" ref="J6:J25" si="9">F6/C6-1</f>
        <v>-0.17550697202528986</v>
      </c>
      <c r="K6" s="28">
        <f t="shared" ref="K6:K23" si="10">F6/D6-1</f>
        <v>6.5356779373515774</v>
      </c>
      <c r="L6" s="28">
        <f t="shared" ref="L6:L23" si="11">F6/E6-1</f>
        <v>4.0613701959592889</v>
      </c>
      <c r="M6" s="113">
        <f>F6/'2022 May'!F$4</f>
        <v>0.20837659007617357</v>
      </c>
    </row>
    <row r="7" spans="2:13" x14ac:dyDescent="0.2">
      <c r="B7" s="18" t="s">
        <v>307</v>
      </c>
      <c r="C7" s="13">
        <v>126736</v>
      </c>
      <c r="D7" s="13">
        <v>8067</v>
      </c>
      <c r="E7" s="13">
        <v>16059</v>
      </c>
      <c r="F7" s="108">
        <v>42591</v>
      </c>
      <c r="G7" s="13">
        <f t="shared" si="6"/>
        <v>-84145</v>
      </c>
      <c r="H7" s="13">
        <f t="shared" si="7"/>
        <v>34524</v>
      </c>
      <c r="I7" s="13">
        <f t="shared" si="8"/>
        <v>26532</v>
      </c>
      <c r="J7" s="28">
        <f t="shared" si="9"/>
        <v>-0.6639392122206792</v>
      </c>
      <c r="K7" s="28">
        <f t="shared" si="10"/>
        <v>4.2796578653774642</v>
      </c>
      <c r="L7" s="28">
        <f t="shared" si="11"/>
        <v>1.6521576685970483</v>
      </c>
      <c r="M7" s="113">
        <f>F7/'2022 May'!F$4</f>
        <v>0.13318177838371961</v>
      </c>
    </row>
    <row r="8" spans="2:13" x14ac:dyDescent="0.2">
      <c r="B8" s="19" t="s">
        <v>230</v>
      </c>
      <c r="C8" s="13">
        <v>87676</v>
      </c>
      <c r="D8" s="13">
        <v>6209</v>
      </c>
      <c r="E8" s="13">
        <v>5721</v>
      </c>
      <c r="F8" s="108">
        <v>40905</v>
      </c>
      <c r="G8" s="13">
        <f t="shared" si="6"/>
        <v>-46771</v>
      </c>
      <c r="H8" s="13">
        <f t="shared" si="7"/>
        <v>34696</v>
      </c>
      <c r="I8" s="13">
        <f t="shared" si="8"/>
        <v>35184</v>
      </c>
      <c r="J8" s="28">
        <f t="shared" si="9"/>
        <v>-0.53345271225877089</v>
      </c>
      <c r="K8" s="28">
        <f t="shared" si="10"/>
        <v>5.5880173941053313</v>
      </c>
      <c r="L8" s="28">
        <f t="shared" si="11"/>
        <v>6.1499737808075512</v>
      </c>
      <c r="M8" s="113">
        <f>F8/'2022 May'!F$4</f>
        <v>0.12790966741297577</v>
      </c>
    </row>
    <row r="9" spans="2:13" x14ac:dyDescent="0.2">
      <c r="B9" s="19" t="s">
        <v>242</v>
      </c>
      <c r="C9" s="13">
        <v>20615</v>
      </c>
      <c r="D9" s="13">
        <v>0</v>
      </c>
      <c r="E9" s="13">
        <v>13501</v>
      </c>
      <c r="F9" s="108">
        <v>21852</v>
      </c>
      <c r="G9" s="13">
        <f t="shared" si="6"/>
        <v>1237</v>
      </c>
      <c r="H9" s="13">
        <f t="shared" si="7"/>
        <v>21852</v>
      </c>
      <c r="I9" s="13">
        <f t="shared" si="8"/>
        <v>8351</v>
      </c>
      <c r="J9" s="28">
        <f t="shared" si="9"/>
        <v>6.000485083676943E-2</v>
      </c>
      <c r="K9" s="28"/>
      <c r="L9" s="28">
        <f t="shared" si="11"/>
        <v>0.61854677431301375</v>
      </c>
      <c r="M9" s="113">
        <f>F9/'2022 May'!F$4</f>
        <v>6.8331061051420283E-2</v>
      </c>
    </row>
    <row r="10" spans="2:13" x14ac:dyDescent="0.2">
      <c r="B10" s="19" t="s">
        <v>225</v>
      </c>
      <c r="C10" s="13">
        <v>17846</v>
      </c>
      <c r="D10" s="13">
        <v>0</v>
      </c>
      <c r="E10" s="13">
        <v>2986</v>
      </c>
      <c r="F10" s="108">
        <v>21341</v>
      </c>
      <c r="G10" s="13">
        <f t="shared" si="6"/>
        <v>3495</v>
      </c>
      <c r="H10" s="13">
        <f t="shared" si="7"/>
        <v>21341</v>
      </c>
      <c r="I10" s="13">
        <f t="shared" si="8"/>
        <v>18355</v>
      </c>
      <c r="J10" s="28">
        <f t="shared" si="9"/>
        <v>0.19584220553625453</v>
      </c>
      <c r="K10" s="28"/>
      <c r="L10" s="28">
        <f t="shared" si="11"/>
        <v>6.1470194239785663</v>
      </c>
      <c r="M10" s="113">
        <f>F10/'2022 May'!F$4</f>
        <v>6.673316739421381E-2</v>
      </c>
    </row>
    <row r="11" spans="2:13" x14ac:dyDescent="0.2">
      <c r="B11" s="19" t="s">
        <v>277</v>
      </c>
      <c r="C11" s="13">
        <v>7778</v>
      </c>
      <c r="D11" s="13">
        <v>1913</v>
      </c>
      <c r="E11" s="13">
        <v>1714</v>
      </c>
      <c r="F11" s="108">
        <v>12673</v>
      </c>
      <c r="G11" s="13">
        <f t="shared" si="6"/>
        <v>4895</v>
      </c>
      <c r="H11" s="13">
        <f t="shared" si="7"/>
        <v>10760</v>
      </c>
      <c r="I11" s="13">
        <f t="shared" si="8"/>
        <v>10959</v>
      </c>
      <c r="J11" s="28">
        <f t="shared" si="9"/>
        <v>0.62933916173823601</v>
      </c>
      <c r="K11" s="28">
        <f t="shared" si="10"/>
        <v>5.6246732880292738</v>
      </c>
      <c r="L11" s="28">
        <f t="shared" si="11"/>
        <v>6.3938156359393234</v>
      </c>
      <c r="M11" s="113">
        <f>F11/'2022 May'!F$4</f>
        <v>3.96283880974121E-2</v>
      </c>
    </row>
    <row r="12" spans="2:13" x14ac:dyDescent="0.2">
      <c r="B12" s="19" t="s">
        <v>233</v>
      </c>
      <c r="C12" s="13">
        <v>88473</v>
      </c>
      <c r="D12" s="13">
        <v>7724</v>
      </c>
      <c r="E12" s="13">
        <v>8708</v>
      </c>
      <c r="F12" s="108">
        <v>12113</v>
      </c>
      <c r="G12" s="13">
        <f t="shared" si="6"/>
        <v>-76360</v>
      </c>
      <c r="H12" s="13">
        <f t="shared" si="7"/>
        <v>4389</v>
      </c>
      <c r="I12" s="13">
        <f t="shared" si="8"/>
        <v>3405</v>
      </c>
      <c r="J12" s="28">
        <f t="shared" si="9"/>
        <v>-0.86308817379313463</v>
      </c>
      <c r="K12" s="28">
        <f t="shared" si="10"/>
        <v>0.56822889694458834</v>
      </c>
      <c r="L12" s="28">
        <f t="shared" si="11"/>
        <v>0.39101975195222782</v>
      </c>
      <c r="M12" s="113">
        <f>F12/'2022 May'!F$4</f>
        <v>3.7877271760747476E-2</v>
      </c>
    </row>
    <row r="13" spans="2:13" x14ac:dyDescent="0.2">
      <c r="B13" s="19" t="s">
        <v>229</v>
      </c>
      <c r="C13" s="13">
        <v>11608</v>
      </c>
      <c r="D13" s="13">
        <v>268</v>
      </c>
      <c r="E13" s="13">
        <v>619</v>
      </c>
      <c r="F13" s="108">
        <v>6624</v>
      </c>
      <c r="G13" s="13">
        <f t="shared" si="6"/>
        <v>-4984</v>
      </c>
      <c r="H13" s="13">
        <f t="shared" si="7"/>
        <v>6356</v>
      </c>
      <c r="I13" s="13">
        <f t="shared" si="8"/>
        <v>6005</v>
      </c>
      <c r="J13" s="28">
        <f t="shared" si="9"/>
        <v>-0.42935906271536872</v>
      </c>
      <c r="K13" s="28">
        <f t="shared" si="10"/>
        <v>23.71641791044776</v>
      </c>
      <c r="L13" s="28">
        <f t="shared" si="11"/>
        <v>9.7011308562197094</v>
      </c>
      <c r="M13" s="113">
        <f>F13/'2022 May'!F$4</f>
        <v>2.0713204667975833E-2</v>
      </c>
    </row>
    <row r="14" spans="2:13" x14ac:dyDescent="0.2">
      <c r="B14" s="19" t="s">
        <v>294</v>
      </c>
      <c r="C14" s="13">
        <v>16079</v>
      </c>
      <c r="D14" s="13">
        <v>340</v>
      </c>
      <c r="E14" s="13">
        <v>399</v>
      </c>
      <c r="F14" s="108">
        <v>4370</v>
      </c>
      <c r="G14" s="13">
        <f t="shared" si="6"/>
        <v>-11709</v>
      </c>
      <c r="H14" s="13">
        <f t="shared" si="7"/>
        <v>4030</v>
      </c>
      <c r="I14" s="13">
        <f t="shared" si="8"/>
        <v>3971</v>
      </c>
      <c r="J14" s="28">
        <f t="shared" si="9"/>
        <v>-0.72821692891348966</v>
      </c>
      <c r="K14" s="28">
        <f t="shared" si="10"/>
        <v>11.852941176470589</v>
      </c>
      <c r="L14" s="28">
        <f t="shared" si="11"/>
        <v>9.9523809523809526</v>
      </c>
      <c r="M14" s="113">
        <f>F14/'2022 May'!F$4</f>
        <v>1.3664961412900724E-2</v>
      </c>
    </row>
    <row r="15" spans="2:13" x14ac:dyDescent="0.2">
      <c r="B15" s="19" t="s">
        <v>228</v>
      </c>
      <c r="C15" s="13">
        <v>3673</v>
      </c>
      <c r="D15" s="13">
        <v>0</v>
      </c>
      <c r="E15" s="13">
        <v>1579</v>
      </c>
      <c r="F15" s="108">
        <v>2613</v>
      </c>
      <c r="G15" s="13">
        <f t="shared" si="6"/>
        <v>-1060</v>
      </c>
      <c r="H15" s="13">
        <f t="shared" si="7"/>
        <v>2613</v>
      </c>
      <c r="I15" s="13">
        <f t="shared" si="8"/>
        <v>1034</v>
      </c>
      <c r="J15" s="28">
        <f t="shared" si="9"/>
        <v>-0.28859243125510481</v>
      </c>
      <c r="K15" s="28"/>
      <c r="L15" s="28">
        <f t="shared" si="11"/>
        <v>0.65484483850538311</v>
      </c>
      <c r="M15" s="113">
        <f>F15/'2022 May'!F$4</f>
        <v>8.1708339066154673E-3</v>
      </c>
    </row>
    <row r="16" spans="2:13" x14ac:dyDescent="0.2">
      <c r="B16" s="19" t="s">
        <v>237</v>
      </c>
      <c r="C16" s="13">
        <v>1271</v>
      </c>
      <c r="D16" s="13">
        <v>7</v>
      </c>
      <c r="E16" s="13">
        <v>14</v>
      </c>
      <c r="F16" s="108">
        <v>1340</v>
      </c>
      <c r="G16" s="13">
        <f t="shared" si="6"/>
        <v>69</v>
      </c>
      <c r="H16" s="13">
        <f t="shared" si="7"/>
        <v>1333</v>
      </c>
      <c r="I16" s="13">
        <f t="shared" si="8"/>
        <v>1326</v>
      </c>
      <c r="J16" s="28">
        <f t="shared" si="9"/>
        <v>5.4287962234460974E-2</v>
      </c>
      <c r="K16" s="28">
        <f t="shared" si="10"/>
        <v>190.42857142857142</v>
      </c>
      <c r="L16" s="28">
        <f t="shared" si="11"/>
        <v>94.714285714285708</v>
      </c>
      <c r="M16" s="113">
        <f>F16/'2022 May'!F$4</f>
        <v>4.190171234161778E-3</v>
      </c>
    </row>
    <row r="17" spans="2:13" x14ac:dyDescent="0.2">
      <c r="B17" s="19" t="s">
        <v>239</v>
      </c>
      <c r="C17" s="13">
        <v>1455</v>
      </c>
      <c r="D17" s="13">
        <v>57</v>
      </c>
      <c r="E17" s="13">
        <v>237</v>
      </c>
      <c r="F17" s="108">
        <v>666</v>
      </c>
      <c r="G17" s="13">
        <f t="shared" si="6"/>
        <v>-789</v>
      </c>
      <c r="H17" s="13">
        <f t="shared" si="7"/>
        <v>609</v>
      </c>
      <c r="I17" s="13">
        <f t="shared" si="8"/>
        <v>429</v>
      </c>
      <c r="J17" s="28">
        <f t="shared" si="9"/>
        <v>-0.54226804123711347</v>
      </c>
      <c r="K17" s="28">
        <f t="shared" si="10"/>
        <v>10.684210526315789</v>
      </c>
      <c r="L17" s="28">
        <f t="shared" si="11"/>
        <v>1.8101265822784809</v>
      </c>
      <c r="M17" s="113">
        <f>F17/'2022 May'!F$4</f>
        <v>2.0825776432475702E-3</v>
      </c>
    </row>
    <row r="18" spans="2:13" x14ac:dyDescent="0.2">
      <c r="B18" s="19" t="s">
        <v>293</v>
      </c>
      <c r="C18" s="13">
        <v>1513</v>
      </c>
      <c r="D18" s="13">
        <v>341</v>
      </c>
      <c r="E18" s="13">
        <v>206</v>
      </c>
      <c r="F18" s="108">
        <v>655</v>
      </c>
      <c r="G18" s="13">
        <f t="shared" si="6"/>
        <v>-858</v>
      </c>
      <c r="H18" s="13">
        <f t="shared" si="7"/>
        <v>314</v>
      </c>
      <c r="I18" s="13">
        <f t="shared" si="8"/>
        <v>449</v>
      </c>
      <c r="J18" s="28">
        <f t="shared" si="9"/>
        <v>-0.56708526107072044</v>
      </c>
      <c r="K18" s="28">
        <f t="shared" si="10"/>
        <v>0.92082111436950154</v>
      </c>
      <c r="L18" s="28">
        <f t="shared" si="11"/>
        <v>2.179611650485437</v>
      </c>
      <c r="M18" s="113">
        <f>F18/'2022 May'!F$4</f>
        <v>2.0481807152059437E-3</v>
      </c>
    </row>
    <row r="19" spans="2:13" x14ac:dyDescent="0.2">
      <c r="B19" s="19" t="s">
        <v>258</v>
      </c>
      <c r="C19" s="13">
        <v>39</v>
      </c>
      <c r="D19" s="13">
        <v>92</v>
      </c>
      <c r="E19" s="13">
        <v>117</v>
      </c>
      <c r="F19" s="108">
        <v>127</v>
      </c>
      <c r="G19" s="13">
        <f t="shared" si="6"/>
        <v>88</v>
      </c>
      <c r="H19" s="13">
        <f t="shared" si="7"/>
        <v>35</v>
      </c>
      <c r="I19" s="13">
        <f t="shared" si="8"/>
        <v>10</v>
      </c>
      <c r="J19" s="28">
        <f t="shared" si="9"/>
        <v>2.2564102564102564</v>
      </c>
      <c r="K19" s="28">
        <f t="shared" si="10"/>
        <v>0.38043478260869557</v>
      </c>
      <c r="L19" s="28">
        <f t="shared" si="11"/>
        <v>8.5470085470085388E-2</v>
      </c>
      <c r="M19" s="113">
        <f>F19/'2022 May'!F$4</f>
        <v>3.9712816920787E-4</v>
      </c>
    </row>
    <row r="20" spans="2:13" x14ac:dyDescent="0.2">
      <c r="B20" s="19" t="s">
        <v>236</v>
      </c>
      <c r="C20" s="13">
        <v>3974</v>
      </c>
      <c r="D20" s="13">
        <v>61</v>
      </c>
      <c r="E20" s="13">
        <v>99</v>
      </c>
      <c r="F20" s="108">
        <v>73</v>
      </c>
      <c r="G20" s="13">
        <f t="shared" si="6"/>
        <v>-3901</v>
      </c>
      <c r="H20" s="13">
        <f t="shared" si="7"/>
        <v>12</v>
      </c>
      <c r="I20" s="13">
        <f t="shared" si="8"/>
        <v>-26</v>
      </c>
      <c r="J20" s="28">
        <f t="shared" si="9"/>
        <v>-0.98163059889280324</v>
      </c>
      <c r="K20" s="28">
        <f t="shared" si="10"/>
        <v>0.19672131147540983</v>
      </c>
      <c r="L20" s="28">
        <f t="shared" si="11"/>
        <v>-0.26262626262626265</v>
      </c>
      <c r="M20" s="113">
        <f>F20/'2022 May'!F$4</f>
        <v>2.2827052245806702E-4</v>
      </c>
    </row>
    <row r="21" spans="2:13" x14ac:dyDescent="0.2">
      <c r="B21" s="19" t="s">
        <v>238</v>
      </c>
      <c r="C21" s="13">
        <v>121</v>
      </c>
      <c r="D21" s="13">
        <v>0</v>
      </c>
      <c r="E21" s="13">
        <v>5</v>
      </c>
      <c r="F21" s="108">
        <v>60</v>
      </c>
      <c r="G21" s="13">
        <f t="shared" si="6"/>
        <v>-61</v>
      </c>
      <c r="H21" s="13">
        <f t="shared" si="7"/>
        <v>60</v>
      </c>
      <c r="I21" s="13">
        <f t="shared" si="8"/>
        <v>55</v>
      </c>
      <c r="J21" s="28">
        <f t="shared" si="9"/>
        <v>-0.50413223140495866</v>
      </c>
      <c r="K21" s="28"/>
      <c r="L21" s="28">
        <f t="shared" si="11"/>
        <v>11</v>
      </c>
      <c r="M21" s="113">
        <f>F21/'2022 May'!F$4</f>
        <v>1.8761960749978112E-4</v>
      </c>
    </row>
    <row r="22" spans="2:13" x14ac:dyDescent="0.2">
      <c r="B22" s="19" t="s">
        <v>227</v>
      </c>
      <c r="C22" s="13">
        <v>7</v>
      </c>
      <c r="D22" s="13">
        <v>0</v>
      </c>
      <c r="E22" s="13">
        <v>0</v>
      </c>
      <c r="F22" s="108">
        <v>5</v>
      </c>
      <c r="G22" s="13">
        <f t="shared" si="6"/>
        <v>-2</v>
      </c>
      <c r="H22" s="13">
        <f t="shared" si="7"/>
        <v>5</v>
      </c>
      <c r="I22" s="13">
        <f t="shared" si="8"/>
        <v>5</v>
      </c>
      <c r="J22" s="28">
        <f t="shared" si="9"/>
        <v>-0.2857142857142857</v>
      </c>
      <c r="K22" s="28"/>
      <c r="L22" s="28"/>
      <c r="M22" s="113">
        <f>F22/'2022 May'!F$4</f>
        <v>1.5634967291648424E-5</v>
      </c>
    </row>
    <row r="23" spans="2:13" x14ac:dyDescent="0.2">
      <c r="B23" s="19" t="s">
        <v>235</v>
      </c>
      <c r="C23" s="13">
        <v>7260</v>
      </c>
      <c r="D23" s="13">
        <v>1123</v>
      </c>
      <c r="E23" s="13">
        <v>3424</v>
      </c>
      <c r="F23" s="108">
        <v>0</v>
      </c>
      <c r="G23" s="13">
        <f t="shared" si="6"/>
        <v>-7260</v>
      </c>
      <c r="H23" s="13">
        <f t="shared" si="7"/>
        <v>-1123</v>
      </c>
      <c r="I23" s="13">
        <f t="shared" si="8"/>
        <v>-3424</v>
      </c>
      <c r="J23" s="28">
        <f t="shared" si="9"/>
        <v>-1</v>
      </c>
      <c r="K23" s="28">
        <f t="shared" si="10"/>
        <v>-1</v>
      </c>
      <c r="L23" s="28">
        <f t="shared" si="11"/>
        <v>-1</v>
      </c>
      <c r="M23" s="113">
        <f>F23/'2022 May'!F$4</f>
        <v>0</v>
      </c>
    </row>
    <row r="24" spans="2:13" x14ac:dyDescent="0.2">
      <c r="B24" s="19" t="s">
        <v>234</v>
      </c>
      <c r="C24" s="13">
        <v>4293</v>
      </c>
      <c r="D24" s="13">
        <v>0</v>
      </c>
      <c r="E24" s="13">
        <v>0</v>
      </c>
      <c r="F24" s="108">
        <v>0</v>
      </c>
      <c r="G24" s="13">
        <f t="shared" si="6"/>
        <v>-4293</v>
      </c>
      <c r="H24" s="13">
        <f t="shared" si="7"/>
        <v>0</v>
      </c>
      <c r="I24" s="13">
        <f t="shared" si="8"/>
        <v>0</v>
      </c>
      <c r="J24" s="28">
        <f t="shared" si="9"/>
        <v>-1</v>
      </c>
      <c r="K24" s="28"/>
      <c r="L24" s="28"/>
      <c r="M24" s="113">
        <f>F24/'2022 May'!F$4</f>
        <v>0</v>
      </c>
    </row>
    <row r="25" spans="2:13" ht="13.5" thickBot="1" x14ac:dyDescent="0.25">
      <c r="B25" s="20" t="s">
        <v>231</v>
      </c>
      <c r="C25" s="15">
        <v>35</v>
      </c>
      <c r="D25" s="15">
        <v>0</v>
      </c>
      <c r="E25" s="15">
        <v>0</v>
      </c>
      <c r="F25" s="109">
        <v>0</v>
      </c>
      <c r="G25" s="15">
        <f t="shared" si="6"/>
        <v>-35</v>
      </c>
      <c r="H25" s="15">
        <f t="shared" si="7"/>
        <v>0</v>
      </c>
      <c r="I25" s="15">
        <f t="shared" si="8"/>
        <v>0</v>
      </c>
      <c r="J25" s="91">
        <f t="shared" si="9"/>
        <v>-1</v>
      </c>
      <c r="K25" s="91"/>
      <c r="L25" s="91"/>
      <c r="M25" s="117">
        <f>F25/'2022 May'!F$4</f>
        <v>0</v>
      </c>
    </row>
    <row r="26" spans="2:13" x14ac:dyDescent="0.2">
      <c r="M26" s="26"/>
    </row>
    <row r="27" spans="2:13" x14ac:dyDescent="0.2">
      <c r="M27" s="26"/>
    </row>
    <row r="28" spans="2:13" ht="15.75" customHeight="1" x14ac:dyDescent="0.2">
      <c r="B28" s="218" t="s">
        <v>149</v>
      </c>
      <c r="C28" s="218"/>
      <c r="D28" s="218"/>
      <c r="E28" s="218"/>
      <c r="F28" s="218"/>
      <c r="G28" s="218"/>
      <c r="H28" s="218"/>
      <c r="I28" s="218"/>
      <c r="J28" s="218"/>
      <c r="K28" s="218"/>
    </row>
  </sheetData>
  <mergeCells count="2">
    <mergeCell ref="B2:M2"/>
    <mergeCell ref="B28:K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"/>
  <sheetViews>
    <sheetView workbookViewId="0">
      <selection activeCell="B2" sqref="B2:N2"/>
    </sheetView>
  </sheetViews>
  <sheetFormatPr defaultRowHeight="12.75" x14ac:dyDescent="0.2"/>
  <cols>
    <col min="1" max="1" width="3.85546875" customWidth="1"/>
    <col min="2" max="2" width="18" customWidth="1"/>
    <col min="3" max="3" width="15.7109375" customWidth="1"/>
    <col min="4" max="7" width="14.28515625" customWidth="1"/>
    <col min="8" max="14" width="12.140625" customWidth="1"/>
  </cols>
  <sheetData>
    <row r="1" spans="2:14" ht="21" customHeight="1" x14ac:dyDescent="0.2"/>
    <row r="2" spans="2:14" ht="21.75" customHeight="1" x14ac:dyDescent="0.2">
      <c r="B2" s="228" t="s">
        <v>284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2:14" ht="15.75" thickBot="1" x14ac:dyDescent="0.25">
      <c r="B3" s="75"/>
      <c r="C3" s="75"/>
      <c r="D3" s="75"/>
      <c r="E3" s="75"/>
      <c r="F3" s="84"/>
      <c r="G3" s="87"/>
      <c r="H3" s="87"/>
      <c r="I3" s="87"/>
      <c r="J3" s="84"/>
      <c r="K3" s="84"/>
      <c r="L3" s="75"/>
    </row>
    <row r="4" spans="2:14" ht="36" customHeight="1" x14ac:dyDescent="0.2">
      <c r="B4" s="226" t="s">
        <v>290</v>
      </c>
      <c r="C4" s="227"/>
      <c r="D4" s="74" t="s">
        <v>303</v>
      </c>
      <c r="E4" s="43" t="s">
        <v>304</v>
      </c>
      <c r="F4" s="43" t="s">
        <v>305</v>
      </c>
      <c r="G4" s="43" t="s">
        <v>306</v>
      </c>
      <c r="H4" s="43" t="s">
        <v>295</v>
      </c>
      <c r="I4" s="43" t="s">
        <v>296</v>
      </c>
      <c r="J4" s="43" t="s">
        <v>297</v>
      </c>
      <c r="K4" s="43" t="s">
        <v>298</v>
      </c>
      <c r="L4" s="43" t="s">
        <v>299</v>
      </c>
      <c r="M4" s="74" t="s">
        <v>300</v>
      </c>
      <c r="N4" s="114" t="s">
        <v>243</v>
      </c>
    </row>
    <row r="5" spans="2:14" x14ac:dyDescent="0.2">
      <c r="B5" s="222" t="s">
        <v>285</v>
      </c>
      <c r="C5" s="76" t="s">
        <v>280</v>
      </c>
      <c r="D5" s="118">
        <v>150262</v>
      </c>
      <c r="E5" s="118">
        <v>3701</v>
      </c>
      <c r="F5" s="12">
        <v>20736</v>
      </c>
      <c r="G5" s="12">
        <v>74971</v>
      </c>
      <c r="H5" s="80">
        <f t="shared" ref="H5" si="0">G5-D5</f>
        <v>-75291</v>
      </c>
      <c r="I5" s="80">
        <f t="shared" ref="I5" si="1">G5-E5</f>
        <v>71270</v>
      </c>
      <c r="J5" s="80">
        <f t="shared" ref="J5" si="2">G5-F5</f>
        <v>54235</v>
      </c>
      <c r="K5" s="112">
        <f t="shared" ref="K5" si="3">G5/D5-1</f>
        <v>-0.50106480680411547</v>
      </c>
      <c r="L5" s="112">
        <f t="shared" ref="L5" si="4">G5/E5-1</f>
        <v>19.256957579032694</v>
      </c>
      <c r="M5" s="112">
        <f t="shared" ref="M5" si="5">G5/F5-1</f>
        <v>2.6154996141975309</v>
      </c>
      <c r="N5" s="113">
        <f>G5/'2022 May'!F$4</f>
        <v>0.23443382656443482</v>
      </c>
    </row>
    <row r="6" spans="2:14" x14ac:dyDescent="0.2">
      <c r="B6" s="222"/>
      <c r="C6" s="12" t="s">
        <v>281</v>
      </c>
      <c r="D6" s="118">
        <v>294020</v>
      </c>
      <c r="E6" s="118">
        <v>21299</v>
      </c>
      <c r="F6" s="12">
        <v>56427</v>
      </c>
      <c r="G6" s="12">
        <v>158465</v>
      </c>
      <c r="H6" s="80">
        <f t="shared" ref="H6:H10" si="6">G6-D6</f>
        <v>-135555</v>
      </c>
      <c r="I6" s="80">
        <f t="shared" ref="I6:I10" si="7">G6-E6</f>
        <v>137166</v>
      </c>
      <c r="J6" s="80">
        <f t="shared" ref="J6:J10" si="8">G6-F6</f>
        <v>102038</v>
      </c>
      <c r="K6" s="112">
        <f t="shared" ref="K6:K10" si="9">G6/D6-1</f>
        <v>-0.46104006530168018</v>
      </c>
      <c r="L6" s="112">
        <f t="shared" ref="L6:L10" si="10">G6/E6-1</f>
        <v>6.4400206582468664</v>
      </c>
      <c r="M6" s="112">
        <f t="shared" ref="M6:M10" si="11">G6/F6-1</f>
        <v>1.8083187126730111</v>
      </c>
      <c r="N6" s="113">
        <f>G6/'2022 May'!F$4</f>
        <v>0.49551901837421358</v>
      </c>
    </row>
    <row r="7" spans="2:14" x14ac:dyDescent="0.2">
      <c r="B7" s="222"/>
      <c r="C7" s="12" t="s">
        <v>282</v>
      </c>
      <c r="D7" s="118">
        <v>159201</v>
      </c>
      <c r="E7" s="118">
        <v>11301</v>
      </c>
      <c r="F7" s="12">
        <v>26581</v>
      </c>
      <c r="G7" s="12">
        <v>80071</v>
      </c>
      <c r="H7" s="80">
        <f t="shared" si="6"/>
        <v>-79130</v>
      </c>
      <c r="I7" s="80">
        <f t="shared" si="7"/>
        <v>68770</v>
      </c>
      <c r="J7" s="80">
        <f t="shared" si="8"/>
        <v>53490</v>
      </c>
      <c r="K7" s="112">
        <f t="shared" si="9"/>
        <v>-0.49704461655391607</v>
      </c>
      <c r="L7" s="112">
        <f t="shared" si="10"/>
        <v>6.0853021856472882</v>
      </c>
      <c r="M7" s="112">
        <f t="shared" si="11"/>
        <v>2.0123396410970242</v>
      </c>
      <c r="N7" s="113">
        <f>G7/'2022 May'!F$4</f>
        <v>0.25038149320191622</v>
      </c>
    </row>
    <row r="8" spans="2:14" x14ac:dyDescent="0.2">
      <c r="B8" s="223"/>
      <c r="C8" s="12" t="s">
        <v>283</v>
      </c>
      <c r="D8" s="118">
        <v>15226</v>
      </c>
      <c r="E8" s="118">
        <v>57</v>
      </c>
      <c r="F8" s="12">
        <v>1011</v>
      </c>
      <c r="G8" s="12">
        <v>6289</v>
      </c>
      <c r="H8" s="80">
        <f t="shared" si="6"/>
        <v>-8937</v>
      </c>
      <c r="I8" s="80">
        <f t="shared" si="7"/>
        <v>6232</v>
      </c>
      <c r="J8" s="80">
        <f t="shared" si="8"/>
        <v>5278</v>
      </c>
      <c r="K8" s="112">
        <f t="shared" si="9"/>
        <v>-0.58695652173913038</v>
      </c>
      <c r="L8" s="112">
        <f t="shared" si="10"/>
        <v>109.33333333333333</v>
      </c>
      <c r="M8" s="112">
        <f t="shared" si="11"/>
        <v>5.220573689416419</v>
      </c>
      <c r="N8" s="113">
        <f>G8/'2022 May'!F$4</f>
        <v>1.9665661859435388E-2</v>
      </c>
    </row>
    <row r="9" spans="2:14" x14ac:dyDescent="0.2">
      <c r="B9" s="224" t="s">
        <v>286</v>
      </c>
      <c r="C9" s="12" t="s">
        <v>288</v>
      </c>
      <c r="D9" s="118">
        <v>391217</v>
      </c>
      <c r="E9" s="118">
        <v>35410</v>
      </c>
      <c r="F9" s="12">
        <v>77399</v>
      </c>
      <c r="G9" s="12">
        <v>213769</v>
      </c>
      <c r="H9" s="80">
        <f t="shared" si="6"/>
        <v>-177448</v>
      </c>
      <c r="I9" s="80">
        <f t="shared" si="7"/>
        <v>178359</v>
      </c>
      <c r="J9" s="80">
        <f t="shared" si="8"/>
        <v>136370</v>
      </c>
      <c r="K9" s="112">
        <f t="shared" si="9"/>
        <v>-0.45357947123974673</v>
      </c>
      <c r="L9" s="112">
        <f t="shared" si="10"/>
        <v>5.0369669584863033</v>
      </c>
      <c r="M9" s="112">
        <f t="shared" si="11"/>
        <v>1.7619090685926175</v>
      </c>
      <c r="N9" s="113">
        <f>G9/'2022 May'!F$4</f>
        <v>0.66845426459367852</v>
      </c>
    </row>
    <row r="10" spans="2:14" ht="13.5" thickBot="1" x14ac:dyDescent="0.25">
      <c r="B10" s="225"/>
      <c r="C10" s="14" t="s">
        <v>287</v>
      </c>
      <c r="D10" s="119">
        <v>227492</v>
      </c>
      <c r="E10" s="119">
        <v>948</v>
      </c>
      <c r="F10" s="14">
        <v>27356</v>
      </c>
      <c r="G10" s="14">
        <v>106027</v>
      </c>
      <c r="H10" s="115">
        <f t="shared" si="6"/>
        <v>-121465</v>
      </c>
      <c r="I10" s="115">
        <f t="shared" si="7"/>
        <v>105079</v>
      </c>
      <c r="J10" s="115">
        <f t="shared" si="8"/>
        <v>78671</v>
      </c>
      <c r="K10" s="116">
        <f t="shared" si="9"/>
        <v>-0.53393086350289243</v>
      </c>
      <c r="L10" s="116">
        <f t="shared" si="10"/>
        <v>110.84282700421942</v>
      </c>
      <c r="M10" s="116">
        <f t="shared" si="11"/>
        <v>2.875822488667934</v>
      </c>
      <c r="N10" s="117">
        <f>G10/'2022 May'!F$4</f>
        <v>0.33154573540632154</v>
      </c>
    </row>
  </sheetData>
  <mergeCells count="4">
    <mergeCell ref="B5:B8"/>
    <mergeCell ref="B9:B10"/>
    <mergeCell ref="B4:C4"/>
    <mergeCell ref="B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"/>
    </sheetView>
  </sheetViews>
  <sheetFormatPr defaultRowHeight="12.75" x14ac:dyDescent="0.2"/>
  <cols>
    <col min="2" max="2" width="35.85546875" customWidth="1"/>
    <col min="3" max="3" width="68.7109375" customWidth="1"/>
  </cols>
  <sheetData>
    <row r="2" spans="2:3" ht="29.25" customHeight="1" x14ac:dyDescent="0.2">
      <c r="B2" s="62" t="s">
        <v>274</v>
      </c>
      <c r="C2" s="62" t="s">
        <v>269</v>
      </c>
    </row>
    <row r="3" spans="2:3" ht="38.25" x14ac:dyDescent="0.2">
      <c r="B3" s="63" t="s">
        <v>265</v>
      </c>
      <c r="C3" s="64" t="s">
        <v>261</v>
      </c>
    </row>
    <row r="4" spans="2:3" ht="76.5" x14ac:dyDescent="0.2">
      <c r="B4" s="63" t="s">
        <v>266</v>
      </c>
      <c r="C4" s="64" t="s">
        <v>271</v>
      </c>
    </row>
    <row r="5" spans="2:3" ht="25.5" x14ac:dyDescent="0.2">
      <c r="B5" s="65" t="s">
        <v>267</v>
      </c>
      <c r="C5" s="68" t="s">
        <v>272</v>
      </c>
    </row>
    <row r="6" spans="2:3" ht="24.75" customHeight="1" x14ac:dyDescent="0.2">
      <c r="B6" s="65" t="s">
        <v>268</v>
      </c>
      <c r="C6" s="68" t="s">
        <v>273</v>
      </c>
    </row>
    <row r="7" spans="2:3" ht="25.5" x14ac:dyDescent="0.2">
      <c r="B7" s="66" t="s">
        <v>270</v>
      </c>
      <c r="C7" s="67" t="s">
        <v>276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 May</vt:lpstr>
      <vt:lpstr>Top15</vt:lpstr>
      <vt:lpstr>Trip Types</vt:lpstr>
      <vt:lpstr>Regions</vt:lpstr>
      <vt:lpstr>EU</vt:lpstr>
      <vt:lpstr>Border Type</vt:lpstr>
      <vt:lpstr>Border</vt:lpstr>
      <vt:lpstr>Gender and Age</vt:lpstr>
      <vt:lpstr>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2012-06-01T06:45:51Z</dcterms:created>
  <dcterms:modified xsi:type="dcterms:W3CDTF">2022-06-06T12:08:55Z</dcterms:modified>
</cp:coreProperties>
</file>