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4"/>
  </bookViews>
  <sheets>
    <sheet name="数值" sheetId="2" r:id="rId1"/>
    <sheet name="剧情及玩法" sheetId="1" r:id="rId2"/>
    <sheet name="Sheet1" sheetId="3" r:id="rId3"/>
    <sheet name="object" sheetId="4" r:id="rId4"/>
    <sheet name="role" sheetId="5" r:id="rId5"/>
    <sheet name="item" sheetId="6" r:id="rId6"/>
    <sheet name="flash" sheetId="7" r:id="rId7"/>
  </sheets>
  <calcPr calcId="152511"/>
</workbook>
</file>

<file path=xl/calcChain.xml><?xml version="1.0" encoding="utf-8"?>
<calcChain xmlns="http://schemas.openxmlformats.org/spreadsheetml/2006/main">
  <c r="E7" i="7" l="1"/>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6"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28" i="7"/>
  <c r="D29" i="7"/>
  <c r="D30" i="7"/>
  <c r="D31" i="7"/>
  <c r="D32" i="7"/>
  <c r="D33" i="7"/>
  <c r="D34" i="7"/>
  <c r="D35" i="7"/>
  <c r="D36" i="7"/>
  <c r="D37" i="7"/>
  <c r="D38" i="7"/>
  <c r="D7" i="7"/>
  <c r="D8" i="7"/>
  <c r="D9" i="7"/>
  <c r="D10" i="7"/>
  <c r="D11" i="7"/>
  <c r="D12" i="7"/>
  <c r="D13" i="7"/>
  <c r="D14" i="7"/>
  <c r="D15" i="7"/>
  <c r="D16" i="7"/>
  <c r="D17" i="7"/>
  <c r="D18" i="7"/>
  <c r="D19" i="7"/>
  <c r="D20" i="7"/>
  <c r="D21" i="7"/>
  <c r="D22" i="7"/>
  <c r="D23" i="7"/>
  <c r="D24" i="7"/>
  <c r="D25" i="7"/>
  <c r="D26" i="7"/>
  <c r="D27" i="7"/>
  <c r="D6" i="7"/>
  <c r="D24" i="6" l="1"/>
  <c r="D23" i="6"/>
  <c r="D22" i="6"/>
  <c r="D21" i="6"/>
  <c r="D20" i="6"/>
  <c r="D19" i="6"/>
  <c r="D18" i="6"/>
  <c r="D9" i="6"/>
  <c r="D16" i="6"/>
  <c r="D15" i="6"/>
  <c r="D14" i="6"/>
  <c r="D13" i="6"/>
  <c r="D12" i="6"/>
  <c r="D11" i="6"/>
  <c r="D10" i="6"/>
  <c r="D8" i="6"/>
  <c r="D7" i="6"/>
  <c r="D6" i="6"/>
  <c r="D17" i="6"/>
  <c r="D25" i="6"/>
  <c r="M15" i="3" l="1"/>
  <c r="M14" i="3"/>
  <c r="L15" i="3"/>
  <c r="L16" i="3" s="1"/>
  <c r="M3" i="3"/>
  <c r="L4" i="3" s="1"/>
  <c r="L17" i="3" l="1"/>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M6" i="3" l="1"/>
  <c r="L7" i="3" s="1"/>
  <c r="H58" i="2"/>
  <c r="P55" i="2"/>
  <c r="H55" i="2"/>
  <c r="Q55" i="2"/>
  <c r="H57" i="2"/>
  <c r="D53" i="2"/>
  <c r="H56" i="2"/>
  <c r="D43" i="2"/>
  <c r="D52" i="2" s="1"/>
  <c r="A43" i="2"/>
  <c r="A52" i="2" s="1"/>
  <c r="B43" i="2"/>
  <c r="B52" i="2" s="1"/>
  <c r="C43" i="2"/>
  <c r="C52" i="2" s="1"/>
  <c r="A44" i="2"/>
  <c r="B44" i="2"/>
  <c r="M7" i="3" l="1"/>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M8" i="3" l="1"/>
  <c r="L9" i="3" s="1"/>
  <c r="N55" i="2"/>
  <c r="T55" i="2" s="1"/>
  <c r="L46" i="2"/>
  <c r="M46" i="2" s="1"/>
  <c r="S46" i="2"/>
  <c r="D38" i="2"/>
  <c r="K46" i="2"/>
  <c r="C38" i="2"/>
  <c r="I7" i="2" s="1"/>
  <c r="B38" i="2"/>
  <c r="H7" i="2" s="1"/>
  <c r="M9" i="3" l="1"/>
  <c r="L10" i="3" s="1"/>
  <c r="M10" i="3" s="1"/>
  <c r="O55" i="2"/>
  <c r="U55" i="2"/>
  <c r="C53" i="2"/>
  <c r="C44" i="2"/>
  <c r="G7" i="2" s="1"/>
  <c r="J5" i="2" s="1"/>
  <c r="J7" i="2" s="1"/>
  <c r="H11" i="2" s="1"/>
  <c r="N46" i="2"/>
  <c r="O46" i="2" s="1"/>
  <c r="C40" i="2"/>
  <c r="H9" i="2"/>
  <c r="I9" i="2"/>
  <c r="H8" i="2"/>
  <c r="H10" i="2"/>
  <c r="I11" i="2" l="1"/>
  <c r="I10" i="2"/>
  <c r="I8" i="2"/>
  <c r="U46" i="2"/>
  <c r="N49" i="2"/>
  <c r="T46" i="2"/>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F7" authorId="0" shapeId="0">
      <text>
        <r>
          <rPr>
            <b/>
            <sz val="9"/>
            <color indexed="81"/>
            <rFont val="宋体"/>
            <family val="3"/>
            <charset val="134"/>
          </rPr>
          <t>zhaona:</t>
        </r>
        <r>
          <rPr>
            <sz val="9"/>
            <color indexed="81"/>
            <rFont val="宋体"/>
            <family val="3"/>
            <charset val="134"/>
          </rPr>
          <t xml:space="preserve">
列表顺序：
跑步、攻击、受击、死亡</t>
        </r>
      </text>
    </comment>
    <comment ref="P7" authorId="0" shapeId="0">
      <text>
        <r>
          <rPr>
            <b/>
            <sz val="9"/>
            <color indexed="81"/>
            <rFont val="宋体"/>
            <family val="3"/>
            <charset val="134"/>
          </rPr>
          <t>zhaona:</t>
        </r>
        <r>
          <rPr>
            <sz val="9"/>
            <color indexed="81"/>
            <rFont val="宋体"/>
            <family val="3"/>
            <charset val="134"/>
          </rPr>
          <t xml:space="preserve">
1. 进入新地图
2. 攻击
3. 主角在相邻格子
4. 受击
5. 接着上一句</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sharedStrings.xml><?xml version="1.0" encoding="utf-8"?>
<sst xmlns="http://schemas.openxmlformats.org/spreadsheetml/2006/main" count="362" uniqueCount="280">
  <si>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</si>
  <si>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</si>
  <si>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</si>
  <si>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</si>
  <si>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</si>
  <si>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</si>
  <si>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</si>
  <si>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</si>
  <si>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</si>
  <si>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</si>
  <si>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</si>
  <si>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</si>
  <si>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</si>
  <si>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</si>
  <si>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</si>
  <si>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</si>
  <si>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</si>
  <si>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</si>
  <si>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</si>
  <si>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</si>
  <si>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</si>
  <si>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</si>
  <si>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</si>
  <si>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</si>
  <si>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</si>
  <si>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</si>
  <si>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</si>
  <si>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</si>
  <si>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</si>
  <si>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</si>
  <si>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</si>
  <si>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</si>
  <si>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</si>
  <si>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</si>
  <si>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</si>
  <si>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</si>
  <si>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</si>
  <si>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</si>
  <si>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</si>
  <si>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</si>
  <si>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</si>
  <si>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</si>
  <si>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</si>
  <si>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</si>
  <si>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</si>
  <si>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</si>
  <si>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</si>
  <si>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</si>
  <si>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</si>
  <si>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</si>
  <si>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</si>
  <si>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</si>
  <si>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</si>
  <si>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</si>
  <si>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</si>
  <si>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</si>
  <si>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</si>
  <si>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</si>
  <si>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</si>
  <si>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</si>
  <si>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</si>
  <si>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</si>
  <si>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</si>
  <si>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</si>
  <si>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</si>
  <si>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</si>
  <si>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</si>
  <si>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</si>
  <si>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</si>
  <si>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</si>
  <si>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</si>
  <si>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</si>
  <si>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</si>
  <si>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</si>
  <si>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</si>
  <si>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</si>
  <si>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</si>
  <si>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</si>
  <si>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</si>
  <si>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</si>
  <si>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</si>
  <si>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</si>
  <si>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</si>
  <si>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</si>
  <si>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</si>
  <si>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</si>
  <si>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</si>
  <si>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</si>
  <si>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</si>
  <si>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</si>
  <si>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</si>
  <si>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</si>
  <si>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</si>
  <si>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</si>
  <si>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</si>
  <si>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</si>
  <si>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</si>
  <si>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</si>
  <si>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</si>
  <si>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</si>
  <si>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</si>
  <si>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</si>
  <si>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</si>
  <si>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</si>
  <si>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</si>
  <si>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</si>
  <si>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</si>
  <si>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</si>
  <si>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</si>
  <si>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</si>
  <si>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</si>
  <si>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</si>
  <si>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</si>
  <si>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</si>
  <si>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</si>
  <si>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</si>
  <si>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</si>
  <si>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</si>
  <si>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</si>
  <si>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</si>
  <si>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</si>
  <si>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</si>
  <si>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</si>
  <si>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</si>
  <si>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</si>
  <si>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</si>
  <si>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</si>
  <si>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</si>
  <si>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</si>
  <si>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</si>
  <si>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</si>
  <si>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</si>
  <si>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</si>
  <si>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</si>
  <si>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</si>
  <si>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</si>
  <si>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</si>
  <si>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</si>
  <si>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</si>
  <si>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</si>
  <si>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</si>
  <si>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</si>
  <si>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</si>
  <si>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</si>
  <si>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</si>
  <si>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</si>
  <si>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</si>
  <si>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</si>
  <si>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</si>
  <si>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</si>
  <si>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</si>
  <si>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</si>
  <si>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</si>
  <si>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</si>
  <si>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</si>
  <si>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function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</si>
  <si>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</si>
  <si>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</si>
  <si>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</si>
  <si>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</si>
  <si>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</si>
  <si>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</si>
  <si>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</si>
  <si>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</si>
  <si>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</si>
  <si>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</si>
  <si>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</si>
  <si>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</si>
  <si>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</si>
  <si>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</si>
  <si>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</si>
  <si>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</si>
  <si>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</si>
  <si>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</si>
  <si>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</si>
  <si>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</si>
  <si>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</si>
  <si>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</si>
  <si>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</si>
  <si>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</si>
  <si>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</si>
  <si>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</si>
  <si>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</si>
  <si>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</si>
  <si>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attack</t>
    <phoneticPr fontId="1" type="noConversion"/>
  </si>
  <si>
    <t>defense</t>
    <phoneticPr fontId="1" type="noConversion"/>
  </si>
  <si>
    <t>hp</t>
    <phoneticPr fontId="1" type="noConversion"/>
  </si>
  <si>
    <t>critical</t>
    <phoneticPr fontId="1" type="noConversion"/>
  </si>
  <si>
    <t>critical</t>
    <phoneticPr fontId="1" type="noConversion"/>
  </si>
  <si>
    <t>parry</t>
    <phoneticPr fontId="1" type="noConversion"/>
  </si>
  <si>
    <t>moveSpeed</t>
    <phoneticPr fontId="1" type="noConversion"/>
  </si>
  <si>
    <t>lkk</t>
    <phoneticPr fontId="1" type="noConversion"/>
  </si>
  <si>
    <t>对话</t>
    <phoneticPr fontId="1" type="noConversion"/>
  </si>
  <si>
    <t>对话触发概率</t>
    <phoneticPr fontId="1" type="noConversion"/>
  </si>
  <si>
    <t>conversation</t>
    <phoneticPr fontId="1" type="noConversion"/>
  </si>
  <si>
    <t>possibility</t>
    <phoneticPr fontId="1" type="noConversion"/>
  </si>
  <si>
    <t>对话触发条件</t>
    <phoneticPr fontId="1" type="noConversion"/>
  </si>
  <si>
    <t>condition</t>
    <phoneticPr fontId="1" type="noConversion"/>
  </si>
  <si>
    <t>1,2</t>
    <phoneticPr fontId="1" type="noConversion"/>
  </si>
  <si>
    <t>0.5,0.2</t>
    <phoneticPr fontId="1" type="noConversion"/>
  </si>
  <si>
    <t>"娜娜，我一定会踩着七彩祥云去救你的！","打死你打死你打死你！"</t>
    <phoneticPr fontId="1" type="noConversion"/>
  </si>
  <si>
    <t>"娜娜被大魔王抓走了，快去救她！","相信你一定会打倒大魔王的，加油么么哒！"</t>
    <phoneticPr fontId="1" type="noConversion"/>
  </si>
  <si>
    <t>3,5</t>
    <phoneticPr fontId="1" type="noConversion"/>
  </si>
  <si>
    <t>1,1</t>
    <phoneticPr fontId="1" type="noConversion"/>
  </si>
  <si>
    <t>"价格公道，包您满意~"</t>
    <phoneticPr fontId="1" type="noConversion"/>
  </si>
  <si>
    <t>"吼吼吼~"</t>
    <phoneticPr fontId="1" type="noConversion"/>
  </si>
  <si>
    <t>"吼吼吼吼吼~"</t>
    <phoneticPr fontId="1" type="noConversion"/>
  </si>
  <si>
    <t>"叫你有来无回！"</t>
    <phoneticPr fontId="1" type="noConversion"/>
  </si>
  <si>
    <t>"你对人家好粗暴~"</t>
    <phoneticPr fontId="1" type="noConversion"/>
  </si>
  <si>
    <t>"我很丑可是我很温柔"</t>
    <phoneticPr fontId="1" type="noConversion"/>
  </si>
  <si>
    <t>"娜娜说喊一百句我爱你可以立刻通关！"</t>
    <phoneticPr fontId="1" type="noConversion"/>
  </si>
  <si>
    <t>"哦~用力~~~"</t>
    <phoneticPr fontId="1" type="noConversion"/>
  </si>
  <si>
    <t>"啊啊啊~啊~~~~~！"</t>
    <phoneticPr fontId="1" type="noConversion"/>
  </si>
  <si>
    <t>"来来我们都是怪怪~乖乖乖乖乖乖~~~"</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</si>
  <si>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</si>
  <si>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</si>
  <si>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</si>
  <si>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</si>
  <si>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</si>
  <si>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</si>
  <si>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</si>
  <si>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</si>
  <si>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</si>
  <si>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</si>
  <si>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</si>
  <si>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</si>
  <si>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</si>
  <si>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</si>
  <si>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</si>
  <si>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</si>
  <si>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npc动作</t>
    <phoneticPr fontId="1" type="noConversion"/>
  </si>
  <si>
    <t>npcAction</t>
    <phoneticPr fontId="1" type="noConversion"/>
  </si>
  <si>
    <t>int</t>
    <phoneticPr fontId="1" type="noConversion"/>
  </si>
  <si>
    <t>string</t>
    <phoneticPr fontId="1" type="noConversion"/>
  </si>
  <si>
    <t>string</t>
    <phoneticPr fontId="1" type="noConversion"/>
  </si>
  <si>
    <t>array</t>
    <phoneticPr fontId="1" type="noConversion"/>
  </si>
  <si>
    <t>int</t>
    <phoneticPr fontId="1" type="noConversion"/>
  </si>
  <si>
    <t>list</t>
    <phoneticPr fontId="1" type="noConversion"/>
  </si>
  <si>
    <t>npc默认方向</t>
    <phoneticPr fontId="1" type="noConversion"/>
  </si>
  <si>
    <t>npcdirection</t>
    <phoneticPr fontId="1" type="noConversion"/>
  </si>
  <si>
    <t>师傅</t>
    <phoneticPr fontId="1" type="noConversion"/>
  </si>
  <si>
    <t>\item\item.plist</t>
    <phoneticPr fontId="1" type="noConversion"/>
  </si>
  <si>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</si>
  <si>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</si>
  <si>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</si>
  <si>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</si>
  <si>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</si>
  <si>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</si>
  <si>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</si>
  <si>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</si>
  <si>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</si>
  <si>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</si>
  <si>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</si>
  <si>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</si>
  <si>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</si>
  <si>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</si>
  <si>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</si>
  <si>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</si>
  <si>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</si>
  <si>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</si>
  <si>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</si>
  <si>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</si>
  <si>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</si>
  <si>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</si>
  <si>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</si>
  <si>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</si>
  <si>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</si>
  <si>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</si>
  <si>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</si>
  <si>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</si>
  <si>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动画ID = 角色ID + 动作ID，共五位</t>
    <phoneticPr fontId="1" type="noConversion"/>
  </si>
  <si>
    <t>动作ID：站立、跑步、攻击、受击、死亡按顺序为1、2、3、4、5</t>
    <phoneticPr fontId="1" type="noConversion"/>
  </si>
  <si>
    <t>备注</t>
    <phoneticPr fontId="1" type="noConversion"/>
  </si>
  <si>
    <t>comment</t>
    <phoneticPr fontId="1" type="noConversion"/>
  </si>
  <si>
    <t>stand</t>
    <phoneticPr fontId="1" type="noConversion"/>
  </si>
  <si>
    <t>run</t>
    <phoneticPr fontId="1" type="noConversion"/>
  </si>
  <si>
    <t>hit</t>
    <phoneticPr fontId="1" type="noConversion"/>
  </si>
  <si>
    <t>attack</t>
    <phoneticPr fontId="1" type="noConversion"/>
  </si>
  <si>
    <t>die</t>
    <phoneticPr fontId="1" type="noConversion"/>
  </si>
  <si>
    <t>每个怪物存贮一份自愿，自愿内每个帧动画命名 = 动画ID + 方向编号 + 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</si>
</sst>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x14ac:knownFonts="1">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4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0" xfId="0" applyNumberFormat="1" applyAlignment="1">
      <alignment horizontal="center"/>
    </xf>
    <xf numFmtId="0" fontId="0" fillId="0" borderId="1" xfId="0" applyBorder="1" applyAlignment="1">
      <alignment horizontal="left"/>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xf numFmtId="0" fontId="0" fillId="0" borderId="1" xfId="0" applyNumberFormat="1" applyBorder="1" applyAlignment="1">
      <alignment horizontal="center"/>
    </xf>
    <xf numFmtId="0" fontId="0" fillId="6" borderId="6" xfId="0" applyFill="1" applyBorder="1"/>
    <xf numFmtId="0" fontId="0" fillId="3" borderId="6" xfId="0" applyFill="1" applyBorder="1"/>
    <xf numFmtId="0" fontId="0" fillId="6" borderId="7" xfId="0" applyFill="1" applyBorder="1"/>
    <xf numFmtId="0" fontId="0" fillId="3" borderId="7" xfId="0" applyFill="1" applyBorder="1"/>
    <xf numFmtId="0" fontId="0" fillId="0" borderId="1" xfId="0"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x14ac:dyDescent="0.1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x14ac:dyDescent="0.15">
      <c r="A1" s="1" t="s">
        <v>3</v>
      </c>
    </row>
    <row r="3" spans="1:14" x14ac:dyDescent="0.15">
      <c r="A3" s="2" t="s">
        <v>0</v>
      </c>
      <c r="B3" s="2" t="s">
        <v>1</v>
      </c>
      <c r="C3" s="2">
        <v>1200</v>
      </c>
      <c r="D3" s="2" t="s">
        <v>2</v>
      </c>
      <c r="E3" s="2" t="s">
        <v>18</v>
      </c>
      <c r="F3" s="2">
        <v>2</v>
      </c>
      <c r="G3" s="2" t="s">
        <v>19</v>
      </c>
    </row>
    <row r="5" spans="1:14" x14ac:dyDescent="0.15">
      <c r="A5" s="1" t="s">
        <v>51</v>
      </c>
      <c r="B5" s="1"/>
      <c r="C5" s="1"/>
      <c r="D5" s="1"/>
      <c r="E5" s="1"/>
      <c r="F5" s="1"/>
      <c r="G5" s="1" t="s">
        <v>52</v>
      </c>
      <c r="H5" s="1">
        <v>100</v>
      </c>
      <c r="I5" s="1">
        <v>50</v>
      </c>
      <c r="J5" s="1">
        <f>(H5-I5)*C3/G7</f>
        <v>35950</v>
      </c>
      <c r="K5" s="1"/>
      <c r="L5" s="1"/>
      <c r="M5" s="1"/>
      <c r="N5" s="1"/>
    </row>
    <row r="6" spans="1:14" x14ac:dyDescent="0.15">
      <c r="A6" s="2"/>
      <c r="B6" s="2" t="s">
        <v>14</v>
      </c>
      <c r="C6" s="2" t="s">
        <v>15</v>
      </c>
      <c r="D6" s="2" t="s">
        <v>13</v>
      </c>
      <c r="E6" s="2" t="s">
        <v>10</v>
      </c>
      <c r="F6" s="2" t="s">
        <v>11</v>
      </c>
      <c r="G6" s="2" t="s">
        <v>16</v>
      </c>
      <c r="H6" s="2" t="s">
        <v>5</v>
      </c>
      <c r="I6" s="2" t="s">
        <v>6</v>
      </c>
      <c r="J6" s="2" t="s">
        <v>7</v>
      </c>
      <c r="K6" s="2" t="s">
        <v>8</v>
      </c>
      <c r="L6" s="2" t="s">
        <v>19</v>
      </c>
      <c r="M6" s="2" t="s">
        <v>18</v>
      </c>
      <c r="N6" s="2" t="s">
        <v>20</v>
      </c>
    </row>
    <row r="7" spans="1:14" x14ac:dyDescent="0.15">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x14ac:dyDescent="0.15">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x14ac:dyDescent="0.15">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x14ac:dyDescent="0.15">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x14ac:dyDescent="0.15">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x14ac:dyDescent="0.15">
      <c r="B12" s="6" t="s">
        <v>17</v>
      </c>
      <c r="C12" s="7">
        <f>SUM(C8:C11)</f>
        <v>0.85000000000000009</v>
      </c>
      <c r="D12" s="6">
        <f t="array" ref="D12">SUM(D8:D11*B8:B11)</f>
        <v>600</v>
      </c>
      <c r="I12" s="3"/>
    </row>
    <row r="14" spans="1:14" x14ac:dyDescent="0.15">
      <c r="A14" s="1" t="s">
        <v>21</v>
      </c>
      <c r="B14" s="1" t="s">
        <v>22</v>
      </c>
      <c r="E14" s="1" t="s">
        <v>23</v>
      </c>
    </row>
    <row r="15" spans="1:14" x14ac:dyDescent="0.15">
      <c r="A15" s="2"/>
      <c r="B15" s="2" t="s">
        <v>5</v>
      </c>
      <c r="C15" s="2" t="s">
        <v>6</v>
      </c>
      <c r="D15" s="2" t="s">
        <v>7</v>
      </c>
      <c r="E15" s="2" t="s">
        <v>24</v>
      </c>
      <c r="F15" s="2" t="s">
        <v>25</v>
      </c>
      <c r="G15" s="2" t="s">
        <v>26</v>
      </c>
      <c r="H15" s="2" t="s">
        <v>25</v>
      </c>
      <c r="I15" s="2" t="s">
        <v>27</v>
      </c>
      <c r="J15" s="2" t="s">
        <v>25</v>
      </c>
    </row>
    <row r="16" spans="1:14" x14ac:dyDescent="0.15">
      <c r="A16" t="s">
        <v>33</v>
      </c>
      <c r="B16">
        <v>10</v>
      </c>
      <c r="C16">
        <v>5</v>
      </c>
    </row>
    <row r="17" spans="1:10" x14ac:dyDescent="0.15">
      <c r="A17" t="s">
        <v>34</v>
      </c>
      <c r="B17">
        <v>5</v>
      </c>
      <c r="D17">
        <v>200</v>
      </c>
    </row>
    <row r="18" spans="1:10" x14ac:dyDescent="0.15">
      <c r="A18" t="s">
        <v>35</v>
      </c>
      <c r="C18">
        <v>10</v>
      </c>
      <c r="D18">
        <v>400</v>
      </c>
    </row>
    <row r="19" spans="1:10" x14ac:dyDescent="0.15">
      <c r="A19" t="s">
        <v>36</v>
      </c>
      <c r="B19">
        <v>10</v>
      </c>
      <c r="C19">
        <v>10</v>
      </c>
      <c r="D19">
        <v>120</v>
      </c>
    </row>
    <row r="20" spans="1:10" x14ac:dyDescent="0.15">
      <c r="A20" t="s">
        <v>41</v>
      </c>
      <c r="B20">
        <v>30</v>
      </c>
      <c r="C20">
        <v>15</v>
      </c>
    </row>
    <row r="21" spans="1:10" x14ac:dyDescent="0.15">
      <c r="A21" t="s">
        <v>42</v>
      </c>
      <c r="B21">
        <v>30</v>
      </c>
      <c r="D21">
        <v>600</v>
      </c>
    </row>
    <row r="22" spans="1:10" x14ac:dyDescent="0.15">
      <c r="A22" t="s">
        <v>43</v>
      </c>
      <c r="C22">
        <v>20</v>
      </c>
      <c r="D22">
        <v>800</v>
      </c>
    </row>
    <row r="23" spans="1:10" x14ac:dyDescent="0.15">
      <c r="A23" t="s">
        <v>44</v>
      </c>
      <c r="B23">
        <v>20</v>
      </c>
      <c r="C23">
        <v>20</v>
      </c>
      <c r="D23">
        <v>240</v>
      </c>
    </row>
    <row r="24" spans="1:10" x14ac:dyDescent="0.15">
      <c r="A24" t="s">
        <v>45</v>
      </c>
      <c r="B24">
        <v>50</v>
      </c>
      <c r="C24">
        <v>25</v>
      </c>
    </row>
    <row r="25" spans="1:10" x14ac:dyDescent="0.15">
      <c r="A25" t="s">
        <v>46</v>
      </c>
      <c r="C25">
        <v>25</v>
      </c>
      <c r="D25">
        <v>1000</v>
      </c>
    </row>
    <row r="26" spans="1:10" x14ac:dyDescent="0.15">
      <c r="A26" t="s">
        <v>47</v>
      </c>
      <c r="B26">
        <v>60</v>
      </c>
      <c r="D26">
        <v>1200</v>
      </c>
    </row>
    <row r="27" spans="1:10" x14ac:dyDescent="0.15">
      <c r="A27" t="s">
        <v>48</v>
      </c>
      <c r="B27">
        <v>80</v>
      </c>
    </row>
    <row r="28" spans="1:10" x14ac:dyDescent="0.15">
      <c r="A28" t="s">
        <v>49</v>
      </c>
      <c r="C28">
        <v>40</v>
      </c>
    </row>
    <row r="29" spans="1:10" x14ac:dyDescent="0.15">
      <c r="A29" t="s">
        <v>50</v>
      </c>
      <c r="D29">
        <v>1600</v>
      </c>
    </row>
    <row r="30" spans="1:10" x14ac:dyDescent="0.15">
      <c r="A30" t="s">
        <v>28</v>
      </c>
      <c r="E30">
        <v>1.5</v>
      </c>
      <c r="F30">
        <v>10</v>
      </c>
    </row>
    <row r="31" spans="1:10" x14ac:dyDescent="0.15">
      <c r="A31" t="s">
        <v>29</v>
      </c>
      <c r="G31">
        <v>1.5</v>
      </c>
      <c r="H31">
        <v>10</v>
      </c>
    </row>
    <row r="32" spans="1:10" x14ac:dyDescent="0.15">
      <c r="A32" t="s">
        <v>30</v>
      </c>
      <c r="I32">
        <v>1.5</v>
      </c>
      <c r="J32">
        <v>10</v>
      </c>
    </row>
    <row r="33" spans="1:21" x14ac:dyDescent="0.15">
      <c r="A33" t="s">
        <v>31</v>
      </c>
      <c r="E33">
        <v>0.5</v>
      </c>
      <c r="F33">
        <v>10</v>
      </c>
    </row>
    <row r="34" spans="1:21" x14ac:dyDescent="0.15">
      <c r="A34" t="s">
        <v>32</v>
      </c>
      <c r="G34">
        <v>0.5</v>
      </c>
      <c r="H34">
        <v>10</v>
      </c>
    </row>
    <row r="35" spans="1:21" x14ac:dyDescent="0.15">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x14ac:dyDescent="0.15">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x14ac:dyDescent="0.15">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x14ac:dyDescent="0.15">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x14ac:dyDescent="0.15">
      <c r="C40">
        <f>D38/(B38-C38)</f>
        <v>49.28</v>
      </c>
    </row>
    <row r="42" spans="1:21" x14ac:dyDescent="0.15">
      <c r="A42" s="1" t="s">
        <v>55</v>
      </c>
      <c r="B42" s="1"/>
      <c r="C42" s="1"/>
      <c r="D42" s="1"/>
      <c r="E42" s="1"/>
      <c r="F42" s="1"/>
      <c r="G42" s="1"/>
    </row>
    <row r="43" spans="1:21" x14ac:dyDescent="0.15">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x14ac:dyDescent="0.15">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x14ac:dyDescent="0.15">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x14ac:dyDescent="0.15">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x14ac:dyDescent="0.15">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x14ac:dyDescent="0.15">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x14ac:dyDescent="0.15">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x14ac:dyDescent="0.15">
      <c r="A51" s="1" t="s">
        <v>87</v>
      </c>
      <c r="B51" s="1"/>
      <c r="C51" s="1"/>
      <c r="D51" s="1"/>
      <c r="E51" s="1"/>
      <c r="F51" s="1"/>
      <c r="G51" s="1"/>
    </row>
    <row r="52" spans="1:21" x14ac:dyDescent="0.15">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x14ac:dyDescent="0.15">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x14ac:dyDescent="0.15">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x14ac:dyDescent="0.15">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x14ac:dyDescent="0.15">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x14ac:dyDescent="0.15">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x14ac:dyDescent="0.15">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x14ac:dyDescent="0.15"/>
  <cols>
    <col min="2" max="7" width="12.5" customWidth="1"/>
  </cols>
  <sheetData>
    <row r="2" spans="1:11" x14ac:dyDescent="0.15">
      <c r="A2" s="22"/>
      <c r="B2" s="22" t="s">
        <v>93</v>
      </c>
      <c r="C2" s="23"/>
      <c r="D2" s="23"/>
      <c r="E2" s="23"/>
      <c r="F2" s="23"/>
      <c r="G2" s="23"/>
      <c r="H2" s="22" t="s">
        <v>101</v>
      </c>
      <c r="I2" s="23"/>
      <c r="J2" s="23"/>
      <c r="K2" s="24"/>
    </row>
    <row r="3" spans="1:11" x14ac:dyDescent="0.15">
      <c r="A3" s="37" t="s">
        <v>97</v>
      </c>
      <c r="B3" s="41" t="s">
        <v>94</v>
      </c>
      <c r="C3" s="41"/>
      <c r="D3" s="41"/>
      <c r="E3" s="41"/>
      <c r="F3" s="41"/>
      <c r="G3" s="41"/>
      <c r="H3" s="40" t="s">
        <v>102</v>
      </c>
      <c r="I3" s="40"/>
      <c r="J3" s="40"/>
      <c r="K3" s="40"/>
    </row>
    <row r="4" spans="1:11" x14ac:dyDescent="0.15">
      <c r="A4" s="37"/>
      <c r="B4" s="42"/>
      <c r="C4" s="42"/>
      <c r="D4" s="42"/>
      <c r="E4" s="42"/>
      <c r="F4" s="42"/>
      <c r="G4" s="42"/>
      <c r="H4" s="39"/>
      <c r="I4" s="39"/>
      <c r="J4" s="39"/>
      <c r="K4" s="39"/>
    </row>
    <row r="5" spans="1:11" x14ac:dyDescent="0.15">
      <c r="A5" s="37"/>
      <c r="B5" s="42"/>
      <c r="C5" s="42"/>
      <c r="D5" s="42"/>
      <c r="E5" s="42"/>
      <c r="F5" s="42"/>
      <c r="G5" s="42"/>
      <c r="H5" s="39"/>
      <c r="I5" s="39"/>
      <c r="J5" s="39"/>
      <c r="K5" s="39"/>
    </row>
    <row r="6" spans="1:11" x14ac:dyDescent="0.15">
      <c r="A6" s="37" t="s">
        <v>98</v>
      </c>
      <c r="B6" s="42" t="s">
        <v>103</v>
      </c>
      <c r="C6" s="42"/>
      <c r="D6" s="42"/>
      <c r="E6" s="42"/>
      <c r="F6" s="42"/>
      <c r="G6" s="42"/>
      <c r="H6" s="39" t="s">
        <v>104</v>
      </c>
      <c r="I6" s="39"/>
      <c r="J6" s="39"/>
      <c r="K6" s="39"/>
    </row>
    <row r="7" spans="1:11" ht="13.5" customHeight="1" x14ac:dyDescent="0.15">
      <c r="A7" s="37"/>
      <c r="B7" s="42"/>
      <c r="C7" s="42"/>
      <c r="D7" s="42"/>
      <c r="E7" s="42"/>
      <c r="F7" s="42"/>
      <c r="G7" s="42"/>
      <c r="H7" s="39"/>
      <c r="I7" s="39"/>
      <c r="J7" s="39"/>
      <c r="K7" s="39"/>
    </row>
    <row r="8" spans="1:11" x14ac:dyDescent="0.15">
      <c r="A8" s="37"/>
      <c r="B8" s="42"/>
      <c r="C8" s="42"/>
      <c r="D8" s="42"/>
      <c r="E8" s="42"/>
      <c r="F8" s="42"/>
      <c r="G8" s="42"/>
      <c r="H8" s="39"/>
      <c r="I8" s="39"/>
      <c r="J8" s="39"/>
      <c r="K8" s="39"/>
    </row>
    <row r="9" spans="1:11" x14ac:dyDescent="0.15">
      <c r="A9" s="38" t="s">
        <v>99</v>
      </c>
      <c r="B9" s="42" t="s">
        <v>95</v>
      </c>
      <c r="C9" s="42"/>
      <c r="D9" s="42"/>
      <c r="E9" s="42"/>
      <c r="F9" s="42"/>
      <c r="G9" s="42"/>
      <c r="H9" s="39" t="s">
        <v>105</v>
      </c>
      <c r="I9" s="39"/>
      <c r="J9" s="39"/>
      <c r="K9" s="39"/>
    </row>
    <row r="10" spans="1:11" x14ac:dyDescent="0.15">
      <c r="A10" s="38"/>
      <c r="B10" s="42"/>
      <c r="C10" s="42"/>
      <c r="D10" s="42"/>
      <c r="E10" s="42"/>
      <c r="F10" s="42"/>
      <c r="G10" s="42"/>
      <c r="H10" s="39"/>
      <c r="I10" s="39"/>
      <c r="J10" s="39"/>
      <c r="K10" s="39"/>
    </row>
    <row r="11" spans="1:11" x14ac:dyDescent="0.15">
      <c r="A11" s="38"/>
      <c r="B11" s="42"/>
      <c r="C11" s="42"/>
      <c r="D11" s="42"/>
      <c r="E11" s="42"/>
      <c r="F11" s="42"/>
      <c r="G11" s="42"/>
      <c r="H11" s="39"/>
      <c r="I11" s="39"/>
      <c r="J11" s="39"/>
      <c r="K11" s="39"/>
    </row>
    <row r="12" spans="1:11" x14ac:dyDescent="0.15">
      <c r="A12" s="38"/>
      <c r="B12" s="42"/>
      <c r="C12" s="42"/>
      <c r="D12" s="42"/>
      <c r="E12" s="42"/>
      <c r="F12" s="42"/>
      <c r="G12" s="42"/>
      <c r="H12" s="39"/>
      <c r="I12" s="39"/>
      <c r="J12" s="39"/>
      <c r="K12" s="39"/>
    </row>
    <row r="13" spans="1:11" x14ac:dyDescent="0.15">
      <c r="A13" s="38"/>
      <c r="B13" s="42"/>
      <c r="C13" s="42"/>
      <c r="D13" s="42"/>
      <c r="E13" s="42"/>
      <c r="F13" s="42"/>
      <c r="G13" s="42"/>
      <c r="H13" s="39"/>
      <c r="I13" s="39"/>
      <c r="J13" s="39"/>
      <c r="K13" s="39"/>
    </row>
    <row r="14" spans="1:11" x14ac:dyDescent="0.15">
      <c r="A14" s="38" t="s">
        <v>100</v>
      </c>
      <c r="B14" s="42" t="s">
        <v>96</v>
      </c>
      <c r="C14" s="42"/>
      <c r="D14" s="42"/>
      <c r="E14" s="42"/>
      <c r="F14" s="42"/>
      <c r="G14" s="42"/>
      <c r="H14" s="39" t="s">
        <v>106</v>
      </c>
      <c r="I14" s="39"/>
      <c r="J14" s="39"/>
      <c r="K14" s="39"/>
    </row>
    <row r="15" spans="1:11" x14ac:dyDescent="0.15">
      <c r="A15" s="38"/>
      <c r="B15" s="42"/>
      <c r="C15" s="42"/>
      <c r="D15" s="42"/>
      <c r="E15" s="42"/>
      <c r="F15" s="42"/>
      <c r="G15" s="42"/>
      <c r="H15" s="39"/>
      <c r="I15" s="39"/>
      <c r="J15" s="39"/>
      <c r="K15" s="39"/>
    </row>
    <row r="16" spans="1:11" x14ac:dyDescent="0.15">
      <c r="A16" s="38"/>
      <c r="B16" s="42"/>
      <c r="C16" s="42"/>
      <c r="D16" s="42"/>
      <c r="E16" s="42"/>
      <c r="F16" s="42"/>
      <c r="G16" s="42"/>
      <c r="H16" s="39"/>
      <c r="I16" s="39"/>
      <c r="J16" s="39"/>
      <c r="K16" s="39"/>
    </row>
    <row r="17" spans="1:11" x14ac:dyDescent="0.15">
      <c r="A17" s="38"/>
      <c r="B17" s="42"/>
      <c r="C17" s="42"/>
      <c r="D17" s="42"/>
      <c r="E17" s="42"/>
      <c r="F17" s="42"/>
      <c r="G17" s="42"/>
      <c r="H17" s="39"/>
      <c r="I17" s="39"/>
      <c r="J17" s="39"/>
      <c r="K17" s="39"/>
    </row>
    <row r="18" spans="1:11" x14ac:dyDescent="0.15">
      <c r="A18" s="38"/>
      <c r="B18" s="42"/>
      <c r="C18" s="42"/>
      <c r="D18" s="42"/>
      <c r="E18" s="42"/>
      <c r="F18" s="42"/>
      <c r="G18" s="42"/>
      <c r="H18" s="39"/>
      <c r="I18" s="39"/>
      <c r="J18" s="39"/>
      <c r="K18" s="39"/>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x14ac:dyDescent="0.15"/>
  <sheetData>
    <row r="1" spans="1:13" x14ac:dyDescent="0.15">
      <c r="A1">
        <v>1</v>
      </c>
      <c r="K1" s="25" t="s">
        <v>110</v>
      </c>
      <c r="L1" s="25"/>
      <c r="M1" s="25"/>
    </row>
    <row r="2" spans="1:13" x14ac:dyDescent="0.15">
      <c r="A2">
        <v>1</v>
      </c>
      <c r="K2" s="2" t="s">
        <v>107</v>
      </c>
      <c r="L2" s="2" t="s">
        <v>108</v>
      </c>
      <c r="M2" s="2" t="s">
        <v>109</v>
      </c>
    </row>
    <row r="3" spans="1:13" x14ac:dyDescent="0.15">
      <c r="A3">
        <v>1</v>
      </c>
      <c r="K3">
        <v>0</v>
      </c>
      <c r="L3">
        <v>-22.5</v>
      </c>
      <c r="M3">
        <f>L3+45</f>
        <v>22.5</v>
      </c>
    </row>
    <row r="4" spans="1:13" x14ac:dyDescent="0.15">
      <c r="A4">
        <v>1</v>
      </c>
      <c r="K4">
        <v>1</v>
      </c>
      <c r="L4">
        <f>M3</f>
        <v>22.5</v>
      </c>
      <c r="M4">
        <f t="shared" ref="M4:M10" si="0">L4+45</f>
        <v>67.5</v>
      </c>
    </row>
    <row r="5" spans="1:13" x14ac:dyDescent="0.15">
      <c r="A5">
        <v>1</v>
      </c>
      <c r="K5">
        <v>2</v>
      </c>
      <c r="L5">
        <f t="shared" ref="L5:L10" si="1">M4</f>
        <v>67.5</v>
      </c>
      <c r="M5">
        <f t="shared" si="0"/>
        <v>112.5</v>
      </c>
    </row>
    <row r="6" spans="1:13" x14ac:dyDescent="0.15">
      <c r="A6">
        <v>1</v>
      </c>
      <c r="K6">
        <v>3</v>
      </c>
      <c r="L6">
        <f t="shared" si="1"/>
        <v>112.5</v>
      </c>
      <c r="M6">
        <f t="shared" si="0"/>
        <v>157.5</v>
      </c>
    </row>
    <row r="7" spans="1:13" x14ac:dyDescent="0.15">
      <c r="A7">
        <v>1</v>
      </c>
      <c r="K7">
        <v>4</v>
      </c>
      <c r="L7">
        <f t="shared" si="1"/>
        <v>157.5</v>
      </c>
      <c r="M7">
        <f t="shared" si="0"/>
        <v>202.5</v>
      </c>
    </row>
    <row r="8" spans="1:13" x14ac:dyDescent="0.15">
      <c r="A8">
        <v>1</v>
      </c>
      <c r="K8">
        <v>5</v>
      </c>
      <c r="L8">
        <f t="shared" si="1"/>
        <v>202.5</v>
      </c>
      <c r="M8">
        <f t="shared" si="0"/>
        <v>247.5</v>
      </c>
    </row>
    <row r="9" spans="1:13" x14ac:dyDescent="0.15">
      <c r="A9">
        <v>1</v>
      </c>
      <c r="K9">
        <v>6</v>
      </c>
      <c r="L9">
        <f t="shared" si="1"/>
        <v>247.5</v>
      </c>
      <c r="M9">
        <f t="shared" si="0"/>
        <v>292.5</v>
      </c>
    </row>
    <row r="10" spans="1:13" x14ac:dyDescent="0.15">
      <c r="A10">
        <v>1</v>
      </c>
      <c r="K10">
        <v>7</v>
      </c>
      <c r="L10">
        <f t="shared" si="1"/>
        <v>292.5</v>
      </c>
      <c r="M10">
        <f t="shared" si="0"/>
        <v>337.5</v>
      </c>
    </row>
    <row r="11" spans="1:13" x14ac:dyDescent="0.15">
      <c r="A11">
        <v>1</v>
      </c>
    </row>
    <row r="12" spans="1:13" x14ac:dyDescent="0.15">
      <c r="A12">
        <v>1</v>
      </c>
      <c r="K12" s="25" t="s">
        <v>111</v>
      </c>
      <c r="L12" s="25"/>
      <c r="M12" s="25"/>
    </row>
    <row r="13" spans="1:13" x14ac:dyDescent="0.15">
      <c r="A13">
        <v>1</v>
      </c>
      <c r="K13" s="2" t="s">
        <v>107</v>
      </c>
      <c r="L13" s="2" t="s">
        <v>108</v>
      </c>
      <c r="M13" s="2" t="s">
        <v>109</v>
      </c>
    </row>
    <row r="14" spans="1:13" x14ac:dyDescent="0.15">
      <c r="A14">
        <v>1</v>
      </c>
      <c r="K14">
        <v>0</v>
      </c>
      <c r="L14">
        <v>0</v>
      </c>
      <c r="M14">
        <f>L14+90</f>
        <v>90</v>
      </c>
    </row>
    <row r="15" spans="1:13" x14ac:dyDescent="0.15">
      <c r="A15">
        <v>1</v>
      </c>
      <c r="K15">
        <v>1</v>
      </c>
      <c r="L15">
        <f>M14</f>
        <v>90</v>
      </c>
      <c r="M15">
        <f t="shared" ref="M15:M17" si="2">L15+90</f>
        <v>180</v>
      </c>
    </row>
    <row r="16" spans="1:13" x14ac:dyDescent="0.15">
      <c r="A16">
        <v>1</v>
      </c>
      <c r="K16">
        <v>2</v>
      </c>
      <c r="L16">
        <f t="shared" ref="L16:L17" si="3">M15</f>
        <v>180</v>
      </c>
      <c r="M16">
        <f t="shared" si="2"/>
        <v>270</v>
      </c>
    </row>
    <row r="17" spans="11:13" x14ac:dyDescent="0.15">
      <c r="K17">
        <v>3</v>
      </c>
      <c r="L17">
        <f t="shared" si="3"/>
        <v>270</v>
      </c>
      <c r="M17">
        <f t="shared" si="2"/>
        <v>360</v>
      </c>
    </row>
    <row r="19" spans="11:13" x14ac:dyDescent="0.15">
      <c r="K19" s="25" t="s">
        <v>112</v>
      </c>
      <c r="L19" s="25"/>
      <c r="M19" s="25"/>
    </row>
    <row r="20" spans="11:13" x14ac:dyDescent="0.15">
      <c r="K20" s="2" t="s">
        <v>107</v>
      </c>
      <c r="L20" s="2" t="s">
        <v>108</v>
      </c>
      <c r="M20" s="2" t="s">
        <v>109</v>
      </c>
    </row>
    <row r="21" spans="11:13" x14ac:dyDescent="0.15">
      <c r="K21">
        <v>0</v>
      </c>
      <c r="L21">
        <v>0</v>
      </c>
      <c r="M21">
        <v>1</v>
      </c>
    </row>
    <row r="22" spans="11:13" x14ac:dyDescent="0.15">
      <c r="K22">
        <v>1</v>
      </c>
      <c r="L22">
        <v>2</v>
      </c>
      <c r="M22">
        <v>3</v>
      </c>
    </row>
    <row r="23" spans="11:13" x14ac:dyDescent="0.15">
      <c r="K23">
        <v>2</v>
      </c>
      <c r="L23">
        <v>4</v>
      </c>
      <c r="M23">
        <v>5</v>
      </c>
    </row>
    <row r="24" spans="11:13" x14ac:dyDescent="0.15">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x14ac:dyDescent="0.15"/>
  <cols>
    <col min="1" max="1" width="10.75" customWidth="1"/>
    <col min="2" max="2" width="11.625" customWidth="1"/>
    <col min="3" max="3" width="11.875" customWidth="1"/>
    <col min="4" max="4" width="17.5" customWidth="1"/>
    <col min="5" max="5" width="90" customWidth="1"/>
  </cols>
  <sheetData>
    <row r="2" spans="1:5" s="26" customFormat="1" ht="20.25" customHeight="1" x14ac:dyDescent="0.15">
      <c r="A2" s="27" t="s">
        <v>152</v>
      </c>
      <c r="B2" s="27" t="s">
        <v>121</v>
      </c>
      <c r="C2" s="27" t="s">
        <v>148</v>
      </c>
      <c r="D2" s="27" t="s">
        <v>124</v>
      </c>
      <c r="E2" s="27" t="s">
        <v>122</v>
      </c>
    </row>
    <row r="3" spans="1:5" ht="20.25" customHeight="1" x14ac:dyDescent="0.15">
      <c r="A3" s="28">
        <v>1</v>
      </c>
      <c r="B3" s="28" t="s">
        <v>113</v>
      </c>
      <c r="C3" s="28" t="s">
        <v>113</v>
      </c>
      <c r="D3" s="28" t="s">
        <v>151</v>
      </c>
      <c r="E3" s="29" t="s">
        <v>120</v>
      </c>
    </row>
    <row r="4" spans="1:5" ht="20.25" customHeight="1" x14ac:dyDescent="0.15">
      <c r="A4" s="28">
        <v>2</v>
      </c>
      <c r="B4" s="28" t="s">
        <v>126</v>
      </c>
      <c r="C4" s="28" t="s">
        <v>126</v>
      </c>
      <c r="D4" s="28"/>
      <c r="E4" s="29" t="s">
        <v>127</v>
      </c>
    </row>
    <row r="5" spans="1:5" ht="20.25" customHeight="1" x14ac:dyDescent="0.15">
      <c r="A5" s="28">
        <v>3</v>
      </c>
      <c r="B5" s="28" t="s">
        <v>114</v>
      </c>
      <c r="C5" s="28" t="s">
        <v>117</v>
      </c>
      <c r="E5" s="29" t="s">
        <v>119</v>
      </c>
    </row>
    <row r="6" spans="1:5" ht="20.25" customHeight="1" x14ac:dyDescent="0.15">
      <c r="A6" s="28">
        <v>4</v>
      </c>
      <c r="B6" s="28" t="s">
        <v>116</v>
      </c>
      <c r="C6" s="28" t="s">
        <v>118</v>
      </c>
      <c r="D6" s="28" t="s">
        <v>149</v>
      </c>
      <c r="E6" s="29" t="s">
        <v>125</v>
      </c>
    </row>
    <row r="7" spans="1:5" ht="22.5" customHeight="1" x14ac:dyDescent="0.15">
      <c r="A7" s="28">
        <v>5</v>
      </c>
      <c r="B7" s="28" t="s">
        <v>123</v>
      </c>
      <c r="C7" s="28" t="s">
        <v>150</v>
      </c>
      <c r="D7" s="28" t="s">
        <v>149</v>
      </c>
      <c r="E7" s="29" t="s">
        <v>146</v>
      </c>
    </row>
    <row r="8" spans="1:5" ht="21.75" customHeight="1" x14ac:dyDescent="0.15"/>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Q26"/>
  <sheetViews>
    <sheetView tabSelected="1" workbookViewId="0">
      <selection activeCell="H3" sqref="H3"/>
    </sheetView>
  </sheetViews>
  <sheetFormatPr defaultRowHeight="13.5" x14ac:dyDescent="0.15"/>
  <cols>
    <col min="1" max="1" width="11" style="35" customWidth="1"/>
    <col min="2" max="2" width="9.375" style="26" customWidth="1"/>
    <col min="3" max="3" width="11" style="26" customWidth="1"/>
    <col min="4" max="4" width="8.125" style="26" customWidth="1"/>
    <col min="5" max="5" width="9.5" style="26" customWidth="1"/>
    <col min="6" max="6" width="8.375" customWidth="1"/>
    <col min="7" max="11" width="4.75" customWidth="1"/>
    <col min="12" max="12" width="3.875" customWidth="1"/>
    <col min="14" max="14" width="11.25" customWidth="1"/>
    <col min="15" max="15" width="21.75" customWidth="1"/>
    <col min="16" max="16" width="17.875" customWidth="1"/>
    <col min="17" max="17" width="12.375" customWidth="1"/>
  </cols>
  <sheetData>
    <row r="6" spans="1:17" s="3" customFormat="1" x14ac:dyDescent="0.15">
      <c r="A6" s="33" t="s">
        <v>167</v>
      </c>
      <c r="B6" s="32" t="s">
        <v>170</v>
      </c>
      <c r="C6" s="32" t="s">
        <v>115</v>
      </c>
      <c r="D6" s="32" t="s">
        <v>168</v>
      </c>
      <c r="E6" s="32" t="s">
        <v>171</v>
      </c>
      <c r="F6" s="30" t="s">
        <v>172</v>
      </c>
      <c r="G6" s="30" t="s">
        <v>173</v>
      </c>
      <c r="H6" s="30" t="s">
        <v>174</v>
      </c>
      <c r="I6" s="30" t="s">
        <v>175</v>
      </c>
      <c r="J6" s="30" t="s">
        <v>177</v>
      </c>
      <c r="K6" s="30" t="s">
        <v>179</v>
      </c>
      <c r="L6" s="30" t="s">
        <v>180</v>
      </c>
      <c r="M6" s="30" t="s">
        <v>230</v>
      </c>
      <c r="N6" s="30" t="s">
        <v>238</v>
      </c>
      <c r="O6" s="30" t="s">
        <v>192</v>
      </c>
      <c r="P6" s="30" t="s">
        <v>196</v>
      </c>
      <c r="Q6" s="30" t="s">
        <v>193</v>
      </c>
    </row>
    <row r="7" spans="1:17" s="3" customFormat="1" x14ac:dyDescent="0.15">
      <c r="A7" s="34" t="s">
        <v>128</v>
      </c>
      <c r="B7" s="27" t="s">
        <v>181</v>
      </c>
      <c r="C7" s="27" t="s">
        <v>166</v>
      </c>
      <c r="D7" s="27" t="s">
        <v>169</v>
      </c>
      <c r="E7" s="27" t="s">
        <v>182</v>
      </c>
      <c r="F7" s="31" t="s">
        <v>183</v>
      </c>
      <c r="G7" s="31" t="s">
        <v>184</v>
      </c>
      <c r="H7" s="31" t="s">
        <v>185</v>
      </c>
      <c r="I7" s="31" t="s">
        <v>186</v>
      </c>
      <c r="J7" s="31" t="s">
        <v>188</v>
      </c>
      <c r="K7" s="31" t="s">
        <v>189</v>
      </c>
      <c r="L7" s="31" t="s">
        <v>190</v>
      </c>
      <c r="M7" s="31" t="s">
        <v>231</v>
      </c>
      <c r="N7" s="31" t="s">
        <v>239</v>
      </c>
      <c r="O7" s="31" t="s">
        <v>194</v>
      </c>
      <c r="P7" s="31" t="s">
        <v>197</v>
      </c>
      <c r="Q7" s="31" t="s">
        <v>195</v>
      </c>
    </row>
    <row r="8" spans="1:17" s="3" customFormat="1" x14ac:dyDescent="0.15">
      <c r="A8" s="34" t="s">
        <v>232</v>
      </c>
      <c r="B8" s="27" t="s">
        <v>233</v>
      </c>
      <c r="C8" s="27" t="s">
        <v>234</v>
      </c>
      <c r="D8" s="27" t="s">
        <v>232</v>
      </c>
      <c r="E8" s="27" t="s">
        <v>233</v>
      </c>
      <c r="F8" s="31" t="s">
        <v>235</v>
      </c>
      <c r="G8" s="31" t="s">
        <v>236</v>
      </c>
      <c r="H8" s="31" t="s">
        <v>232</v>
      </c>
      <c r="I8" s="31" t="s">
        <v>232</v>
      </c>
      <c r="J8" s="31" t="s">
        <v>232</v>
      </c>
      <c r="K8" s="31" t="s">
        <v>232</v>
      </c>
      <c r="L8" s="31" t="s">
        <v>232</v>
      </c>
      <c r="M8" s="31" t="s">
        <v>232</v>
      </c>
      <c r="N8" s="31" t="s">
        <v>232</v>
      </c>
      <c r="O8" s="31" t="s">
        <v>233</v>
      </c>
      <c r="P8" s="31" t="s">
        <v>237</v>
      </c>
      <c r="Q8" s="31" t="s">
        <v>237</v>
      </c>
    </row>
    <row r="9" spans="1:17" x14ac:dyDescent="0.15">
      <c r="A9" s="43">
        <v>1000</v>
      </c>
      <c r="B9" s="28" t="s">
        <v>191</v>
      </c>
      <c r="C9" s="28" t="s">
        <v>129</v>
      </c>
      <c r="D9" s="28">
        <v>1</v>
      </c>
      <c r="E9" s="28"/>
      <c r="F9" s="29"/>
      <c r="G9" s="29">
        <v>30</v>
      </c>
      <c r="H9" s="29">
        <v>10</v>
      </c>
      <c r="I9" s="29">
        <v>100</v>
      </c>
      <c r="J9" s="29">
        <v>20</v>
      </c>
      <c r="K9" s="29">
        <v>10</v>
      </c>
      <c r="L9" s="29">
        <v>2</v>
      </c>
      <c r="M9" s="29"/>
      <c r="N9" s="29"/>
      <c r="O9" s="29" t="s">
        <v>200</v>
      </c>
      <c r="P9" s="29" t="s">
        <v>198</v>
      </c>
      <c r="Q9" s="29" t="s">
        <v>199</v>
      </c>
    </row>
    <row r="10" spans="1:17" x14ac:dyDescent="0.15">
      <c r="A10" s="43">
        <v>2000</v>
      </c>
      <c r="B10" s="28" t="s">
        <v>229</v>
      </c>
      <c r="C10" s="28" t="s">
        <v>229</v>
      </c>
      <c r="D10" s="28">
        <v>2</v>
      </c>
      <c r="E10" s="28"/>
      <c r="F10" s="29"/>
      <c r="G10" s="29">
        <v>10</v>
      </c>
      <c r="H10" s="29">
        <v>10</v>
      </c>
      <c r="I10" s="29">
        <v>10</v>
      </c>
      <c r="J10" s="29">
        <v>10</v>
      </c>
      <c r="K10" s="29">
        <v>10</v>
      </c>
      <c r="L10" s="29">
        <v>2</v>
      </c>
      <c r="M10" s="29">
        <v>2001</v>
      </c>
      <c r="N10" s="29">
        <v>2</v>
      </c>
      <c r="O10" s="29" t="s">
        <v>201</v>
      </c>
      <c r="P10" s="29" t="s">
        <v>202</v>
      </c>
      <c r="Q10" s="29" t="s">
        <v>203</v>
      </c>
    </row>
    <row r="11" spans="1:17" x14ac:dyDescent="0.15">
      <c r="A11" s="43">
        <v>2001</v>
      </c>
      <c r="B11" s="28" t="s">
        <v>147</v>
      </c>
      <c r="C11" s="28" t="s">
        <v>147</v>
      </c>
      <c r="D11" s="28">
        <v>2</v>
      </c>
      <c r="E11" s="28"/>
      <c r="F11" s="29"/>
      <c r="G11" s="29">
        <v>10</v>
      </c>
      <c r="H11" s="29">
        <v>10</v>
      </c>
      <c r="I11" s="29">
        <v>10</v>
      </c>
      <c r="J11" s="29">
        <v>10</v>
      </c>
      <c r="K11" s="29">
        <v>10</v>
      </c>
      <c r="L11" s="29">
        <v>2</v>
      </c>
      <c r="M11" s="29"/>
      <c r="N11" s="29"/>
      <c r="O11" s="29" t="s">
        <v>204</v>
      </c>
      <c r="P11" s="29">
        <v>3</v>
      </c>
      <c r="Q11" s="29">
        <v>0.3</v>
      </c>
    </row>
    <row r="12" spans="1:17" x14ac:dyDescent="0.15">
      <c r="A12" s="43">
        <v>2002</v>
      </c>
      <c r="B12" s="28" t="s">
        <v>240</v>
      </c>
      <c r="C12" s="28" t="s">
        <v>240</v>
      </c>
      <c r="D12" s="28">
        <v>2</v>
      </c>
      <c r="E12" s="28"/>
      <c r="F12" s="29"/>
      <c r="G12" s="29"/>
      <c r="H12" s="29"/>
      <c r="I12" s="29"/>
      <c r="J12" s="29"/>
      <c r="K12" s="29"/>
      <c r="L12" s="29"/>
      <c r="M12" s="29"/>
      <c r="N12" s="29"/>
      <c r="O12" s="29"/>
      <c r="P12" s="29"/>
      <c r="Q12" s="29"/>
    </row>
    <row r="13" spans="1:17" x14ac:dyDescent="0.15">
      <c r="A13" s="43">
        <v>3000</v>
      </c>
      <c r="B13" s="28" t="s">
        <v>255</v>
      </c>
      <c r="C13" s="28" t="s">
        <v>242</v>
      </c>
      <c r="D13" s="28">
        <v>3</v>
      </c>
      <c r="E13" s="28"/>
      <c r="F13" s="29"/>
      <c r="G13" s="29">
        <v>12</v>
      </c>
      <c r="H13" s="29">
        <v>5</v>
      </c>
      <c r="I13" s="29">
        <v>100</v>
      </c>
      <c r="J13" s="29">
        <v>11</v>
      </c>
      <c r="K13" s="29">
        <v>10</v>
      </c>
      <c r="L13" s="29"/>
      <c r="M13" s="29"/>
      <c r="N13" s="29"/>
      <c r="O13" s="29" t="s">
        <v>205</v>
      </c>
      <c r="P13" s="29">
        <v>2</v>
      </c>
      <c r="Q13" s="29">
        <v>0.1</v>
      </c>
    </row>
    <row r="14" spans="1:17" x14ac:dyDescent="0.15">
      <c r="A14" s="43">
        <v>3001</v>
      </c>
      <c r="B14" s="28" t="s">
        <v>262</v>
      </c>
      <c r="C14" s="28" t="s">
        <v>243</v>
      </c>
      <c r="D14" s="28">
        <v>3</v>
      </c>
      <c r="E14" s="28"/>
      <c r="F14" s="29"/>
      <c r="G14" s="29">
        <v>16</v>
      </c>
      <c r="H14" s="29">
        <v>10</v>
      </c>
      <c r="I14" s="29">
        <v>100</v>
      </c>
      <c r="J14" s="29">
        <v>12</v>
      </c>
      <c r="K14" s="29">
        <v>15</v>
      </c>
      <c r="L14" s="29"/>
      <c r="M14" s="29"/>
      <c r="N14" s="29"/>
      <c r="O14" s="29" t="s">
        <v>205</v>
      </c>
      <c r="P14" s="29">
        <v>2</v>
      </c>
      <c r="Q14" s="29">
        <v>0.1</v>
      </c>
    </row>
    <row r="15" spans="1:17" x14ac:dyDescent="0.15">
      <c r="A15" s="43">
        <v>3002</v>
      </c>
      <c r="B15" s="28" t="s">
        <v>265</v>
      </c>
      <c r="C15" s="28" t="s">
        <v>244</v>
      </c>
      <c r="D15" s="28">
        <v>3</v>
      </c>
      <c r="E15" s="28"/>
      <c r="F15" s="29"/>
      <c r="G15" s="29">
        <v>25</v>
      </c>
      <c r="H15" s="29">
        <v>15</v>
      </c>
      <c r="I15" s="29">
        <v>120</v>
      </c>
      <c r="J15" s="29">
        <v>13</v>
      </c>
      <c r="K15" s="29">
        <v>20</v>
      </c>
      <c r="L15" s="29"/>
      <c r="M15" s="29"/>
      <c r="N15" s="29"/>
      <c r="O15" s="29" t="s">
        <v>210</v>
      </c>
      <c r="P15" s="29">
        <v>2</v>
      </c>
      <c r="Q15" s="29">
        <v>0.3</v>
      </c>
    </row>
    <row r="16" spans="1:17" x14ac:dyDescent="0.15">
      <c r="A16" s="43">
        <v>3003</v>
      </c>
      <c r="B16" s="28" t="s">
        <v>266</v>
      </c>
      <c r="C16" s="28" t="s">
        <v>245</v>
      </c>
      <c r="D16" s="28">
        <v>3</v>
      </c>
      <c r="E16" s="28"/>
      <c r="F16" s="29"/>
      <c r="G16" s="29">
        <v>32</v>
      </c>
      <c r="H16" s="29">
        <v>20</v>
      </c>
      <c r="I16" s="29">
        <v>120</v>
      </c>
      <c r="J16" s="29">
        <v>14</v>
      </c>
      <c r="K16" s="29">
        <v>25</v>
      </c>
      <c r="L16" s="29"/>
      <c r="M16" s="29"/>
      <c r="N16" s="29"/>
      <c r="O16" s="29" t="s">
        <v>206</v>
      </c>
      <c r="P16" s="29">
        <v>2</v>
      </c>
      <c r="Q16" s="29">
        <v>0.1</v>
      </c>
    </row>
    <row r="17" spans="1:17" x14ac:dyDescent="0.15">
      <c r="A17" s="43">
        <v>3004</v>
      </c>
      <c r="B17" s="28" t="s">
        <v>263</v>
      </c>
      <c r="C17" s="28" t="s">
        <v>246</v>
      </c>
      <c r="D17" s="28">
        <v>3</v>
      </c>
      <c r="E17" s="28"/>
      <c r="F17" s="29"/>
      <c r="G17" s="29">
        <v>45</v>
      </c>
      <c r="H17" s="29">
        <v>25</v>
      </c>
      <c r="I17" s="29">
        <v>150</v>
      </c>
      <c r="J17" s="29">
        <v>15</v>
      </c>
      <c r="K17" s="29">
        <v>30</v>
      </c>
      <c r="L17" s="29"/>
      <c r="M17" s="29"/>
      <c r="N17" s="29"/>
      <c r="O17" s="29" t="s">
        <v>206</v>
      </c>
      <c r="P17" s="29">
        <v>2</v>
      </c>
      <c r="Q17" s="29">
        <v>0.1</v>
      </c>
    </row>
    <row r="18" spans="1:17" x14ac:dyDescent="0.15">
      <c r="A18" s="43">
        <v>3005</v>
      </c>
      <c r="B18" s="28" t="s">
        <v>261</v>
      </c>
      <c r="C18" s="28" t="s">
        <v>247</v>
      </c>
      <c r="D18" s="28">
        <v>3</v>
      </c>
      <c r="E18" s="28"/>
      <c r="F18" s="29"/>
      <c r="G18" s="29">
        <v>63</v>
      </c>
      <c r="H18" s="29">
        <v>30</v>
      </c>
      <c r="I18" s="29">
        <v>150</v>
      </c>
      <c r="J18" s="29">
        <v>16</v>
      </c>
      <c r="K18" s="29">
        <v>35</v>
      </c>
      <c r="L18" s="29"/>
      <c r="M18" s="29"/>
      <c r="N18" s="29"/>
      <c r="O18" s="29" t="s">
        <v>207</v>
      </c>
      <c r="P18" s="29">
        <v>2</v>
      </c>
      <c r="Q18" s="29">
        <v>0.2</v>
      </c>
    </row>
    <row r="19" spans="1:17" x14ac:dyDescent="0.15">
      <c r="A19" s="43">
        <v>3006</v>
      </c>
      <c r="B19" s="28" t="s">
        <v>267</v>
      </c>
      <c r="C19" s="28" t="s">
        <v>248</v>
      </c>
      <c r="D19" s="28">
        <v>3</v>
      </c>
      <c r="E19" s="28"/>
      <c r="F19" s="29"/>
      <c r="G19" s="29">
        <v>85</v>
      </c>
      <c r="H19" s="29">
        <v>35</v>
      </c>
      <c r="I19" s="29">
        <v>200</v>
      </c>
      <c r="J19" s="29">
        <v>17</v>
      </c>
      <c r="K19" s="29">
        <v>40</v>
      </c>
      <c r="L19" s="29"/>
      <c r="M19" s="29"/>
      <c r="N19" s="29"/>
      <c r="O19" s="29" t="s">
        <v>208</v>
      </c>
      <c r="P19" s="29">
        <v>4</v>
      </c>
      <c r="Q19" s="29">
        <v>0.2</v>
      </c>
    </row>
    <row r="20" spans="1:17" x14ac:dyDescent="0.15">
      <c r="A20" s="43">
        <v>3007</v>
      </c>
      <c r="B20" s="28" t="s">
        <v>259</v>
      </c>
      <c r="C20" s="28" t="s">
        <v>249</v>
      </c>
      <c r="D20" s="28">
        <v>3</v>
      </c>
      <c r="E20" s="28"/>
      <c r="F20" s="29"/>
      <c r="G20" s="29">
        <v>110</v>
      </c>
      <c r="H20" s="29">
        <v>40</v>
      </c>
      <c r="I20" s="29">
        <v>200</v>
      </c>
      <c r="J20" s="29">
        <v>18</v>
      </c>
      <c r="K20" s="29">
        <v>45</v>
      </c>
      <c r="L20" s="29"/>
      <c r="M20" s="29"/>
      <c r="N20" s="29"/>
      <c r="O20" s="29" t="s">
        <v>209</v>
      </c>
      <c r="P20" s="29">
        <v>2</v>
      </c>
      <c r="Q20" s="29">
        <v>0.2</v>
      </c>
    </row>
    <row r="21" spans="1:17" x14ac:dyDescent="0.15">
      <c r="A21" s="43">
        <v>3008</v>
      </c>
      <c r="B21" s="28" t="s">
        <v>260</v>
      </c>
      <c r="C21" s="28" t="s">
        <v>250</v>
      </c>
      <c r="D21" s="28">
        <v>3</v>
      </c>
      <c r="E21" s="28"/>
      <c r="F21" s="29"/>
      <c r="G21" s="29">
        <v>135</v>
      </c>
      <c r="H21" s="29">
        <v>45</v>
      </c>
      <c r="I21" s="29">
        <v>250</v>
      </c>
      <c r="J21" s="29">
        <v>19</v>
      </c>
      <c r="K21" s="29">
        <v>50</v>
      </c>
      <c r="L21" s="29"/>
      <c r="M21" s="29"/>
      <c r="N21" s="29"/>
      <c r="O21" s="29" t="s">
        <v>210</v>
      </c>
      <c r="P21" s="29">
        <v>2</v>
      </c>
      <c r="Q21" s="29">
        <v>0.2</v>
      </c>
    </row>
    <row r="22" spans="1:17" x14ac:dyDescent="0.15">
      <c r="A22" s="43">
        <v>3009</v>
      </c>
      <c r="B22" s="28" t="s">
        <v>268</v>
      </c>
      <c r="C22" s="28" t="s">
        <v>251</v>
      </c>
      <c r="D22" s="28">
        <v>3</v>
      </c>
      <c r="E22" s="28"/>
      <c r="F22" s="29"/>
      <c r="G22" s="29">
        <v>170</v>
      </c>
      <c r="H22" s="29">
        <v>50</v>
      </c>
      <c r="I22" s="29">
        <v>250</v>
      </c>
      <c r="J22" s="29">
        <v>20</v>
      </c>
      <c r="K22" s="29">
        <v>55</v>
      </c>
      <c r="L22" s="29"/>
      <c r="M22" s="29"/>
      <c r="N22" s="29"/>
      <c r="O22" s="29" t="s">
        <v>211</v>
      </c>
      <c r="P22" s="29">
        <v>2</v>
      </c>
      <c r="Q22" s="29">
        <v>0.2</v>
      </c>
    </row>
    <row r="23" spans="1:17" x14ac:dyDescent="0.15">
      <c r="A23" s="43">
        <v>3010</v>
      </c>
      <c r="B23" s="28" t="s">
        <v>269</v>
      </c>
      <c r="C23" s="28" t="s">
        <v>252</v>
      </c>
      <c r="D23" s="28">
        <v>3</v>
      </c>
      <c r="E23" s="28"/>
      <c r="F23" s="29"/>
      <c r="G23" s="29">
        <v>200</v>
      </c>
      <c r="H23" s="29">
        <v>55</v>
      </c>
      <c r="I23" s="29">
        <v>300</v>
      </c>
      <c r="J23" s="29">
        <v>21</v>
      </c>
      <c r="K23" s="29">
        <v>60</v>
      </c>
      <c r="L23" s="29"/>
      <c r="M23" s="29"/>
      <c r="N23" s="29"/>
      <c r="O23" s="29" t="s">
        <v>212</v>
      </c>
      <c r="P23" s="29">
        <v>2</v>
      </c>
      <c r="Q23" s="29">
        <v>0.2</v>
      </c>
    </row>
    <row r="24" spans="1:17" x14ac:dyDescent="0.15">
      <c r="A24" s="43">
        <v>3011</v>
      </c>
      <c r="B24" s="26" t="s">
        <v>264</v>
      </c>
      <c r="C24" s="28" t="s">
        <v>253</v>
      </c>
      <c r="D24" s="28">
        <v>3</v>
      </c>
      <c r="E24" s="28"/>
      <c r="F24" s="29"/>
      <c r="G24" s="29">
        <v>250</v>
      </c>
      <c r="H24" s="29">
        <v>60</v>
      </c>
      <c r="I24" s="29">
        <v>400</v>
      </c>
      <c r="J24" s="29">
        <v>22</v>
      </c>
      <c r="K24" s="29">
        <v>65</v>
      </c>
      <c r="L24" s="29"/>
      <c r="M24" s="29"/>
      <c r="N24" s="29"/>
      <c r="O24" s="29" t="s">
        <v>213</v>
      </c>
      <c r="P24" s="29">
        <v>2</v>
      </c>
      <c r="Q24" s="29">
        <v>0.2</v>
      </c>
    </row>
    <row r="25" spans="1:17" x14ac:dyDescent="0.15">
      <c r="A25" s="43">
        <v>3012</v>
      </c>
      <c r="B25" s="28" t="s">
        <v>258</v>
      </c>
      <c r="C25" s="28" t="s">
        <v>254</v>
      </c>
      <c r="D25" s="28">
        <v>3</v>
      </c>
      <c r="E25" s="28"/>
      <c r="F25" s="29"/>
      <c r="G25" s="29">
        <v>300</v>
      </c>
      <c r="H25" s="29">
        <v>65</v>
      </c>
      <c r="I25" s="29">
        <v>500</v>
      </c>
      <c r="J25" s="29">
        <v>23</v>
      </c>
      <c r="K25" s="29">
        <v>70</v>
      </c>
      <c r="L25" s="29"/>
      <c r="M25" s="29"/>
      <c r="N25" s="29"/>
      <c r="O25" s="29" t="s">
        <v>212</v>
      </c>
      <c r="P25" s="29">
        <v>2</v>
      </c>
      <c r="Q25" s="29">
        <v>0.2</v>
      </c>
    </row>
    <row r="26" spans="1:17" x14ac:dyDescent="0.15">
      <c r="A26" s="43">
        <v>3013</v>
      </c>
      <c r="B26" s="28" t="s">
        <v>257</v>
      </c>
      <c r="C26" s="28" t="s">
        <v>256</v>
      </c>
      <c r="D26" s="28">
        <v>3</v>
      </c>
      <c r="E26" s="28"/>
      <c r="F26" s="29"/>
      <c r="G26" s="29">
        <v>300</v>
      </c>
      <c r="H26" s="29">
        <v>65</v>
      </c>
      <c r="I26" s="29">
        <v>500</v>
      </c>
      <c r="J26" s="29">
        <v>23</v>
      </c>
      <c r="K26" s="29">
        <v>70</v>
      </c>
      <c r="L26" s="29"/>
      <c r="M26" s="29"/>
      <c r="N26" s="29"/>
      <c r="O26" s="29" t="s">
        <v>212</v>
      </c>
      <c r="P26" s="29">
        <v>2</v>
      </c>
      <c r="Q26" s="29">
        <v>0.2</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workbookViewId="0">
      <selection activeCell="A14" sqref="A14"/>
    </sheetView>
  </sheetViews>
  <sheetFormatPr defaultRowHeight="13.5" x14ac:dyDescent="0.15"/>
  <cols>
    <col min="3" max="3" width="21.5" customWidth="1"/>
  </cols>
  <sheetData>
    <row r="4" spans="1:11" x14ac:dyDescent="0.15">
      <c r="A4" s="32" t="s">
        <v>165</v>
      </c>
      <c r="B4" s="32" t="s">
        <v>131</v>
      </c>
      <c r="C4" s="32" t="s">
        <v>228</v>
      </c>
      <c r="D4" s="32" t="s">
        <v>153</v>
      </c>
      <c r="E4" s="32" t="s">
        <v>156</v>
      </c>
      <c r="F4" s="32" t="s">
        <v>135</v>
      </c>
      <c r="G4" s="32" t="s">
        <v>157</v>
      </c>
      <c r="H4" s="32" t="s">
        <v>139</v>
      </c>
      <c r="I4" s="32" t="s">
        <v>176</v>
      </c>
      <c r="J4" s="32" t="s">
        <v>178</v>
      </c>
      <c r="K4" s="32" t="s">
        <v>158</v>
      </c>
    </row>
    <row r="5" spans="1:11" x14ac:dyDescent="0.15">
      <c r="A5" s="27" t="s">
        <v>130</v>
      </c>
      <c r="B5" s="27" t="s">
        <v>122</v>
      </c>
      <c r="C5" s="27" t="s">
        <v>227</v>
      </c>
      <c r="D5" s="27" t="s">
        <v>154</v>
      </c>
      <c r="E5" s="27" t="s">
        <v>155</v>
      </c>
      <c r="F5" s="27" t="s">
        <v>161</v>
      </c>
      <c r="G5" s="27" t="s">
        <v>162</v>
      </c>
      <c r="H5" s="27" t="s">
        <v>163</v>
      </c>
      <c r="I5" s="27" t="s">
        <v>187</v>
      </c>
      <c r="J5" s="27" t="s">
        <v>220</v>
      </c>
      <c r="K5" s="27" t="s">
        <v>164</v>
      </c>
    </row>
    <row r="6" spans="1:11" x14ac:dyDescent="0.15">
      <c r="A6" s="28">
        <v>1000</v>
      </c>
      <c r="B6" s="28" t="s">
        <v>132</v>
      </c>
      <c r="C6" s="36" t="s">
        <v>241</v>
      </c>
      <c r="D6" s="28" t="str">
        <f t="shared" ref="D6:D25" si="0">A6&amp;".tga"</f>
        <v>1000.tga</v>
      </c>
      <c r="E6" s="28">
        <v>1</v>
      </c>
      <c r="F6" s="28"/>
      <c r="G6" s="28">
        <v>5</v>
      </c>
      <c r="H6" s="28"/>
      <c r="I6" s="28"/>
      <c r="J6" s="28"/>
      <c r="K6" s="28"/>
    </row>
    <row r="7" spans="1:11" x14ac:dyDescent="0.15">
      <c r="A7" s="28">
        <v>1001</v>
      </c>
      <c r="B7" s="28" t="s">
        <v>133</v>
      </c>
      <c r="C7" s="36" t="s">
        <v>241</v>
      </c>
      <c r="D7" s="28" t="str">
        <f t="shared" si="0"/>
        <v>1001.tga</v>
      </c>
      <c r="E7" s="28">
        <v>1</v>
      </c>
      <c r="F7" s="28"/>
      <c r="G7" s="28">
        <v>10</v>
      </c>
      <c r="H7" s="28"/>
      <c r="I7" s="28"/>
      <c r="J7" s="28"/>
      <c r="K7" s="28"/>
    </row>
    <row r="8" spans="1:11" x14ac:dyDescent="0.15">
      <c r="A8" s="28">
        <v>1002</v>
      </c>
      <c r="B8" s="28" t="s">
        <v>134</v>
      </c>
      <c r="C8" s="36" t="s">
        <v>241</v>
      </c>
      <c r="D8" s="28" t="str">
        <f t="shared" si="0"/>
        <v>1002.tga</v>
      </c>
      <c r="E8" s="28">
        <v>1</v>
      </c>
      <c r="F8" s="28"/>
      <c r="G8" s="28">
        <v>15</v>
      </c>
      <c r="H8" s="28"/>
      <c r="I8" s="28"/>
      <c r="J8" s="28"/>
      <c r="K8" s="28"/>
    </row>
    <row r="9" spans="1:11" x14ac:dyDescent="0.15">
      <c r="A9" s="28">
        <v>1003</v>
      </c>
      <c r="B9" s="28" t="s">
        <v>136</v>
      </c>
      <c r="C9" s="36" t="s">
        <v>241</v>
      </c>
      <c r="D9" s="28" t="str">
        <f t="shared" si="0"/>
        <v>1003.tga</v>
      </c>
      <c r="E9" s="28">
        <v>1</v>
      </c>
      <c r="F9" s="28">
        <v>5</v>
      </c>
      <c r="G9" s="28"/>
      <c r="H9" s="28"/>
      <c r="I9" s="28"/>
      <c r="J9" s="28"/>
      <c r="K9" s="28"/>
    </row>
    <row r="10" spans="1:11" x14ac:dyDescent="0.15">
      <c r="A10" s="28">
        <v>1004</v>
      </c>
      <c r="B10" s="28" t="s">
        <v>137</v>
      </c>
      <c r="C10" s="36" t="s">
        <v>241</v>
      </c>
      <c r="D10" s="28" t="str">
        <f t="shared" si="0"/>
        <v>1004.tga</v>
      </c>
      <c r="E10" s="28">
        <v>1</v>
      </c>
      <c r="F10" s="28">
        <v>10</v>
      </c>
      <c r="G10" s="28"/>
      <c r="H10" s="28"/>
      <c r="I10" s="28"/>
      <c r="J10" s="28"/>
      <c r="K10" s="28"/>
    </row>
    <row r="11" spans="1:11" x14ac:dyDescent="0.15">
      <c r="A11" s="28">
        <v>1005</v>
      </c>
      <c r="B11" s="28" t="s">
        <v>138</v>
      </c>
      <c r="C11" s="36" t="s">
        <v>241</v>
      </c>
      <c r="D11" s="28" t="str">
        <f t="shared" si="0"/>
        <v>1005.tga</v>
      </c>
      <c r="E11" s="28">
        <v>1</v>
      </c>
      <c r="F11" s="28">
        <v>15</v>
      </c>
      <c r="G11" s="28"/>
      <c r="H11" s="28"/>
      <c r="I11" s="28"/>
      <c r="J11" s="28"/>
      <c r="K11" s="28"/>
    </row>
    <row r="12" spans="1:11" x14ac:dyDescent="0.15">
      <c r="A12" s="28">
        <v>1006</v>
      </c>
      <c r="B12" s="28" t="s">
        <v>140</v>
      </c>
      <c r="C12" s="36" t="s">
        <v>241</v>
      </c>
      <c r="D12" s="28" t="str">
        <f t="shared" si="0"/>
        <v>1006.tga</v>
      </c>
      <c r="E12" s="28">
        <v>1</v>
      </c>
      <c r="F12" s="28"/>
      <c r="G12" s="28"/>
      <c r="H12" s="28">
        <v>50</v>
      </c>
      <c r="I12" s="28"/>
      <c r="J12" s="28"/>
      <c r="K12" s="28"/>
    </row>
    <row r="13" spans="1:11" x14ac:dyDescent="0.15">
      <c r="A13" s="28">
        <v>1007</v>
      </c>
      <c r="B13" s="28" t="s">
        <v>141</v>
      </c>
      <c r="C13" s="36" t="s">
        <v>241</v>
      </c>
      <c r="D13" s="28" t="str">
        <f t="shared" si="0"/>
        <v>1007.tga</v>
      </c>
      <c r="E13" s="28">
        <v>1</v>
      </c>
      <c r="F13" s="28"/>
      <c r="G13" s="28"/>
      <c r="H13" s="28">
        <v>100</v>
      </c>
      <c r="I13" s="28"/>
      <c r="J13" s="28"/>
      <c r="K13" s="28"/>
    </row>
    <row r="14" spans="1:11" x14ac:dyDescent="0.15">
      <c r="A14" s="28">
        <v>1008</v>
      </c>
      <c r="B14" s="28" t="s">
        <v>142</v>
      </c>
      <c r="C14" s="36" t="s">
        <v>241</v>
      </c>
      <c r="D14" s="28" t="str">
        <f t="shared" si="0"/>
        <v>1008.tga</v>
      </c>
      <c r="E14" s="28">
        <v>1</v>
      </c>
      <c r="F14" s="28"/>
      <c r="G14" s="28"/>
      <c r="H14" s="28">
        <v>200</v>
      </c>
      <c r="I14" s="28"/>
      <c r="J14" s="28"/>
      <c r="K14" s="28"/>
    </row>
    <row r="15" spans="1:11" x14ac:dyDescent="0.15">
      <c r="A15" s="28">
        <v>1009</v>
      </c>
      <c r="B15" s="28" t="s">
        <v>143</v>
      </c>
      <c r="C15" s="36" t="s">
        <v>241</v>
      </c>
      <c r="D15" s="28" t="str">
        <f t="shared" si="0"/>
        <v>1009.tga</v>
      </c>
      <c r="E15" s="28">
        <v>2</v>
      </c>
      <c r="F15" s="28"/>
      <c r="G15" s="28"/>
      <c r="H15" s="28"/>
      <c r="I15" s="28"/>
      <c r="J15" s="28"/>
      <c r="K15" s="28">
        <v>50</v>
      </c>
    </row>
    <row r="16" spans="1:11" x14ac:dyDescent="0.15">
      <c r="A16" s="28">
        <v>1010</v>
      </c>
      <c r="B16" s="28" t="s">
        <v>144</v>
      </c>
      <c r="C16" s="36" t="s">
        <v>241</v>
      </c>
      <c r="D16" s="28" t="str">
        <f t="shared" si="0"/>
        <v>1010.tga</v>
      </c>
      <c r="E16" s="28">
        <v>2</v>
      </c>
      <c r="F16" s="28"/>
      <c r="G16" s="28"/>
      <c r="H16" s="28"/>
      <c r="I16" s="28"/>
      <c r="J16" s="28"/>
      <c r="K16" s="28">
        <v>100</v>
      </c>
    </row>
    <row r="17" spans="1:11" x14ac:dyDescent="0.15">
      <c r="A17" s="28">
        <v>1011</v>
      </c>
      <c r="B17" s="28" t="s">
        <v>145</v>
      </c>
      <c r="C17" s="36" t="s">
        <v>241</v>
      </c>
      <c r="D17" s="28" t="str">
        <f t="shared" si="0"/>
        <v>1011.tga</v>
      </c>
      <c r="E17" s="28">
        <v>2</v>
      </c>
      <c r="F17" s="28"/>
      <c r="G17" s="28"/>
      <c r="H17" s="28"/>
      <c r="I17" s="28"/>
      <c r="J17" s="28"/>
      <c r="K17" s="28">
        <v>200</v>
      </c>
    </row>
    <row r="18" spans="1:11" x14ac:dyDescent="0.15">
      <c r="A18" s="28">
        <v>1012</v>
      </c>
      <c r="B18" s="28" t="s">
        <v>159</v>
      </c>
      <c r="C18" s="36" t="s">
        <v>241</v>
      </c>
      <c r="D18" s="28" t="str">
        <f t="shared" si="0"/>
        <v>1012.tga</v>
      </c>
      <c r="E18" s="28">
        <v>2</v>
      </c>
      <c r="F18" s="28"/>
      <c r="G18" s="28"/>
      <c r="H18" s="28"/>
      <c r="I18" s="28"/>
      <c r="J18" s="28"/>
      <c r="K18" s="28">
        <v>300</v>
      </c>
    </row>
    <row r="19" spans="1:11" x14ac:dyDescent="0.15">
      <c r="A19" s="28">
        <v>1013</v>
      </c>
      <c r="B19" s="28" t="s">
        <v>160</v>
      </c>
      <c r="C19" s="36" t="s">
        <v>241</v>
      </c>
      <c r="D19" s="28" t="str">
        <f t="shared" si="0"/>
        <v>1013.tga</v>
      </c>
      <c r="E19" s="28">
        <v>2</v>
      </c>
      <c r="F19" s="28"/>
      <c r="G19" s="28"/>
      <c r="H19" s="28"/>
      <c r="I19" s="28"/>
      <c r="J19" s="28"/>
      <c r="K19" s="28">
        <v>500</v>
      </c>
    </row>
    <row r="20" spans="1:11" x14ac:dyDescent="0.15">
      <c r="A20" s="28">
        <v>1014</v>
      </c>
      <c r="B20" s="28" t="s">
        <v>214</v>
      </c>
      <c r="C20" s="36" t="s">
        <v>241</v>
      </c>
      <c r="D20" s="28" t="str">
        <f t="shared" si="0"/>
        <v>1014.tga</v>
      </c>
      <c r="E20" s="28">
        <v>1</v>
      </c>
      <c r="F20" s="28"/>
      <c r="G20" s="28"/>
      <c r="H20" s="28"/>
      <c r="I20" s="28">
        <v>2</v>
      </c>
      <c r="J20" s="28"/>
      <c r="K20" s="28"/>
    </row>
    <row r="21" spans="1:11" x14ac:dyDescent="0.15">
      <c r="A21" s="28">
        <v>1015</v>
      </c>
      <c r="B21" s="28" t="s">
        <v>215</v>
      </c>
      <c r="C21" s="36" t="s">
        <v>241</v>
      </c>
      <c r="D21" s="28" t="str">
        <f t="shared" si="0"/>
        <v>1015.tga</v>
      </c>
      <c r="E21" s="28">
        <v>1</v>
      </c>
      <c r="F21" s="28"/>
      <c r="G21" s="28"/>
      <c r="H21" s="28"/>
      <c r="I21" s="28">
        <v>4</v>
      </c>
      <c r="J21" s="28"/>
      <c r="K21" s="28"/>
    </row>
    <row r="22" spans="1:11" x14ac:dyDescent="0.15">
      <c r="A22" s="28">
        <v>1016</v>
      </c>
      <c r="B22" s="28" t="s">
        <v>216</v>
      </c>
      <c r="C22" s="36" t="s">
        <v>241</v>
      </c>
      <c r="D22" s="28" t="str">
        <f t="shared" si="0"/>
        <v>1016.tga</v>
      </c>
      <c r="E22" s="28">
        <v>1</v>
      </c>
      <c r="F22" s="28"/>
      <c r="G22" s="28"/>
      <c r="H22" s="28"/>
      <c r="I22" s="28">
        <v>6</v>
      </c>
      <c r="J22" s="28"/>
      <c r="K22" s="28"/>
    </row>
    <row r="23" spans="1:11" x14ac:dyDescent="0.15">
      <c r="A23" s="28">
        <v>1017</v>
      </c>
      <c r="B23" s="28" t="s">
        <v>217</v>
      </c>
      <c r="C23" s="36" t="s">
        <v>241</v>
      </c>
      <c r="D23" s="28" t="str">
        <f t="shared" si="0"/>
        <v>1017.tga</v>
      </c>
      <c r="E23" s="28">
        <v>1</v>
      </c>
      <c r="F23" s="28"/>
      <c r="G23" s="28"/>
      <c r="H23" s="28"/>
      <c r="I23" s="28"/>
      <c r="J23" s="28">
        <v>2</v>
      </c>
      <c r="K23" s="28"/>
    </row>
    <row r="24" spans="1:11" x14ac:dyDescent="0.15">
      <c r="A24" s="28">
        <v>1018</v>
      </c>
      <c r="B24" s="28" t="s">
        <v>218</v>
      </c>
      <c r="C24" s="36" t="s">
        <v>241</v>
      </c>
      <c r="D24" s="28" t="str">
        <f t="shared" si="0"/>
        <v>1018.tga</v>
      </c>
      <c r="E24" s="28">
        <v>1</v>
      </c>
      <c r="F24" s="28"/>
      <c r="G24" s="28"/>
      <c r="H24" s="28"/>
      <c r="I24" s="28"/>
      <c r="J24" s="28">
        <v>4</v>
      </c>
      <c r="K24" s="28"/>
    </row>
    <row r="25" spans="1:11" x14ac:dyDescent="0.15">
      <c r="A25" s="28">
        <v>1019</v>
      </c>
      <c r="B25" s="28" t="s">
        <v>219</v>
      </c>
      <c r="C25" s="36" t="s">
        <v>241</v>
      </c>
      <c r="D25" s="28" t="str">
        <f t="shared" si="0"/>
        <v>1019.tga</v>
      </c>
      <c r="E25" s="28">
        <v>1</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zoomScale="85" zoomScaleNormal="85" workbookViewId="0">
      <selection activeCell="F13" sqref="F13"/>
    </sheetView>
  </sheetViews>
  <sheetFormatPr defaultRowHeight="13.5" x14ac:dyDescent="0.15"/>
  <cols>
    <col min="1" max="1" width="12.625" customWidth="1"/>
    <col min="2" max="3" width="7" customWidth="1"/>
    <col min="4" max="4" width="12.625" customWidth="1"/>
    <col min="6" max="6" width="15.25" customWidth="1"/>
  </cols>
  <sheetData>
    <row r="1" spans="1:8" x14ac:dyDescent="0.15">
      <c r="A1" t="s">
        <v>271</v>
      </c>
      <c r="G1">
        <v>1</v>
      </c>
      <c r="H1" t="s">
        <v>274</v>
      </c>
    </row>
    <row r="2" spans="1:8" x14ac:dyDescent="0.15">
      <c r="A2" t="s">
        <v>270</v>
      </c>
      <c r="G2">
        <v>2</v>
      </c>
      <c r="H2" t="s">
        <v>275</v>
      </c>
    </row>
    <row r="3" spans="1:8" x14ac:dyDescent="0.15">
      <c r="A3" t="s">
        <v>279</v>
      </c>
      <c r="G3">
        <v>3</v>
      </c>
      <c r="H3" t="s">
        <v>277</v>
      </c>
    </row>
    <row r="4" spans="1:8" x14ac:dyDescent="0.15">
      <c r="A4" s="30" t="s">
        <v>221</v>
      </c>
      <c r="B4" s="30" t="s">
        <v>222</v>
      </c>
      <c r="C4" s="30" t="s">
        <v>223</v>
      </c>
      <c r="D4" s="46" t="s">
        <v>272</v>
      </c>
      <c r="E4" s="44" t="s">
        <v>272</v>
      </c>
      <c r="G4">
        <v>4</v>
      </c>
      <c r="H4" t="s">
        <v>276</v>
      </c>
    </row>
    <row r="5" spans="1:8" x14ac:dyDescent="0.15">
      <c r="A5" s="31" t="s">
        <v>224</v>
      </c>
      <c r="B5" s="31" t="s">
        <v>225</v>
      </c>
      <c r="C5" s="31" t="s">
        <v>226</v>
      </c>
      <c r="D5" s="47" t="s">
        <v>273</v>
      </c>
      <c r="E5" s="45" t="s">
        <v>273</v>
      </c>
      <c r="G5">
        <v>5</v>
      </c>
      <c r="H5" t="s">
        <v>278</v>
      </c>
    </row>
    <row r="6" spans="1:8" x14ac:dyDescent="0.15">
      <c r="A6" s="29">
        <v>10001</v>
      </c>
      <c r="B6" s="29">
        <v>8</v>
      </c>
      <c r="C6" s="29">
        <v>7</v>
      </c>
      <c r="D6" t="str">
        <f>VLOOKUP(INT(A6/10),role!$A$9:$B$26,2,0)</f>
        <v>lkk</v>
      </c>
      <c r="E6" t="str">
        <f>VLOOKUP(A6-INT(A6/10)*10,$G$1:$H$5,2,0)</f>
        <v>stand</v>
      </c>
    </row>
    <row r="7" spans="1:8" x14ac:dyDescent="0.15">
      <c r="A7" s="29">
        <v>10002</v>
      </c>
      <c r="B7" s="29">
        <v>8</v>
      </c>
      <c r="C7" s="29">
        <v>8</v>
      </c>
      <c r="D7" t="str">
        <f>VLOOKUP(INT(A7/10),role!$A$9:$B$26,2,0)</f>
        <v>lkk</v>
      </c>
      <c r="E7" t="str">
        <f t="shared" ref="E7:E70" si="0">VLOOKUP(A7-INT(A7/10)*10,$G$1:$H$5,2,0)</f>
        <v>run</v>
      </c>
    </row>
    <row r="8" spans="1:8" x14ac:dyDescent="0.15">
      <c r="A8" s="29">
        <v>10003</v>
      </c>
      <c r="B8" s="29">
        <v>4</v>
      </c>
      <c r="C8" s="29">
        <v>16</v>
      </c>
      <c r="D8" t="str">
        <f>VLOOKUP(INT(A8/10),role!$A$9:$B$26,2,0)</f>
        <v>lkk</v>
      </c>
      <c r="E8" t="str">
        <f t="shared" si="0"/>
        <v>attack</v>
      </c>
    </row>
    <row r="9" spans="1:8" x14ac:dyDescent="0.15">
      <c r="A9" s="29">
        <v>10004</v>
      </c>
      <c r="B9" s="29">
        <v>4</v>
      </c>
      <c r="C9" s="29">
        <v>2</v>
      </c>
      <c r="D9" t="str">
        <f>VLOOKUP(INT(A9/10),role!$A$9:$B$26,2,0)</f>
        <v>lkk</v>
      </c>
      <c r="E9" t="str">
        <f t="shared" si="0"/>
        <v>hit</v>
      </c>
    </row>
    <row r="10" spans="1:8" x14ac:dyDescent="0.15">
      <c r="A10" s="29">
        <v>10005</v>
      </c>
      <c r="B10" s="29">
        <v>4</v>
      </c>
      <c r="C10" s="29">
        <v>10</v>
      </c>
      <c r="D10" t="str">
        <f>VLOOKUP(INT(A10/10),role!$A$9:$B$26,2,0)</f>
        <v>lkk</v>
      </c>
      <c r="E10" t="str">
        <f t="shared" si="0"/>
        <v>die</v>
      </c>
    </row>
    <row r="11" spans="1:8" x14ac:dyDescent="0.15">
      <c r="A11" s="29">
        <v>20001</v>
      </c>
      <c r="B11" s="29">
        <v>1</v>
      </c>
      <c r="C11" s="29">
        <v>8</v>
      </c>
      <c r="D11" t="str">
        <f>VLOOKUP(INT(A11/10),role!$A$9:$B$26,2,0)</f>
        <v>丫鬟</v>
      </c>
      <c r="E11" t="str">
        <f t="shared" si="0"/>
        <v>stand</v>
      </c>
    </row>
    <row r="12" spans="1:8" x14ac:dyDescent="0.15">
      <c r="A12" s="29">
        <v>20002</v>
      </c>
      <c r="B12" s="29">
        <v>1</v>
      </c>
      <c r="C12" s="29">
        <v>12</v>
      </c>
      <c r="D12" t="str">
        <f>VLOOKUP(INT(A12/10),role!$A$9:$B$26,2,0)</f>
        <v>丫鬟</v>
      </c>
      <c r="E12" t="str">
        <f t="shared" si="0"/>
        <v>run</v>
      </c>
    </row>
    <row r="13" spans="1:8" x14ac:dyDescent="0.15">
      <c r="A13" s="48">
        <v>30001</v>
      </c>
      <c r="B13" s="48">
        <v>4</v>
      </c>
      <c r="C13" s="48">
        <v>6</v>
      </c>
      <c r="D13" t="str">
        <f>VLOOKUP(INT(A13/10),role!$A$9:$B$26,2,0)</f>
        <v>毛毛虫</v>
      </c>
      <c r="E13" t="str">
        <f t="shared" si="0"/>
        <v>stand</v>
      </c>
    </row>
    <row r="14" spans="1:8" x14ac:dyDescent="0.15">
      <c r="A14" s="48">
        <v>30002</v>
      </c>
      <c r="B14" s="48">
        <v>4</v>
      </c>
      <c r="C14" s="48">
        <v>10</v>
      </c>
      <c r="D14" t="str">
        <f>VLOOKUP(INT(A14/10),role!$A$9:$B$26,2,0)</f>
        <v>毛毛虫</v>
      </c>
      <c r="E14" t="str">
        <f t="shared" si="0"/>
        <v>run</v>
      </c>
    </row>
    <row r="15" spans="1:8" x14ac:dyDescent="0.15">
      <c r="A15" s="48">
        <v>30003</v>
      </c>
      <c r="B15" s="48">
        <v>4</v>
      </c>
      <c r="C15" s="48">
        <v>11</v>
      </c>
      <c r="D15" t="str">
        <f>VLOOKUP(INT(A15/10),role!$A$9:$B$26,2,0)</f>
        <v>毛毛虫</v>
      </c>
      <c r="E15" t="str">
        <f t="shared" si="0"/>
        <v>attack</v>
      </c>
    </row>
    <row r="16" spans="1:8" x14ac:dyDescent="0.15">
      <c r="A16" s="48">
        <v>30004</v>
      </c>
      <c r="B16" s="48">
        <v>4</v>
      </c>
      <c r="C16" s="48">
        <v>2</v>
      </c>
      <c r="D16" t="str">
        <f>VLOOKUP(INT(A16/10),role!$A$9:$B$26,2,0)</f>
        <v>毛毛虫</v>
      </c>
      <c r="E16" t="str">
        <f t="shared" si="0"/>
        <v>hit</v>
      </c>
    </row>
    <row r="17" spans="1:5" x14ac:dyDescent="0.15">
      <c r="A17" s="48">
        <v>30005</v>
      </c>
      <c r="B17" s="48">
        <v>4</v>
      </c>
      <c r="C17" s="48">
        <v>10</v>
      </c>
      <c r="D17" t="str">
        <f>VLOOKUP(INT(A17/10),role!$A$9:$B$26,2,0)</f>
        <v>毛毛虫</v>
      </c>
      <c r="E17" t="str">
        <f t="shared" si="0"/>
        <v>die</v>
      </c>
    </row>
    <row r="18" spans="1:5" x14ac:dyDescent="0.15">
      <c r="A18" s="48">
        <v>30011</v>
      </c>
      <c r="B18" s="48">
        <v>4</v>
      </c>
      <c r="C18" s="48">
        <v>8</v>
      </c>
      <c r="D18" t="str">
        <f>VLOOKUP(INT(A18/10),role!$A$9:$B$26,2,0)</f>
        <v>小青蛙</v>
      </c>
      <c r="E18" t="str">
        <f t="shared" si="0"/>
        <v>stand</v>
      </c>
    </row>
    <row r="19" spans="1:5" x14ac:dyDescent="0.15">
      <c r="A19" s="48">
        <v>30012</v>
      </c>
      <c r="B19" s="48">
        <v>4</v>
      </c>
      <c r="C19" s="48">
        <v>7</v>
      </c>
      <c r="D19" t="str">
        <f>VLOOKUP(INT(A19/10),role!$A$9:$B$26,2,0)</f>
        <v>小青蛙</v>
      </c>
      <c r="E19" t="str">
        <f t="shared" si="0"/>
        <v>run</v>
      </c>
    </row>
    <row r="20" spans="1:5" x14ac:dyDescent="0.15">
      <c r="A20" s="48">
        <v>30013</v>
      </c>
      <c r="B20" s="29">
        <v>4</v>
      </c>
      <c r="C20" s="29">
        <v>13</v>
      </c>
      <c r="D20" t="str">
        <f>VLOOKUP(INT(A20/10),role!$A$9:$B$26,2,0)</f>
        <v>小青蛙</v>
      </c>
      <c r="E20" t="str">
        <f t="shared" si="0"/>
        <v>attack</v>
      </c>
    </row>
    <row r="21" spans="1:5" x14ac:dyDescent="0.15">
      <c r="A21" s="48">
        <v>30014</v>
      </c>
      <c r="B21" s="29">
        <v>4</v>
      </c>
      <c r="C21" s="29">
        <v>2</v>
      </c>
      <c r="D21" t="str">
        <f>VLOOKUP(INT(A21/10),role!$A$9:$B$26,2,0)</f>
        <v>小青蛙</v>
      </c>
      <c r="E21" t="str">
        <f t="shared" si="0"/>
        <v>hit</v>
      </c>
    </row>
    <row r="22" spans="1:5" x14ac:dyDescent="0.15">
      <c r="A22" s="48">
        <v>30015</v>
      </c>
      <c r="B22" s="29">
        <v>4</v>
      </c>
      <c r="C22" s="29">
        <v>8</v>
      </c>
      <c r="D22" t="str">
        <f>VLOOKUP(INT(A22/10),role!$A$9:$B$26,2,0)</f>
        <v>小青蛙</v>
      </c>
      <c r="E22" t="str">
        <f t="shared" si="0"/>
        <v>die</v>
      </c>
    </row>
    <row r="23" spans="1:5" x14ac:dyDescent="0.15">
      <c r="A23" s="48">
        <v>30021</v>
      </c>
      <c r="B23" s="29">
        <v>4</v>
      </c>
      <c r="C23" s="29">
        <v>8</v>
      </c>
      <c r="D23" t="str">
        <f>VLOOKUP(INT(A23/10),role!$A$9:$B$26,2,0)</f>
        <v>小乌龟</v>
      </c>
      <c r="E23" t="str">
        <f t="shared" si="0"/>
        <v>stand</v>
      </c>
    </row>
    <row r="24" spans="1:5" x14ac:dyDescent="0.15">
      <c r="A24" s="48">
        <v>30022</v>
      </c>
      <c r="B24" s="29">
        <v>4</v>
      </c>
      <c r="C24" s="29">
        <v>5</v>
      </c>
      <c r="D24" t="str">
        <f>VLOOKUP(INT(A24/10),role!$A$9:$B$26,2,0)</f>
        <v>小乌龟</v>
      </c>
      <c r="E24" t="str">
        <f t="shared" si="0"/>
        <v>run</v>
      </c>
    </row>
    <row r="25" spans="1:5" x14ac:dyDescent="0.15">
      <c r="A25" s="48">
        <v>30023</v>
      </c>
      <c r="B25" s="29">
        <v>4</v>
      </c>
      <c r="C25" s="29">
        <v>15</v>
      </c>
      <c r="D25" t="str">
        <f>VLOOKUP(INT(A25/10),role!$A$9:$B$26,2,0)</f>
        <v>小乌龟</v>
      </c>
      <c r="E25" t="str">
        <f t="shared" si="0"/>
        <v>attack</v>
      </c>
    </row>
    <row r="26" spans="1:5" x14ac:dyDescent="0.15">
      <c r="A26" s="48">
        <v>30024</v>
      </c>
      <c r="B26" s="29">
        <v>4</v>
      </c>
      <c r="C26" s="29">
        <v>6</v>
      </c>
      <c r="D26" t="str">
        <f>VLOOKUP(INT(A26/10),role!$A$9:$B$26,2,0)</f>
        <v>小乌龟</v>
      </c>
      <c r="E26" t="str">
        <f t="shared" si="0"/>
        <v>hit</v>
      </c>
    </row>
    <row r="27" spans="1:5" x14ac:dyDescent="0.15">
      <c r="A27" s="48">
        <v>30025</v>
      </c>
      <c r="B27" s="29">
        <v>4</v>
      </c>
      <c r="C27" s="29">
        <v>10</v>
      </c>
      <c r="D27" t="str">
        <f>VLOOKUP(INT(A27/10),role!$A$9:$B$26,2,0)</f>
        <v>小乌龟</v>
      </c>
      <c r="E27" t="str">
        <f t="shared" si="0"/>
        <v>die</v>
      </c>
    </row>
    <row r="28" spans="1:5" x14ac:dyDescent="0.15">
      <c r="A28" s="48">
        <v>30031</v>
      </c>
      <c r="B28" s="29">
        <v>4</v>
      </c>
      <c r="C28" s="29">
        <v>10</v>
      </c>
      <c r="D28" t="str">
        <f>VLOOKUP(INT(A28/10),role!$A$9:$B$26,2,0)</f>
        <v>狼</v>
      </c>
      <c r="E28" t="str">
        <f t="shared" si="0"/>
        <v>stand</v>
      </c>
    </row>
    <row r="29" spans="1:5" x14ac:dyDescent="0.15">
      <c r="A29" s="48">
        <v>30032</v>
      </c>
      <c r="B29" s="29">
        <v>4</v>
      </c>
      <c r="C29" s="29">
        <v>6</v>
      </c>
      <c r="D29" t="str">
        <f>VLOOKUP(INT(A29/10),role!$A$9:$B$26,2,0)</f>
        <v>狼</v>
      </c>
      <c r="E29" t="str">
        <f t="shared" si="0"/>
        <v>run</v>
      </c>
    </row>
    <row r="30" spans="1:5" x14ac:dyDescent="0.15">
      <c r="A30" s="48">
        <v>30033</v>
      </c>
      <c r="B30" s="29">
        <v>4</v>
      </c>
      <c r="C30" s="29">
        <v>9</v>
      </c>
      <c r="D30" t="str">
        <f>VLOOKUP(INT(A30/10),role!$A$9:$B$26,2,0)</f>
        <v>狼</v>
      </c>
      <c r="E30" t="str">
        <f t="shared" si="0"/>
        <v>attack</v>
      </c>
    </row>
    <row r="31" spans="1:5" x14ac:dyDescent="0.15">
      <c r="A31" s="48">
        <v>30034</v>
      </c>
      <c r="B31" s="29">
        <v>4</v>
      </c>
      <c r="C31" s="29">
        <v>1</v>
      </c>
      <c r="D31" t="str">
        <f>VLOOKUP(INT(A31/10),role!$A$9:$B$26,2,0)</f>
        <v>狼</v>
      </c>
      <c r="E31" t="str">
        <f t="shared" si="0"/>
        <v>hit</v>
      </c>
    </row>
    <row r="32" spans="1:5" x14ac:dyDescent="0.15">
      <c r="A32" s="48">
        <v>30035</v>
      </c>
      <c r="B32" s="29">
        <v>4</v>
      </c>
      <c r="C32" s="29">
        <v>9</v>
      </c>
      <c r="D32" t="str">
        <f>VLOOKUP(INT(A32/10),role!$A$9:$B$26,2,0)</f>
        <v>狼</v>
      </c>
      <c r="E32" t="str">
        <f t="shared" si="0"/>
        <v>die</v>
      </c>
    </row>
    <row r="33" spans="1:5" x14ac:dyDescent="0.15">
      <c r="A33" s="29">
        <v>30041</v>
      </c>
      <c r="B33" s="29">
        <v>4</v>
      </c>
      <c r="C33" s="29">
        <v>9</v>
      </c>
      <c r="D33" t="str">
        <f>VLOOKUP(INT(A33/10),role!$A$9:$B$26,2,0)</f>
        <v>老虎</v>
      </c>
      <c r="E33" t="str">
        <f t="shared" si="0"/>
        <v>stand</v>
      </c>
    </row>
    <row r="34" spans="1:5" x14ac:dyDescent="0.15">
      <c r="A34" s="29">
        <v>30042</v>
      </c>
      <c r="B34" s="29">
        <v>4</v>
      </c>
      <c r="C34" s="29">
        <v>5</v>
      </c>
      <c r="D34" t="str">
        <f>VLOOKUP(INT(A34/10),role!$A$9:$B$26,2,0)</f>
        <v>老虎</v>
      </c>
      <c r="E34" t="str">
        <f t="shared" si="0"/>
        <v>run</v>
      </c>
    </row>
    <row r="35" spans="1:5" x14ac:dyDescent="0.15">
      <c r="A35" s="29">
        <v>30043</v>
      </c>
      <c r="B35" s="29">
        <v>4</v>
      </c>
      <c r="C35" s="29">
        <v>10</v>
      </c>
      <c r="D35" t="str">
        <f>VLOOKUP(INT(A35/10),role!$A$9:$B$26,2,0)</f>
        <v>老虎</v>
      </c>
      <c r="E35" t="str">
        <f t="shared" si="0"/>
        <v>attack</v>
      </c>
    </row>
    <row r="36" spans="1:5" x14ac:dyDescent="0.15">
      <c r="A36" s="29">
        <v>30044</v>
      </c>
      <c r="B36" s="29">
        <v>4</v>
      </c>
      <c r="C36" s="29">
        <v>2</v>
      </c>
      <c r="D36" t="str">
        <f>VLOOKUP(INT(A36/10),role!$A$9:$B$26,2,0)</f>
        <v>老虎</v>
      </c>
      <c r="E36" t="str">
        <f t="shared" si="0"/>
        <v>hit</v>
      </c>
    </row>
    <row r="37" spans="1:5" x14ac:dyDescent="0.15">
      <c r="A37" s="29">
        <v>30045</v>
      </c>
      <c r="B37" s="29">
        <v>4</v>
      </c>
      <c r="C37" s="29">
        <v>7</v>
      </c>
      <c r="D37" t="str">
        <f>VLOOKUP(INT(A37/10),role!$A$9:$B$26,2,0)</f>
        <v>老虎</v>
      </c>
      <c r="E37" t="str">
        <f t="shared" si="0"/>
        <v>die</v>
      </c>
    </row>
    <row r="38" spans="1:5" x14ac:dyDescent="0.15">
      <c r="A38" s="29">
        <v>30051</v>
      </c>
      <c r="B38" s="29">
        <v>4</v>
      </c>
      <c r="C38" s="29">
        <v>1</v>
      </c>
      <c r="D38" t="str">
        <f>VLOOKUP(INT(A38/10),role!$A$9:$B$26,2,0)</f>
        <v>树精</v>
      </c>
      <c r="E38" t="str">
        <f t="shared" si="0"/>
        <v>stand</v>
      </c>
    </row>
    <row r="39" spans="1:5" x14ac:dyDescent="0.15">
      <c r="A39" s="29">
        <v>30052</v>
      </c>
      <c r="B39" s="29">
        <v>4</v>
      </c>
      <c r="C39" s="29">
        <v>8</v>
      </c>
      <c r="D39" t="str">
        <f>VLOOKUP(INT(A39/10),role!$A$9:$B$26,2,0)</f>
        <v>树精</v>
      </c>
      <c r="E39" t="str">
        <f t="shared" si="0"/>
        <v>run</v>
      </c>
    </row>
    <row r="40" spans="1:5" x14ac:dyDescent="0.15">
      <c r="A40" s="29">
        <v>30053</v>
      </c>
      <c r="B40" s="29">
        <v>4</v>
      </c>
      <c r="C40" s="29">
        <v>8</v>
      </c>
      <c r="D40" t="str">
        <f>VLOOKUP(INT(A40/10),role!$A$9:$B$26,2,0)</f>
        <v>树精</v>
      </c>
      <c r="E40" t="str">
        <f t="shared" si="0"/>
        <v>attack</v>
      </c>
    </row>
    <row r="41" spans="1:5" x14ac:dyDescent="0.15">
      <c r="A41" s="29">
        <v>30054</v>
      </c>
      <c r="B41" s="29">
        <v>4</v>
      </c>
      <c r="C41" s="29">
        <v>2</v>
      </c>
      <c r="D41" t="str">
        <f>VLOOKUP(INT(A41/10),role!$A$9:$B$26,2,0)</f>
        <v>树精</v>
      </c>
      <c r="E41" t="str">
        <f t="shared" si="0"/>
        <v>hit</v>
      </c>
    </row>
    <row r="42" spans="1:5" x14ac:dyDescent="0.15">
      <c r="A42" s="29">
        <v>30055</v>
      </c>
      <c r="B42" s="29">
        <v>4</v>
      </c>
      <c r="C42" s="29">
        <v>7</v>
      </c>
      <c r="D42" t="str">
        <f>VLOOKUP(INT(A42/10),role!$A$9:$B$26,2,0)</f>
        <v>树精</v>
      </c>
      <c r="E42" t="str">
        <f t="shared" si="0"/>
        <v>die</v>
      </c>
    </row>
    <row r="43" spans="1:5" x14ac:dyDescent="0.15">
      <c r="A43" s="29">
        <v>30061</v>
      </c>
      <c r="B43" s="29">
        <v>4</v>
      </c>
      <c r="C43" s="29">
        <v>9</v>
      </c>
      <c r="D43" t="str">
        <f>VLOOKUP(INT(A43/10),role!$A$9:$B$26,2,0)</f>
        <v>刀兵</v>
      </c>
      <c r="E43" t="str">
        <f t="shared" si="0"/>
        <v>stand</v>
      </c>
    </row>
    <row r="44" spans="1:5" x14ac:dyDescent="0.15">
      <c r="A44" s="29">
        <v>30062</v>
      </c>
      <c r="B44" s="29">
        <v>4</v>
      </c>
      <c r="C44" s="29">
        <v>5</v>
      </c>
      <c r="D44" t="str">
        <f>VLOOKUP(INT(A44/10),role!$A$9:$B$26,2,0)</f>
        <v>刀兵</v>
      </c>
      <c r="E44" t="str">
        <f t="shared" si="0"/>
        <v>run</v>
      </c>
    </row>
    <row r="45" spans="1:5" x14ac:dyDescent="0.15">
      <c r="A45" s="29">
        <v>30063</v>
      </c>
      <c r="B45" s="29">
        <v>4</v>
      </c>
      <c r="C45" s="29">
        <v>14</v>
      </c>
      <c r="D45" t="str">
        <f>VLOOKUP(INT(A45/10),role!$A$9:$B$26,2,0)</f>
        <v>刀兵</v>
      </c>
      <c r="E45" t="str">
        <f t="shared" si="0"/>
        <v>attack</v>
      </c>
    </row>
    <row r="46" spans="1:5" x14ac:dyDescent="0.15">
      <c r="A46" s="29">
        <v>30064</v>
      </c>
      <c r="B46" s="29">
        <v>4</v>
      </c>
      <c r="C46" s="29">
        <v>2</v>
      </c>
      <c r="D46" t="str">
        <f>VLOOKUP(INT(A46/10),role!$A$9:$B$26,2,0)</f>
        <v>刀兵</v>
      </c>
      <c r="E46" t="str">
        <f t="shared" si="0"/>
        <v>hit</v>
      </c>
    </row>
    <row r="47" spans="1:5" x14ac:dyDescent="0.15">
      <c r="A47" s="29">
        <v>30065</v>
      </c>
      <c r="B47" s="29">
        <v>4</v>
      </c>
      <c r="C47" s="29">
        <v>8</v>
      </c>
      <c r="D47" t="str">
        <f>VLOOKUP(INT(A47/10),role!$A$9:$B$26,2,0)</f>
        <v>刀兵</v>
      </c>
      <c r="E47" t="str">
        <f t="shared" si="0"/>
        <v>die</v>
      </c>
    </row>
    <row r="48" spans="1:5" x14ac:dyDescent="0.15">
      <c r="A48" s="29">
        <v>30071</v>
      </c>
      <c r="B48" s="29">
        <v>4</v>
      </c>
      <c r="C48" s="29">
        <v>9</v>
      </c>
      <c r="D48" t="str">
        <f>VLOOKUP(INT(A48/10),role!$A$9:$B$26,2,0)</f>
        <v>虾兵</v>
      </c>
      <c r="E48" t="str">
        <f t="shared" si="0"/>
        <v>stand</v>
      </c>
    </row>
    <row r="49" spans="1:5" x14ac:dyDescent="0.15">
      <c r="A49" s="29">
        <v>30072</v>
      </c>
      <c r="B49" s="29">
        <v>4</v>
      </c>
      <c r="C49" s="29">
        <v>5</v>
      </c>
      <c r="D49" t="str">
        <f>VLOOKUP(INT(A49/10),role!$A$9:$B$26,2,0)</f>
        <v>虾兵</v>
      </c>
      <c r="E49" t="str">
        <f t="shared" si="0"/>
        <v>run</v>
      </c>
    </row>
    <row r="50" spans="1:5" x14ac:dyDescent="0.15">
      <c r="A50" s="29">
        <v>30073</v>
      </c>
      <c r="B50" s="29">
        <v>4</v>
      </c>
      <c r="C50" s="29">
        <v>11</v>
      </c>
      <c r="D50" t="str">
        <f>VLOOKUP(INT(A50/10),role!$A$9:$B$26,2,0)</f>
        <v>虾兵</v>
      </c>
      <c r="E50" t="str">
        <f t="shared" si="0"/>
        <v>attack</v>
      </c>
    </row>
    <row r="51" spans="1:5" x14ac:dyDescent="0.15">
      <c r="A51" s="29">
        <v>30074</v>
      </c>
      <c r="B51" s="29">
        <v>4</v>
      </c>
      <c r="C51" s="29">
        <v>2</v>
      </c>
      <c r="D51" t="str">
        <f>VLOOKUP(INT(A51/10),role!$A$9:$B$26,2,0)</f>
        <v>虾兵</v>
      </c>
      <c r="E51" t="str">
        <f t="shared" si="0"/>
        <v>hit</v>
      </c>
    </row>
    <row r="52" spans="1:5" x14ac:dyDescent="0.15">
      <c r="A52" s="29">
        <v>30075</v>
      </c>
      <c r="B52" s="29">
        <v>4</v>
      </c>
      <c r="C52" s="29">
        <v>8</v>
      </c>
      <c r="D52" t="str">
        <f>VLOOKUP(INT(A52/10),role!$A$9:$B$26,2,0)</f>
        <v>虾兵</v>
      </c>
      <c r="E52" t="str">
        <f t="shared" si="0"/>
        <v>die</v>
      </c>
    </row>
    <row r="53" spans="1:5" x14ac:dyDescent="0.15">
      <c r="A53" s="29">
        <v>30081</v>
      </c>
      <c r="B53" s="29">
        <v>4</v>
      </c>
      <c r="C53" s="29">
        <v>8</v>
      </c>
      <c r="D53" t="str">
        <f>VLOOKUP(INT(A53/10),role!$A$9:$B$26,2,0)</f>
        <v>蟹将</v>
      </c>
      <c r="E53" t="str">
        <f t="shared" si="0"/>
        <v>stand</v>
      </c>
    </row>
    <row r="54" spans="1:5" x14ac:dyDescent="0.15">
      <c r="A54" s="29">
        <v>30082</v>
      </c>
      <c r="B54" s="29">
        <v>4</v>
      </c>
      <c r="C54" s="29">
        <v>5</v>
      </c>
      <c r="D54" t="str">
        <f>VLOOKUP(INT(A54/10),role!$A$9:$B$26,2,0)</f>
        <v>蟹将</v>
      </c>
      <c r="E54" t="str">
        <f t="shared" si="0"/>
        <v>run</v>
      </c>
    </row>
    <row r="55" spans="1:5" x14ac:dyDescent="0.15">
      <c r="A55" s="29">
        <v>30083</v>
      </c>
      <c r="B55" s="29">
        <v>4</v>
      </c>
      <c r="C55" s="29">
        <v>11</v>
      </c>
      <c r="D55" t="str">
        <f>VLOOKUP(INT(A55/10),role!$A$9:$B$26,2,0)</f>
        <v>蟹将</v>
      </c>
      <c r="E55" t="str">
        <f t="shared" si="0"/>
        <v>attack</v>
      </c>
    </row>
    <row r="56" spans="1:5" x14ac:dyDescent="0.15">
      <c r="A56" s="29">
        <v>30084</v>
      </c>
      <c r="B56" s="29">
        <v>4</v>
      </c>
      <c r="C56" s="29">
        <v>2</v>
      </c>
      <c r="D56" t="str">
        <f>VLOOKUP(INT(A56/10),role!$A$9:$B$26,2,0)</f>
        <v>蟹将</v>
      </c>
      <c r="E56" t="str">
        <f t="shared" si="0"/>
        <v>hit</v>
      </c>
    </row>
    <row r="57" spans="1:5" x14ac:dyDescent="0.15">
      <c r="A57" s="29">
        <v>30085</v>
      </c>
      <c r="B57" s="29">
        <v>4</v>
      </c>
      <c r="C57" s="29">
        <v>8</v>
      </c>
      <c r="D57" t="str">
        <f>VLOOKUP(INT(A57/10),role!$A$9:$B$26,2,0)</f>
        <v>蟹将</v>
      </c>
      <c r="E57" t="str">
        <f t="shared" si="0"/>
        <v>die</v>
      </c>
    </row>
    <row r="58" spans="1:5" x14ac:dyDescent="0.15">
      <c r="A58" s="29">
        <v>30091</v>
      </c>
      <c r="B58" s="29">
        <v>4</v>
      </c>
      <c r="C58" s="29">
        <v>8</v>
      </c>
      <c r="D58" t="str">
        <f>VLOOKUP(INT(A58/10),role!$A$9:$B$26,2,0)</f>
        <v>蛙妖</v>
      </c>
      <c r="E58" t="str">
        <f t="shared" si="0"/>
        <v>stand</v>
      </c>
    </row>
    <row r="59" spans="1:5" x14ac:dyDescent="0.15">
      <c r="A59" s="29">
        <v>30092</v>
      </c>
      <c r="B59" s="29">
        <v>4</v>
      </c>
      <c r="C59" s="29">
        <v>4</v>
      </c>
      <c r="D59" t="str">
        <f>VLOOKUP(INT(A59/10),role!$A$9:$B$26,2,0)</f>
        <v>蛙妖</v>
      </c>
      <c r="E59" t="str">
        <f t="shared" si="0"/>
        <v>run</v>
      </c>
    </row>
    <row r="60" spans="1:5" x14ac:dyDescent="0.15">
      <c r="A60" s="29">
        <v>30093</v>
      </c>
      <c r="B60" s="29">
        <v>4</v>
      </c>
      <c r="C60" s="29">
        <v>12</v>
      </c>
      <c r="D60" t="str">
        <f>VLOOKUP(INT(A60/10),role!$A$9:$B$26,2,0)</f>
        <v>蛙妖</v>
      </c>
      <c r="E60" t="str">
        <f t="shared" si="0"/>
        <v>attack</v>
      </c>
    </row>
    <row r="61" spans="1:5" x14ac:dyDescent="0.15">
      <c r="A61" s="29">
        <v>30094</v>
      </c>
      <c r="B61" s="29">
        <v>4</v>
      </c>
      <c r="C61" s="29">
        <v>2</v>
      </c>
      <c r="D61" t="str">
        <f>VLOOKUP(INT(A61/10),role!$A$9:$B$26,2,0)</f>
        <v>蛙妖</v>
      </c>
      <c r="E61" t="str">
        <f t="shared" si="0"/>
        <v>hit</v>
      </c>
    </row>
    <row r="62" spans="1:5" x14ac:dyDescent="0.15">
      <c r="A62" s="29">
        <v>30095</v>
      </c>
      <c r="B62" s="29">
        <v>4</v>
      </c>
      <c r="C62" s="29">
        <v>12</v>
      </c>
      <c r="D62" t="str">
        <f>VLOOKUP(INT(A62/10),role!$A$9:$B$26,2,0)</f>
        <v>蛙妖</v>
      </c>
      <c r="E62" t="str">
        <f t="shared" si="0"/>
        <v>die</v>
      </c>
    </row>
    <row r="63" spans="1:5" x14ac:dyDescent="0.15">
      <c r="A63" s="29">
        <v>30101</v>
      </c>
      <c r="B63" s="29">
        <v>4</v>
      </c>
      <c r="C63" s="29">
        <v>10</v>
      </c>
      <c r="D63" t="str">
        <f>VLOOKUP(INT(A63/10),role!$A$9:$B$26,2,0)</f>
        <v>鬼灵</v>
      </c>
      <c r="E63" t="str">
        <f t="shared" si="0"/>
        <v>stand</v>
      </c>
    </row>
    <row r="64" spans="1:5" x14ac:dyDescent="0.15">
      <c r="A64" s="29">
        <v>30102</v>
      </c>
      <c r="B64" s="29">
        <v>4</v>
      </c>
      <c r="C64" s="29">
        <v>5</v>
      </c>
      <c r="D64" t="str">
        <f>VLOOKUP(INT(A64/10),role!$A$9:$B$26,2,0)</f>
        <v>鬼灵</v>
      </c>
      <c r="E64" t="str">
        <f t="shared" si="0"/>
        <v>run</v>
      </c>
    </row>
    <row r="65" spans="1:5" x14ac:dyDescent="0.15">
      <c r="A65" s="29">
        <v>30103</v>
      </c>
      <c r="B65" s="29">
        <v>4</v>
      </c>
      <c r="C65" s="29">
        <v>12</v>
      </c>
      <c r="D65" t="str">
        <f>VLOOKUP(INT(A65/10),role!$A$9:$B$26,2,0)</f>
        <v>鬼灵</v>
      </c>
      <c r="E65" t="str">
        <f t="shared" si="0"/>
        <v>attack</v>
      </c>
    </row>
    <row r="66" spans="1:5" x14ac:dyDescent="0.15">
      <c r="A66" s="29">
        <v>30104</v>
      </c>
      <c r="B66" s="29">
        <v>4</v>
      </c>
      <c r="C66" s="29">
        <v>2</v>
      </c>
      <c r="D66" t="str">
        <f>VLOOKUP(INT(A66/10),role!$A$9:$B$26,2,0)</f>
        <v>鬼灵</v>
      </c>
      <c r="E66" t="str">
        <f t="shared" si="0"/>
        <v>hit</v>
      </c>
    </row>
    <row r="67" spans="1:5" x14ac:dyDescent="0.15">
      <c r="A67" s="29">
        <v>30105</v>
      </c>
      <c r="B67" s="29">
        <v>4</v>
      </c>
      <c r="C67" s="29">
        <v>9</v>
      </c>
      <c r="D67" t="str">
        <f>VLOOKUP(INT(A67/10),role!$A$9:$B$26,2,0)</f>
        <v>鬼灵</v>
      </c>
      <c r="E67" t="str">
        <f t="shared" si="0"/>
        <v>die</v>
      </c>
    </row>
    <row r="68" spans="1:5" x14ac:dyDescent="0.15">
      <c r="A68" s="29">
        <v>30111</v>
      </c>
      <c r="B68" s="29">
        <v>4</v>
      </c>
      <c r="C68" s="29">
        <v>8</v>
      </c>
      <c r="D68" t="str">
        <f>VLOOKUP(INT(A68/10),role!$A$9:$B$26,2,0)</f>
        <v>牛妖</v>
      </c>
      <c r="E68" t="str">
        <f t="shared" si="0"/>
        <v>stand</v>
      </c>
    </row>
    <row r="69" spans="1:5" x14ac:dyDescent="0.15">
      <c r="A69" s="29">
        <v>30112</v>
      </c>
      <c r="B69" s="29">
        <v>4</v>
      </c>
      <c r="C69" s="29">
        <v>4</v>
      </c>
      <c r="D69" t="str">
        <f>VLOOKUP(INT(A69/10),role!$A$9:$B$26,2,0)</f>
        <v>牛妖</v>
      </c>
      <c r="E69" t="str">
        <f t="shared" si="0"/>
        <v>run</v>
      </c>
    </row>
    <row r="70" spans="1:5" x14ac:dyDescent="0.15">
      <c r="A70" s="29">
        <v>30113</v>
      </c>
      <c r="B70" s="29">
        <v>4</v>
      </c>
      <c r="C70" s="29">
        <v>13</v>
      </c>
      <c r="D70" t="str">
        <f>VLOOKUP(INT(A70/10),role!$A$9:$B$26,2,0)</f>
        <v>牛妖</v>
      </c>
      <c r="E70" t="str">
        <f t="shared" si="0"/>
        <v>attack</v>
      </c>
    </row>
    <row r="71" spans="1:5" x14ac:dyDescent="0.15">
      <c r="A71" s="29">
        <v>30114</v>
      </c>
      <c r="B71" s="29">
        <v>4</v>
      </c>
      <c r="C71" s="29">
        <v>2</v>
      </c>
      <c r="D71" t="str">
        <f>VLOOKUP(INT(A71/10),role!$A$9:$B$26,2,0)</f>
        <v>牛妖</v>
      </c>
      <c r="E71" t="str">
        <f t="shared" ref="E71:E82" si="1">VLOOKUP(A71-INT(A71/10)*10,$G$1:$H$5,2,0)</f>
        <v>hit</v>
      </c>
    </row>
    <row r="72" spans="1:5" x14ac:dyDescent="0.15">
      <c r="A72" s="29">
        <v>30115</v>
      </c>
      <c r="B72" s="29">
        <v>4</v>
      </c>
      <c r="C72" s="29">
        <v>8</v>
      </c>
      <c r="D72" t="str">
        <f>VLOOKUP(INT(A72/10),role!$A$9:$B$26,2,0)</f>
        <v>牛妖</v>
      </c>
      <c r="E72" t="str">
        <f t="shared" si="1"/>
        <v>die</v>
      </c>
    </row>
    <row r="73" spans="1:5" x14ac:dyDescent="0.15">
      <c r="A73" s="29">
        <v>30121</v>
      </c>
      <c r="B73" s="29">
        <v>4</v>
      </c>
      <c r="C73" s="29">
        <v>13</v>
      </c>
      <c r="D73" t="str">
        <f>VLOOKUP(INT(A73/10),role!$A$9:$B$26,2,0)</f>
        <v>龙族少年</v>
      </c>
      <c r="E73" t="str">
        <f t="shared" si="1"/>
        <v>stand</v>
      </c>
    </row>
    <row r="74" spans="1:5" x14ac:dyDescent="0.15">
      <c r="A74" s="29">
        <v>30122</v>
      </c>
      <c r="B74" s="29">
        <v>4</v>
      </c>
      <c r="C74" s="29">
        <v>5</v>
      </c>
      <c r="D74" t="str">
        <f>VLOOKUP(INT(A74/10),role!$A$9:$B$26,2,0)</f>
        <v>龙族少年</v>
      </c>
      <c r="E74" t="str">
        <f t="shared" si="1"/>
        <v>run</v>
      </c>
    </row>
    <row r="75" spans="1:5" x14ac:dyDescent="0.15">
      <c r="A75" s="29">
        <v>30123</v>
      </c>
      <c r="B75" s="29">
        <v>4</v>
      </c>
      <c r="C75" s="29">
        <v>12</v>
      </c>
      <c r="D75" t="str">
        <f>VLOOKUP(INT(A75/10),role!$A$9:$B$26,2,0)</f>
        <v>龙族少年</v>
      </c>
      <c r="E75" t="str">
        <f t="shared" si="1"/>
        <v>attack</v>
      </c>
    </row>
    <row r="76" spans="1:5" x14ac:dyDescent="0.15">
      <c r="A76" s="29">
        <v>30124</v>
      </c>
      <c r="B76" s="29">
        <v>4</v>
      </c>
      <c r="C76" s="29">
        <v>2</v>
      </c>
      <c r="D76" t="str">
        <f>VLOOKUP(INT(A76/10),role!$A$9:$B$26,2,0)</f>
        <v>龙族少年</v>
      </c>
      <c r="E76" t="str">
        <f t="shared" si="1"/>
        <v>hit</v>
      </c>
    </row>
    <row r="77" spans="1:5" x14ac:dyDescent="0.15">
      <c r="A77" s="29">
        <v>30125</v>
      </c>
      <c r="B77" s="29">
        <v>4</v>
      </c>
      <c r="C77" s="29">
        <v>10</v>
      </c>
      <c r="D77" t="str">
        <f>VLOOKUP(INT(A77/10),role!$A$9:$B$26,2,0)</f>
        <v>龙族少年</v>
      </c>
      <c r="E77" t="str">
        <f t="shared" si="1"/>
        <v>die</v>
      </c>
    </row>
    <row r="78" spans="1:5" x14ac:dyDescent="0.15">
      <c r="A78" s="29">
        <v>30131</v>
      </c>
      <c r="B78" s="29">
        <v>4</v>
      </c>
      <c r="C78" s="29">
        <v>10</v>
      </c>
      <c r="D78" t="str">
        <f>VLOOKUP(INT(A78/10),role!$A$9:$B$26,2,0)</f>
        <v>狐妖</v>
      </c>
      <c r="E78" t="str">
        <f t="shared" si="1"/>
        <v>stand</v>
      </c>
    </row>
    <row r="79" spans="1:5" x14ac:dyDescent="0.15">
      <c r="A79" s="29">
        <v>30132</v>
      </c>
      <c r="B79" s="29">
        <v>4</v>
      </c>
      <c r="C79" s="29">
        <v>5</v>
      </c>
      <c r="D79" t="str">
        <f>VLOOKUP(INT(A79/10),role!$A$9:$B$26,2,0)</f>
        <v>狐妖</v>
      </c>
      <c r="E79" t="str">
        <f t="shared" si="1"/>
        <v>run</v>
      </c>
    </row>
    <row r="80" spans="1:5" x14ac:dyDescent="0.15">
      <c r="A80" s="29">
        <v>30133</v>
      </c>
      <c r="B80" s="29">
        <v>4</v>
      </c>
      <c r="C80" s="29">
        <v>10</v>
      </c>
      <c r="D80" t="str">
        <f>VLOOKUP(INT(A80/10),role!$A$9:$B$26,2,0)</f>
        <v>狐妖</v>
      </c>
      <c r="E80" t="str">
        <f t="shared" si="1"/>
        <v>attack</v>
      </c>
    </row>
    <row r="81" spans="1:5" x14ac:dyDescent="0.15">
      <c r="A81" s="29">
        <v>30134</v>
      </c>
      <c r="B81" s="29">
        <v>4</v>
      </c>
      <c r="C81" s="29">
        <v>2</v>
      </c>
      <c r="D81" t="str">
        <f>VLOOKUP(INT(A81/10),role!$A$9:$B$26,2,0)</f>
        <v>狐妖</v>
      </c>
      <c r="E81" t="str">
        <f t="shared" si="1"/>
        <v>hit</v>
      </c>
    </row>
    <row r="82" spans="1:5" x14ac:dyDescent="0.15">
      <c r="A82" s="29">
        <v>30135</v>
      </c>
      <c r="B82" s="29">
        <v>4</v>
      </c>
      <c r="C82" s="29">
        <v>10</v>
      </c>
      <c r="D82" t="str">
        <f>VLOOKUP(INT(A82/10),role!$A$9:$B$26,2,0)</f>
        <v>狐妖</v>
      </c>
      <c r="E82" t="str">
        <f t="shared" si="1"/>
        <v>die</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数值</vt:lpstr>
      <vt:lpstr>剧情及玩法</vt:lpstr>
      <vt:lpstr>Sheet1</vt:lpstr>
      <vt:lpstr>object</vt:lpstr>
      <vt:lpstr>role</vt:lpstr>
      <vt:lpstr>item</vt:lpstr>
      <vt:lpstr>flash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2015-03-04T17:12:18Z</dcterms:modified>
</cp:coreProperties>
</file>