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LIKHIT\Downloads\"/>
    </mc:Choice>
  </mc:AlternateContent>
  <bookViews>
    <workbookView xWindow="0" yWindow="0" windowWidth="19200" windowHeight="11460" tabRatio="500"/>
  </bookViews>
  <sheets>
    <sheet name=" Project Status Dashboard" sheetId="7" r:id="rId1"/>
  </sheets>
  <definedNames>
    <definedName name="_xlnm.Print_Area" localSheetId="0">' Project Status Dashboard'!$B$1:$I$49</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39" i="7" l="1"/>
  <c r="F31" i="7"/>
  <c r="H3" i="7"/>
  <c r="C48" i="7"/>
  <c r="C47" i="7"/>
  <c r="C46" i="7"/>
  <c r="C45" i="7"/>
  <c r="C40" i="7"/>
  <c r="C38" i="7"/>
  <c r="C37" i="7"/>
  <c r="C36" i="7"/>
  <c r="F30" i="7"/>
  <c r="F12" i="7"/>
  <c r="F13" i="7"/>
  <c r="F14" i="7"/>
  <c r="F15" i="7"/>
  <c r="F16" i="7"/>
  <c r="F17" i="7"/>
  <c r="F18" i="7"/>
  <c r="F19" i="7"/>
  <c r="F20" i="7"/>
  <c r="F21" i="7"/>
  <c r="F22" i="7"/>
  <c r="F23" i="7"/>
  <c r="F24" i="7"/>
  <c r="F25" i="7"/>
  <c r="F26" i="7"/>
  <c r="F27" i="7"/>
  <c r="F28" i="7"/>
  <c r="F29" i="7"/>
  <c r="F32" i="7"/>
  <c r="F11" i="7"/>
  <c r="C49" i="7" l="1"/>
  <c r="D45" i="7" s="1"/>
  <c r="C41" i="7"/>
  <c r="D37" i="7" l="1"/>
  <c r="D39" i="7"/>
  <c r="D47" i="7"/>
  <c r="D46" i="7"/>
  <c r="D48" i="7"/>
  <c r="D40" i="7"/>
  <c r="D38" i="7"/>
  <c r="D36" i="7"/>
  <c r="D49" i="7" l="1"/>
  <c r="D41" i="7"/>
</calcChain>
</file>

<file path=xl/sharedStrings.xml><?xml version="1.0" encoding="utf-8"?>
<sst xmlns="http://schemas.openxmlformats.org/spreadsheetml/2006/main" count="138" uniqueCount="68">
  <si>
    <t xml:space="preserve">PROJECT STATUS REPORT DASHBOARD </t>
  </si>
  <si>
    <t>PROJECT NAME</t>
  </si>
  <si>
    <t>DATE</t>
  </si>
  <si>
    <t>PROJECT  STATUS</t>
  </si>
  <si>
    <t>% COMPLETE</t>
  </si>
  <si>
    <t>Customer Segmentation Using RFM Analysis</t>
  </si>
  <si>
    <t>24/7/23</t>
  </si>
  <si>
    <t>In Progress</t>
  </si>
  <si>
    <t>TASK TIMELINE</t>
  </si>
  <si>
    <t>DASHBOARD DATA</t>
  </si>
  <si>
    <t>TASK TABLE</t>
  </si>
  <si>
    <t>TASK NAME</t>
  </si>
  <si>
    <t>ASSIGNED TO</t>
  </si>
  <si>
    <t>START 
DATE</t>
  </si>
  <si>
    <t>END 
DATE</t>
  </si>
  <si>
    <r>
      <t>DURATION</t>
    </r>
    <r>
      <rPr>
        <sz val="9"/>
        <color theme="0"/>
        <rFont val="Century Gothic"/>
        <family val="1"/>
      </rPr>
      <t xml:space="preserve"> 
in days</t>
    </r>
  </si>
  <si>
    <t>STATUS</t>
  </si>
  <si>
    <t>CATEGORY</t>
  </si>
  <si>
    <t>REMARKS / PROBLEMS ENCOUNTERED Likhit</t>
  </si>
  <si>
    <t>REMARKS / PROBLEMS ENCOUNTERED Kunnithi</t>
  </si>
  <si>
    <t>CRM Workshop</t>
  </si>
  <si>
    <t>BA</t>
  </si>
  <si>
    <t>Complete</t>
  </si>
  <si>
    <t>Initiate</t>
  </si>
  <si>
    <t>Understanding concepts of RFM Analysis and implementation using Python and Power BI</t>
  </si>
  <si>
    <t>Interview user to gather requirements to estimate timeline</t>
  </si>
  <si>
    <t>User Requirement</t>
  </si>
  <si>
    <t>Document business requirements</t>
  </si>
  <si>
    <t>Function List</t>
  </si>
  <si>
    <t>Function Spec.</t>
  </si>
  <si>
    <t>Business Rule</t>
  </si>
  <si>
    <t>Create Workflow</t>
  </si>
  <si>
    <t>BSR</t>
  </si>
  <si>
    <t>Review Workflow​</t>
  </si>
  <si>
    <t>Present Project Agenda</t>
  </si>
  <si>
    <t>Data Cleaning And Data Preparation</t>
  </si>
  <si>
    <t>Development</t>
  </si>
  <si>
    <t>Created new SQL scripts to clean data (removing null and non-customer transactions and set range of data</t>
  </si>
  <si>
    <t>Transform Data</t>
  </si>
  <si>
    <t>1. Generate new tables to create new fields for performing analysis e.g. user's favourite brand ranking
2. Considering whether if the RFM analysis by brand should be calculated based on each member's favourite brand only or calculate based on brands that member bought at least once</t>
  </si>
  <si>
    <t>Recency, Frequency, and Monetary Calculation</t>
  </si>
  <si>
    <t>RFM Analysis and Segmentation</t>
  </si>
  <si>
    <t>1. Removed time slicer in every page of the report due to techinical capability and performance isssues.
2. Replaced the third page of the report with RFM segment comparison of June 2021-2022 and June 2022-2023 because the comparison shows more valuable insights.
3. Changed cutoff percentile to be more accurate for each values</t>
  </si>
  <si>
    <t>1. Generate graph that used for filter out outliner including scatter charts of flagmentation of customer baase on rfm value, bar charts of density of customer in percentile range, 3d scatter of flagmentation, 3d of centroid of each segmentation, line charts of trend of amount of customer from 0 to target percentile. Create some graph of overview of rfm report
2. integrate the SQL and python code to be able to use in with likhit' SQL and adjust the code to use same data and cutoff percentiles.</t>
  </si>
  <si>
    <t>Segment into brand-level groups</t>
  </si>
  <si>
    <t>Fixed bugs: error when importing csv file from SQL to Power BI, unequal number of customers in each imported tables</t>
  </si>
  <si>
    <t>Data Dictionary</t>
  </si>
  <si>
    <t>Create test case</t>
  </si>
  <si>
    <t>Not Started</t>
  </si>
  <si>
    <t>Testing</t>
  </si>
  <si>
    <t>Review test case</t>
  </si>
  <si>
    <t>UAT Testing</t>
  </si>
  <si>
    <t>Document UAT sign off</t>
  </si>
  <si>
    <t>Implementation</t>
  </si>
  <si>
    <t>Transfer Knowledge</t>
  </si>
  <si>
    <t>TASK STATUS %</t>
  </si>
  <si>
    <t>automatically populates</t>
  </si>
  <si>
    <t>COUNT</t>
  </si>
  <si>
    <t>%</t>
  </si>
  <si>
    <t>Overdue</t>
  </si>
  <si>
    <t>On Hold</t>
  </si>
  <si>
    <t>TOTAL</t>
  </si>
  <si>
    <t>TASK CATEGORY %</t>
  </si>
  <si>
    <t>PENDING ITEMS</t>
  </si>
  <si>
    <t>PRIORITY</t>
  </si>
  <si>
    <t>Decisions</t>
  </si>
  <si>
    <t>Actions</t>
  </si>
  <si>
    <t xml:space="preserve">Change Requests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</si>
</sst>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
    <numFmt numFmtId="165" formatCode="mm/dd/yy;@"/>
  </numFmts>
  <fonts count="19"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sz val="10"/>
      <color rgb="FF000000"/>
      <name val="Century Gothic"/>
      <family val="1"/>
    </font>
    <font>
      <b/>
      <sz val="20"/>
      <color theme="0" tint="-0.499984740745262"/>
      <name val="Century Gothic"/>
      <family val="1"/>
    </font>
    <font>
      <b/>
      <sz val="10"/>
      <color theme="0"/>
      <name val="Century Gothic"/>
      <family val="1"/>
    </font>
    <font>
      <sz val="11"/>
      <color theme="1"/>
      <name val="Calibri"/>
      <family val="2"/>
      <scheme val="minor"/>
    </font>
    <font>
      <sz val="9"/>
      <color theme="0"/>
      <name val="Century Gothic"/>
      <family val="1"/>
    </font>
    <font>
      <sz val="12"/>
      <color theme="1"/>
      <name val="Calibri"/>
      <family val="2"/>
      <scheme val="minor"/>
    </font>
    <font>
      <b/>
      <sz val="10"/>
      <color theme="1"/>
      <name val="Century Gothic"/>
      <family val="1"/>
    </font>
    <font>
      <sz val="11"/>
      <color theme="1"/>
      <name val="Century Gothic"/>
      <family val="1"/>
    </font>
    <font>
      <b/>
      <sz val="13"/>
      <color theme="1"/>
      <name val="Century Gothic"/>
      <family val="1"/>
    </font>
    <font>
      <sz val="16"/>
      <color theme="1"/>
      <name val="Century Gothic"/>
      <family val="1"/>
    </font>
    <font>
      <b/>
      <sz val="18"/>
      <color theme="1"/>
      <name val="Century Gothic"/>
      <family val="1"/>
    </font>
    <font>
      <b/>
      <sz val="20"/>
      <color theme="1" tint="0.34998626667073579"/>
      <name val="Century Gothic"/>
      <family val="2"/>
    </font>
    <font>
      <sz val="8"/>
      <color theme="1"/>
      <name val="Arial"/>
      <family val="2"/>
    </font>
    <font>
      <sz val="20"/>
      <color theme="1"/>
      <name val="Century Gothic"/>
      <family val="1"/>
    </font>
  </fonts>
  <fills count="1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3"/>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3" tint="-0.499984740745262"/>
        <bgColor indexed="64"/>
      </patternFill>
    </fill>
    <fill>
      <patternFill patternType="solid">
        <fgColor rgb="FF00BD32"/>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AFAE"/>
        <bgColor indexed="64"/>
      </patternFill>
    </fill>
    <fill>
      <patternFill patternType="solid">
        <fgColor rgb="FFDAE2AE"/>
        <bgColor indexed="64"/>
      </patternFill>
    </fill>
    <fill>
      <patternFill patternType="solid">
        <fgColor theme="7" tint="0.39997558519241921"/>
        <bgColor indexed="64"/>
      </patternFill>
    </fill>
  </fills>
  <borders count="1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9" fontId="10" fillId="0" borderId="0" applyFont="0" applyFill="0" applyBorder="0" applyAlignment="0" applyProtection="0"/>
  </cellStyleXfs>
  <cellXfs count="74">
    <xf numFmtId="0" fontId="0" fillId="0" borderId="0" xfId="0"/>
    <xf numFmtId="0" fontId="4" fillId="2" borderId="0" xfId="0" applyFont="1" applyFill="1" applyAlignment="1">
      <alignment wrapText="1"/>
    </xf>
    <xf numFmtId="0" fontId="4" fillId="2"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1" readingOrder="1"/>
    </xf>
    <xf numFmtId="0" fontId="4" fillId="0" borderId="0" xfId="0" applyFont="1" applyAlignment="1">
      <alignment wrapText="1"/>
    </xf>
    <xf numFmtId="0" fontId="4" fillId="0" borderId="0" xfId="0" applyFont="1" applyAlignment="1">
      <alignment horizontal="left" vertical="center" wrapText="1"/>
    </xf>
    <xf numFmtId="0" fontId="4" fillId="2" borderId="0" xfId="0" applyFont="1" applyFill="1" applyAlignment="1">
      <alignment horizontal="left" vertical="center" wrapText="1" indent="1"/>
    </xf>
    <xf numFmtId="0" fontId="4" fillId="0" borderId="0" xfId="0" applyFont="1" applyAlignment="1">
      <alignment horizontal="left" vertical="center" wrapText="1" indent="1"/>
    </xf>
    <xf numFmtId="0" fontId="7" fillId="7" borderId="1" xfId="0" applyFont="1" applyFill="1" applyBorder="1" applyAlignment="1">
      <alignment horizontal="left" vertical="center" wrapText="1" indent="1"/>
    </xf>
    <xf numFmtId="0" fontId="4" fillId="0" borderId="0" xfId="0" applyFont="1" applyAlignment="1">
      <alignment horizontal="left" vertical="center" indent="1"/>
    </xf>
    <xf numFmtId="0" fontId="4" fillId="2" borderId="0" xfId="0" applyFont="1" applyFill="1" applyAlignment="1">
      <alignment vertical="center" wrapText="1"/>
    </xf>
    <xf numFmtId="0" fontId="12" fillId="2" borderId="0" xfId="0" applyFont="1" applyFill="1" applyAlignment="1">
      <alignment vertical="center" wrapText="1"/>
    </xf>
    <xf numFmtId="0" fontId="12" fillId="2" borderId="0" xfId="0" applyFont="1" applyFill="1" applyAlignment="1">
      <alignment horizontal="left" vertical="center"/>
    </xf>
    <xf numFmtId="0" fontId="12" fillId="2" borderId="0" xfId="0" applyFont="1" applyFill="1" applyAlignment="1">
      <alignment horizontal="center" vertical="center" wrapText="1"/>
    </xf>
    <xf numFmtId="10" fontId="12" fillId="2" borderId="0" xfId="0" applyNumberFormat="1" applyFont="1" applyFill="1" applyAlignment="1">
      <alignment horizontal="center" vertical="center" wrapText="1"/>
    </xf>
    <xf numFmtId="0" fontId="4" fillId="0" borderId="0" xfId="0" applyFont="1" applyAlignment="1">
      <alignment vertical="center" wrapText="1"/>
    </xf>
    <xf numFmtId="165" fontId="13" fillId="2" borderId="3" xfId="0" applyNumberFormat="1" applyFont="1" applyFill="1" applyBorder="1" applyAlignment="1">
      <alignment horizontal="center" vertical="center" wrapText="1"/>
    </xf>
    <xf numFmtId="0" fontId="13" fillId="2" borderId="3" xfId="0" applyFont="1" applyFill="1" applyBorder="1" applyAlignment="1">
      <alignment horizontal="center" vertical="center" wrapText="1"/>
    </xf>
    <xf numFmtId="0" fontId="14" fillId="2" borderId="0" xfId="0" applyFont="1" applyFill="1" applyAlignment="1">
      <alignment vertical="center" wrapText="1"/>
    </xf>
    <xf numFmtId="0" fontId="4" fillId="6" borderId="2" xfId="0" applyFont="1" applyFill="1" applyBorder="1" applyAlignment="1">
      <alignment horizontal="left" vertical="center" wrapText="1" indent="1"/>
    </xf>
    <xf numFmtId="0" fontId="5" fillId="2" borderId="2" xfId="0" applyFont="1" applyFill="1" applyBorder="1" applyAlignment="1">
      <alignment horizontal="left" vertical="center" wrapText="1" indent="1" readingOrder="1"/>
    </xf>
    <xf numFmtId="0" fontId="4" fillId="0" borderId="4" xfId="0" applyFont="1" applyBorder="1" applyAlignment="1">
      <alignment horizontal="left" vertical="center" wrapText="1" indent="1"/>
    </xf>
    <xf numFmtId="0" fontId="7"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164" fontId="4" fillId="5" borderId="1" xfId="0" applyNumberFormat="1" applyFont="1" applyFill="1" applyBorder="1" applyAlignment="1">
      <alignment horizontal="center" vertical="center" wrapText="1"/>
    </xf>
    <xf numFmtId="1" fontId="4" fillId="6" borderId="1" xfId="0" applyNumberFormat="1" applyFont="1" applyFill="1" applyBorder="1" applyAlignment="1">
      <alignment horizontal="center" vertical="center" wrapText="1"/>
    </xf>
    <xf numFmtId="164" fontId="5" fillId="5" borderId="1" xfId="0" applyNumberFormat="1" applyFont="1" applyFill="1" applyBorder="1" applyAlignment="1">
      <alignment horizontal="center" vertical="center" wrapText="1" readingOrder="1"/>
    </xf>
    <xf numFmtId="0" fontId="11" fillId="0" borderId="0" xfId="0" applyFont="1" applyAlignment="1">
      <alignment horizontal="right" vertical="center" indent="1"/>
    </xf>
    <xf numFmtId="3" fontId="4" fillId="0" borderId="1" xfId="0" applyNumberFormat="1" applyFont="1" applyBorder="1" applyAlignment="1">
      <alignment horizontal="left" vertical="center" indent="1"/>
    </xf>
    <xf numFmtId="1" fontId="4" fillId="5" borderId="1" xfId="0" applyNumberFormat="1" applyFont="1" applyFill="1" applyBorder="1" applyAlignment="1">
      <alignment horizontal="center" vertical="center"/>
    </xf>
    <xf numFmtId="9" fontId="4" fillId="5" borderId="1" xfId="6" applyFont="1" applyFill="1" applyBorder="1" applyAlignment="1">
      <alignment horizontal="center" vertical="center"/>
    </xf>
    <xf numFmtId="1" fontId="4" fillId="5" borderId="3" xfId="0" applyNumberFormat="1" applyFont="1" applyFill="1" applyBorder="1" applyAlignment="1">
      <alignment horizontal="center" vertical="center"/>
    </xf>
    <xf numFmtId="9" fontId="4" fillId="5" borderId="3" xfId="6" applyFont="1" applyFill="1" applyBorder="1" applyAlignment="1">
      <alignment horizontal="center" vertical="center"/>
    </xf>
    <xf numFmtId="1" fontId="11" fillId="10" borderId="7" xfId="0" applyNumberFormat="1" applyFont="1" applyFill="1" applyBorder="1" applyAlignment="1">
      <alignment horizontal="center" vertical="center"/>
    </xf>
    <xf numFmtId="9" fontId="11" fillId="10" borderId="7" xfId="6" applyFont="1" applyFill="1" applyBorder="1" applyAlignment="1">
      <alignment horizontal="center" vertical="center"/>
    </xf>
    <xf numFmtId="0" fontId="4" fillId="10" borderId="1" xfId="0" applyFont="1" applyFill="1" applyBorder="1" applyAlignment="1">
      <alignment horizontal="left" vertical="center" indent="1"/>
    </xf>
    <xf numFmtId="0" fontId="4" fillId="10" borderId="1" xfId="0" applyFont="1" applyFill="1" applyBorder="1" applyAlignment="1">
      <alignment horizontal="center" vertical="center"/>
    </xf>
    <xf numFmtId="0" fontId="13" fillId="2" borderId="0" xfId="0" applyFont="1" applyFill="1" applyAlignment="1">
      <alignment vertical="center"/>
    </xf>
    <xf numFmtId="165" fontId="13" fillId="2" borderId="0" xfId="0" applyNumberFormat="1" applyFont="1" applyFill="1" applyAlignment="1">
      <alignment horizontal="center" vertical="center" wrapText="1"/>
    </xf>
    <xf numFmtId="0" fontId="13" fillId="2" borderId="0" xfId="0" applyFont="1" applyFill="1" applyAlignment="1">
      <alignment horizontal="center" vertical="center" wrapText="1"/>
    </xf>
    <xf numFmtId="9" fontId="13" fillId="2" borderId="0" xfId="6" applyFont="1" applyFill="1" applyBorder="1" applyAlignment="1">
      <alignment horizontal="center" vertical="center" wrapText="1"/>
    </xf>
    <xf numFmtId="0" fontId="15" fillId="2" borderId="0" xfId="0" applyFont="1" applyFill="1" applyAlignment="1">
      <alignment horizontal="left" vertical="center" indent="1"/>
    </xf>
    <xf numFmtId="0" fontId="14" fillId="2" borderId="0" xfId="0" applyFont="1" applyFill="1" applyAlignment="1">
      <alignment vertical="center"/>
    </xf>
    <xf numFmtId="0" fontId="4" fillId="8" borderId="1" xfId="0" applyFont="1" applyFill="1" applyBorder="1" applyAlignment="1">
      <alignment horizontal="left" vertical="center" indent="1"/>
    </xf>
    <xf numFmtId="0" fontId="4" fillId="9" borderId="1" xfId="0" applyFont="1" applyFill="1" applyBorder="1" applyAlignment="1">
      <alignment horizontal="left" vertical="center" indent="1"/>
    </xf>
    <xf numFmtId="0" fontId="4" fillId="11" borderId="1" xfId="0" applyFont="1" applyFill="1" applyBorder="1" applyAlignment="1">
      <alignment horizontal="left" vertical="center" indent="1"/>
    </xf>
    <xf numFmtId="0" fontId="4" fillId="2" borderId="0" xfId="0" applyFont="1" applyFill="1" applyAlignment="1">
      <alignment horizontal="left" wrapText="1" indent="1"/>
    </xf>
    <xf numFmtId="0" fontId="5" fillId="2" borderId="0" xfId="0" applyFont="1" applyFill="1" applyAlignment="1">
      <alignment horizontal="left" vertical="center" wrapText="1" indent="1" readingOrder="1"/>
    </xf>
    <xf numFmtId="164" fontId="5" fillId="5" borderId="0" xfId="0" applyNumberFormat="1" applyFont="1" applyFill="1" applyAlignment="1">
      <alignment horizontal="center" vertical="center" wrapText="1" readingOrder="1"/>
    </xf>
    <xf numFmtId="164" fontId="4" fillId="5" borderId="0" xfId="0" applyNumberFormat="1" applyFont="1" applyFill="1" applyAlignment="1">
      <alignment horizontal="center" vertical="center" wrapText="1"/>
    </xf>
    <xf numFmtId="1" fontId="4" fillId="0" borderId="0" xfId="0" applyNumberFormat="1" applyFont="1" applyAlignment="1">
      <alignment horizontal="center" vertical="center" wrapText="1"/>
    </xf>
    <xf numFmtId="0" fontId="17" fillId="0" borderId="8" xfId="0" applyFont="1" applyBorder="1" applyAlignment="1">
      <alignment vertical="center" wrapText="1"/>
    </xf>
    <xf numFmtId="0" fontId="17" fillId="0" borderId="9" xfId="0" applyFont="1" applyBorder="1" applyAlignment="1">
      <alignment vertical="center" wrapText="1"/>
    </xf>
    <xf numFmtId="0" fontId="18" fillId="2" borderId="0" xfId="0" applyFont="1" applyFill="1" applyAlignment="1">
      <alignment vertical="center" wrapText="1"/>
    </xf>
    <xf numFmtId="0" fontId="14" fillId="0" borderId="0" xfId="0" applyFont="1" applyAlignment="1">
      <alignment vertical="center" wrapText="1"/>
    </xf>
    <xf numFmtId="3" fontId="4" fillId="0" borderId="0" xfId="0" applyNumberFormat="1" applyFont="1" applyAlignment="1">
      <alignment horizontal="left" vertical="center" indent="1"/>
    </xf>
    <xf numFmtId="0" fontId="4" fillId="13" borderId="1" xfId="0" applyFont="1" applyFill="1" applyBorder="1" applyAlignment="1">
      <alignment horizontal="left" vertical="center" wrapText="1" indent="1"/>
    </xf>
    <xf numFmtId="0" fontId="5" fillId="8" borderId="1" xfId="0" applyFont="1" applyFill="1" applyBorder="1" applyAlignment="1">
      <alignment horizontal="left" vertical="center" wrapText="1" indent="1" readingOrder="1"/>
    </xf>
    <xf numFmtId="0" fontId="5" fillId="12" borderId="1" xfId="0" applyFont="1" applyFill="1" applyBorder="1" applyAlignment="1">
      <alignment horizontal="left" vertical="center" wrapText="1" indent="1" readingOrder="1"/>
    </xf>
    <xf numFmtId="0" fontId="4" fillId="14" borderId="2" xfId="0" applyFont="1" applyFill="1" applyBorder="1" applyAlignment="1">
      <alignment horizontal="left" vertical="center" wrapText="1" indent="1"/>
    </xf>
    <xf numFmtId="0" fontId="4" fillId="11" borderId="3" xfId="0" applyFont="1" applyFill="1" applyBorder="1" applyAlignment="1">
      <alignment horizontal="left" vertical="center" wrapText="1" indent="1"/>
    </xf>
    <xf numFmtId="10" fontId="13" fillId="2" borderId="3" xfId="6" applyNumberFormat="1" applyFont="1" applyFill="1" applyBorder="1" applyAlignment="1">
      <alignment horizontal="center" vertical="center" wrapText="1"/>
    </xf>
    <xf numFmtId="0" fontId="17" fillId="0" borderId="9" xfId="0" applyFont="1" applyBorder="1" applyAlignment="1">
      <alignment vertical="center"/>
    </xf>
    <xf numFmtId="0" fontId="4" fillId="2" borderId="1" xfId="0" applyFont="1" applyFill="1" applyBorder="1" applyAlignment="1">
      <alignment horizontal="left" vertical="center"/>
    </xf>
    <xf numFmtId="164" fontId="5" fillId="5" borderId="1" xfId="0" applyNumberFormat="1" applyFont="1" applyFill="1" applyBorder="1" applyAlignment="1">
      <alignment horizontal="center" vertical="center" readingOrder="1"/>
    </xf>
    <xf numFmtId="164" fontId="4" fillId="5" borderId="1" xfId="0" applyNumberFormat="1" applyFont="1" applyFill="1" applyBorder="1" applyAlignment="1">
      <alignment horizontal="center" vertical="center"/>
    </xf>
    <xf numFmtId="1" fontId="4" fillId="6" borderId="1" xfId="0" applyNumberFormat="1" applyFont="1" applyFill="1" applyBorder="1" applyAlignment="1">
      <alignment horizontal="center" vertical="center"/>
    </xf>
    <xf numFmtId="0" fontId="4" fillId="0" borderId="0" xfId="0" applyFont="1" applyAlignment="1">
      <alignment horizontal="left" vertical="center"/>
    </xf>
    <xf numFmtId="0" fontId="4" fillId="2" borderId="1" xfId="0" applyFont="1" applyFill="1" applyBorder="1" applyAlignment="1">
      <alignment horizontal="left" vertical="center" wrapText="1"/>
    </xf>
    <xf numFmtId="0" fontId="16" fillId="2" borderId="0" xfId="0" applyFont="1" applyFill="1" applyAlignment="1">
      <alignment vertical="center"/>
    </xf>
    <xf numFmtId="0" fontId="6" fillId="2" borderId="0" xfId="0" applyFont="1" applyFill="1" applyAlignment="1">
      <alignment vertical="center"/>
    </xf>
    <xf numFmtId="0" fontId="13" fillId="2" borderId="4" xfId="0" applyFont="1" applyFill="1" applyBorder="1" applyAlignment="1">
      <alignment horizontal="left" vertical="center" indent="1"/>
    </xf>
    <xf numFmtId="0" fontId="13" fillId="2" borderId="5" xfId="0" applyFont="1" applyFill="1" applyBorder="1" applyAlignment="1">
      <alignment horizontal="left" vertical="center" indent="1"/>
    </xf>
    <xf numFmtId="0" fontId="13" fillId="2" borderId="6" xfId="0" applyFont="1" applyFill="1" applyBorder="1" applyAlignment="1">
      <alignment horizontal="left" vertical="center" indent="1"/>
    </xf>
  </cellXfs>
  <cellStyles count="7">
    <cellStyle name="Followed Hyperlink" xfId="4" builtinId="9" hidden="1"/>
    <cellStyle name="Followed Hyperlink" xfId="3" builtinId="9" hidden="1"/>
    <cellStyle name="Followed Hyperlink" xfId="2" builtinId="9" hidden="1"/>
    <cellStyle name="Hyperlink" xfId="1" builtinId="8" hidden="1"/>
    <cellStyle name="Normal" xfId="0" builtinId="0"/>
    <cellStyle name="Normal 2" xfId="5"/>
    <cellStyle name="Percent" xfId="6" builtinId="5"/>
  </cellStyles>
  <dxfs count="16">
    <dxf>
      <fill>
        <patternFill>
          <bgColor rgb="FFFFAFAE"/>
        </patternFill>
      </fill>
    </dxf>
    <dxf>
      <fill>
        <patternFill>
          <bgColor theme="7" tint="0.59996337778862885"/>
        </patternFill>
      </fill>
    </dxf>
    <dxf>
      <fill>
        <patternFill>
          <bgColor rgb="FFDAE2AE"/>
        </patternFill>
      </fill>
    </dxf>
    <dxf>
      <fill>
        <patternFill>
          <bgColor rgb="FF81D6F0"/>
        </patternFill>
      </fill>
    </dxf>
    <dxf>
      <fill>
        <patternFill>
          <bgColor rgb="FF92D050"/>
        </patternFill>
      </fill>
    </dxf>
    <dxf>
      <fill>
        <patternFill>
          <bgColor rgb="FF00BD32"/>
        </patternFill>
      </fill>
    </dxf>
    <dxf>
      <fill>
        <patternFill>
          <bgColor rgb="FFD2D2D2"/>
        </patternFill>
      </fill>
    </dxf>
    <dxf>
      <fill>
        <patternFill>
          <bgColor theme="7"/>
        </patternFill>
      </fill>
    </dxf>
    <dxf>
      <fill>
        <patternFill>
          <bgColor rgb="FFFFAFAE"/>
        </patternFill>
      </fill>
    </dxf>
    <dxf>
      <fill>
        <patternFill>
          <bgColor theme="7" tint="0.59996337778862885"/>
        </patternFill>
      </fill>
    </dxf>
    <dxf>
      <fill>
        <patternFill>
          <bgColor rgb="FFDAE2AE"/>
        </patternFill>
      </fill>
    </dxf>
    <dxf>
      <fill>
        <patternFill>
          <bgColor rgb="FF81D6F0"/>
        </patternFill>
      </fill>
    </dxf>
    <dxf>
      <fill>
        <patternFill>
          <bgColor rgb="FF92D050"/>
        </patternFill>
      </fill>
    </dxf>
    <dxf>
      <fill>
        <patternFill>
          <bgColor rgb="FF00BD32"/>
        </patternFill>
      </fill>
    </dxf>
    <dxf>
      <fill>
        <patternFill>
          <bgColor rgb="FFD2D2D2"/>
        </patternFill>
      </fill>
    </dxf>
    <dxf>
      <fill>
        <patternFill>
          <bgColor theme="7"/>
        </patternFill>
      </fill>
    </dxf>
  </dxfs>
  <tableStyles count="0" defaultTableStyle="TableStyleMedium9" defaultPivotStyle="PivotStyleMedium4"/>
  <colors>
    <mruColors>
      <color rgb="FFFFAFAE"/>
      <color rgb="FF03C15A"/>
      <color rgb="FFDAE2AE"/>
      <color rgb="FF81D6F0"/>
      <color rgb="FFD2D2D2"/>
      <color rgb="FF00BD32"/>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bar"/>
        <c:grouping val="stacked"/>
        <c:varyColors val="0"/>
        <c:ser>
          <c:idx val="0"/>
          <c:order val="0"/>
          <c:tx>
            <c:strRef>
              <c:f>' Project Status Dashboard'!$D$10</c:f>
              <c:strCache>
                <c:ptCount val="1"/>
                <c:pt idx="0">
                  <c:v>START 
DATE</c:v>
                </c:pt>
              </c:strCache>
            </c:strRef>
          </c:tx>
          <c:spPr>
            <a:noFill/>
            <a:ln>
              <a:noFill/>
            </a:ln>
            <a:effectLst/>
          </c:spPr>
          <c:invertIfNegative val="0"/>
          <c:cat>
            <c:strRef>
              <c:f>' Project Status Dashboard'!$B$11:$B$32</c:f>
              <c:strCache>
                <c:ptCount val="22"/>
                <c:pt idx="0">
                  <c:v>CRM Workshop</c:v>
                </c:pt>
                <c:pt idx="1">
                  <c:v>Understanding concepts of RFM Analysis and implementation using Python and Power BI</c:v>
                </c:pt>
                <c:pt idx="2">
                  <c:v>Interview user to gather requirements to estimate timeline</c:v>
                </c:pt>
                <c:pt idx="3">
                  <c:v>Document business requirements</c:v>
                </c:pt>
                <c:pt idx="4">
                  <c:v>Function List</c:v>
                </c:pt>
                <c:pt idx="5">
                  <c:v>Function Spec.</c:v>
                </c:pt>
                <c:pt idx="6">
                  <c:v>Business Rule</c:v>
                </c:pt>
                <c:pt idx="7">
                  <c:v>Create Workflow</c:v>
                </c:pt>
                <c:pt idx="8">
                  <c:v>BSR</c:v>
                </c:pt>
                <c:pt idx="9">
                  <c:v>Review Workflow​</c:v>
                </c:pt>
                <c:pt idx="10">
                  <c:v>Present Project Agenda</c:v>
                </c:pt>
                <c:pt idx="11">
                  <c:v>Data Cleaning And Data Preparation</c:v>
                </c:pt>
                <c:pt idx="12">
                  <c:v>Transform Data</c:v>
                </c:pt>
                <c:pt idx="13">
                  <c:v>Recency, Frequency, and Monetary Calculation</c:v>
                </c:pt>
                <c:pt idx="14">
                  <c:v>RFM Analysis and Segmentation</c:v>
                </c:pt>
                <c:pt idx="15">
                  <c:v>Segment into brand-level groups</c:v>
                </c:pt>
                <c:pt idx="16">
                  <c:v>Data Dictionary</c:v>
                </c:pt>
                <c:pt idx="17">
                  <c:v>Create test case</c:v>
                </c:pt>
                <c:pt idx="18">
                  <c:v>Review test case</c:v>
                </c:pt>
                <c:pt idx="19">
                  <c:v>UAT Testing</c:v>
                </c:pt>
                <c:pt idx="20">
                  <c:v>Document UAT sign off</c:v>
                </c:pt>
                <c:pt idx="21">
                  <c:v>Transfer Knowledge</c:v>
                </c:pt>
              </c:strCache>
            </c:strRef>
          </c:cat>
          <c:val>
            <c:numRef>
              <c:f>' Project Status Dashboard'!$D$11:$D$32</c:f>
              <c:numCache>
                <c:formatCode>mm/dd</c:formatCode>
                <c:ptCount val="22"/>
                <c:pt idx="0">
                  <c:v>45085</c:v>
                </c:pt>
                <c:pt idx="1">
                  <c:v>45089</c:v>
                </c:pt>
                <c:pt idx="2">
                  <c:v>45090</c:v>
                </c:pt>
                <c:pt idx="3">
                  <c:v>45090</c:v>
                </c:pt>
                <c:pt idx="4">
                  <c:v>45093</c:v>
                </c:pt>
                <c:pt idx="5">
                  <c:v>45093</c:v>
                </c:pt>
                <c:pt idx="6">
                  <c:v>45103</c:v>
                </c:pt>
                <c:pt idx="7">
                  <c:v>45100</c:v>
                </c:pt>
                <c:pt idx="8">
                  <c:v>45103</c:v>
                </c:pt>
                <c:pt idx="9">
                  <c:v>45104</c:v>
                </c:pt>
                <c:pt idx="10">
                  <c:v>45105</c:v>
                </c:pt>
                <c:pt idx="11">
                  <c:v>45110</c:v>
                </c:pt>
                <c:pt idx="12">
                  <c:v>45114</c:v>
                </c:pt>
                <c:pt idx="13">
                  <c:v>45117</c:v>
                </c:pt>
                <c:pt idx="14">
                  <c:v>45118</c:v>
                </c:pt>
                <c:pt idx="15">
                  <c:v>45125</c:v>
                </c:pt>
                <c:pt idx="16">
                  <c:v>45128</c:v>
                </c:pt>
                <c:pt idx="17">
                  <c:v>45131</c:v>
                </c:pt>
                <c:pt idx="18">
                  <c:v>45132</c:v>
                </c:pt>
                <c:pt idx="19">
                  <c:v>45133</c:v>
                </c:pt>
                <c:pt idx="20">
                  <c:v>45135</c:v>
                </c:pt>
                <c:pt idx="21">
                  <c:v>45140</c:v>
                </c:pt>
              </c:numCache>
            </c:numRef>
          </c:val>
          <c:extLst>
            <c:ext xmlns:c16="http://schemas.microsoft.com/office/drawing/2014/chart" uri="{C3380CC4-5D6E-409C-BE32-E72D297353CC}">
              <c16:uniqueId val="{00000000-2F81-A049-A257-A59A1847A9D3}"/>
            </c:ext>
          </c:extLst>
        </c:ser>
        <c:ser>
          <c:idx val="1"/>
          <c:order val="1"/>
          <c:tx>
            <c:strRef>
              <c:f>' Project Status Dashboard'!$F$10</c:f>
              <c:strCache>
                <c:ptCount val="1"/>
                <c:pt idx="0">
                  <c:v>DURATION 
in days</c:v>
                </c:pt>
              </c:strCache>
            </c:strRef>
          </c:tx>
          <c:spPr>
            <a:solidFill>
              <a:srgbClr val="03C15A">
                <a:alpha val="79000"/>
              </a:srgbClr>
            </a:solidFill>
            <a:ln>
              <a:noFill/>
            </a:ln>
            <a:effectLst/>
          </c:spPr>
          <c:invertIfNegative val="0"/>
          <c:dPt>
            <c:idx val="0"/>
            <c:invertIfNegative val="0"/>
            <c:bubble3D val="0"/>
            <c:extLst>
              <c:ext xmlns:c16="http://schemas.microsoft.com/office/drawing/2014/chart" uri="{C3380CC4-5D6E-409C-BE32-E72D297353CC}">
                <c16:uniqueId val="{00000001-2F81-A049-A257-A59A1847A9D3}"/>
              </c:ext>
            </c:extLst>
          </c:dPt>
          <c:dPt>
            <c:idx val="1"/>
            <c:invertIfNegative val="0"/>
            <c:bubble3D val="0"/>
            <c:spPr>
              <a:solidFill>
                <a:srgbClr val="00B050">
                  <a:alpha val="79000"/>
                </a:srgbClr>
              </a:solidFill>
              <a:ln>
                <a:noFill/>
              </a:ln>
              <a:effectLst/>
            </c:spPr>
            <c:extLst>
              <c:ext xmlns:c16="http://schemas.microsoft.com/office/drawing/2014/chart" uri="{C3380CC4-5D6E-409C-BE32-E72D297353CC}">
                <c16:uniqueId val="{00000003-2F81-A049-A257-A59A1847A9D3}"/>
              </c:ext>
            </c:extLst>
          </c:dPt>
          <c:dPt>
            <c:idx val="2"/>
            <c:invertIfNegative val="0"/>
            <c:bubble3D val="0"/>
            <c:extLst>
              <c:ext xmlns:c16="http://schemas.microsoft.com/office/drawing/2014/chart" uri="{C3380CC4-5D6E-409C-BE32-E72D297353CC}">
                <c16:uniqueId val="{00000004-2F81-A049-A257-A59A1847A9D3}"/>
              </c:ext>
            </c:extLst>
          </c:dPt>
          <c:dPt>
            <c:idx val="3"/>
            <c:invertIfNegative val="0"/>
            <c:bubble3D val="0"/>
            <c:spPr>
              <a:solidFill>
                <a:srgbClr val="00B050">
                  <a:alpha val="79000"/>
                </a:srgbClr>
              </a:solidFill>
              <a:ln>
                <a:noFill/>
              </a:ln>
              <a:effectLst/>
            </c:spPr>
            <c:extLst>
              <c:ext xmlns:c16="http://schemas.microsoft.com/office/drawing/2014/chart" uri="{C3380CC4-5D6E-409C-BE32-E72D297353CC}">
                <c16:uniqueId val="{00000006-2F81-A049-A257-A59A1847A9D3}"/>
              </c:ext>
            </c:extLst>
          </c:dPt>
          <c:dPt>
            <c:idx val="4"/>
            <c:invertIfNegative val="0"/>
            <c:bubble3D val="0"/>
            <c:extLst>
              <c:ext xmlns:c16="http://schemas.microsoft.com/office/drawing/2014/chart" uri="{C3380CC4-5D6E-409C-BE32-E72D297353CC}">
                <c16:uniqueId val="{00000007-2F81-A049-A257-A59A1847A9D3}"/>
              </c:ext>
            </c:extLst>
          </c:dPt>
          <c:dPt>
            <c:idx val="5"/>
            <c:invertIfNegative val="0"/>
            <c:bubble3D val="0"/>
            <c:spPr>
              <a:solidFill>
                <a:srgbClr val="92D050">
                  <a:alpha val="79000"/>
                </a:srgbClr>
              </a:solidFill>
              <a:ln>
                <a:noFill/>
              </a:ln>
              <a:effectLst/>
            </c:spPr>
            <c:extLst>
              <c:ext xmlns:c16="http://schemas.microsoft.com/office/drawing/2014/chart" uri="{C3380CC4-5D6E-409C-BE32-E72D297353CC}">
                <c16:uniqueId val="{00000009-2F81-A049-A257-A59A1847A9D3}"/>
              </c:ext>
            </c:extLst>
          </c:dPt>
          <c:dPt>
            <c:idx val="6"/>
            <c:invertIfNegative val="0"/>
            <c:bubble3D val="0"/>
            <c:spPr>
              <a:solidFill>
                <a:srgbClr val="92D050">
                  <a:alpha val="79000"/>
                </a:srgbClr>
              </a:solidFill>
              <a:ln>
                <a:noFill/>
              </a:ln>
              <a:effectLst/>
            </c:spPr>
            <c:extLst>
              <c:ext xmlns:c16="http://schemas.microsoft.com/office/drawing/2014/chart" uri="{C3380CC4-5D6E-409C-BE32-E72D297353CC}">
                <c16:uniqueId val="{0000000B-2F81-A049-A257-A59A1847A9D3}"/>
              </c:ext>
            </c:extLst>
          </c:dPt>
          <c:dPt>
            <c:idx val="7"/>
            <c:invertIfNegative val="0"/>
            <c:bubble3D val="0"/>
            <c:spPr>
              <a:solidFill>
                <a:srgbClr val="92D050">
                  <a:alpha val="79000"/>
                </a:srgbClr>
              </a:solidFill>
              <a:ln>
                <a:noFill/>
              </a:ln>
              <a:effectLst/>
            </c:spPr>
            <c:extLst>
              <c:ext xmlns:c16="http://schemas.microsoft.com/office/drawing/2014/chart" uri="{C3380CC4-5D6E-409C-BE32-E72D297353CC}">
                <c16:uniqueId val="{0000000D-2F81-A049-A257-A59A1847A9D3}"/>
              </c:ext>
            </c:extLst>
          </c:dPt>
          <c:dPt>
            <c:idx val="8"/>
            <c:invertIfNegative val="0"/>
            <c:bubble3D val="0"/>
            <c:spPr>
              <a:solidFill>
                <a:srgbClr val="92D050">
                  <a:alpha val="79000"/>
                </a:srgbClr>
              </a:solidFill>
              <a:ln>
                <a:noFill/>
              </a:ln>
              <a:effectLst/>
            </c:spPr>
            <c:extLst>
              <c:ext xmlns:c16="http://schemas.microsoft.com/office/drawing/2014/chart" uri="{C3380CC4-5D6E-409C-BE32-E72D297353CC}">
                <c16:uniqueId val="{0000000F-2F81-A049-A257-A59A1847A9D3}"/>
              </c:ext>
            </c:extLst>
          </c:dPt>
          <c:dPt>
            <c:idx val="9"/>
            <c:invertIfNegative val="0"/>
            <c:bubble3D val="0"/>
            <c:spPr>
              <a:solidFill>
                <a:schemeClr val="accent4">
                  <a:lumMod val="60000"/>
                  <a:lumOff val="40000"/>
                  <a:alpha val="79000"/>
                </a:schemeClr>
              </a:solidFill>
              <a:ln>
                <a:noFill/>
              </a:ln>
              <a:effectLst/>
            </c:spPr>
            <c:extLst>
              <c:ext xmlns:c16="http://schemas.microsoft.com/office/drawing/2014/chart" uri="{C3380CC4-5D6E-409C-BE32-E72D297353CC}">
                <c16:uniqueId val="{00000011-2F81-A049-A257-A59A1847A9D3}"/>
              </c:ext>
            </c:extLst>
          </c:dPt>
          <c:dPt>
            <c:idx val="10"/>
            <c:invertIfNegative val="0"/>
            <c:bubble3D val="0"/>
            <c:spPr>
              <a:solidFill>
                <a:schemeClr val="accent4">
                  <a:lumMod val="60000"/>
                  <a:lumOff val="40000"/>
                  <a:alpha val="79000"/>
                </a:schemeClr>
              </a:solidFill>
              <a:ln>
                <a:noFill/>
              </a:ln>
              <a:effectLst/>
            </c:spPr>
            <c:extLst>
              <c:ext xmlns:c16="http://schemas.microsoft.com/office/drawing/2014/chart" uri="{C3380CC4-5D6E-409C-BE32-E72D297353CC}">
                <c16:uniqueId val="{00000013-2F81-A049-A257-A59A1847A9D3}"/>
              </c:ext>
            </c:extLst>
          </c:dPt>
          <c:dPt>
            <c:idx val="11"/>
            <c:invertIfNegative val="0"/>
            <c:bubble3D val="0"/>
            <c:spPr>
              <a:solidFill>
                <a:schemeClr val="accent4">
                  <a:lumMod val="60000"/>
                  <a:lumOff val="40000"/>
                  <a:alpha val="79000"/>
                </a:schemeClr>
              </a:solidFill>
              <a:ln>
                <a:noFill/>
              </a:ln>
              <a:effectLst/>
            </c:spPr>
            <c:extLst>
              <c:ext xmlns:c16="http://schemas.microsoft.com/office/drawing/2014/chart" uri="{C3380CC4-5D6E-409C-BE32-E72D297353CC}">
                <c16:uniqueId val="{00000015-2F81-A049-A257-A59A1847A9D3}"/>
              </c:ext>
            </c:extLst>
          </c:dPt>
          <c:dPt>
            <c:idx val="12"/>
            <c:invertIfNegative val="0"/>
            <c:bubble3D val="0"/>
            <c:spPr>
              <a:solidFill>
                <a:schemeClr val="accent4">
                  <a:lumMod val="60000"/>
                  <a:lumOff val="40000"/>
                  <a:alpha val="79000"/>
                </a:schemeClr>
              </a:solidFill>
              <a:ln>
                <a:noFill/>
              </a:ln>
              <a:effectLst/>
            </c:spPr>
            <c:extLst>
              <c:ext xmlns:c16="http://schemas.microsoft.com/office/drawing/2014/chart" uri="{C3380CC4-5D6E-409C-BE32-E72D297353CC}">
                <c16:uniqueId val="{00000017-2F81-A049-A257-A59A1847A9D3}"/>
              </c:ext>
            </c:extLst>
          </c:dPt>
          <c:dPt>
            <c:idx val="13"/>
            <c:invertIfNegative val="0"/>
            <c:bubble3D val="0"/>
            <c:spPr>
              <a:solidFill>
                <a:schemeClr val="accent4">
                  <a:lumMod val="60000"/>
                  <a:lumOff val="40000"/>
                  <a:alpha val="79000"/>
                </a:schemeClr>
              </a:solidFill>
              <a:ln>
                <a:noFill/>
              </a:ln>
              <a:effectLst/>
            </c:spPr>
            <c:extLst>
              <c:ext xmlns:c16="http://schemas.microsoft.com/office/drawing/2014/chart" uri="{C3380CC4-5D6E-409C-BE32-E72D297353CC}">
                <c16:uniqueId val="{00000019-2F81-A049-A257-A59A1847A9D3}"/>
              </c:ext>
            </c:extLst>
          </c:dPt>
          <c:dPt>
            <c:idx val="14"/>
            <c:invertIfNegative val="0"/>
            <c:bubble3D val="0"/>
            <c:spPr>
              <a:solidFill>
                <a:srgbClr val="00B0F0">
                  <a:alpha val="79000"/>
                </a:srgbClr>
              </a:solidFill>
              <a:ln>
                <a:noFill/>
              </a:ln>
              <a:effectLst/>
            </c:spPr>
            <c:extLst>
              <c:ext xmlns:c16="http://schemas.microsoft.com/office/drawing/2014/chart" uri="{C3380CC4-5D6E-409C-BE32-E72D297353CC}">
                <c16:uniqueId val="{0000001B-2F81-A049-A257-A59A1847A9D3}"/>
              </c:ext>
            </c:extLst>
          </c:dPt>
          <c:dPt>
            <c:idx val="15"/>
            <c:invertIfNegative val="0"/>
            <c:bubble3D val="0"/>
            <c:spPr>
              <a:solidFill>
                <a:srgbClr val="00B0F0">
                  <a:alpha val="79000"/>
                </a:srgbClr>
              </a:solidFill>
              <a:ln>
                <a:noFill/>
              </a:ln>
              <a:effectLst/>
            </c:spPr>
            <c:extLst>
              <c:ext xmlns:c16="http://schemas.microsoft.com/office/drawing/2014/chart" uri="{C3380CC4-5D6E-409C-BE32-E72D297353CC}">
                <c16:uniqueId val="{0000001D-2F81-A049-A257-A59A1847A9D3}"/>
              </c:ext>
            </c:extLst>
          </c:dPt>
          <c:dPt>
            <c:idx val="16"/>
            <c:invertIfNegative val="0"/>
            <c:bubble3D val="0"/>
            <c:spPr>
              <a:solidFill>
                <a:srgbClr val="00B0F0">
                  <a:alpha val="79000"/>
                </a:srgbClr>
              </a:solidFill>
              <a:ln>
                <a:noFill/>
              </a:ln>
              <a:effectLst/>
            </c:spPr>
            <c:extLst>
              <c:ext xmlns:c16="http://schemas.microsoft.com/office/drawing/2014/chart" uri="{C3380CC4-5D6E-409C-BE32-E72D297353CC}">
                <c16:uniqueId val="{0000001F-2F81-A049-A257-A59A1847A9D3}"/>
              </c:ext>
            </c:extLst>
          </c:dPt>
          <c:dPt>
            <c:idx val="17"/>
            <c:invertIfNegative val="0"/>
            <c:bubble3D val="0"/>
            <c:spPr>
              <a:solidFill>
                <a:srgbClr val="00B0F0">
                  <a:alpha val="79000"/>
                </a:srgbClr>
              </a:solidFill>
              <a:ln>
                <a:noFill/>
              </a:ln>
              <a:effectLst/>
            </c:spPr>
            <c:extLst>
              <c:ext xmlns:c16="http://schemas.microsoft.com/office/drawing/2014/chart" uri="{C3380CC4-5D6E-409C-BE32-E72D297353CC}">
                <c16:uniqueId val="{00000021-2F81-A049-A257-A59A1847A9D3}"/>
              </c:ext>
            </c:extLst>
          </c:dPt>
          <c:dPt>
            <c:idx val="18"/>
            <c:invertIfNegative val="0"/>
            <c:bubble3D val="0"/>
            <c:spPr>
              <a:solidFill>
                <a:srgbClr val="00B0F0">
                  <a:alpha val="79000"/>
                </a:srgbClr>
              </a:solidFill>
              <a:ln>
                <a:noFill/>
              </a:ln>
              <a:effectLst/>
            </c:spPr>
            <c:extLst>
              <c:ext xmlns:c16="http://schemas.microsoft.com/office/drawing/2014/chart" uri="{C3380CC4-5D6E-409C-BE32-E72D297353CC}">
                <c16:uniqueId val="{00000023-2F81-A049-A257-A59A1847A9D3}"/>
              </c:ext>
            </c:extLst>
          </c:dPt>
          <c:cat>
            <c:strRef>
              <c:f>' Project Status Dashboard'!$B$11:$B$32</c:f>
              <c:strCache>
                <c:ptCount val="22"/>
                <c:pt idx="0">
                  <c:v>CRM Workshop</c:v>
                </c:pt>
                <c:pt idx="1">
                  <c:v>Understanding concepts of RFM Analysis and implementation using Python and Power BI</c:v>
                </c:pt>
                <c:pt idx="2">
                  <c:v>Interview user to gather requirements to estimate timeline</c:v>
                </c:pt>
                <c:pt idx="3">
                  <c:v>Document business requirements</c:v>
                </c:pt>
                <c:pt idx="4">
                  <c:v>Function List</c:v>
                </c:pt>
                <c:pt idx="5">
                  <c:v>Function Spec.</c:v>
                </c:pt>
                <c:pt idx="6">
                  <c:v>Business Rule</c:v>
                </c:pt>
                <c:pt idx="7">
                  <c:v>Create Workflow</c:v>
                </c:pt>
                <c:pt idx="8">
                  <c:v>BSR</c:v>
                </c:pt>
                <c:pt idx="9">
                  <c:v>Review Workflow​</c:v>
                </c:pt>
                <c:pt idx="10">
                  <c:v>Present Project Agenda</c:v>
                </c:pt>
                <c:pt idx="11">
                  <c:v>Data Cleaning And Data Preparation</c:v>
                </c:pt>
                <c:pt idx="12">
                  <c:v>Transform Data</c:v>
                </c:pt>
                <c:pt idx="13">
                  <c:v>Recency, Frequency, and Monetary Calculation</c:v>
                </c:pt>
                <c:pt idx="14">
                  <c:v>RFM Analysis and Segmentation</c:v>
                </c:pt>
                <c:pt idx="15">
                  <c:v>Segment into brand-level groups</c:v>
                </c:pt>
                <c:pt idx="16">
                  <c:v>Data Dictionary</c:v>
                </c:pt>
                <c:pt idx="17">
                  <c:v>Create test case</c:v>
                </c:pt>
                <c:pt idx="18">
                  <c:v>Review test case</c:v>
                </c:pt>
                <c:pt idx="19">
                  <c:v>UAT Testing</c:v>
                </c:pt>
                <c:pt idx="20">
                  <c:v>Document UAT sign off</c:v>
                </c:pt>
                <c:pt idx="21">
                  <c:v>Transfer Knowledge</c:v>
                </c:pt>
              </c:strCache>
            </c:strRef>
          </c:cat>
          <c:val>
            <c:numRef>
              <c:f>' Project Status Dashboard'!$F$11:$F$32</c:f>
              <c:numCache>
                <c:formatCode>0</c:formatCode>
                <c:ptCount val="22"/>
                <c:pt idx="0">
                  <c:v>1</c:v>
                </c:pt>
                <c:pt idx="1">
                  <c:v>5</c:v>
                </c:pt>
                <c:pt idx="2">
                  <c:v>1</c:v>
                </c:pt>
                <c:pt idx="3">
                  <c:v>2</c:v>
                </c:pt>
                <c:pt idx="4">
                  <c:v>1</c:v>
                </c:pt>
                <c:pt idx="5">
                  <c:v>8</c:v>
                </c:pt>
                <c:pt idx="6">
                  <c:v>1</c:v>
                </c:pt>
                <c:pt idx="7">
                  <c:v>4</c:v>
                </c:pt>
                <c:pt idx="8">
                  <c:v>1</c:v>
                </c:pt>
                <c:pt idx="9">
                  <c:v>1</c:v>
                </c:pt>
                <c:pt idx="10">
                  <c:v>1</c:v>
                </c:pt>
                <c:pt idx="11">
                  <c:v>4</c:v>
                </c:pt>
                <c:pt idx="12">
                  <c:v>1</c:v>
                </c:pt>
                <c:pt idx="13">
                  <c:v>1</c:v>
                </c:pt>
                <c:pt idx="14">
                  <c:v>7</c:v>
                </c:pt>
                <c:pt idx="15">
                  <c:v>3</c:v>
                </c:pt>
                <c:pt idx="16">
                  <c:v>1</c:v>
                </c:pt>
                <c:pt idx="17">
                  <c:v>1</c:v>
                </c:pt>
                <c:pt idx="18">
                  <c:v>1</c:v>
                </c:pt>
                <c:pt idx="19">
                  <c:v>2</c:v>
                </c:pt>
                <c:pt idx="20">
                  <c:v>5</c:v>
                </c:pt>
                <c:pt idx="21">
                  <c:v>3</c:v>
                </c:pt>
              </c:numCache>
            </c:numRef>
          </c:val>
          <c:extLst>
            <c:ext xmlns:c16="http://schemas.microsoft.com/office/drawing/2014/chart" uri="{C3380CC4-5D6E-409C-BE32-E72D297353CC}">
              <c16:uniqueId val="{00000024-2F81-A049-A257-A59A1847A9D3}"/>
            </c:ext>
          </c:extLst>
        </c:ser>
        <c:dLbls>
          <c:showLegendKey val="0"/>
          <c:showVal val="0"/>
          <c:showCatName val="0"/>
          <c:showSerName val="0"/>
          <c:showPercent val="0"/>
          <c:showBubbleSize val="0"/>
        </c:dLbls>
        <c:gapWidth val="25"/>
        <c:overlap val="100"/>
        <c:axId val="70218496"/>
        <c:axId val="70220032"/>
      </c:barChart>
      <c:catAx>
        <c:axId val="70218496"/>
        <c:scaling>
          <c:orientation val="maxMin"/>
        </c:scaling>
        <c:delete val="0"/>
        <c:axPos val="r"/>
        <c:numFmt formatCode="General" sourceLinked="0"/>
        <c:majorTickMark val="out"/>
        <c:minorTickMark val="none"/>
        <c:tickLblPos val="low"/>
        <c:txPr>
          <a:bodyPr anchor="ctr" anchorCtr="1"/>
          <a:lstStyle/>
          <a:p>
            <a:pPr>
              <a:defRPr sz="1000">
                <a:latin typeface="Century Gothic" panose="020B0502020202020204" pitchFamily="34" charset="0"/>
              </a:defRPr>
            </a:pPr>
            <a:endParaRPr lang="en-US"/>
          </a:p>
        </c:txPr>
        <c:crossAx val="70220032"/>
        <c:crosses val="max"/>
        <c:auto val="1"/>
        <c:lblAlgn val="ctr"/>
        <c:lblOffset val="100"/>
        <c:noMultiLvlLbl val="0"/>
      </c:catAx>
      <c:valAx>
        <c:axId val="70220032"/>
        <c:scaling>
          <c:orientation val="minMax"/>
          <c:max val="45144"/>
          <c:min val="45085"/>
        </c:scaling>
        <c:delete val="0"/>
        <c:axPos val="t"/>
        <c:majorGridlines>
          <c:spPr>
            <a:ln>
              <a:solidFill>
                <a:schemeClr val="bg1">
                  <a:lumMod val="75000"/>
                </a:schemeClr>
              </a:solidFill>
            </a:ln>
          </c:spPr>
        </c:majorGridlines>
        <c:numFmt formatCode="mm/dd" sourceLinked="1"/>
        <c:majorTickMark val="out"/>
        <c:minorTickMark val="none"/>
        <c:tickLblPos val="nextTo"/>
        <c:txPr>
          <a:bodyPr/>
          <a:lstStyle/>
          <a:p>
            <a:pPr>
              <a:defRPr sz="1000">
                <a:latin typeface="Century Gothic" panose="020B0502020202020204" pitchFamily="34" charset="0"/>
              </a:defRPr>
            </a:pPr>
            <a:endParaRPr lang="en-US"/>
          </a:p>
        </c:txPr>
        <c:crossAx val="70218496"/>
        <c:crosses val="autoZero"/>
        <c:crossBetween val="between"/>
        <c:majorUnit val="5"/>
      </c:valAx>
      <c:spPr>
        <a:noFill/>
      </c:spPr>
    </c:plotArea>
    <c:plotVisOnly val="1"/>
    <c:dispBlanksAs val="gap"/>
    <c:showDLblsOverMax val="0"/>
  </c:chart>
  <c:spPr>
    <a:ln>
      <a:noFill/>
    </a:ln>
  </c:spPr>
  <c:printSettings>
    <c:headerFooter/>
    <c:pageMargins b="1" l="0.75" r="0.75" t="1" header="0.5" footer="0.5"/>
    <c:pageSetup orientation="portrait"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nchor="t" anchorCtr="0"/>
          <a:lstStyle/>
          <a:p>
            <a:pPr>
              <a:defRPr>
                <a:latin typeface="Century Gothic" panose="020B0502020202020204" pitchFamily="34" charset="0"/>
              </a:defRPr>
            </a:pPr>
            <a:r>
              <a:rPr lang="en-US">
                <a:latin typeface="Century Gothic" panose="020B0502020202020204" pitchFamily="34" charset="0"/>
              </a:rPr>
              <a:t>TASK STATUS </a:t>
            </a:r>
            <a:r>
              <a:rPr lang="en-US" baseline="0">
                <a:latin typeface="Century Gothic" panose="020B0502020202020204" pitchFamily="34" charset="0"/>
              </a:rPr>
              <a:t>%</a:t>
            </a:r>
            <a:endParaRPr lang="en-US">
              <a:latin typeface="Century Gothic" panose="020B0502020202020204" pitchFamily="34" charset="0"/>
            </a:endParaRPr>
          </a:p>
        </c:rich>
      </c:tx>
      <c:layout/>
      <c:overlay val="0"/>
    </c:title>
    <c:autoTitleDeleted val="0"/>
    <c:plotArea>
      <c:layout/>
      <c:pieChart>
        <c:varyColors val="1"/>
        <c:ser>
          <c:idx val="1"/>
          <c:order val="0"/>
          <c:dPt>
            <c:idx val="0"/>
            <c:bubble3D val="0"/>
            <c:spPr>
              <a:solidFill>
                <a:srgbClr val="81D6F0"/>
              </a:solidFill>
            </c:spPr>
            <c:extLst>
              <c:ext xmlns:c16="http://schemas.microsoft.com/office/drawing/2014/chart" uri="{C3380CC4-5D6E-409C-BE32-E72D297353CC}">
                <c16:uniqueId val="{00000001-09C7-8E4F-95DE-178B899F3E3D}"/>
              </c:ext>
            </c:extLst>
          </c:dPt>
          <c:dPt>
            <c:idx val="1"/>
            <c:bubble3D val="0"/>
            <c:spPr>
              <a:solidFill>
                <a:srgbClr val="92D050"/>
              </a:solidFill>
            </c:spPr>
            <c:extLst>
              <c:ext xmlns:c16="http://schemas.microsoft.com/office/drawing/2014/chart" uri="{C3380CC4-5D6E-409C-BE32-E72D297353CC}">
                <c16:uniqueId val="{00000003-09C7-8E4F-95DE-178B899F3E3D}"/>
              </c:ext>
            </c:extLst>
          </c:dPt>
          <c:dPt>
            <c:idx val="2"/>
            <c:bubble3D val="0"/>
            <c:spPr>
              <a:solidFill>
                <a:srgbClr val="00BD32"/>
              </a:solidFill>
            </c:spPr>
            <c:extLst>
              <c:ext xmlns:c16="http://schemas.microsoft.com/office/drawing/2014/chart" uri="{C3380CC4-5D6E-409C-BE32-E72D297353CC}">
                <c16:uniqueId val="{00000005-09C7-8E4F-95DE-178B899F3E3D}"/>
              </c:ext>
            </c:extLst>
          </c:dPt>
          <c:dPt>
            <c:idx val="3"/>
            <c:bubble3D val="0"/>
            <c:spPr>
              <a:solidFill>
                <a:schemeClr val="accent4"/>
              </a:solidFill>
            </c:spPr>
            <c:extLst>
              <c:ext xmlns:c16="http://schemas.microsoft.com/office/drawing/2014/chart" uri="{C3380CC4-5D6E-409C-BE32-E72D297353CC}">
                <c16:uniqueId val="{00000007-09C7-8E4F-95DE-178B899F3E3D}"/>
              </c:ext>
            </c:extLst>
          </c:dPt>
          <c:dPt>
            <c:idx val="4"/>
            <c:bubble3D val="0"/>
            <c:spPr>
              <a:solidFill>
                <a:srgbClr val="D2D2D2"/>
              </a:solidFill>
            </c:spPr>
            <c:extLst>
              <c:ext xmlns:c16="http://schemas.microsoft.com/office/drawing/2014/chart" uri="{C3380CC4-5D6E-409C-BE32-E72D297353CC}">
                <c16:uniqueId val="{00000009-09C7-8E4F-95DE-178B899F3E3D}"/>
              </c:ext>
            </c:extLst>
          </c:dPt>
          <c:dLbls>
            <c:spPr>
              <a:noFill/>
              <a:ln>
                <a:noFill/>
              </a:ln>
              <a:effectLst/>
            </c:spPr>
            <c:txPr>
              <a:bodyPr wrap="square" lIns="38100" tIns="19050" rIns="38100" bIns="19050" anchor="ctr">
                <a:spAutoFit/>
              </a:bodyPr>
              <a:lstStyle/>
              <a:p>
                <a:pPr>
                  <a:defRPr sz="1400">
                    <a:latin typeface="Century Gothic" panose="020B0502020202020204" pitchFamily="34" charset="0"/>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15:layout/>
              </c:ext>
            </c:extLst>
          </c:dLbls>
          <c:cat>
            <c:strRef>
              <c:f>' Project Status Dashboard'!$B$36:$B$40</c:f>
              <c:strCache>
                <c:ptCount val="5"/>
                <c:pt idx="0">
                  <c:v>Not Started</c:v>
                </c:pt>
                <c:pt idx="1">
                  <c:v>In Progress</c:v>
                </c:pt>
                <c:pt idx="2">
                  <c:v>Complete</c:v>
                </c:pt>
                <c:pt idx="3">
                  <c:v>Overdue</c:v>
                </c:pt>
                <c:pt idx="4">
                  <c:v>On Hold</c:v>
                </c:pt>
              </c:strCache>
            </c:strRef>
          </c:cat>
          <c:val>
            <c:numRef>
              <c:f>' Project Status Dashboard'!$C$36:$C$40</c:f>
              <c:numCache>
                <c:formatCode>0</c:formatCode>
                <c:ptCount val="5"/>
                <c:pt idx="0">
                  <c:v>2</c:v>
                </c:pt>
                <c:pt idx="1">
                  <c:v>0</c:v>
                </c:pt>
                <c:pt idx="2">
                  <c:v>20</c:v>
                </c:pt>
                <c:pt idx="3">
                  <c:v>0</c:v>
                </c:pt>
                <c:pt idx="4">
                  <c:v>0</c:v>
                </c:pt>
              </c:numCache>
            </c:numRef>
          </c:val>
          <c:extLst>
            <c:ext xmlns:c16="http://schemas.microsoft.com/office/drawing/2014/chart" uri="{C3380CC4-5D6E-409C-BE32-E72D297353CC}">
              <c16:uniqueId val="{0000000A-09C7-8E4F-95DE-178B899F3E3D}"/>
            </c:ext>
          </c:extLst>
        </c:ser>
        <c:ser>
          <c:idx val="0"/>
          <c:order val="1"/>
          <c:dPt>
            <c:idx val="0"/>
            <c:bubble3D val="0"/>
            <c:spPr>
              <a:solidFill>
                <a:srgbClr val="81D6F0"/>
              </a:solidFill>
            </c:spPr>
            <c:extLst>
              <c:ext xmlns:c16="http://schemas.microsoft.com/office/drawing/2014/chart" uri="{C3380CC4-5D6E-409C-BE32-E72D297353CC}">
                <c16:uniqueId val="{0000000C-09C7-8E4F-95DE-178B899F3E3D}"/>
              </c:ext>
            </c:extLst>
          </c:dPt>
          <c:dPt>
            <c:idx val="1"/>
            <c:bubble3D val="0"/>
            <c:spPr>
              <a:solidFill>
                <a:srgbClr val="92D050"/>
              </a:solidFill>
            </c:spPr>
            <c:extLst>
              <c:ext xmlns:c16="http://schemas.microsoft.com/office/drawing/2014/chart" uri="{C3380CC4-5D6E-409C-BE32-E72D297353CC}">
                <c16:uniqueId val="{0000000E-09C7-8E4F-95DE-178B899F3E3D}"/>
              </c:ext>
            </c:extLst>
          </c:dPt>
          <c:dPt>
            <c:idx val="2"/>
            <c:bubble3D val="0"/>
            <c:spPr>
              <a:solidFill>
                <a:srgbClr val="00BD32"/>
              </a:solidFill>
            </c:spPr>
            <c:extLst>
              <c:ext xmlns:c16="http://schemas.microsoft.com/office/drawing/2014/chart" uri="{C3380CC4-5D6E-409C-BE32-E72D297353CC}">
                <c16:uniqueId val="{00000010-09C7-8E4F-95DE-178B899F3E3D}"/>
              </c:ext>
            </c:extLst>
          </c:dPt>
          <c:dPt>
            <c:idx val="3"/>
            <c:bubble3D val="0"/>
            <c:spPr>
              <a:solidFill>
                <a:schemeClr val="accent4"/>
              </a:solidFill>
            </c:spPr>
            <c:extLst>
              <c:ext xmlns:c16="http://schemas.microsoft.com/office/drawing/2014/chart" uri="{C3380CC4-5D6E-409C-BE32-E72D297353CC}">
                <c16:uniqueId val="{00000012-09C7-8E4F-95DE-178B899F3E3D}"/>
              </c:ext>
            </c:extLst>
          </c:dPt>
          <c:dPt>
            <c:idx val="4"/>
            <c:bubble3D val="0"/>
            <c:spPr>
              <a:solidFill>
                <a:srgbClr val="D2D2D2"/>
              </a:solidFill>
            </c:spPr>
            <c:extLst>
              <c:ext xmlns:c16="http://schemas.microsoft.com/office/drawing/2014/chart" uri="{C3380CC4-5D6E-409C-BE32-E72D297353CC}">
                <c16:uniqueId val="{00000014-09C7-8E4F-95DE-178B899F3E3D}"/>
              </c:ext>
            </c:extLst>
          </c:dPt>
          <c:dLbls>
            <c:spPr>
              <a:noFill/>
              <a:ln>
                <a:noFill/>
              </a:ln>
              <a:effectLst/>
            </c:spPr>
            <c:txPr>
              <a:bodyPr wrap="square" lIns="38100" tIns="19050" rIns="38100" bIns="19050" anchor="ctr">
                <a:spAutoFit/>
              </a:bodyPr>
              <a:lstStyle/>
              <a:p>
                <a:pPr>
                  <a:defRPr sz="1400">
                    <a:latin typeface="Century Gothic" panose="020B0502020202020204" pitchFamily="34" charset="0"/>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 Project Status Dashboard'!$B$36:$B$40</c:f>
              <c:strCache>
                <c:ptCount val="5"/>
                <c:pt idx="0">
                  <c:v>Not Started</c:v>
                </c:pt>
                <c:pt idx="1">
                  <c:v>In Progress</c:v>
                </c:pt>
                <c:pt idx="2">
                  <c:v>Complete</c:v>
                </c:pt>
                <c:pt idx="3">
                  <c:v>Overdue</c:v>
                </c:pt>
                <c:pt idx="4">
                  <c:v>On Hold</c:v>
                </c:pt>
              </c:strCache>
            </c:strRef>
          </c:cat>
          <c:val>
            <c:numRef>
              <c:f>' Project Status Dashboard'!$C$36:$C$40</c:f>
              <c:numCache>
                <c:formatCode>0</c:formatCode>
                <c:ptCount val="5"/>
                <c:pt idx="0">
                  <c:v>2</c:v>
                </c:pt>
                <c:pt idx="1">
                  <c:v>0</c:v>
                </c:pt>
                <c:pt idx="2">
                  <c:v>20</c:v>
                </c:pt>
                <c:pt idx="3">
                  <c:v>0</c:v>
                </c:pt>
                <c:pt idx="4">
                  <c:v>0</c:v>
                </c:pt>
              </c:numCache>
            </c:numRef>
          </c:val>
          <c:extLst>
            <c:ext xmlns:c16="http://schemas.microsoft.com/office/drawing/2014/chart" uri="{C3380CC4-5D6E-409C-BE32-E72D297353CC}">
              <c16:uniqueId val="{00000015-09C7-8E4F-95DE-178B899F3E3D}"/>
            </c:ext>
          </c:extLst>
        </c:ser>
        <c:dLbls>
          <c:showLegendKey val="0"/>
          <c:showVal val="0"/>
          <c:showCatName val="0"/>
          <c:showSerName val="0"/>
          <c:showPercent val="0"/>
          <c:showBubbleSize val="0"/>
          <c:showLeaderLines val="1"/>
        </c:dLbls>
        <c:firstSliceAng val="0"/>
      </c:pieChart>
    </c:plotArea>
    <c:legend>
      <c:legendPos val="b"/>
      <c:layout/>
      <c:overlay val="0"/>
      <c:txPr>
        <a:bodyPr/>
        <a:lstStyle/>
        <a:p>
          <a:pPr>
            <a:defRPr sz="1400">
              <a:latin typeface="Century Gothic" panose="020B0502020202020204" pitchFamily="34" charset="0"/>
            </a:defRPr>
          </a:pPr>
          <a:endParaRPr lang="en-US"/>
        </a:p>
      </c:txPr>
    </c:legend>
    <c:plotVisOnly val="1"/>
    <c:dispBlanksAs val="gap"/>
    <c:showDLblsOverMax val="0"/>
  </c:chart>
  <c:spPr>
    <a:ln>
      <a:noFill/>
    </a:ln>
  </c:spPr>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latin typeface="Century Gothic" panose="020B0502020202020204" pitchFamily="34" charset="0"/>
              </a:defRPr>
            </a:pPr>
            <a:r>
              <a:rPr lang="en-US">
                <a:latin typeface="Century Gothic" panose="020B0502020202020204" pitchFamily="34" charset="0"/>
              </a:rPr>
              <a:t>PENDING ITEMS</a:t>
            </a:r>
            <a:endParaRPr lang="en-US" baseline="0">
              <a:latin typeface="Century Gothic" panose="020B0502020202020204" pitchFamily="34" charset="0"/>
            </a:endParaRPr>
          </a:p>
        </c:rich>
      </c:tx>
      <c:layout/>
      <c:overlay val="0"/>
    </c:title>
    <c:autoTitleDeleted val="0"/>
    <c:plotArea>
      <c:layout/>
      <c:barChart>
        <c:barDir val="col"/>
        <c:grouping val="clustered"/>
        <c:varyColors val="0"/>
        <c:ser>
          <c:idx val="0"/>
          <c:order val="0"/>
          <c:spPr>
            <a:solidFill>
              <a:srgbClr val="FF6600"/>
            </a:solidFill>
          </c:spPr>
          <c:invertIfNegative val="0"/>
          <c:dPt>
            <c:idx val="0"/>
            <c:invertIfNegative val="0"/>
            <c:bubble3D val="0"/>
            <c:spPr>
              <a:solidFill>
                <a:srgbClr val="00B0F0"/>
              </a:solidFill>
            </c:spPr>
            <c:extLst>
              <c:ext xmlns:c16="http://schemas.microsoft.com/office/drawing/2014/chart" uri="{C3380CC4-5D6E-409C-BE32-E72D297353CC}">
                <c16:uniqueId val="{00000001-10E6-B242-A357-03CD99D451C2}"/>
              </c:ext>
            </c:extLst>
          </c:dPt>
          <c:dPt>
            <c:idx val="1"/>
            <c:invertIfNegative val="0"/>
            <c:bubble3D val="0"/>
            <c:spPr>
              <a:solidFill>
                <a:srgbClr val="00BD32"/>
              </a:solidFill>
            </c:spPr>
            <c:extLst>
              <c:ext xmlns:c16="http://schemas.microsoft.com/office/drawing/2014/chart" uri="{C3380CC4-5D6E-409C-BE32-E72D297353CC}">
                <c16:uniqueId val="{00000003-10E6-B242-A357-03CD99D451C2}"/>
              </c:ext>
            </c:extLst>
          </c:dPt>
          <c:dPt>
            <c:idx val="2"/>
            <c:invertIfNegative val="0"/>
            <c:bubble3D val="0"/>
            <c:spPr>
              <a:solidFill>
                <a:schemeClr val="accent4"/>
              </a:solidFill>
            </c:spPr>
            <c:extLst>
              <c:ext xmlns:c16="http://schemas.microsoft.com/office/drawing/2014/chart" uri="{C3380CC4-5D6E-409C-BE32-E72D297353CC}">
                <c16:uniqueId val="{00000005-10E6-B242-A357-03CD99D451C2}"/>
              </c:ext>
            </c:extLst>
          </c:dPt>
          <c:cat>
            <c:strRef>
              <c:f>' Project Status Dashboard'!$F$44:$F$46</c:f>
              <c:strCache>
                <c:ptCount val="3"/>
                <c:pt idx="0">
                  <c:v>Decisions</c:v>
                </c:pt>
                <c:pt idx="1">
                  <c:v>Actions</c:v>
                </c:pt>
                <c:pt idx="2">
                  <c:v>Change Requests </c:v>
                </c:pt>
              </c:strCache>
            </c:strRef>
          </c:cat>
          <c:val>
            <c:numRef>
              <c:f>' Project Status Dashboard'!$G$44:$G$46</c:f>
              <c:numCache>
                <c:formatCode>#,##0</c:formatCode>
                <c:ptCount val="3"/>
                <c:pt idx="0">
                  <c:v>0</c:v>
                </c:pt>
                <c:pt idx="1">
                  <c:v>0</c:v>
                </c:pt>
                <c:pt idx="2">
                  <c:v>0</c:v>
                </c:pt>
              </c:numCache>
            </c:numRef>
          </c:val>
          <c:extLst>
            <c:ext xmlns:c16="http://schemas.microsoft.com/office/drawing/2014/chart" uri="{C3380CC4-5D6E-409C-BE32-E72D297353CC}">
              <c16:uniqueId val="{00000006-10E6-B242-A357-03CD99D451C2}"/>
            </c:ext>
          </c:extLst>
        </c:ser>
        <c:dLbls>
          <c:showLegendKey val="0"/>
          <c:showVal val="0"/>
          <c:showCatName val="0"/>
          <c:showSerName val="0"/>
          <c:showPercent val="0"/>
          <c:showBubbleSize val="0"/>
        </c:dLbls>
        <c:gapWidth val="53"/>
        <c:axId val="74343168"/>
        <c:axId val="74344704"/>
      </c:barChart>
      <c:catAx>
        <c:axId val="74343168"/>
        <c:scaling>
          <c:orientation val="minMax"/>
        </c:scaling>
        <c:delete val="0"/>
        <c:axPos val="b"/>
        <c:numFmt formatCode="General" sourceLinked="0"/>
        <c:majorTickMark val="out"/>
        <c:minorTickMark val="none"/>
        <c:tickLblPos val="nextTo"/>
        <c:txPr>
          <a:bodyPr/>
          <a:lstStyle/>
          <a:p>
            <a:pPr>
              <a:defRPr sz="1200">
                <a:latin typeface="Century Gothic" panose="020B0502020202020204" pitchFamily="34" charset="0"/>
              </a:defRPr>
            </a:pPr>
            <a:endParaRPr lang="en-US"/>
          </a:p>
        </c:txPr>
        <c:crossAx val="74344704"/>
        <c:crosses val="autoZero"/>
        <c:auto val="1"/>
        <c:lblAlgn val="ctr"/>
        <c:lblOffset val="100"/>
        <c:noMultiLvlLbl val="0"/>
      </c:catAx>
      <c:valAx>
        <c:axId val="74344704"/>
        <c:scaling>
          <c:orientation val="minMax"/>
        </c:scaling>
        <c:delete val="0"/>
        <c:axPos val="l"/>
        <c:majorGridlines>
          <c:spPr>
            <a:ln>
              <a:solidFill>
                <a:schemeClr val="bg1">
                  <a:lumMod val="75000"/>
                </a:schemeClr>
              </a:solidFill>
            </a:ln>
          </c:spPr>
        </c:majorGridlines>
        <c:numFmt formatCode="#,##0" sourceLinked="1"/>
        <c:majorTickMark val="out"/>
        <c:minorTickMark val="none"/>
        <c:tickLblPos val="nextTo"/>
        <c:txPr>
          <a:bodyPr/>
          <a:lstStyle/>
          <a:p>
            <a:pPr>
              <a:defRPr>
                <a:latin typeface="Century Gothic" panose="020B0502020202020204" pitchFamily="34" charset="0"/>
              </a:defRPr>
            </a:pPr>
            <a:endParaRPr lang="en-US"/>
          </a:p>
        </c:txPr>
        <c:crossAx val="74343168"/>
        <c:crosses val="autoZero"/>
        <c:crossBetween val="between"/>
      </c:valAx>
    </c:plotArea>
    <c:plotVisOnly val="1"/>
    <c:dispBlanksAs val="gap"/>
    <c:showDLblsOverMax val="0"/>
  </c:chart>
  <c:spPr>
    <a:ln>
      <a:noFill/>
    </a:ln>
  </c:spPr>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800" b="1">
                <a:solidFill>
                  <a:sysClr val="windowText" lastClr="000000"/>
                </a:solidFill>
                <a:latin typeface="Century Gothic" panose="020B0502020202020204" pitchFamily="34" charset="0"/>
              </a:rPr>
              <a:t>TASK CATEGORY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pieChart>
        <c:varyColors val="1"/>
        <c:ser>
          <c:idx val="1"/>
          <c:order val="0"/>
          <c:dPt>
            <c:idx val="0"/>
            <c:bubble3D val="0"/>
            <c:spPr>
              <a:solidFill>
                <a:srgbClr val="DAE2AE"/>
              </a:solidFill>
              <a:ln w="19050">
                <a:solidFill>
                  <a:schemeClr val="lt1"/>
                </a:solidFill>
              </a:ln>
              <a:effectLst/>
            </c:spPr>
            <c:extLst>
              <c:ext xmlns:c16="http://schemas.microsoft.com/office/drawing/2014/chart" uri="{C3380CC4-5D6E-409C-BE32-E72D297353CC}">
                <c16:uniqueId val="{00000001-6E41-1043-A8FA-256986F8469C}"/>
              </c:ext>
            </c:extLst>
          </c:dPt>
          <c:dPt>
            <c:idx val="1"/>
            <c:bubble3D val="0"/>
            <c:spPr>
              <a:solidFill>
                <a:srgbClr val="03C15A"/>
              </a:solidFill>
              <a:ln w="19050">
                <a:solidFill>
                  <a:schemeClr val="lt1"/>
                </a:solidFill>
              </a:ln>
              <a:effectLst/>
            </c:spPr>
            <c:extLst>
              <c:ext xmlns:c16="http://schemas.microsoft.com/office/drawing/2014/chart" uri="{C3380CC4-5D6E-409C-BE32-E72D297353CC}">
                <c16:uniqueId val="{00000003-6E41-1043-A8FA-256986F8469C}"/>
              </c:ext>
            </c:extLst>
          </c:dPt>
          <c:dPt>
            <c:idx val="2"/>
            <c:bubble3D val="0"/>
            <c:spPr>
              <a:solidFill>
                <a:srgbClr val="FFAFAE"/>
              </a:solidFill>
              <a:ln w="19050">
                <a:solidFill>
                  <a:schemeClr val="lt1"/>
                </a:solidFill>
              </a:ln>
              <a:effectLst/>
            </c:spPr>
            <c:extLst>
              <c:ext xmlns:c16="http://schemas.microsoft.com/office/drawing/2014/chart" uri="{C3380CC4-5D6E-409C-BE32-E72D297353CC}">
                <c16:uniqueId val="{00000005-6E41-1043-A8FA-256986F8469C}"/>
              </c:ext>
            </c:extLst>
          </c:dPt>
          <c:dPt>
            <c:idx val="3"/>
            <c:bubble3D val="0"/>
            <c:spPr>
              <a:solidFill>
                <a:srgbClr val="FFC000"/>
              </a:solidFill>
              <a:ln w="19050">
                <a:solidFill>
                  <a:schemeClr val="lt1"/>
                </a:solidFill>
              </a:ln>
              <a:effectLst/>
            </c:spPr>
            <c:extLst>
              <c:ext xmlns:c16="http://schemas.microsoft.com/office/drawing/2014/chart" uri="{C3380CC4-5D6E-409C-BE32-E72D297353CC}">
                <c16:uniqueId val="{00000007-6E41-1043-A8FA-256986F8469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E41-1043-A8FA-256986F8469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 Project Status Dashboard'!$B$45:$B$48</c:f>
              <c:strCache>
                <c:ptCount val="4"/>
                <c:pt idx="0">
                  <c:v>Initiate</c:v>
                </c:pt>
                <c:pt idx="1">
                  <c:v>User Requirement</c:v>
                </c:pt>
                <c:pt idx="2">
                  <c:v>Development</c:v>
                </c:pt>
                <c:pt idx="3">
                  <c:v>Implementation</c:v>
                </c:pt>
              </c:strCache>
            </c:strRef>
          </c:cat>
          <c:val>
            <c:numRef>
              <c:f>' Project Status Dashboard'!$C$45:$C$48</c:f>
              <c:numCache>
                <c:formatCode>0</c:formatCode>
                <c:ptCount val="4"/>
                <c:pt idx="0">
                  <c:v>2</c:v>
                </c:pt>
                <c:pt idx="1">
                  <c:v>9</c:v>
                </c:pt>
                <c:pt idx="2">
                  <c:v>6</c:v>
                </c:pt>
                <c:pt idx="3">
                  <c:v>2</c:v>
                </c:pt>
              </c:numCache>
            </c:numRef>
          </c:val>
          <c:extLst>
            <c:ext xmlns:c16="http://schemas.microsoft.com/office/drawing/2014/chart" uri="{C3380CC4-5D6E-409C-BE32-E72D297353CC}">
              <c16:uniqueId val="{0000000A-6E41-1043-A8FA-256986F8469C}"/>
            </c:ext>
          </c:extLst>
        </c:ser>
        <c:ser>
          <c:idx val="0"/>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C-6E41-1043-A8FA-256986F8469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6E41-1043-A8FA-256986F8469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6E41-1043-A8FA-256986F8469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6E41-1043-A8FA-256986F8469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6E41-1043-A8FA-256986F8469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Project Status Dashboard'!$B$45:$B$48</c:f>
              <c:strCache>
                <c:ptCount val="4"/>
                <c:pt idx="0">
                  <c:v>Initiate</c:v>
                </c:pt>
                <c:pt idx="1">
                  <c:v>User Requirement</c:v>
                </c:pt>
                <c:pt idx="2">
                  <c:v>Development</c:v>
                </c:pt>
                <c:pt idx="3">
                  <c:v>Implementation</c:v>
                </c:pt>
              </c:strCache>
            </c:strRef>
          </c:cat>
          <c:val>
            <c:numRef>
              <c:f>' Project Status Dashboard'!$C$45:$C$48</c:f>
              <c:numCache>
                <c:formatCode>0</c:formatCode>
                <c:ptCount val="4"/>
                <c:pt idx="0">
                  <c:v>2</c:v>
                </c:pt>
                <c:pt idx="1">
                  <c:v>9</c:v>
                </c:pt>
                <c:pt idx="2">
                  <c:v>6</c:v>
                </c:pt>
                <c:pt idx="3">
                  <c:v>2</c:v>
                </c:pt>
              </c:numCache>
            </c:numRef>
          </c:val>
          <c:extLst>
            <c:ext xmlns:c16="http://schemas.microsoft.com/office/drawing/2014/chart" uri="{C3380CC4-5D6E-409C-BE32-E72D297353CC}">
              <c16:uniqueId val="{00000015-6E41-1043-A8FA-256986F8469C}"/>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1" l="0.75" r="0.75"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38100</xdr:colOff>
      <xdr:row>4</xdr:row>
      <xdr:rowOff>114300</xdr:rowOff>
    </xdr:from>
    <xdr:to>
      <xdr:col>9</xdr:col>
      <xdr:colOff>25400</xdr:colOff>
      <xdr:row>4</xdr:row>
      <xdr:rowOff>5041900</xdr:rowOff>
    </xdr:to>
    <xdr:graphicFrame macro="">
      <xdr:nvGraphicFramePr>
        <xdr:cNvPr id="2" name="Chart 1">
          <a:extLst>
            <a:ext uri="{FF2B5EF4-FFF2-40B4-BE49-F238E27FC236}">
              <a16:creationId xmlns:a16="http://schemas.microsoft.com/office/drawing/2014/main" id="{EA9AC6D3-FE28-5E45-8D69-107980BE91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38100</xdr:colOff>
      <xdr:row>4</xdr:row>
      <xdr:rowOff>5168900</xdr:rowOff>
    </xdr:from>
    <xdr:to>
      <xdr:col>3</xdr:col>
      <xdr:colOff>109220</xdr:colOff>
      <xdr:row>5</xdr:row>
      <xdr:rowOff>4089400</xdr:rowOff>
    </xdr:to>
    <xdr:graphicFrame macro="">
      <xdr:nvGraphicFramePr>
        <xdr:cNvPr id="4" name="Chart 3">
          <a:extLst>
            <a:ext uri="{FF2B5EF4-FFF2-40B4-BE49-F238E27FC236}">
              <a16:creationId xmlns:a16="http://schemas.microsoft.com/office/drawing/2014/main" id="{A01D737D-0B05-A142-8601-17B0486632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444500</xdr:colOff>
      <xdr:row>5</xdr:row>
      <xdr:rowOff>1930400</xdr:rowOff>
    </xdr:from>
    <xdr:to>
      <xdr:col>8</xdr:col>
      <xdr:colOff>3848100</xdr:colOff>
      <xdr:row>5</xdr:row>
      <xdr:rowOff>4178300</xdr:rowOff>
    </xdr:to>
    <xdr:graphicFrame macro="">
      <xdr:nvGraphicFramePr>
        <xdr:cNvPr id="6" name="Chart 5">
          <a:extLst>
            <a:ext uri="{FF2B5EF4-FFF2-40B4-BE49-F238E27FC236}">
              <a16:creationId xmlns:a16="http://schemas.microsoft.com/office/drawing/2014/main" id="{9FEF5123-E077-7442-B74D-A8D9F6D012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381000</xdr:colOff>
      <xdr:row>4</xdr:row>
      <xdr:rowOff>5168900</xdr:rowOff>
    </xdr:from>
    <xdr:to>
      <xdr:col>7</xdr:col>
      <xdr:colOff>172720</xdr:colOff>
      <xdr:row>5</xdr:row>
      <xdr:rowOff>4089400</xdr:rowOff>
    </xdr:to>
    <xdr:graphicFrame macro="">
      <xdr:nvGraphicFramePr>
        <xdr:cNvPr id="7" name="Chart 6">
          <a:extLst>
            <a:ext uri="{FF2B5EF4-FFF2-40B4-BE49-F238E27FC236}">
              <a16:creationId xmlns:a16="http://schemas.microsoft.com/office/drawing/2014/main" id="{BA380152-89EE-B846-A9DB-DFC4B50C0D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1:J49"/>
  <sheetViews>
    <sheetView showGridLines="0" tabSelected="1" topLeftCell="A16" zoomScale="70" zoomScaleNormal="70" workbookViewId="0">
      <selection activeCell="G36" sqref="G36"/>
    </sheetView>
  </sheetViews>
  <sheetFormatPr defaultColWidth="11" defaultRowHeight="13.5" x14ac:dyDescent="0.25"/>
  <cols>
    <col min="1" max="1" width="3.375" style="4" customWidth="1"/>
    <col min="2" max="2" width="35.875" style="4" customWidth="1"/>
    <col min="3" max="3" width="20.875" style="4" customWidth="1"/>
    <col min="4" max="5" width="10.875" style="4" customWidth="1"/>
    <col min="6" max="6" width="17.875" style="4" customWidth="1"/>
    <col min="7" max="8" width="20.875" style="4" customWidth="1"/>
    <col min="9" max="9" width="50.875" style="4" customWidth="1"/>
    <col min="10" max="10" width="43.875" style="4" customWidth="1"/>
    <col min="11" max="11" width="12.875" style="4" customWidth="1"/>
    <col min="12" max="12" width="3.375" style="4" customWidth="1"/>
    <col min="13" max="13" width="12.875" style="4" customWidth="1"/>
    <col min="14" max="14" width="3.375" style="4" customWidth="1"/>
    <col min="15" max="17" width="11" style="4"/>
    <col min="18" max="18" width="9" style="4" customWidth="1"/>
    <col min="19" max="16384" width="11" style="4"/>
  </cols>
  <sheetData>
    <row r="1" spans="2:10" ht="45" customHeight="1" x14ac:dyDescent="0.25">
      <c r="B1" s="69" t="s">
        <v>0</v>
      </c>
      <c r="C1" s="70"/>
      <c r="D1" s="70"/>
      <c r="E1" s="70"/>
      <c r="F1" s="70"/>
      <c r="G1" s="70"/>
      <c r="H1" s="70"/>
      <c r="I1" s="70"/>
      <c r="J1" s="1"/>
    </row>
    <row r="2" spans="2:10" s="15" customFormat="1" ht="24.95" customHeight="1" x14ac:dyDescent="0.25">
      <c r="B2" s="11" t="s">
        <v>1</v>
      </c>
      <c r="C2" s="12"/>
      <c r="D2" s="11"/>
      <c r="E2" s="11"/>
      <c r="F2" s="13" t="s">
        <v>2</v>
      </c>
      <c r="G2" s="14" t="s">
        <v>3</v>
      </c>
      <c r="H2" s="13" t="s">
        <v>4</v>
      </c>
      <c r="I2" s="10"/>
      <c r="J2" s="10"/>
    </row>
    <row r="3" spans="2:10" ht="35.1" customHeight="1" thickBot="1" x14ac:dyDescent="0.3">
      <c r="B3" s="71" t="s">
        <v>5</v>
      </c>
      <c r="C3" s="72"/>
      <c r="D3" s="72"/>
      <c r="E3" s="73"/>
      <c r="F3" s="16" t="s">
        <v>6</v>
      </c>
      <c r="G3" s="17" t="s">
        <v>7</v>
      </c>
      <c r="H3" s="61">
        <f>ROUND(((COUNTIF(G11:G32, "Complete"))/COUNTA(G11:G32))*100 &amp; "%",3)</f>
        <v>0.90900000000000003</v>
      </c>
      <c r="I3" s="46"/>
      <c r="J3" s="1"/>
    </row>
    <row r="4" spans="2:10" ht="35.1" customHeight="1" x14ac:dyDescent="0.25">
      <c r="B4" s="41" t="s">
        <v>8</v>
      </c>
      <c r="C4" s="37"/>
      <c r="D4" s="37"/>
      <c r="E4" s="37"/>
      <c r="F4" s="38"/>
      <c r="G4" s="39"/>
      <c r="H4" s="40"/>
      <c r="I4" s="1"/>
      <c r="J4" s="1"/>
    </row>
    <row r="5" spans="2:10" ht="408.95" customHeight="1" x14ac:dyDescent="0.25">
      <c r="B5" s="1"/>
      <c r="C5" s="1"/>
      <c r="D5" s="1"/>
      <c r="E5" s="1"/>
      <c r="F5" s="1"/>
      <c r="G5" s="1"/>
      <c r="H5" s="1"/>
      <c r="I5" s="1"/>
      <c r="J5" s="1"/>
    </row>
    <row r="6" spans="2:10" ht="323.10000000000002" customHeight="1" x14ac:dyDescent="0.25">
      <c r="B6" s="1"/>
      <c r="C6" s="1"/>
      <c r="D6" s="1"/>
      <c r="E6" s="1"/>
      <c r="F6" s="1"/>
      <c r="G6" s="1"/>
      <c r="H6" s="1"/>
      <c r="I6" s="1"/>
      <c r="J6" s="1"/>
    </row>
    <row r="7" spans="2:10" x14ac:dyDescent="0.25">
      <c r="B7" s="1"/>
      <c r="C7" s="1"/>
      <c r="D7" s="1"/>
      <c r="E7" s="1"/>
      <c r="F7" s="1"/>
      <c r="G7" s="1"/>
      <c r="H7" s="1"/>
      <c r="I7" s="1"/>
      <c r="J7" s="1"/>
    </row>
    <row r="8" spans="2:10" ht="35.1" customHeight="1" x14ac:dyDescent="0.25">
      <c r="B8" s="53" t="s">
        <v>9</v>
      </c>
      <c r="C8" s="1"/>
      <c r="D8" s="1"/>
      <c r="E8" s="1"/>
      <c r="F8" s="1"/>
      <c r="G8" s="1"/>
      <c r="H8" s="1"/>
      <c r="I8" s="1"/>
      <c r="J8" s="1"/>
    </row>
    <row r="9" spans="2:10" ht="24.95" customHeight="1" x14ac:dyDescent="0.25">
      <c r="B9" s="18" t="s">
        <v>10</v>
      </c>
      <c r="C9" s="1"/>
      <c r="D9" s="1"/>
      <c r="E9" s="1"/>
      <c r="F9" s="1"/>
      <c r="G9" s="1"/>
      <c r="H9" s="1"/>
      <c r="I9" s="1"/>
      <c r="J9" s="1"/>
    </row>
    <row r="10" spans="2:10" s="7" customFormat="1" ht="35.1" customHeight="1" thickBot="1" x14ac:dyDescent="0.3">
      <c r="B10" s="8" t="s">
        <v>11</v>
      </c>
      <c r="C10" s="8" t="s">
        <v>12</v>
      </c>
      <c r="D10" s="22" t="s">
        <v>13</v>
      </c>
      <c r="E10" s="22" t="s">
        <v>14</v>
      </c>
      <c r="F10" s="23" t="s">
        <v>15</v>
      </c>
      <c r="G10" s="8" t="s">
        <v>16</v>
      </c>
      <c r="H10" s="8" t="s">
        <v>17</v>
      </c>
      <c r="I10" s="8" t="s">
        <v>18</v>
      </c>
      <c r="J10" s="8" t="s">
        <v>19</v>
      </c>
    </row>
    <row r="11" spans="2:10" s="5" customFormat="1" ht="23.1" customHeight="1" thickBot="1" x14ac:dyDescent="0.3">
      <c r="B11" s="51" t="s">
        <v>20</v>
      </c>
      <c r="C11" s="2" t="s">
        <v>21</v>
      </c>
      <c r="D11" s="24">
        <v>45085</v>
      </c>
      <c r="E11" s="24">
        <v>45085</v>
      </c>
      <c r="F11" s="25">
        <f>IF(D11=0,0,E11-D11+1)</f>
        <v>1</v>
      </c>
      <c r="G11" s="2" t="s">
        <v>22</v>
      </c>
      <c r="H11" s="2" t="s">
        <v>23</v>
      </c>
      <c r="I11" s="2"/>
      <c r="J11" s="2"/>
    </row>
    <row r="12" spans="2:10" s="5" customFormat="1" ht="36.75" customHeight="1" thickBot="1" x14ac:dyDescent="0.3">
      <c r="B12" s="52" t="s">
        <v>24</v>
      </c>
      <c r="C12" s="2" t="s">
        <v>21</v>
      </c>
      <c r="D12" s="26">
        <v>45089</v>
      </c>
      <c r="E12" s="26">
        <v>45093</v>
      </c>
      <c r="F12" s="25">
        <f t="shared" ref="F12:F30" si="0">IF(D12=0,0,E12-D12+1)</f>
        <v>5</v>
      </c>
      <c r="G12" s="2" t="s">
        <v>22</v>
      </c>
      <c r="H12" s="2" t="s">
        <v>23</v>
      </c>
      <c r="I12" s="2"/>
      <c r="J12" s="2"/>
    </row>
    <row r="13" spans="2:10" s="5" customFormat="1" ht="23.1" customHeight="1" thickBot="1" x14ac:dyDescent="0.3">
      <c r="B13" s="52" t="s">
        <v>25</v>
      </c>
      <c r="C13" s="2" t="s">
        <v>21</v>
      </c>
      <c r="D13" s="26">
        <v>45090</v>
      </c>
      <c r="E13" s="26">
        <v>45090</v>
      </c>
      <c r="F13" s="25">
        <f t="shared" si="0"/>
        <v>1</v>
      </c>
      <c r="G13" s="2" t="s">
        <v>22</v>
      </c>
      <c r="H13" s="2" t="s">
        <v>26</v>
      </c>
      <c r="I13" s="2"/>
      <c r="J13" s="2"/>
    </row>
    <row r="14" spans="2:10" s="5" customFormat="1" ht="23.1" customHeight="1" thickBot="1" x14ac:dyDescent="0.3">
      <c r="B14" s="52" t="s">
        <v>27</v>
      </c>
      <c r="C14" s="2" t="s">
        <v>21</v>
      </c>
      <c r="D14" s="26">
        <v>45090</v>
      </c>
      <c r="E14" s="26">
        <v>45091</v>
      </c>
      <c r="F14" s="25">
        <f t="shared" si="0"/>
        <v>2</v>
      </c>
      <c r="G14" s="2" t="s">
        <v>22</v>
      </c>
      <c r="H14" s="2" t="s">
        <v>26</v>
      </c>
      <c r="I14" s="2"/>
      <c r="J14" s="2"/>
    </row>
    <row r="15" spans="2:10" s="5" customFormat="1" ht="23.1" customHeight="1" thickBot="1" x14ac:dyDescent="0.3">
      <c r="B15" s="52" t="s">
        <v>28</v>
      </c>
      <c r="C15" s="2" t="s">
        <v>21</v>
      </c>
      <c r="D15" s="26">
        <v>45093</v>
      </c>
      <c r="E15" s="26">
        <v>45093</v>
      </c>
      <c r="F15" s="25">
        <f t="shared" si="0"/>
        <v>1</v>
      </c>
      <c r="G15" s="2" t="s">
        <v>22</v>
      </c>
      <c r="H15" s="2" t="s">
        <v>26</v>
      </c>
      <c r="I15" s="2"/>
      <c r="J15" s="2"/>
    </row>
    <row r="16" spans="2:10" s="5" customFormat="1" ht="23.1" customHeight="1" thickBot="1" x14ac:dyDescent="0.3">
      <c r="B16" s="52" t="s">
        <v>29</v>
      </c>
      <c r="C16" s="2" t="s">
        <v>21</v>
      </c>
      <c r="D16" s="26">
        <v>45093</v>
      </c>
      <c r="E16" s="26">
        <v>45100</v>
      </c>
      <c r="F16" s="25">
        <f t="shared" si="0"/>
        <v>8</v>
      </c>
      <c r="G16" s="2" t="s">
        <v>22</v>
      </c>
      <c r="H16" s="2" t="s">
        <v>26</v>
      </c>
      <c r="I16" s="2"/>
      <c r="J16" s="2"/>
    </row>
    <row r="17" spans="2:10" s="5" customFormat="1" ht="23.1" customHeight="1" thickBot="1" x14ac:dyDescent="0.3">
      <c r="B17" s="52" t="s">
        <v>30</v>
      </c>
      <c r="C17" s="2" t="s">
        <v>21</v>
      </c>
      <c r="D17" s="26">
        <v>45103</v>
      </c>
      <c r="E17" s="24">
        <v>45103</v>
      </c>
      <c r="F17" s="25">
        <f t="shared" si="0"/>
        <v>1</v>
      </c>
      <c r="G17" s="2" t="s">
        <v>22</v>
      </c>
      <c r="H17" s="2" t="s">
        <v>26</v>
      </c>
      <c r="I17" s="2"/>
      <c r="J17" s="2"/>
    </row>
    <row r="18" spans="2:10" s="5" customFormat="1" ht="23.1" customHeight="1" thickBot="1" x14ac:dyDescent="0.3">
      <c r="B18" s="52" t="s">
        <v>31</v>
      </c>
      <c r="C18" s="2" t="s">
        <v>21</v>
      </c>
      <c r="D18" s="26">
        <v>45100</v>
      </c>
      <c r="E18" s="24">
        <v>45103</v>
      </c>
      <c r="F18" s="25">
        <f t="shared" si="0"/>
        <v>4</v>
      </c>
      <c r="G18" s="2" t="s">
        <v>22</v>
      </c>
      <c r="H18" s="2" t="s">
        <v>26</v>
      </c>
      <c r="I18" s="2"/>
      <c r="J18" s="2"/>
    </row>
    <row r="19" spans="2:10" s="5" customFormat="1" ht="23.1" customHeight="1" thickBot="1" x14ac:dyDescent="0.3">
      <c r="B19" s="52" t="s">
        <v>32</v>
      </c>
      <c r="C19" s="2" t="s">
        <v>21</v>
      </c>
      <c r="D19" s="26">
        <v>45103</v>
      </c>
      <c r="E19" s="24">
        <v>45103</v>
      </c>
      <c r="F19" s="25">
        <f t="shared" si="0"/>
        <v>1</v>
      </c>
      <c r="G19" s="2" t="s">
        <v>22</v>
      </c>
      <c r="H19" s="2" t="s">
        <v>26</v>
      </c>
      <c r="I19" s="2"/>
      <c r="J19" s="2"/>
    </row>
    <row r="20" spans="2:10" s="5" customFormat="1" x14ac:dyDescent="0.25">
      <c r="B20" s="52" t="s">
        <v>33</v>
      </c>
      <c r="C20" s="2" t="s">
        <v>21</v>
      </c>
      <c r="D20" s="26">
        <v>45104</v>
      </c>
      <c r="E20" s="24">
        <v>45104</v>
      </c>
      <c r="F20" s="25">
        <f t="shared" si="0"/>
        <v>1</v>
      </c>
      <c r="G20" s="2" t="s">
        <v>22</v>
      </c>
      <c r="H20" s="2" t="s">
        <v>26</v>
      </c>
      <c r="I20" s="2"/>
      <c r="J20" s="2"/>
    </row>
    <row r="21" spans="2:10" s="5" customFormat="1" ht="23.1" customHeight="1" thickBot="1" x14ac:dyDescent="0.3">
      <c r="B21" s="52" t="s">
        <v>34</v>
      </c>
      <c r="C21" s="2" t="s">
        <v>21</v>
      </c>
      <c r="D21" s="26">
        <v>45105</v>
      </c>
      <c r="E21" s="24">
        <v>45105</v>
      </c>
      <c r="F21" s="25">
        <f t="shared" si="0"/>
        <v>1</v>
      </c>
      <c r="G21" s="2" t="s">
        <v>22</v>
      </c>
      <c r="H21" s="2" t="s">
        <v>26</v>
      </c>
      <c r="I21" s="2"/>
      <c r="J21" s="2"/>
    </row>
    <row r="22" spans="2:10" s="67" customFormat="1" ht="27" x14ac:dyDescent="0.25">
      <c r="B22" s="62" t="s">
        <v>35</v>
      </c>
      <c r="C22" s="63" t="s">
        <v>21</v>
      </c>
      <c r="D22" s="64">
        <v>45110</v>
      </c>
      <c r="E22" s="65">
        <v>45113</v>
      </c>
      <c r="F22" s="66">
        <f t="shared" si="0"/>
        <v>4</v>
      </c>
      <c r="G22" s="2" t="s">
        <v>22</v>
      </c>
      <c r="H22" s="63" t="s">
        <v>36</v>
      </c>
      <c r="I22" s="68" t="s">
        <v>37</v>
      </c>
      <c r="J22" s="68"/>
    </row>
    <row r="23" spans="2:10" s="5" customFormat="1" ht="81" x14ac:dyDescent="0.25">
      <c r="B23" s="52" t="s">
        <v>38</v>
      </c>
      <c r="C23" s="2" t="s">
        <v>21</v>
      </c>
      <c r="D23" s="26">
        <v>45114</v>
      </c>
      <c r="E23" s="24">
        <v>45114</v>
      </c>
      <c r="F23" s="25">
        <f t="shared" si="0"/>
        <v>1</v>
      </c>
      <c r="G23" s="2" t="s">
        <v>22</v>
      </c>
      <c r="H23" s="2" t="s">
        <v>36</v>
      </c>
      <c r="I23" s="2" t="s">
        <v>39</v>
      </c>
      <c r="J23" s="2"/>
    </row>
    <row r="24" spans="2:10" s="5" customFormat="1" ht="23.1" customHeight="1" thickBot="1" x14ac:dyDescent="0.3">
      <c r="B24" s="52" t="s">
        <v>40</v>
      </c>
      <c r="C24" s="2" t="s">
        <v>21</v>
      </c>
      <c r="D24" s="26">
        <v>45117</v>
      </c>
      <c r="E24" s="24">
        <v>45117</v>
      </c>
      <c r="F24" s="25">
        <f t="shared" si="0"/>
        <v>1</v>
      </c>
      <c r="G24" s="2" t="s">
        <v>22</v>
      </c>
      <c r="H24" s="2" t="s">
        <v>36</v>
      </c>
      <c r="I24" s="2"/>
      <c r="J24" s="2"/>
    </row>
    <row r="25" spans="2:10" s="5" customFormat="1" ht="148.5" x14ac:dyDescent="0.25">
      <c r="B25" s="52" t="s">
        <v>41</v>
      </c>
      <c r="C25" s="2" t="s">
        <v>21</v>
      </c>
      <c r="D25" s="26">
        <v>45118</v>
      </c>
      <c r="E25" s="24">
        <v>45124</v>
      </c>
      <c r="F25" s="25">
        <f t="shared" si="0"/>
        <v>7</v>
      </c>
      <c r="G25" s="2" t="s">
        <v>22</v>
      </c>
      <c r="H25" s="2" t="s">
        <v>36</v>
      </c>
      <c r="I25" s="2" t="s">
        <v>42</v>
      </c>
      <c r="J25" s="2" t="s">
        <v>43</v>
      </c>
    </row>
    <row r="26" spans="2:10" s="5" customFormat="1" ht="23.1" customHeight="1" thickBot="1" x14ac:dyDescent="0.3">
      <c r="B26" s="52" t="s">
        <v>44</v>
      </c>
      <c r="C26" s="2" t="s">
        <v>21</v>
      </c>
      <c r="D26" s="26">
        <v>45125</v>
      </c>
      <c r="E26" s="24">
        <v>45127</v>
      </c>
      <c r="F26" s="25">
        <f t="shared" si="0"/>
        <v>3</v>
      </c>
      <c r="G26" s="2" t="s">
        <v>22</v>
      </c>
      <c r="H26" s="2" t="s">
        <v>36</v>
      </c>
      <c r="I26" s="2" t="s">
        <v>45</v>
      </c>
      <c r="J26" s="2"/>
    </row>
    <row r="27" spans="2:10" s="5" customFormat="1" ht="23.1" customHeight="1" thickBot="1" x14ac:dyDescent="0.3">
      <c r="B27" s="52" t="s">
        <v>46</v>
      </c>
      <c r="C27" s="2" t="s">
        <v>21</v>
      </c>
      <c r="D27" s="26">
        <v>45128</v>
      </c>
      <c r="E27" s="24">
        <v>45128</v>
      </c>
      <c r="F27" s="25">
        <f t="shared" si="0"/>
        <v>1</v>
      </c>
      <c r="G27" s="2" t="s">
        <v>22</v>
      </c>
      <c r="H27" s="2" t="s">
        <v>36</v>
      </c>
      <c r="I27" s="2"/>
      <c r="J27" s="2"/>
    </row>
    <row r="28" spans="2:10" s="5" customFormat="1" ht="23.1" customHeight="1" thickBot="1" x14ac:dyDescent="0.3">
      <c r="B28" s="52" t="s">
        <v>47</v>
      </c>
      <c r="C28" s="2" t="s">
        <v>21</v>
      </c>
      <c r="D28" s="26">
        <v>45131</v>
      </c>
      <c r="E28" s="24">
        <v>45131</v>
      </c>
      <c r="F28" s="25">
        <f t="shared" si="0"/>
        <v>1</v>
      </c>
      <c r="G28" s="2" t="s">
        <v>22</v>
      </c>
      <c r="H28" s="2" t="s">
        <v>49</v>
      </c>
      <c r="I28" s="2"/>
      <c r="J28" s="2"/>
    </row>
    <row r="29" spans="2:10" s="5" customFormat="1" ht="23.1" customHeight="1" thickBot="1" x14ac:dyDescent="0.3">
      <c r="B29" s="52" t="s">
        <v>50</v>
      </c>
      <c r="C29" s="2" t="s">
        <v>21</v>
      </c>
      <c r="D29" s="26">
        <v>45132</v>
      </c>
      <c r="E29" s="24">
        <v>45132</v>
      </c>
      <c r="F29" s="25">
        <f t="shared" si="0"/>
        <v>1</v>
      </c>
      <c r="G29" s="2" t="s">
        <v>22</v>
      </c>
      <c r="H29" s="2" t="s">
        <v>49</v>
      </c>
      <c r="I29" s="2"/>
      <c r="J29" s="2"/>
    </row>
    <row r="30" spans="2:10" s="5" customFormat="1" ht="23.1" customHeight="1" thickBot="1" x14ac:dyDescent="0.3">
      <c r="B30" s="52" t="s">
        <v>51</v>
      </c>
      <c r="C30" s="2" t="s">
        <v>21</v>
      </c>
      <c r="D30" s="26">
        <v>45133</v>
      </c>
      <c r="E30" s="24">
        <v>45134</v>
      </c>
      <c r="F30" s="25">
        <f t="shared" si="0"/>
        <v>2</v>
      </c>
      <c r="G30" s="2" t="s">
        <v>22</v>
      </c>
      <c r="H30" s="2" t="s">
        <v>49</v>
      </c>
      <c r="I30" s="2"/>
      <c r="J30" s="2"/>
    </row>
    <row r="31" spans="2:10" s="5" customFormat="1" ht="23.1" customHeight="1" thickBot="1" x14ac:dyDescent="0.3">
      <c r="B31" s="52" t="s">
        <v>52</v>
      </c>
      <c r="C31" s="2" t="s">
        <v>21</v>
      </c>
      <c r="D31" s="26">
        <v>45135</v>
      </c>
      <c r="E31" s="24">
        <v>45139</v>
      </c>
      <c r="F31" s="25">
        <f>IF(D31=0,0,E31-D31+1)</f>
        <v>5</v>
      </c>
      <c r="G31" s="3" t="s">
        <v>48</v>
      </c>
      <c r="H31" s="2" t="s">
        <v>53</v>
      </c>
      <c r="I31" s="2"/>
      <c r="J31" s="2"/>
    </row>
    <row r="32" spans="2:10" s="5" customFormat="1" ht="23.1" customHeight="1" thickBot="1" x14ac:dyDescent="0.3">
      <c r="B32" s="52" t="s">
        <v>54</v>
      </c>
      <c r="C32" s="2" t="s">
        <v>21</v>
      </c>
      <c r="D32" s="26">
        <v>45140</v>
      </c>
      <c r="E32" s="24">
        <v>45142</v>
      </c>
      <c r="F32" s="25">
        <f>IF(D32=0,0,E32-D32+1)</f>
        <v>3</v>
      </c>
      <c r="G32" s="3" t="s">
        <v>48</v>
      </c>
      <c r="H32" s="2" t="s">
        <v>53</v>
      </c>
      <c r="I32" s="2"/>
      <c r="J32" s="2"/>
    </row>
    <row r="33" spans="2:9" s="5" customFormat="1" ht="23.1" customHeight="1" x14ac:dyDescent="0.25">
      <c r="B33" s="47"/>
      <c r="C33" s="7"/>
      <c r="D33" s="48"/>
      <c r="E33" s="49"/>
      <c r="F33" s="50"/>
      <c r="G33" s="47"/>
      <c r="H33" s="47"/>
      <c r="I33" s="6"/>
    </row>
    <row r="34" spans="2:9" ht="24.95" customHeight="1" x14ac:dyDescent="0.25">
      <c r="B34" s="18" t="s">
        <v>55</v>
      </c>
      <c r="C34" s="10" t="s">
        <v>56</v>
      </c>
      <c r="D34" s="1"/>
      <c r="E34" s="1"/>
      <c r="F34" s="54"/>
      <c r="H34" s="1"/>
      <c r="I34" s="1"/>
    </row>
    <row r="35" spans="2:9" s="9" customFormat="1" ht="23.1" customHeight="1" x14ac:dyDescent="0.25">
      <c r="B35" s="35" t="s">
        <v>16</v>
      </c>
      <c r="C35" s="36" t="s">
        <v>57</v>
      </c>
      <c r="D35" s="36" t="s">
        <v>58</v>
      </c>
      <c r="G35" s="55"/>
    </row>
    <row r="36" spans="2:9" s="9" customFormat="1" ht="23.1" customHeight="1" x14ac:dyDescent="0.25">
      <c r="B36" s="19" t="s">
        <v>48</v>
      </c>
      <c r="C36" s="29">
        <f>COUNTIF(G11:G32, "Not Started")</f>
        <v>2</v>
      </c>
      <c r="D36" s="30">
        <f>IFERROR(C36/C41,"")</f>
        <v>9.0909090909090912E-2</v>
      </c>
      <c r="G36" s="55"/>
    </row>
    <row r="37" spans="2:9" s="9" customFormat="1" ht="23.1" customHeight="1" x14ac:dyDescent="0.25">
      <c r="B37" s="3" t="s">
        <v>7</v>
      </c>
      <c r="C37" s="29">
        <f>COUNTIF(G11:G32, "In Progress")</f>
        <v>0</v>
      </c>
      <c r="D37" s="30">
        <f>IFERROR(C37/C41,"")</f>
        <v>0</v>
      </c>
    </row>
    <row r="38" spans="2:9" s="9" customFormat="1" ht="23.1" customHeight="1" x14ac:dyDescent="0.25">
      <c r="B38" s="20" t="s">
        <v>22</v>
      </c>
      <c r="C38" s="29">
        <f>COUNTIF(G11:G32, "Complete")</f>
        <v>20</v>
      </c>
      <c r="D38" s="30">
        <f>IFERROR(C38/C41,"")</f>
        <v>0.90909090909090906</v>
      </c>
    </row>
    <row r="39" spans="2:9" s="9" customFormat="1" ht="23.1" customHeight="1" x14ac:dyDescent="0.25">
      <c r="B39" s="59" t="s">
        <v>59</v>
      </c>
      <c r="C39" s="29">
        <f>COUNTIF(G11:G32, "Overdue")</f>
        <v>0</v>
      </c>
      <c r="D39" s="30">
        <f>IFERROR(C39/C41,"")</f>
        <v>0</v>
      </c>
    </row>
    <row r="40" spans="2:9" s="9" customFormat="1" ht="23.1" customHeight="1" thickBot="1" x14ac:dyDescent="0.3">
      <c r="B40" s="21" t="s">
        <v>60</v>
      </c>
      <c r="C40" s="31">
        <f>COUNTIF(G11:G32, "On Hold")</f>
        <v>0</v>
      </c>
      <c r="D40" s="32">
        <f>IFERROR(C40/C41,"")</f>
        <v>0</v>
      </c>
    </row>
    <row r="41" spans="2:9" s="9" customFormat="1" ht="23.1" customHeight="1" x14ac:dyDescent="0.25">
      <c r="B41" s="27" t="s">
        <v>61</v>
      </c>
      <c r="C41" s="33">
        <f>SUM(C36:C40)</f>
        <v>22</v>
      </c>
      <c r="D41" s="34">
        <f>SUM(D36:D40)</f>
        <v>1</v>
      </c>
    </row>
    <row r="42" spans="2:9" s="9" customFormat="1" x14ac:dyDescent="0.25"/>
    <row r="43" spans="2:9" ht="24.95" customHeight="1" x14ac:dyDescent="0.25">
      <c r="B43" s="18" t="s">
        <v>62</v>
      </c>
      <c r="C43" s="10" t="s">
        <v>56</v>
      </c>
      <c r="D43" s="1"/>
      <c r="E43" s="1"/>
      <c r="F43" s="42" t="s">
        <v>63</v>
      </c>
      <c r="G43" s="1"/>
      <c r="H43" s="1"/>
      <c r="I43" s="1"/>
    </row>
    <row r="44" spans="2:9" s="9" customFormat="1" ht="23.1" customHeight="1" x14ac:dyDescent="0.25">
      <c r="B44" s="35" t="s">
        <v>64</v>
      </c>
      <c r="C44" s="36" t="s">
        <v>57</v>
      </c>
      <c r="D44" s="36" t="s">
        <v>58</v>
      </c>
      <c r="F44" s="44" t="s">
        <v>65</v>
      </c>
      <c r="G44" s="28">
        <v>0</v>
      </c>
    </row>
    <row r="45" spans="2:9" s="9" customFormat="1" ht="23.1" customHeight="1" x14ac:dyDescent="0.25">
      <c r="B45" s="56" t="s">
        <v>23</v>
      </c>
      <c r="C45" s="29">
        <f>COUNTIF(H11:H32,"Initiate")</f>
        <v>2</v>
      </c>
      <c r="D45" s="30">
        <f>IFERROR(C45/C49,"")</f>
        <v>0.10526315789473684</v>
      </c>
      <c r="F45" s="43" t="s">
        <v>66</v>
      </c>
      <c r="G45" s="28">
        <v>0</v>
      </c>
    </row>
    <row r="46" spans="2:9" s="9" customFormat="1" ht="23.1" customHeight="1" x14ac:dyDescent="0.25">
      <c r="B46" s="57" t="s">
        <v>26</v>
      </c>
      <c r="C46" s="29">
        <f>COUNTIF(H11:H32, "User Requirement")</f>
        <v>9</v>
      </c>
      <c r="D46" s="30">
        <f>IFERROR(C46/C49,"")</f>
        <v>0.47368421052631576</v>
      </c>
      <c r="F46" s="45" t="s">
        <v>67</v>
      </c>
      <c r="G46" s="28">
        <v>0</v>
      </c>
    </row>
    <row r="47" spans="2:9" s="9" customFormat="1" ht="23.1" customHeight="1" x14ac:dyDescent="0.25">
      <c r="B47" s="58" t="s">
        <v>36</v>
      </c>
      <c r="C47" s="29">
        <f>COUNTIF(H11:H32, "Development")</f>
        <v>6</v>
      </c>
      <c r="D47" s="30">
        <f>IFERROR(C47/C49,"")</f>
        <v>0.31578947368421051</v>
      </c>
      <c r="F47" s="1"/>
      <c r="G47" s="1"/>
    </row>
    <row r="48" spans="2:9" s="9" customFormat="1" ht="23.1" customHeight="1" thickBot="1" x14ac:dyDescent="0.3">
      <c r="B48" s="60" t="s">
        <v>53</v>
      </c>
      <c r="C48" s="31">
        <f>COUNTIF(H11:H32, "Implementation")</f>
        <v>2</v>
      </c>
      <c r="D48" s="32">
        <f>IFERROR(C48/C49,"")</f>
        <v>0.10526315789473684</v>
      </c>
      <c r="F48" s="1"/>
      <c r="G48" s="1"/>
    </row>
    <row r="49" spans="2:7" s="9" customFormat="1" ht="23.1" customHeight="1" x14ac:dyDescent="0.25">
      <c r="B49" s="27" t="s">
        <v>61</v>
      </c>
      <c r="C49" s="33">
        <f>SUM(C45:C48)</f>
        <v>19</v>
      </c>
      <c r="D49" s="34">
        <f>SUM(D45:D48)</f>
        <v>1</v>
      </c>
      <c r="F49" s="1"/>
      <c r="G49" s="1"/>
    </row>
  </sheetData>
  <mergeCells count="2">
    <mergeCell ref="B1:I1"/>
    <mergeCell ref="B3:E3"/>
  </mergeCells>
  <phoneticPr fontId="3" type="noConversion"/>
  <conditionalFormatting sqref="B36:B40">
    <cfRule type="containsText" dxfId="15" priority="22" operator="containsText" text="Overdue">
      <formula>NOT(ISERROR(SEARCH("Overdue",B36)))</formula>
    </cfRule>
    <cfRule type="containsText" dxfId="14" priority="23" operator="containsText" text="On Hold">
      <formula>NOT(ISERROR(SEARCH("On Hold",B36)))</formula>
    </cfRule>
    <cfRule type="containsText" dxfId="13" priority="24" operator="containsText" text="Complete">
      <formula>NOT(ISERROR(SEARCH("Complete",B36)))</formula>
    </cfRule>
    <cfRule type="containsText" dxfId="12" priority="25" operator="containsText" text="In Progress">
      <formula>NOT(ISERROR(SEARCH("In Progress",B36)))</formula>
    </cfRule>
    <cfRule type="containsText" dxfId="11" priority="26" operator="containsText" text="Not Started">
      <formula>NOT(ISERROR(SEARCH("Not Started",B36)))</formula>
    </cfRule>
  </conditionalFormatting>
  <conditionalFormatting sqref="B45:B48">
    <cfRule type="containsText" dxfId="10" priority="19" operator="containsText" text="Low">
      <formula>NOT(ISERROR(SEARCH("Low",B45)))</formula>
    </cfRule>
    <cfRule type="containsText" dxfId="9" priority="20" operator="containsText" text="Medium">
      <formula>NOT(ISERROR(SEARCH("Medium",B45)))</formula>
    </cfRule>
    <cfRule type="containsText" dxfId="8" priority="21" operator="containsText" text="High">
      <formula>NOT(ISERROR(SEARCH("High",B45)))</formula>
    </cfRule>
  </conditionalFormatting>
  <conditionalFormatting sqref="K11:K15 G11:G33">
    <cfRule type="containsText" dxfId="7" priority="27" operator="containsText" text="Overdue">
      <formula>NOT(ISERROR(SEARCH("Overdue",G11)))</formula>
    </cfRule>
    <cfRule type="containsText" dxfId="6" priority="31" operator="containsText" text="On Hold">
      <formula>NOT(ISERROR(SEARCH("On Hold",G11)))</formula>
    </cfRule>
    <cfRule type="containsText" dxfId="5" priority="32" operator="containsText" text="Complete">
      <formula>NOT(ISERROR(SEARCH("Complete",G11)))</formula>
    </cfRule>
    <cfRule type="containsText" dxfId="4" priority="33" operator="containsText" text="In Progress">
      <formula>NOT(ISERROR(SEARCH("In Progress",G11)))</formula>
    </cfRule>
    <cfRule type="containsText" dxfId="3" priority="34" operator="containsText" text="Not Started">
      <formula>NOT(ISERROR(SEARCH("Not Started",G11)))</formula>
    </cfRule>
  </conditionalFormatting>
  <conditionalFormatting sqref="M11:M14 H33">
    <cfRule type="containsText" dxfId="2" priority="28" operator="containsText" text="Low">
      <formula>NOT(ISERROR(SEARCH("Low",H11)))</formula>
    </cfRule>
    <cfRule type="containsText" dxfId="1" priority="29" operator="containsText" text="Medium">
      <formula>NOT(ISERROR(SEARCH("Medium",H11)))</formula>
    </cfRule>
    <cfRule type="containsText" dxfId="0" priority="30" operator="containsText" text="High">
      <formula>NOT(ISERROR(SEARCH("High",H11)))</formula>
    </cfRule>
  </conditionalFormatting>
  <dataValidations count="2">
    <dataValidation type="list" allowBlank="1" showInputMessage="1" showErrorMessage="1" sqref="H33">
      <formula1>$M$11:$M$14</formula1>
    </dataValidation>
    <dataValidation type="list" allowBlank="1" showInputMessage="1" showErrorMessage="1" sqref="G11:G33">
      <formula1>$K$11:$K$15</formula1>
    </dataValidation>
  </dataValidations>
  <pageMargins left="0.3" right="0.3" top="0.3" bottom="0.3" header="0" footer="0"/>
  <pageSetup scale="66" fitToHeight="0" orientation="landscape" horizontalDpi="4294967292" verticalDpi="4294967292" r:id="rId1"/>
  <rowBreaks count="1" manualBreakCount="1">
    <brk id="6"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DCAD8564FA35D40B2B631B862905E56" ma:contentTypeVersion="15" ma:contentTypeDescription="Create a new document." ma:contentTypeScope="" ma:versionID="922f865dd9b2f11e4b632768926a4ce8">
  <xsd:schema xmlns:xsd="http://www.w3.org/2001/XMLSchema" xmlns:xs="http://www.w3.org/2001/XMLSchema" xmlns:p="http://schemas.microsoft.com/office/2006/metadata/properties" xmlns:ns3="2de78f19-80df-438a-9ac4-252b720c3cc0" xmlns:ns4="ab8baf3a-ee4b-4213-8cc9-357e326032ec" targetNamespace="http://schemas.microsoft.com/office/2006/metadata/properties" ma:root="true" ma:fieldsID="ec713951cd8f3654058b0516b2f90406" ns3:_="" ns4:_="">
    <xsd:import namespace="2de78f19-80df-438a-9ac4-252b720c3cc0"/>
    <xsd:import namespace="ab8baf3a-ee4b-4213-8cc9-357e326032e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_activity"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78f19-80df-438a-9ac4-252b720c3c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_activity" ma:index="18" nillable="true" ma:displayName="_activity" ma:hidden="true" ma:internalName="_activity">
      <xsd:simpleType>
        <xsd:restriction base="dms:Note"/>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8baf3a-ee4b-4213-8cc9-357e326032ec"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de78f19-80df-438a-9ac4-252b720c3cc0" xsi:nil="true"/>
  </documentManagement>
</p:properties>
</file>

<file path=customXml/itemProps1.xml><?xml version="1.0" encoding="utf-8"?>
<ds:datastoreItem xmlns:ds="http://schemas.openxmlformats.org/officeDocument/2006/customXml" ds:itemID="{2523FC0C-E68B-4CBD-A010-6058886CE3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78f19-80df-438a-9ac4-252b720c3cc0"/>
    <ds:schemaRef ds:uri="ab8baf3a-ee4b-4213-8cc9-357e326032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E95BD9-4CDC-4759-8242-8E50D43209CC}">
  <ds:schemaRefs>
    <ds:schemaRef ds:uri="http://schemas.microsoft.com/sharepoint/v3/contenttype/forms"/>
  </ds:schemaRefs>
</ds:datastoreItem>
</file>

<file path=customXml/itemProps3.xml><?xml version="1.0" encoding="utf-8"?>
<ds:datastoreItem xmlns:ds="http://schemas.openxmlformats.org/officeDocument/2006/customXml" ds:itemID="{AD2278CB-D9A4-4023-A401-68321B500275}">
  <ds:schemaRefs>
    <ds:schemaRef ds:uri="http://schemas.microsoft.com/office/2006/metadata/properties"/>
    <ds:schemaRef ds:uri="http://schemas.microsoft.com/office/infopath/2007/PartnerControls"/>
    <ds:schemaRef ds:uri="2de78f19-80df-438a-9ac4-252b720c3c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 Project Status Dashboard</vt:lpstr>
      <vt:lpstr>' Project Status Dashboard'!Print_Area</vt:lpstr>
    </vt:vector>
  </TitlesOfParts>
  <Manager/>
  <Company>Smartsheet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Ragazhinskaya</dc:creator>
  <cp:keywords/>
  <dc:description/>
  <cp:lastModifiedBy>Likhit Sutthi</cp:lastModifiedBy>
  <cp:revision/>
  <dcterms:created xsi:type="dcterms:W3CDTF">2015-02-24T20:54:23Z</dcterms:created>
  <dcterms:modified xsi:type="dcterms:W3CDTF">2023-07-31T09:07:14Z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0x0101004DCAD8564FA35D40B2B631B862905E56</vt:lpwstr>
  </property>
</Properties>
</file>