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ign\Nosumor\pcb\"/>
    </mc:Choice>
  </mc:AlternateContent>
  <xr:revisionPtr revIDLastSave="0" documentId="13_ncr:1_{5F353BAD-CF8A-4E5E-96EA-0638FC2F87AA}" xr6:coauthVersionLast="43" xr6:coauthVersionMax="43" xr10:uidLastSave="{00000000-0000-0000-0000-000000000000}"/>
  <bookViews>
    <workbookView xWindow="28665" yWindow="105" windowWidth="22530" windowHeight="15600" xr2:uid="{00000000-000D-0000-FFFF-FFFF00000000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1" l="1"/>
  <c r="F43" i="1"/>
  <c r="F44" i="1"/>
  <c r="F46" i="1"/>
  <c r="F35" i="1"/>
  <c r="F5" i="1"/>
  <c r="F11" i="1"/>
  <c r="F12" i="1"/>
  <c r="F9" i="1"/>
  <c r="F32" i="1" l="1"/>
  <c r="F47" i="1" l="1"/>
  <c r="F45" i="1"/>
  <c r="F48" i="1"/>
  <c r="F49" i="1"/>
  <c r="F6" i="1"/>
  <c r="F3" i="1"/>
  <c r="F2" i="1"/>
  <c r="F10" i="1"/>
  <c r="F8" i="1"/>
  <c r="F7" i="1"/>
  <c r="F4" i="1"/>
  <c r="F16" i="1"/>
  <c r="F37" i="1"/>
  <c r="F26" i="1"/>
  <c r="F20" i="1"/>
  <c r="F19" i="1"/>
  <c r="F18" i="1"/>
  <c r="F29" i="1"/>
  <c r="F28" i="1"/>
  <c r="F17" i="1"/>
  <c r="F25" i="1"/>
  <c r="F14" i="1"/>
  <c r="F15" i="1"/>
  <c r="F13" i="1"/>
  <c r="F23" i="1"/>
  <c r="F24" i="1"/>
  <c r="F22" i="1"/>
  <c r="F21" i="1"/>
  <c r="F33" i="1"/>
  <c r="F34" i="1"/>
  <c r="F36" i="1"/>
  <c r="F38" i="1"/>
  <c r="F30" i="1"/>
  <c r="F31" i="1"/>
  <c r="F41" i="1"/>
  <c r="F40" i="1"/>
  <c r="F42" i="1"/>
  <c r="F39" i="1"/>
  <c r="G50" i="1" l="1"/>
  <c r="F50" i="1"/>
</calcChain>
</file>

<file path=xl/sharedStrings.xml><?xml version="1.0" encoding="utf-8"?>
<sst xmlns="http://schemas.openxmlformats.org/spreadsheetml/2006/main" count="294" uniqueCount="171">
  <si>
    <t>Type</t>
  </si>
  <si>
    <t>Part #</t>
  </si>
  <si>
    <t>Link</t>
  </si>
  <si>
    <t>IC</t>
  </si>
  <si>
    <t>STM32F722RET6</t>
  </si>
  <si>
    <t>Connector</t>
  </si>
  <si>
    <t>Total</t>
  </si>
  <si>
    <t>Micro SD</t>
  </si>
  <si>
    <t>Basic</t>
  </si>
  <si>
    <t>Switch</t>
  </si>
  <si>
    <t>Debug</t>
  </si>
  <si>
    <t>Audio</t>
  </si>
  <si>
    <t>Capacitor</t>
  </si>
  <si>
    <t>Resistor</t>
  </si>
  <si>
    <t>Inductor</t>
  </si>
  <si>
    <t>Crystal</t>
  </si>
  <si>
    <t>LED</t>
  </si>
  <si>
    <t>Section</t>
  </si>
  <si>
    <t>Value</t>
  </si>
  <si>
    <t>Designator</t>
  </si>
  <si>
    <t>Quantity</t>
  </si>
  <si>
    <t>100n</t>
  </si>
  <si>
    <t>R8, R9</t>
  </si>
  <si>
    <t>10k</t>
  </si>
  <si>
    <t>U1</t>
  </si>
  <si>
    <t>USB Micro-B</t>
  </si>
  <si>
    <t>J1</t>
  </si>
  <si>
    <t>RGB</t>
  </si>
  <si>
    <t>RGB Sideway</t>
  </si>
  <si>
    <t>MOSFET</t>
  </si>
  <si>
    <t>P-Channel</t>
  </si>
  <si>
    <t>12p</t>
  </si>
  <si>
    <t>10u</t>
  </si>
  <si>
    <t>19.2M</t>
  </si>
  <si>
    <t>Cherry-MX</t>
  </si>
  <si>
    <t>Tactile</t>
  </si>
  <si>
    <t>K3, K4, K5</t>
  </si>
  <si>
    <t>AP2112K-3.3V</t>
  </si>
  <si>
    <t>U2</t>
  </si>
  <si>
    <t>IC1</t>
  </si>
  <si>
    <t>USB3370B</t>
  </si>
  <si>
    <t>U3</t>
  </si>
  <si>
    <t>20k</t>
  </si>
  <si>
    <t>L3</t>
  </si>
  <si>
    <t>J4</t>
  </si>
  <si>
    <t>AP2112K-1.8V</t>
  </si>
  <si>
    <t>U5</t>
  </si>
  <si>
    <t>U4</t>
  </si>
  <si>
    <t>3.5mm Jack</t>
  </si>
  <si>
    <t>J3</t>
  </si>
  <si>
    <t>MPU</t>
  </si>
  <si>
    <t>MPU9250</t>
  </si>
  <si>
    <t>U6</t>
  </si>
  <si>
    <t>MMC</t>
  </si>
  <si>
    <t>C24</t>
  </si>
  <si>
    <t>J2</t>
  </si>
  <si>
    <t>GRM188R60J106ME47D</t>
  </si>
  <si>
    <t>https://www.mouser.co.uk/productdetail/81-grm188r60j106me47</t>
  </si>
  <si>
    <t>BLM18AG121BH1D</t>
  </si>
  <si>
    <t>RC0402FR-072K2L</t>
  </si>
  <si>
    <t>https://www.mouser.co.uk/productdetail/603-rc0402fr-072k2l</t>
  </si>
  <si>
    <t>GRM1555C1H120JA01D</t>
  </si>
  <si>
    <t>https://www.mouser.co.uk/productdetail/81-grm1555c1h120ja1d</t>
  </si>
  <si>
    <t>USB3370B-EZK-TR</t>
  </si>
  <si>
    <t>https://www.mouser.co.uk/productdetail/886-usb3370b-ezk-tr</t>
  </si>
  <si>
    <t>ASMB-MTB1-0A3A2</t>
  </si>
  <si>
    <t>https://uk.rs-online.com/web/p/visible-leds/8305079/</t>
  </si>
  <si>
    <t>FDY100PZ</t>
  </si>
  <si>
    <t>RC0402FR-0710KL</t>
  </si>
  <si>
    <t>https://www.mouser.co.uk/productdetail/603-rc0402fr-0710kl</t>
  </si>
  <si>
    <t>RC0402FR-0720KL</t>
  </si>
  <si>
    <t>https://www.mouser.co.uk/productdetail/603-rc0402fr-0720kl</t>
  </si>
  <si>
    <t>RC0402FR-07330RL</t>
  </si>
  <si>
    <t>https://www.mouser.co.uk/productdetail/603-rc0402fr-07330rl</t>
  </si>
  <si>
    <t>629105150521</t>
  </si>
  <si>
    <t>693071010811</t>
  </si>
  <si>
    <t>SJ-43515TS-SMT-TR</t>
  </si>
  <si>
    <t>CX2016DB19200H0FLJC2</t>
  </si>
  <si>
    <t>MPU-9250</t>
  </si>
  <si>
    <t>AP2112K-3.3TRG1</t>
  </si>
  <si>
    <t>AP2112K-1.8TRG1</t>
  </si>
  <si>
    <t>KSC623JLFG</t>
  </si>
  <si>
    <t>Unit Price</t>
  </si>
  <si>
    <t>2u2</t>
  </si>
  <si>
    <t>C40, C41, C42, C46, C49, C51, C52</t>
  </si>
  <si>
    <t>C50</t>
  </si>
  <si>
    <t>C39, C47</t>
  </si>
  <si>
    <t>U8</t>
  </si>
  <si>
    <t>TLV320AIC3256</t>
  </si>
  <si>
    <t>2k7</t>
  </si>
  <si>
    <t>2k2</t>
  </si>
  <si>
    <t>R28</t>
  </si>
  <si>
    <t>R15, R16, R17, R18, R19</t>
  </si>
  <si>
    <t>R20</t>
  </si>
  <si>
    <t>4u7</t>
  </si>
  <si>
    <t>C5, C6</t>
  </si>
  <si>
    <t>C28, C30</t>
  </si>
  <si>
    <t>R27</t>
  </si>
  <si>
    <t>U7</t>
  </si>
  <si>
    <t>Q2</t>
  </si>
  <si>
    <t>C27, C29, C31, C32, C33, C36, C37, C48</t>
  </si>
  <si>
    <t>D4, D5</t>
  </si>
  <si>
    <t>D2, D3</t>
  </si>
  <si>
    <t>Q3, Q4, Q5, Q6</t>
  </si>
  <si>
    <t>R12, R13, R14</t>
  </si>
  <si>
    <t>C1, C4, C34, C35, C38, C43, C44, C45</t>
  </si>
  <si>
    <t>K1, K2</t>
  </si>
  <si>
    <t>R10, R11, R21, R22, R23, R24, R25, R26</t>
  </si>
  <si>
    <t>FT2232H</t>
  </si>
  <si>
    <t>12M</t>
  </si>
  <si>
    <t>Q1</t>
  </si>
  <si>
    <t>D1</t>
  </si>
  <si>
    <t>L1, L2</t>
  </si>
  <si>
    <t>12k 1%</t>
  </si>
  <si>
    <t>R4</t>
  </si>
  <si>
    <t>330R</t>
  </si>
  <si>
    <t>27R</t>
  </si>
  <si>
    <t>10R</t>
  </si>
  <si>
    <t>120R/500mA</t>
  </si>
  <si>
    <t>100R</t>
  </si>
  <si>
    <t>R1, R2, R3, R6</t>
  </si>
  <si>
    <t>R5</t>
  </si>
  <si>
    <t>R7</t>
  </si>
  <si>
    <t>4p</t>
  </si>
  <si>
    <t>C7, C9</t>
  </si>
  <si>
    <t>C11, C16, C21, C23, C25</t>
  </si>
  <si>
    <t>C10, C12, C14, C17, C18, C19, C22, C26</t>
  </si>
  <si>
    <t>C3</t>
  </si>
  <si>
    <t>C2</t>
  </si>
  <si>
    <t>C8, C13, C15, C20</t>
  </si>
  <si>
    <t>EEPROM</t>
  </si>
  <si>
    <t>24CW1280T</t>
  </si>
  <si>
    <t>24CW1280T-I/OT</t>
  </si>
  <si>
    <t>FT2232H-56Q-TRAY</t>
  </si>
  <si>
    <t>https://www.mouser.co.uk/ProductDetail/895-FT2232H-56Q-TRAY</t>
  </si>
  <si>
    <t>ABM8W-12.0000MHZ-4-D1X-T3</t>
  </si>
  <si>
    <t>https://www.mouser.co.uk/ProductDetail/815-8W12-4D1XT</t>
  </si>
  <si>
    <t>GJM1555C1H4R0BB01D</t>
  </si>
  <si>
    <t>https://www.mouser.co.uk/ProductDetail/81-GJM1555C1H4R0BB01</t>
  </si>
  <si>
    <t>GRM155R61A475MEAAD</t>
  </si>
  <si>
    <t>https://www.mouser.co.uk/ProductDetail/81-GRM155R61A475MEAD</t>
  </si>
  <si>
    <t>STM32F722</t>
  </si>
  <si>
    <t>https://www.mouser.co.uk/ProductDetail/511-STM32F722RET6</t>
  </si>
  <si>
    <t>MSL0601RGBU1</t>
  </si>
  <si>
    <t>https://www.mouser.co.uk/ProductDetail/755-MSL0601RGBU1</t>
  </si>
  <si>
    <t>TLV320AIC3256IRSBT</t>
  </si>
  <si>
    <t>https://www.mouser.co.uk/ProductDetail/595-V320AIC3256IRSBT</t>
  </si>
  <si>
    <t>https://www.mouser.co.uk/ProductDetail/579-24CW1280T-I-OT</t>
  </si>
  <si>
    <t>https://www.mouser.co.uk/ProductDetail/81-BLM18AG121BH1D</t>
  </si>
  <si>
    <t>RC0402FR-1312KL</t>
  </si>
  <si>
    <t>https://www.mouser.co.uk/ProductDetail/603-RC0402FR-1312KL</t>
  </si>
  <si>
    <t>CC0402KRX7R7BB104</t>
  </si>
  <si>
    <t>https://www.mouser.co.uk/ProductDetail/603-CC402KRX7R7BB104</t>
  </si>
  <si>
    <t>RC0402FR-07100RL</t>
  </si>
  <si>
    <t>https://www.mouser.co.uk/ProductDetail/603-RC0402FR-07100RL</t>
  </si>
  <si>
    <t>https://www.mouser.co.uk/ProductDetail/512-FDY100PZ</t>
  </si>
  <si>
    <t>RC0402FR-0727RL</t>
  </si>
  <si>
    <t>https://www.mouser.co.uk/ProductDetail/603-RC0402FR-0727RL</t>
  </si>
  <si>
    <t>C1608X7R1A225K080AC</t>
  </si>
  <si>
    <t>https://www.mouser.co.uk/ProductDetail/810-C1608X7R1A225K</t>
  </si>
  <si>
    <t>RC0402FR-072K7L</t>
  </si>
  <si>
    <t>https://www.mouser.co.uk/ProductDetail/603-RC0402FR-072K7L</t>
  </si>
  <si>
    <t>https://www.mouser.co.uk/ProductDetail/710-629105150521</t>
  </si>
  <si>
    <t>https://www.mouser.co.uk/ProductDetail/490-SJ43515TS-SMT-TR</t>
  </si>
  <si>
    <t>https://www.mouser.co.uk/ProductDetail/710-693071010811</t>
  </si>
  <si>
    <t>https://www.mouser.co.uk/ProductDetail/581-CX2016DB19200HLJ</t>
  </si>
  <si>
    <t>https://www.mouser.co.uk/ProductDetail/621-AP2112K-1.8TRG1</t>
  </si>
  <si>
    <t>https://www.mouser.co.uk/ProductDetail/621-AP2112K-3.3TRG1</t>
  </si>
  <si>
    <t>RC0402FR-0710RL</t>
  </si>
  <si>
    <t>https://www.mouser.co.uk/ProductDetail/Yageo/RC0402FR-0710RL</t>
  </si>
  <si>
    <t>https://www.mouser.co.uk/ProductDetail/611-KSC623JLFG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</si>
</sst>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1"/>
    <xf numFmtId="49" fontId="1" fillId="0" borderId="0" xfId="1" applyNumberFormat="1"/>
    <xf numFmtId="164" fontId="0" fillId="0" borderId="0" xfId="0" applyNumberFormat="1"/>
    <xf numFmtId="0" fontId="0" fillId="0" borderId="0" xfId="0" applyFill="1"/>
  </cellXfs>
  <cellStyles count="2">
    <cellStyle name="Hyperlink" xfId="1" builtinId="8"/>
    <cellStyle name="Normal" xfId="0" builtinId="0"/>
  </cellStyles>
  <dxfs count="10">
    <dxf>
      <numFmt numFmtId="164" formatCode="&quot;£&quot;#,##0.000"/>
    </dxf>
    <dxf>
      <alignment horizontal="general" vertical="bottom" textRotation="0" wrapText="1" indent="0" justifyLastLine="0" shrinkToFit="0" readingOrder="0"/>
    </dxf>
    <dxf>
      <numFmt numFmtId="30" formatCode="@"/>
    </dxf>
    <dxf>
      <numFmt numFmtId="164" formatCode="&quot;£&quot;#,##0.0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4B88EC-684F-4D5A-8F53-23ADBD7DDE28}" name="Table3" displayName="Table3" ref="A1:H50" totalsRowCount="1" headerRowDxfId="9">
  <autoFilter ref="A1:H49" xr:uid="{C6C29A0C-1C9D-4BBE-AA50-69AB5F03B3F7}"/>
  <sortState xmlns:xlrd2="http://schemas.microsoft.com/office/spreadsheetml/2017/richdata2" ref="A2:H49">
    <sortCondition ref="A1:A49"/>
  </sortState>
  <tableColumns count="8">
    <tableColumn id="1" xr3:uid="{52C12E02-52FF-4249-B643-36E1BF14DE4D}" name="Section" totalsRowLabel="Total" dataDxfId="8"/>
    <tableColumn id="2" xr3:uid="{142700EC-AF53-45FB-B040-4BB5F96AE2A0}" name="Type" dataDxfId="7"/>
    <tableColumn id="3" xr3:uid="{482D6DB8-DDEF-4632-BEFA-4B463E281F63}" name="Value" dataDxfId="6"/>
    <tableColumn id="4" xr3:uid="{DC670167-71F1-4ECC-BAF1-2DD4645BB014}" name="Designator" dataDxfId="5" totalsRowDxfId="1"/>
    <tableColumn id="6" xr3:uid="{F1559069-BAE6-43C6-B405-1C8120551EA8}" name="Part #" dataDxfId="4"/>
    <tableColumn id="7" xr3:uid="{027F9E0C-2D24-43FC-BA80-AD493E9EAF12}" name="Quantity" totalsRowFunction="sum" dataCellStyle="Normal">
      <calculatedColumnFormula>IF(LEN(TRIM(Table3[Designator]))=0,0,LEN(TRIM(Table3[Designator]))-LEN(SUBSTITUTE(Table3[Designator],",",""))+1)</calculatedColumnFormula>
    </tableColumn>
    <tableColumn id="8" xr3:uid="{55797200-7D1F-4718-9A2F-BB1D56EAF187}" name="Unit Price" totalsRowFunction="custom" dataDxfId="3" totalsRowDxfId="0">
      <totalsRowFormula>SUMPRODUCT(Table3[Quantity],Table3[Unit Price])</totalsRowFormula>
    </tableColumn>
    <tableColumn id="5" xr3:uid="{35C223BC-C0FD-4F74-B001-1840C64A265D}" name="Link" dataDxfId="2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.uk/ProductDetail/81-BLM18AG121BH1D" TargetMode="External"/><Relationship Id="rId18" Type="http://schemas.openxmlformats.org/officeDocument/2006/relationships/hyperlink" Target="https://www.mouser.co.uk/ProductDetail/603-CC402KRX7R7BB104" TargetMode="External"/><Relationship Id="rId26" Type="http://schemas.openxmlformats.org/officeDocument/2006/relationships/hyperlink" Target="https://www.mouser.co.uk/ProductDetail/603-RC0402FR-072K7L" TargetMode="External"/><Relationship Id="rId39" Type="http://schemas.openxmlformats.org/officeDocument/2006/relationships/hyperlink" Target="https://www.mouser.co.uk/productdetail/603-rc0402fr-0710kl" TargetMode="External"/><Relationship Id="rId21" Type="http://schemas.openxmlformats.org/officeDocument/2006/relationships/hyperlink" Target="https://www.mouser.co.uk/ProductDetail/603-CC402KRX7R7BB104" TargetMode="External"/><Relationship Id="rId34" Type="http://schemas.openxmlformats.org/officeDocument/2006/relationships/hyperlink" Target="https://www.mouser.co.uk/ProductDetail/621-AP2112K-1.8TRG1" TargetMode="External"/><Relationship Id="rId42" Type="http://schemas.openxmlformats.org/officeDocument/2006/relationships/hyperlink" Target="https://www.mouser.co.uk/productdetail/603-rc0402fr-0720kl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mouser.co.uk/ProductDetail/81-GRM155R61A475MEAD" TargetMode="External"/><Relationship Id="rId2" Type="http://schemas.openxmlformats.org/officeDocument/2006/relationships/hyperlink" Target="https://www.mouser.co.uk/ProductDetail/815-8W12-4D1XT" TargetMode="External"/><Relationship Id="rId16" Type="http://schemas.openxmlformats.org/officeDocument/2006/relationships/hyperlink" Target="https://www.mouser.co.uk/ProductDetail/603-CC402KRX7R7BB104" TargetMode="External"/><Relationship Id="rId29" Type="http://schemas.openxmlformats.org/officeDocument/2006/relationships/hyperlink" Target="https://www.mouser.co.uk/ProductDetail/490-SJ43515TS-SMT-TR" TargetMode="External"/><Relationship Id="rId1" Type="http://schemas.openxmlformats.org/officeDocument/2006/relationships/hyperlink" Target="https://www.mouser.co.uk/ProductDetail/895-FT2232H-56Q-TRAY" TargetMode="External"/><Relationship Id="rId6" Type="http://schemas.openxmlformats.org/officeDocument/2006/relationships/hyperlink" Target="https://www.mouser.co.uk/ProductDetail/81-GRM155R61A475MEAD" TargetMode="External"/><Relationship Id="rId11" Type="http://schemas.openxmlformats.org/officeDocument/2006/relationships/hyperlink" Target="https://www.mouser.co.uk/ProductDetail/595-V320AIC3256IRSBT" TargetMode="External"/><Relationship Id="rId24" Type="http://schemas.openxmlformats.org/officeDocument/2006/relationships/hyperlink" Target="https://www.mouser.co.uk/ProductDetail/603-RC0402FR-0727RL" TargetMode="External"/><Relationship Id="rId32" Type="http://schemas.openxmlformats.org/officeDocument/2006/relationships/hyperlink" Target="https://www.mouser.co.uk/productdetail/81-grm1555c1h120ja1d" TargetMode="External"/><Relationship Id="rId37" Type="http://schemas.openxmlformats.org/officeDocument/2006/relationships/hyperlink" Target="https://www.mouser.co.uk/productdetail/886-usb3370b-ezk-tr" TargetMode="External"/><Relationship Id="rId40" Type="http://schemas.openxmlformats.org/officeDocument/2006/relationships/hyperlink" Target="https://www.mouser.co.uk/productdetail/603-rc0402fr-0710kl" TargetMode="External"/><Relationship Id="rId45" Type="http://schemas.openxmlformats.org/officeDocument/2006/relationships/hyperlink" Target="https://www.mouser.co.uk/productdetail/603-rc0402fr-07330rl" TargetMode="External"/><Relationship Id="rId5" Type="http://schemas.openxmlformats.org/officeDocument/2006/relationships/hyperlink" Target="https://www.mouser.co.uk/ProductDetail/81-GRM155R61A475MEAD" TargetMode="External"/><Relationship Id="rId15" Type="http://schemas.openxmlformats.org/officeDocument/2006/relationships/hyperlink" Target="https://www.mouser.co.uk/ProductDetail/603-RC0402FR-1312KL" TargetMode="External"/><Relationship Id="rId23" Type="http://schemas.openxmlformats.org/officeDocument/2006/relationships/hyperlink" Target="https://www.mouser.co.uk/ProductDetail/512-FDY100PZ" TargetMode="External"/><Relationship Id="rId28" Type="http://schemas.openxmlformats.org/officeDocument/2006/relationships/hyperlink" Target="https://www.mouser.co.uk/ProductDetail/710-629105150521" TargetMode="External"/><Relationship Id="rId36" Type="http://schemas.openxmlformats.org/officeDocument/2006/relationships/hyperlink" Target="https://www.mouser.co.uk/ProductDetail/621-AP2112K-3.3TRG1" TargetMode="External"/><Relationship Id="rId10" Type="http://schemas.openxmlformats.org/officeDocument/2006/relationships/hyperlink" Target="https://www.mouser.co.uk/ProductDetail/755-MSL0601RGBU1" TargetMode="External"/><Relationship Id="rId19" Type="http://schemas.openxmlformats.org/officeDocument/2006/relationships/hyperlink" Target="https://www.mouser.co.uk/ProductDetail/603-CC402KRX7R7BB104" TargetMode="External"/><Relationship Id="rId31" Type="http://schemas.openxmlformats.org/officeDocument/2006/relationships/hyperlink" Target="https://www.mouser.co.uk/productdetail/81-grm188r60j106me47" TargetMode="External"/><Relationship Id="rId44" Type="http://schemas.openxmlformats.org/officeDocument/2006/relationships/hyperlink" Target="https://www.mouser.co.uk/productdetail/603-rc0402fr-072k2l" TargetMode="External"/><Relationship Id="rId4" Type="http://schemas.openxmlformats.org/officeDocument/2006/relationships/hyperlink" Target="https://www.mouser.co.uk/ProductDetail/81-GRM155R61A475MEAD" TargetMode="External"/><Relationship Id="rId9" Type="http://schemas.openxmlformats.org/officeDocument/2006/relationships/hyperlink" Target="https://www.mouser.co.uk/ProductDetail/755-MSL0601RGBU1" TargetMode="External"/><Relationship Id="rId14" Type="http://schemas.openxmlformats.org/officeDocument/2006/relationships/hyperlink" Target="https://www.mouser.co.uk/ProductDetail/81-BLM18AG121BH1D" TargetMode="External"/><Relationship Id="rId22" Type="http://schemas.openxmlformats.org/officeDocument/2006/relationships/hyperlink" Target="https://www.mouser.co.uk/ProductDetail/603-RC0402FR-07100RL" TargetMode="External"/><Relationship Id="rId27" Type="http://schemas.openxmlformats.org/officeDocument/2006/relationships/hyperlink" Target="https://www.mouser.co.uk/ProductDetail/710-629105150521" TargetMode="External"/><Relationship Id="rId30" Type="http://schemas.openxmlformats.org/officeDocument/2006/relationships/hyperlink" Target="https://www.mouser.co.uk/ProductDetail/710-693071010811" TargetMode="External"/><Relationship Id="rId35" Type="http://schemas.openxmlformats.org/officeDocument/2006/relationships/hyperlink" Target="https://www.mouser.co.uk/ProductDetail/621-AP2112K-3.3TRG1" TargetMode="External"/><Relationship Id="rId43" Type="http://schemas.openxmlformats.org/officeDocument/2006/relationships/hyperlink" Target="https://www.mouser.co.uk/productdetail/603-rc0402fr-072k2l" TargetMode="External"/><Relationship Id="rId48" Type="http://schemas.openxmlformats.org/officeDocument/2006/relationships/table" Target="../tables/table1.xml"/><Relationship Id="rId8" Type="http://schemas.openxmlformats.org/officeDocument/2006/relationships/hyperlink" Target="https://www.mouser.co.uk/ProductDetail/511-STM32F722RET6" TargetMode="External"/><Relationship Id="rId3" Type="http://schemas.openxmlformats.org/officeDocument/2006/relationships/hyperlink" Target="https://www.mouser.co.uk/ProductDetail/81-GJM1555C1H4R0BB01" TargetMode="External"/><Relationship Id="rId12" Type="http://schemas.openxmlformats.org/officeDocument/2006/relationships/hyperlink" Target="https://www.mouser.co.uk/ProductDetail/579-24CW1280T-I-OT" TargetMode="External"/><Relationship Id="rId17" Type="http://schemas.openxmlformats.org/officeDocument/2006/relationships/hyperlink" Target="https://www.mouser.co.uk/ProductDetail/603-CC402KRX7R7BB104" TargetMode="External"/><Relationship Id="rId25" Type="http://schemas.openxmlformats.org/officeDocument/2006/relationships/hyperlink" Target="https://www.mouser.co.uk/ProductDetail/810-C1608X7R1A225K" TargetMode="External"/><Relationship Id="rId33" Type="http://schemas.openxmlformats.org/officeDocument/2006/relationships/hyperlink" Target="https://www.mouser.co.uk/ProductDetail/581-CX2016DB19200HLJ" TargetMode="External"/><Relationship Id="rId38" Type="http://schemas.openxmlformats.org/officeDocument/2006/relationships/hyperlink" Target="https://uk.rs-online.com/web/p/visible-leds/8305079/" TargetMode="External"/><Relationship Id="rId46" Type="http://schemas.openxmlformats.org/officeDocument/2006/relationships/hyperlink" Target="https://www.mouser.co.uk/ProductDetail/611-KSC623JLFG" TargetMode="External"/><Relationship Id="rId20" Type="http://schemas.openxmlformats.org/officeDocument/2006/relationships/hyperlink" Target="https://www.mouser.co.uk/ProductDetail/603-CC402KRX7R7BB104" TargetMode="External"/><Relationship Id="rId41" Type="http://schemas.openxmlformats.org/officeDocument/2006/relationships/hyperlink" Target="https://www.mouser.co.uk/ProductDetail/Yageo/RC0402FR-0710R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zoomScaleNormal="100" workbookViewId="0">
      <pane ySplit="1" topLeftCell="A2" activePane="bottomLeft" state="frozen"/>
      <selection pane="bottomLeft" activeCell="G50" sqref="G50"/>
    </sheetView>
  </sheetViews>
  <sheetFormatPr defaultRowHeight="15" x14ac:dyDescent="0.25"/>
  <cols>
    <col min="1" max="1" width="9.85546875" style="1" bestFit="1" customWidth="1"/>
    <col min="2" max="2" width="10.140625" style="1" bestFit="1" customWidth="1"/>
    <col min="3" max="3" width="15" style="1" bestFit="1" customWidth="1"/>
    <col min="4" max="4" width="38.42578125" style="1" bestFit="1" customWidth="1"/>
    <col min="5" max="5" width="28.42578125" style="1" bestFit="1" customWidth="1"/>
    <col min="6" max="6" width="11" bestFit="1" customWidth="1"/>
    <col min="7" max="7" width="12" style="5" bestFit="1" customWidth="1"/>
    <col min="8" max="8" width="74" style="1" bestFit="1" customWidth="1"/>
  </cols>
  <sheetData>
    <row r="1" spans="1:8" x14ac:dyDescent="0.25">
      <c r="A1" s="1" t="s">
        <v>17</v>
      </c>
      <c r="B1" s="1" t="s">
        <v>0</v>
      </c>
      <c r="C1" s="1" t="s">
        <v>18</v>
      </c>
      <c r="D1" s="1" t="s">
        <v>19</v>
      </c>
      <c r="E1" s="1" t="s">
        <v>1</v>
      </c>
      <c r="F1" t="s">
        <v>20</v>
      </c>
      <c r="G1" s="5" t="s">
        <v>82</v>
      </c>
      <c r="H1" s="1" t="s">
        <v>2</v>
      </c>
    </row>
    <row r="2" spans="1:8" x14ac:dyDescent="0.25">
      <c r="A2" s="1" t="s">
        <v>11</v>
      </c>
      <c r="B2" s="1" t="s">
        <v>12</v>
      </c>
      <c r="C2" s="1" t="s">
        <v>21</v>
      </c>
      <c r="D2" s="1" t="s">
        <v>84</v>
      </c>
      <c r="E2" s="1" t="s">
        <v>151</v>
      </c>
      <c r="F2">
        <f>IF(LEN(TRIM(Table3[Designator]))=0,0,LEN(TRIM(Table3[Designator]))-LEN(SUBSTITUTE(Table3[Designator],",",""))+1)</f>
        <v>7</v>
      </c>
      <c r="G2" s="5">
        <v>8.9999999999999993E-3</v>
      </c>
      <c r="H2" s="3" t="s">
        <v>152</v>
      </c>
    </row>
    <row r="3" spans="1:8" x14ac:dyDescent="0.25">
      <c r="A3" s="1" t="s">
        <v>11</v>
      </c>
      <c r="B3" s="1" t="s">
        <v>12</v>
      </c>
      <c r="C3" s="1" t="s">
        <v>32</v>
      </c>
      <c r="D3" s="1" t="s">
        <v>85</v>
      </c>
      <c r="E3" s="1" t="s">
        <v>56</v>
      </c>
      <c r="F3">
        <f>IF(LEN(TRIM(Table3[Designator]))=0,0,LEN(TRIM(Table3[Designator]))-LEN(SUBSTITUTE(Table3[Designator],",",""))+1)</f>
        <v>1</v>
      </c>
      <c r="G3" s="5">
        <v>0.218</v>
      </c>
      <c r="H3" s="3" t="s">
        <v>57</v>
      </c>
    </row>
    <row r="4" spans="1:8" x14ac:dyDescent="0.25">
      <c r="A4" s="1" t="s">
        <v>11</v>
      </c>
      <c r="B4" s="1" t="s">
        <v>12</v>
      </c>
      <c r="C4" s="1" t="s">
        <v>83</v>
      </c>
      <c r="D4" s="1" t="s">
        <v>86</v>
      </c>
      <c r="E4" s="1" t="s">
        <v>158</v>
      </c>
      <c r="F4">
        <f>IF(LEN(TRIM(Table3[Designator]))=0,0,LEN(TRIM(Table3[Designator]))-LEN(SUBSTITUTE(Table3[Designator],",",""))+1)</f>
        <v>2</v>
      </c>
      <c r="G4" s="5">
        <v>0.14799999999999999</v>
      </c>
      <c r="H4" s="3" t="s">
        <v>159</v>
      </c>
    </row>
    <row r="5" spans="1:8" x14ac:dyDescent="0.25">
      <c r="A5" s="1" t="s">
        <v>11</v>
      </c>
      <c r="B5" s="1" t="s">
        <v>12</v>
      </c>
      <c r="C5" s="1" t="s">
        <v>94</v>
      </c>
      <c r="D5" s="1" t="s">
        <v>95</v>
      </c>
      <c r="E5" s="1" t="s">
        <v>139</v>
      </c>
      <c r="F5" s="6">
        <f>IF(LEN(TRIM(Table3[Designator]))=0,0,LEN(TRIM(Table3[Designator]))-LEN(SUBSTITUTE(Table3[Designator],",",""))+1)</f>
        <v>2</v>
      </c>
      <c r="G5" s="5">
        <v>6.6000000000000003E-2</v>
      </c>
      <c r="H5" s="4" t="s">
        <v>140</v>
      </c>
    </row>
    <row r="6" spans="1:8" x14ac:dyDescent="0.25">
      <c r="A6" s="1" t="s">
        <v>11</v>
      </c>
      <c r="B6" s="1" t="s">
        <v>5</v>
      </c>
      <c r="C6" s="1" t="s">
        <v>48</v>
      </c>
      <c r="D6" s="1" t="s">
        <v>44</v>
      </c>
      <c r="E6" s="1" t="s">
        <v>76</v>
      </c>
      <c r="F6">
        <f>IF(LEN(TRIM(Table3[Designator]))=0,0,LEN(TRIM(Table3[Designator]))-LEN(SUBSTITUTE(Table3[Designator],",",""))+1)</f>
        <v>1</v>
      </c>
      <c r="G6" s="5">
        <v>0.81599999999999995</v>
      </c>
      <c r="H6" s="4" t="s">
        <v>163</v>
      </c>
    </row>
    <row r="7" spans="1:8" x14ac:dyDescent="0.25">
      <c r="A7" s="1" t="s">
        <v>11</v>
      </c>
      <c r="B7" s="1" t="s">
        <v>3</v>
      </c>
      <c r="C7" s="1" t="s">
        <v>45</v>
      </c>
      <c r="D7" s="1" t="s">
        <v>41</v>
      </c>
      <c r="E7" s="1" t="s">
        <v>80</v>
      </c>
      <c r="F7">
        <f>IF(LEN(TRIM(Table3[Designator]))=0,0,LEN(TRIM(Table3[Designator]))-LEN(SUBSTITUTE(Table3[Designator],",",""))+1)</f>
        <v>1</v>
      </c>
      <c r="G7" s="5">
        <v>0.25</v>
      </c>
      <c r="H7" s="4" t="s">
        <v>166</v>
      </c>
    </row>
    <row r="8" spans="1:8" x14ac:dyDescent="0.25">
      <c r="A8" s="1" t="s">
        <v>11</v>
      </c>
      <c r="B8" s="1" t="s">
        <v>3</v>
      </c>
      <c r="C8" s="1" t="s">
        <v>88</v>
      </c>
      <c r="D8" s="1" t="s">
        <v>87</v>
      </c>
      <c r="E8" s="1" t="s">
        <v>145</v>
      </c>
      <c r="F8">
        <f>IF(LEN(TRIM(Table3[Designator]))=0,0,LEN(TRIM(Table3[Designator]))-LEN(SUBSTITUTE(Table3[Designator],",",""))+1)</f>
        <v>1</v>
      </c>
      <c r="G8" s="5">
        <v>8.5299999999999994</v>
      </c>
      <c r="H8" s="4" t="s">
        <v>146</v>
      </c>
    </row>
    <row r="9" spans="1:8" x14ac:dyDescent="0.25">
      <c r="A9" s="1" t="s">
        <v>11</v>
      </c>
      <c r="B9" s="1" t="s">
        <v>14</v>
      </c>
      <c r="C9" s="1" t="s">
        <v>118</v>
      </c>
      <c r="D9" s="1" t="s">
        <v>43</v>
      </c>
      <c r="E9" s="1" t="s">
        <v>58</v>
      </c>
      <c r="F9">
        <f>IF(LEN(TRIM(Table3[Designator]))=0,0,LEN(TRIM(Table3[Designator]))-LEN(SUBSTITUTE(Table3[Designator],",",""))+1)</f>
        <v>1</v>
      </c>
      <c r="G9" s="5">
        <v>3.3000000000000002E-2</v>
      </c>
      <c r="H9" s="3" t="s">
        <v>148</v>
      </c>
    </row>
    <row r="10" spans="1:8" x14ac:dyDescent="0.25">
      <c r="A10" s="1" t="s">
        <v>11</v>
      </c>
      <c r="B10" s="1" t="s">
        <v>13</v>
      </c>
      <c r="C10" s="1" t="s">
        <v>117</v>
      </c>
      <c r="D10" s="1" t="s">
        <v>93</v>
      </c>
      <c r="E10" s="1" t="s">
        <v>168</v>
      </c>
      <c r="F10">
        <f>IF(LEN(TRIM(Table3[Designator]))=0,0,LEN(TRIM(Table3[Designator]))-LEN(SUBSTITUTE(Table3[Designator],",",""))+1)</f>
        <v>1</v>
      </c>
      <c r="G10" s="5">
        <v>4.0000000000000001E-3</v>
      </c>
      <c r="H10" s="3" t="s">
        <v>169</v>
      </c>
    </row>
    <row r="11" spans="1:8" x14ac:dyDescent="0.25">
      <c r="A11" s="1" t="s">
        <v>11</v>
      </c>
      <c r="B11" s="1" t="s">
        <v>13</v>
      </c>
      <c r="C11" s="1" t="s">
        <v>116</v>
      </c>
      <c r="D11" s="1" t="s">
        <v>92</v>
      </c>
      <c r="E11" s="1" t="s">
        <v>156</v>
      </c>
      <c r="F11">
        <f>IF(LEN(TRIM(Table3[Designator]))=0,0,LEN(TRIM(Table3[Designator]))-LEN(SUBSTITUTE(Table3[Designator],",",""))+1)</f>
        <v>5</v>
      </c>
      <c r="G11" s="5">
        <v>3.0000000000000001E-3</v>
      </c>
      <c r="H11" s="3" t="s">
        <v>157</v>
      </c>
    </row>
    <row r="12" spans="1:8" x14ac:dyDescent="0.25">
      <c r="A12" s="1" t="s">
        <v>11</v>
      </c>
      <c r="B12" s="1" t="s">
        <v>13</v>
      </c>
      <c r="C12" s="1" t="s">
        <v>89</v>
      </c>
      <c r="D12" s="1" t="s">
        <v>91</v>
      </c>
      <c r="E12" s="1" t="s">
        <v>160</v>
      </c>
      <c r="F12">
        <f>IF(LEN(TRIM(Table3[Designator]))=0,0,LEN(TRIM(Table3[Designator]))-LEN(SUBSTITUTE(Table3[Designator],",",""))+1)</f>
        <v>1</v>
      </c>
      <c r="G12" s="5">
        <v>3.0000000000000001E-3</v>
      </c>
      <c r="H12" s="3" t="s">
        <v>161</v>
      </c>
    </row>
    <row r="13" spans="1:8" x14ac:dyDescent="0.25">
      <c r="A13" s="1" t="s">
        <v>8</v>
      </c>
      <c r="B13" s="1" t="s">
        <v>12</v>
      </c>
      <c r="C13" s="1" t="s">
        <v>21</v>
      </c>
      <c r="D13" s="1" t="s">
        <v>100</v>
      </c>
      <c r="E13" s="1" t="s">
        <v>151</v>
      </c>
      <c r="F13">
        <f>IF(LEN(TRIM(Table3[Designator]))=0,0,LEN(TRIM(Table3[Designator]))-LEN(SUBSTITUTE(Table3[Designator],",",""))+1)</f>
        <v>8</v>
      </c>
      <c r="G13" s="5">
        <v>8.9999999999999993E-3</v>
      </c>
      <c r="H13" s="3" t="s">
        <v>152</v>
      </c>
    </row>
    <row r="14" spans="1:8" x14ac:dyDescent="0.25">
      <c r="A14" s="1" t="s">
        <v>8</v>
      </c>
      <c r="B14" s="1" t="s">
        <v>12</v>
      </c>
      <c r="C14" s="1" t="s">
        <v>31</v>
      </c>
      <c r="D14" s="1" t="s">
        <v>96</v>
      </c>
      <c r="E14" s="1" t="s">
        <v>61</v>
      </c>
      <c r="F14">
        <f>IF(LEN(TRIM(Table3[Designator]))=0,0,LEN(TRIM(Table3[Designator]))-LEN(SUBSTITUTE(Table3[Designator],",",""))+1)</f>
        <v>2</v>
      </c>
      <c r="G14" s="5">
        <v>3.1E-2</v>
      </c>
      <c r="H14" s="3" t="s">
        <v>62</v>
      </c>
    </row>
    <row r="15" spans="1:8" x14ac:dyDescent="0.25">
      <c r="A15" s="1" t="s">
        <v>8</v>
      </c>
      <c r="B15" s="1" t="s">
        <v>12</v>
      </c>
      <c r="C15" s="1" t="s">
        <v>94</v>
      </c>
      <c r="D15" s="1" t="s">
        <v>105</v>
      </c>
      <c r="E15" s="1" t="s">
        <v>139</v>
      </c>
      <c r="F15">
        <f>IF(LEN(TRIM(Table3[Designator]))=0,0,LEN(TRIM(Table3[Designator]))-LEN(SUBSTITUTE(Table3[Designator],",",""))+1)</f>
        <v>8</v>
      </c>
      <c r="G15" s="5">
        <v>6.6000000000000003E-2</v>
      </c>
      <c r="H15" s="3" t="s">
        <v>140</v>
      </c>
    </row>
    <row r="16" spans="1:8" x14ac:dyDescent="0.25">
      <c r="A16" s="1" t="s">
        <v>8</v>
      </c>
      <c r="B16" s="1" t="s">
        <v>5</v>
      </c>
      <c r="C16" s="1" t="s">
        <v>25</v>
      </c>
      <c r="D16" s="1" t="s">
        <v>49</v>
      </c>
      <c r="E16" s="1" t="s">
        <v>74</v>
      </c>
      <c r="F16">
        <f>IF(LEN(TRIM(Table3[Designator]))=0,0,LEN(TRIM(Table3[Designator]))-LEN(SUBSTITUTE(Table3[Designator],",",""))+1)</f>
        <v>1</v>
      </c>
      <c r="G16" s="5">
        <v>1.65</v>
      </c>
      <c r="H16" s="4" t="s">
        <v>162</v>
      </c>
    </row>
    <row r="17" spans="1:8" x14ac:dyDescent="0.25">
      <c r="A17" s="1" t="s">
        <v>8</v>
      </c>
      <c r="B17" s="1" t="s">
        <v>15</v>
      </c>
      <c r="C17" s="1" t="s">
        <v>33</v>
      </c>
      <c r="D17" s="1" t="s">
        <v>99</v>
      </c>
      <c r="E17" s="1" t="s">
        <v>77</v>
      </c>
      <c r="F17">
        <f>IF(LEN(TRIM(Table3[Designator]))=0,0,LEN(TRIM(Table3[Designator]))-LEN(SUBSTITUTE(Table3[Designator],",",""))+1)</f>
        <v>1</v>
      </c>
      <c r="G17" s="5">
        <v>0.46100000000000002</v>
      </c>
      <c r="H17" s="4" t="s">
        <v>165</v>
      </c>
    </row>
    <row r="18" spans="1:8" x14ac:dyDescent="0.25">
      <c r="A18" s="1" t="s">
        <v>8</v>
      </c>
      <c r="B18" s="1" t="s">
        <v>3</v>
      </c>
      <c r="C18" s="1" t="s">
        <v>37</v>
      </c>
      <c r="D18" s="1" t="s">
        <v>24</v>
      </c>
      <c r="E18" s="1" t="s">
        <v>79</v>
      </c>
      <c r="F18">
        <f>IF(LEN(TRIM(Table3[Designator]))=0,0,LEN(TRIM(Table3[Designator]))-LEN(SUBSTITUTE(Table3[Designator],",",""))+1)</f>
        <v>1</v>
      </c>
      <c r="G18" s="5">
        <v>0.25</v>
      </c>
      <c r="H18" s="4" t="s">
        <v>167</v>
      </c>
    </row>
    <row r="19" spans="1:8" x14ac:dyDescent="0.25">
      <c r="A19" s="1" t="s">
        <v>8</v>
      </c>
      <c r="B19" s="1" t="s">
        <v>3</v>
      </c>
      <c r="C19" s="1" t="s">
        <v>141</v>
      </c>
      <c r="D19" s="1" t="s">
        <v>39</v>
      </c>
      <c r="E19" s="1" t="s">
        <v>4</v>
      </c>
      <c r="F19">
        <f>IF(LEN(TRIM(Table3[Designator]))=0,0,LEN(TRIM(Table3[Designator]))-LEN(SUBSTITUTE(Table3[Designator],",",""))+1)</f>
        <v>1</v>
      </c>
      <c r="G19" s="5">
        <v>7.9</v>
      </c>
      <c r="H19" s="4" t="s">
        <v>142</v>
      </c>
    </row>
    <row r="20" spans="1:8" x14ac:dyDescent="0.25">
      <c r="A20" s="1" t="s">
        <v>8</v>
      </c>
      <c r="B20" s="1" t="s">
        <v>3</v>
      </c>
      <c r="C20" s="1" t="s">
        <v>40</v>
      </c>
      <c r="D20" s="1" t="s">
        <v>98</v>
      </c>
      <c r="E20" s="1" t="s">
        <v>63</v>
      </c>
      <c r="F20">
        <f>IF(LEN(TRIM(Table3[Designator]))=0,0,LEN(TRIM(Table3[Designator]))-LEN(SUBSTITUTE(Table3[Designator],",",""))+1)</f>
        <v>1</v>
      </c>
      <c r="G20" s="5">
        <v>1.21</v>
      </c>
      <c r="H20" s="3" t="s">
        <v>64</v>
      </c>
    </row>
    <row r="21" spans="1:8" x14ac:dyDescent="0.25">
      <c r="A21" s="1" t="s">
        <v>8</v>
      </c>
      <c r="B21" s="1" t="s">
        <v>16</v>
      </c>
      <c r="C21" s="1" t="s">
        <v>27</v>
      </c>
      <c r="D21" s="1" t="s">
        <v>102</v>
      </c>
      <c r="E21" s="1" t="s">
        <v>65</v>
      </c>
      <c r="F21">
        <f>IF(LEN(TRIM(Table3[Designator]))=0,0,LEN(TRIM(Table3[Designator]))-LEN(SUBSTITUTE(Table3[Designator],",",""))+1)</f>
        <v>2</v>
      </c>
      <c r="G21" s="5">
        <v>0.27400000000000002</v>
      </c>
      <c r="H21" s="3" t="s">
        <v>66</v>
      </c>
    </row>
    <row r="22" spans="1:8" x14ac:dyDescent="0.25">
      <c r="A22" s="1" t="s">
        <v>8</v>
      </c>
      <c r="B22" s="1" t="s">
        <v>16</v>
      </c>
      <c r="C22" s="1" t="s">
        <v>28</v>
      </c>
      <c r="D22" s="1" t="s">
        <v>101</v>
      </c>
      <c r="E22" s="1" t="s">
        <v>143</v>
      </c>
      <c r="F22">
        <f>IF(LEN(TRIM(Table3[Designator]))=0,0,LEN(TRIM(Table3[Designator]))-LEN(SUBSTITUTE(Table3[Designator],",",""))+1)</f>
        <v>2</v>
      </c>
      <c r="G22" s="5">
        <v>0.67300000000000004</v>
      </c>
      <c r="H22" s="4" t="s">
        <v>144</v>
      </c>
    </row>
    <row r="23" spans="1:8" x14ac:dyDescent="0.25">
      <c r="A23" s="1" t="s">
        <v>8</v>
      </c>
      <c r="B23" s="1" t="s">
        <v>29</v>
      </c>
      <c r="C23" s="1" t="s">
        <v>30</v>
      </c>
      <c r="D23" s="1" t="s">
        <v>103</v>
      </c>
      <c r="E23" s="1" t="s">
        <v>67</v>
      </c>
      <c r="F23">
        <f>IF(LEN(TRIM(Table3[Designator]))=0,0,LEN(TRIM(Table3[Designator]))-LEN(SUBSTITUTE(Table3[Designator],",",""))+1)</f>
        <v>4</v>
      </c>
      <c r="G23" s="5">
        <v>0.23</v>
      </c>
      <c r="H23" s="3" t="s">
        <v>155</v>
      </c>
    </row>
    <row r="24" spans="1:8" x14ac:dyDescent="0.25">
      <c r="A24" s="1" t="s">
        <v>8</v>
      </c>
      <c r="B24" s="1" t="s">
        <v>13</v>
      </c>
      <c r="C24" s="1" t="s">
        <v>119</v>
      </c>
      <c r="D24" s="1" t="s">
        <v>104</v>
      </c>
      <c r="E24" s="1" t="s">
        <v>153</v>
      </c>
      <c r="F24">
        <f>IF(LEN(TRIM(Table3[Designator]))=0,0,LEN(TRIM(Table3[Designator]))-LEN(SUBSTITUTE(Table3[Designator],",",""))+1)</f>
        <v>3</v>
      </c>
      <c r="G24" s="5">
        <v>3.0000000000000001E-3</v>
      </c>
      <c r="H24" s="3" t="s">
        <v>154</v>
      </c>
    </row>
    <row r="25" spans="1:8" x14ac:dyDescent="0.25">
      <c r="A25" s="1" t="s">
        <v>8</v>
      </c>
      <c r="B25" s="1" t="s">
        <v>13</v>
      </c>
      <c r="C25" s="1" t="s">
        <v>23</v>
      </c>
      <c r="D25" s="1" t="s">
        <v>107</v>
      </c>
      <c r="E25" s="1" t="s">
        <v>68</v>
      </c>
      <c r="F25">
        <f>IF(LEN(TRIM(Table3[Designator]))=0,0,LEN(TRIM(Table3[Designator]))-LEN(SUBSTITUTE(Table3[Designator],",",""))+1)</f>
        <v>8</v>
      </c>
      <c r="G25" s="5">
        <v>3.0000000000000001E-3</v>
      </c>
      <c r="H25" s="3" t="s">
        <v>69</v>
      </c>
    </row>
    <row r="26" spans="1:8" x14ac:dyDescent="0.25">
      <c r="A26" s="1" t="s">
        <v>8</v>
      </c>
      <c r="B26" s="1" t="s">
        <v>13</v>
      </c>
      <c r="C26" s="1" t="s">
        <v>42</v>
      </c>
      <c r="D26" s="1" t="s">
        <v>97</v>
      </c>
      <c r="E26" s="1" t="s">
        <v>70</v>
      </c>
      <c r="F26">
        <f>IF(LEN(TRIM(Table3[Designator]))=0,0,LEN(TRIM(Table3[Designator]))-LEN(SUBSTITUTE(Table3[Designator],",",""))+1)</f>
        <v>1</v>
      </c>
      <c r="G26" s="5">
        <v>3.0000000000000001E-3</v>
      </c>
      <c r="H26" s="3" t="s">
        <v>71</v>
      </c>
    </row>
    <row r="27" spans="1:8" x14ac:dyDescent="0.25">
      <c r="A27" s="1" t="s">
        <v>8</v>
      </c>
      <c r="B27" s="1" t="s">
        <v>13</v>
      </c>
      <c r="C27" s="1" t="s">
        <v>90</v>
      </c>
      <c r="D27" s="1" t="s">
        <v>22</v>
      </c>
      <c r="E27" s="1" t="s">
        <v>59</v>
      </c>
      <c r="F27" s="6">
        <f>IF(LEN(TRIM(Table3[Designator]))=0,0,LEN(TRIM(Table3[Designator]))-LEN(SUBSTITUTE(Table3[Designator],",",""))+1)</f>
        <v>2</v>
      </c>
      <c r="G27" s="5">
        <v>3.0000000000000001E-3</v>
      </c>
      <c r="H27" s="4" t="s">
        <v>60</v>
      </c>
    </row>
    <row r="28" spans="1:8" x14ac:dyDescent="0.25">
      <c r="A28" s="1" t="s">
        <v>8</v>
      </c>
      <c r="B28" s="1" t="s">
        <v>9</v>
      </c>
      <c r="C28" s="1" t="s">
        <v>34</v>
      </c>
      <c r="D28" s="1" t="s">
        <v>106</v>
      </c>
      <c r="F28">
        <f>IF(LEN(TRIM(Table3[Designator]))=0,0,LEN(TRIM(Table3[Designator]))-LEN(SUBSTITUTE(Table3[Designator],",",""))+1)</f>
        <v>2</v>
      </c>
      <c r="G28" s="5">
        <v>1</v>
      </c>
    </row>
    <row r="29" spans="1:8" x14ac:dyDescent="0.25">
      <c r="A29" s="1" t="s">
        <v>8</v>
      </c>
      <c r="B29" s="1" t="s">
        <v>9</v>
      </c>
      <c r="C29" s="1" t="s">
        <v>35</v>
      </c>
      <c r="D29" s="1" t="s">
        <v>36</v>
      </c>
      <c r="E29" s="1" t="s">
        <v>81</v>
      </c>
      <c r="F29">
        <f>IF(LEN(TRIM(Table3[Designator]))=0,0,LEN(TRIM(Table3[Designator]))-LEN(SUBSTITUTE(Table3[Designator],",",""))+1)</f>
        <v>3</v>
      </c>
      <c r="G29" s="5">
        <v>0.72199999999999998</v>
      </c>
      <c r="H29" s="4" t="s">
        <v>170</v>
      </c>
    </row>
    <row r="30" spans="1:8" x14ac:dyDescent="0.25">
      <c r="A30" s="1" t="s">
        <v>10</v>
      </c>
      <c r="B30" s="1" t="s">
        <v>12</v>
      </c>
      <c r="C30" s="1" t="s">
        <v>21</v>
      </c>
      <c r="D30" s="1" t="s">
        <v>126</v>
      </c>
      <c r="E30" s="1" t="s">
        <v>151</v>
      </c>
      <c r="F30">
        <f>IF(LEN(TRIM(Table3[Designator]))=0,0,LEN(TRIM(Table3[Designator]))-LEN(SUBSTITUTE(Table3[Designator],",",""))+1)</f>
        <v>8</v>
      </c>
      <c r="G30" s="5">
        <v>8.9999999999999993E-3</v>
      </c>
      <c r="H30" s="3" t="s">
        <v>152</v>
      </c>
    </row>
    <row r="31" spans="1:8" x14ac:dyDescent="0.25">
      <c r="A31" s="1" t="s">
        <v>10</v>
      </c>
      <c r="B31" s="1" t="s">
        <v>12</v>
      </c>
      <c r="C31" s="1" t="s">
        <v>123</v>
      </c>
      <c r="D31" s="1" t="s">
        <v>124</v>
      </c>
      <c r="E31" s="1" t="s">
        <v>137</v>
      </c>
      <c r="F31">
        <f>IF(LEN(TRIM(Table3[Designator]))=0,0,LEN(TRIM(Table3[Designator]))-LEN(SUBSTITUTE(Table3[Designator],",",""))+1)</f>
        <v>2</v>
      </c>
      <c r="G31" s="5">
        <v>0.1</v>
      </c>
      <c r="H31" s="3" t="s">
        <v>138</v>
      </c>
    </row>
    <row r="32" spans="1:8" x14ac:dyDescent="0.25">
      <c r="A32" s="1" t="s">
        <v>10</v>
      </c>
      <c r="B32" s="1" t="s">
        <v>12</v>
      </c>
      <c r="C32" s="1" t="s">
        <v>94</v>
      </c>
      <c r="D32" s="1" t="s">
        <v>125</v>
      </c>
      <c r="E32" s="1" t="s">
        <v>139</v>
      </c>
      <c r="F32">
        <f>IF(LEN(TRIM(Table3[Designator]))=0,0,LEN(TRIM(Table3[Designator]))-LEN(SUBSTITUTE(Table3[Designator],",",""))+1)</f>
        <v>5</v>
      </c>
      <c r="G32" s="5">
        <v>6.6000000000000003E-2</v>
      </c>
      <c r="H32" s="3" t="s">
        <v>140</v>
      </c>
    </row>
    <row r="33" spans="1:8" x14ac:dyDescent="0.25">
      <c r="A33" s="1" t="s">
        <v>10</v>
      </c>
      <c r="B33" s="1" t="s">
        <v>5</v>
      </c>
      <c r="C33" s="1" t="s">
        <v>25</v>
      </c>
      <c r="D33" s="1" t="s">
        <v>26</v>
      </c>
      <c r="E33" s="1" t="s">
        <v>74</v>
      </c>
      <c r="F33">
        <f>IF(LEN(TRIM(Table3[Designator]))=0,0,LEN(TRIM(Table3[Designator]))-LEN(SUBSTITUTE(Table3[Designator],",",""))+1)</f>
        <v>1</v>
      </c>
      <c r="G33" s="5">
        <v>1.65</v>
      </c>
      <c r="H33" s="4" t="s">
        <v>162</v>
      </c>
    </row>
    <row r="34" spans="1:8" x14ac:dyDescent="0.25">
      <c r="A34" s="1" t="s">
        <v>10</v>
      </c>
      <c r="B34" s="1" t="s">
        <v>15</v>
      </c>
      <c r="C34" s="1" t="s">
        <v>109</v>
      </c>
      <c r="D34" s="1" t="s">
        <v>110</v>
      </c>
      <c r="E34" s="1" t="s">
        <v>135</v>
      </c>
      <c r="F34">
        <f>IF(LEN(TRIM(Table3[Designator]))=0,0,LEN(TRIM(Table3[Designator]))-LEN(SUBSTITUTE(Table3[Designator],",",""))+1)</f>
        <v>1</v>
      </c>
      <c r="G34" s="5">
        <v>0.58699999999999997</v>
      </c>
      <c r="H34" s="4" t="s">
        <v>136</v>
      </c>
    </row>
    <row r="35" spans="1:8" x14ac:dyDescent="0.25">
      <c r="A35" s="1" t="s">
        <v>10</v>
      </c>
      <c r="B35" s="1" t="s">
        <v>3</v>
      </c>
      <c r="C35" s="1" t="s">
        <v>37</v>
      </c>
      <c r="D35" s="1" t="s">
        <v>52</v>
      </c>
      <c r="E35" s="1" t="s">
        <v>79</v>
      </c>
      <c r="F35" s="6">
        <f>IF(LEN(TRIM(Table3[Designator]))=0,0,LEN(TRIM(Table3[Designator]))-LEN(SUBSTITUTE(Table3[Designator],",",""))+1)</f>
        <v>1</v>
      </c>
      <c r="G35" s="5">
        <v>0.25</v>
      </c>
      <c r="H35" s="4" t="s">
        <v>167</v>
      </c>
    </row>
    <row r="36" spans="1:8" x14ac:dyDescent="0.25">
      <c r="A36" s="1" t="s">
        <v>10</v>
      </c>
      <c r="B36" s="1" t="s">
        <v>3</v>
      </c>
      <c r="C36" s="1" t="s">
        <v>108</v>
      </c>
      <c r="D36" s="1" t="s">
        <v>38</v>
      </c>
      <c r="E36" s="1" t="s">
        <v>133</v>
      </c>
      <c r="F36">
        <f>IF(LEN(TRIM(Table3[Designator]))=0,0,LEN(TRIM(Table3[Designator]))-LEN(SUBSTITUTE(Table3[Designator],",",""))+1)</f>
        <v>1</v>
      </c>
      <c r="G36" s="5">
        <v>4.43</v>
      </c>
      <c r="H36" s="4" t="s">
        <v>134</v>
      </c>
    </row>
    <row r="37" spans="1:8" x14ac:dyDescent="0.25">
      <c r="A37" s="1" t="s">
        <v>10</v>
      </c>
      <c r="B37" s="1" t="s">
        <v>14</v>
      </c>
      <c r="C37" s="1" t="s">
        <v>118</v>
      </c>
      <c r="D37" s="1" t="s">
        <v>112</v>
      </c>
      <c r="E37" s="1" t="s">
        <v>58</v>
      </c>
      <c r="F37">
        <f>IF(LEN(TRIM(Table3[Designator]))=0,0,LEN(TRIM(Table3[Designator]))-LEN(SUBSTITUTE(Table3[Designator],",",""))+1)</f>
        <v>2</v>
      </c>
      <c r="G37" s="5">
        <v>3.3000000000000002E-2</v>
      </c>
      <c r="H37" s="3" t="s">
        <v>148</v>
      </c>
    </row>
    <row r="38" spans="1:8" x14ac:dyDescent="0.25">
      <c r="A38" s="1" t="s">
        <v>10</v>
      </c>
      <c r="B38" s="1" t="s">
        <v>16</v>
      </c>
      <c r="C38" s="1" t="s">
        <v>28</v>
      </c>
      <c r="D38" s="1" t="s">
        <v>111</v>
      </c>
      <c r="E38" s="1" t="s">
        <v>143</v>
      </c>
      <c r="F38">
        <f>IF(LEN(TRIM(Table3[Designator]))=0,0,LEN(TRIM(Table3[Designator]))-LEN(SUBSTITUTE(Table3[Designator],",",""))+1)</f>
        <v>1</v>
      </c>
      <c r="G38" s="5">
        <v>0.67300000000000004</v>
      </c>
      <c r="H38" s="3" t="s">
        <v>144</v>
      </c>
    </row>
    <row r="39" spans="1:8" x14ac:dyDescent="0.25">
      <c r="A39" s="1" t="s">
        <v>10</v>
      </c>
      <c r="B39" s="1" t="s">
        <v>13</v>
      </c>
      <c r="C39" s="1" t="s">
        <v>23</v>
      </c>
      <c r="D39" s="1" t="s">
        <v>122</v>
      </c>
      <c r="E39" s="1" t="s">
        <v>68</v>
      </c>
      <c r="F39">
        <f>IF(LEN(TRIM(Table3[Designator]))=0,0,LEN(TRIM(Table3[Designator]))-LEN(SUBSTITUTE(Table3[Designator],",",""))+1)</f>
        <v>1</v>
      </c>
      <c r="G39" s="5">
        <v>3.0000000000000001E-3</v>
      </c>
      <c r="H39" s="3" t="s">
        <v>69</v>
      </c>
    </row>
    <row r="40" spans="1:8" x14ac:dyDescent="0.25">
      <c r="A40" s="1" t="s">
        <v>10</v>
      </c>
      <c r="B40" s="1" t="s">
        <v>13</v>
      </c>
      <c r="C40" s="1" t="s">
        <v>113</v>
      </c>
      <c r="D40" s="1" t="s">
        <v>114</v>
      </c>
      <c r="E40" s="1" t="s">
        <v>149</v>
      </c>
      <c r="F40">
        <f>IF(LEN(TRIM(Table3[Designator]))=0,0,LEN(TRIM(Table3[Designator]))-LEN(SUBSTITUTE(Table3[Designator],",",""))+1)</f>
        <v>1</v>
      </c>
      <c r="G40" s="5">
        <v>3.0000000000000001E-3</v>
      </c>
      <c r="H40" s="3" t="s">
        <v>150</v>
      </c>
    </row>
    <row r="41" spans="1:8" x14ac:dyDescent="0.25">
      <c r="A41" s="1" t="s">
        <v>10</v>
      </c>
      <c r="B41" s="1" t="s">
        <v>13</v>
      </c>
      <c r="C41" s="1" t="s">
        <v>90</v>
      </c>
      <c r="D41" s="1" t="s">
        <v>121</v>
      </c>
      <c r="E41" s="1" t="s">
        <v>59</v>
      </c>
      <c r="F41">
        <f>IF(LEN(TRIM(Table3[Designator]))=0,0,LEN(TRIM(Table3[Designator]))-LEN(SUBSTITUTE(Table3[Designator],",",""))+1)</f>
        <v>1</v>
      </c>
      <c r="G41" s="5">
        <v>3.0000000000000001E-3</v>
      </c>
      <c r="H41" s="3" t="s">
        <v>60</v>
      </c>
    </row>
    <row r="42" spans="1:8" x14ac:dyDescent="0.25">
      <c r="A42" s="1" t="s">
        <v>10</v>
      </c>
      <c r="B42" s="1" t="s">
        <v>13</v>
      </c>
      <c r="C42" s="1" t="s">
        <v>115</v>
      </c>
      <c r="D42" s="1" t="s">
        <v>120</v>
      </c>
      <c r="E42" s="1" t="s">
        <v>72</v>
      </c>
      <c r="F42">
        <f>IF(LEN(TRIM(Table3[Designator]))=0,0,LEN(TRIM(Table3[Designator]))-LEN(SUBSTITUTE(Table3[Designator],",",""))+1)</f>
        <v>4</v>
      </c>
      <c r="G42" s="5">
        <v>3.0000000000000001E-3</v>
      </c>
      <c r="H42" s="3" t="s">
        <v>73</v>
      </c>
    </row>
    <row r="43" spans="1:8" x14ac:dyDescent="0.25">
      <c r="A43" s="1" t="s">
        <v>130</v>
      </c>
      <c r="B43" s="1" t="s">
        <v>12</v>
      </c>
      <c r="C43" s="1" t="s">
        <v>21</v>
      </c>
      <c r="D43" s="1" t="s">
        <v>54</v>
      </c>
      <c r="E43" s="1" t="s">
        <v>151</v>
      </c>
      <c r="F43" s="6">
        <f>IF(LEN(TRIM(Table3[Designator]))=0,0,LEN(TRIM(Table3[Designator]))-LEN(SUBSTITUTE(Table3[Designator],",",""))+1)</f>
        <v>1</v>
      </c>
      <c r="G43" s="5">
        <v>8.9999999999999993E-3</v>
      </c>
      <c r="H43" s="4" t="s">
        <v>152</v>
      </c>
    </row>
    <row r="44" spans="1:8" x14ac:dyDescent="0.25">
      <c r="A44" s="1" t="s">
        <v>130</v>
      </c>
      <c r="B44" s="1" t="s">
        <v>3</v>
      </c>
      <c r="C44" s="1" t="s">
        <v>131</v>
      </c>
      <c r="D44" s="1" t="s">
        <v>47</v>
      </c>
      <c r="E44" s="1" t="s">
        <v>132</v>
      </c>
      <c r="F44" s="6">
        <f>IF(LEN(TRIM(Table3[Designator]))=0,0,LEN(TRIM(Table3[Designator]))-LEN(SUBSTITUTE(Table3[Designator],",",""))+1)</f>
        <v>1</v>
      </c>
      <c r="G44" s="5">
        <v>0.35099999999999998</v>
      </c>
      <c r="H44" s="4" t="s">
        <v>147</v>
      </c>
    </row>
    <row r="45" spans="1:8" x14ac:dyDescent="0.25">
      <c r="A45" s="1" t="s">
        <v>53</v>
      </c>
      <c r="B45" s="1" t="s">
        <v>12</v>
      </c>
      <c r="C45" s="1" t="s">
        <v>21</v>
      </c>
      <c r="D45" s="1" t="s">
        <v>127</v>
      </c>
      <c r="E45" s="1" t="s">
        <v>151</v>
      </c>
      <c r="F45">
        <f>IF(LEN(TRIM(Table3[Designator]))=0,0,LEN(TRIM(Table3[Designator]))-LEN(SUBSTITUTE(Table3[Designator],",",""))+1)</f>
        <v>1</v>
      </c>
      <c r="G45" s="5">
        <v>8.9999999999999993E-3</v>
      </c>
      <c r="H45" s="3" t="s">
        <v>152</v>
      </c>
    </row>
    <row r="46" spans="1:8" x14ac:dyDescent="0.25">
      <c r="A46" s="1" t="s">
        <v>53</v>
      </c>
      <c r="B46" s="1" t="s">
        <v>12</v>
      </c>
      <c r="C46" s="1" t="s">
        <v>94</v>
      </c>
      <c r="D46" s="1" t="s">
        <v>128</v>
      </c>
      <c r="E46" s="1" t="s">
        <v>139</v>
      </c>
      <c r="F46">
        <f>IF(LEN(TRIM(Table3[Designator]))=0,0,LEN(TRIM(Table3[Designator]))-LEN(SUBSTITUTE(Table3[Designator],",",""))+1)</f>
        <v>1</v>
      </c>
      <c r="G46" s="5">
        <v>6.6000000000000003E-2</v>
      </c>
      <c r="H46" s="3" t="s">
        <v>140</v>
      </c>
    </row>
    <row r="47" spans="1:8" x14ac:dyDescent="0.25">
      <c r="A47" s="1" t="s">
        <v>53</v>
      </c>
      <c r="B47" s="1" t="s">
        <v>5</v>
      </c>
      <c r="C47" s="1" t="s">
        <v>7</v>
      </c>
      <c r="D47" s="1" t="s">
        <v>55</v>
      </c>
      <c r="E47" s="1" t="s">
        <v>75</v>
      </c>
      <c r="F47">
        <f>IF(LEN(TRIM(Table3[Designator]))=0,0,LEN(TRIM(Table3[Designator]))-LEN(SUBSTITUTE(Table3[Designator],",",""))+1)</f>
        <v>1</v>
      </c>
      <c r="G47" s="5">
        <v>2.3199999999999998</v>
      </c>
      <c r="H47" s="4" t="s">
        <v>164</v>
      </c>
    </row>
    <row r="48" spans="1:8" x14ac:dyDescent="0.25">
      <c r="A48" s="1" t="s">
        <v>50</v>
      </c>
      <c r="B48" s="1" t="s">
        <v>12</v>
      </c>
      <c r="C48" s="1" t="s">
        <v>21</v>
      </c>
      <c r="D48" s="1" t="s">
        <v>129</v>
      </c>
      <c r="E48" s="1" t="s">
        <v>151</v>
      </c>
      <c r="F48">
        <f>IF(LEN(TRIM(Table3[Designator]))=0,0,LEN(TRIM(Table3[Designator]))-LEN(SUBSTITUTE(Table3[Designator],",",""))+1)</f>
        <v>4</v>
      </c>
      <c r="G48" s="5">
        <v>8.9999999999999993E-3</v>
      </c>
      <c r="H48" s="3" t="s">
        <v>152</v>
      </c>
    </row>
    <row r="49" spans="1:8" x14ac:dyDescent="0.25">
      <c r="A49" s="1" t="s">
        <v>50</v>
      </c>
      <c r="B49" s="1" t="s">
        <v>3</v>
      </c>
      <c r="C49" s="1" t="s">
        <v>51</v>
      </c>
      <c r="D49" s="1" t="s">
        <v>46</v>
      </c>
      <c r="E49" s="1" t="s">
        <v>78</v>
      </c>
      <c r="F49">
        <f>IF(LEN(TRIM(Table3[Designator]))=0,0,LEN(TRIM(Table3[Designator]))-LEN(SUBSTITUTE(Table3[Designator],",",""))+1)</f>
        <v>1</v>
      </c>
      <c r="G49" s="5">
        <v>7.13</v>
      </c>
      <c r="H49" s="4"/>
    </row>
    <row r="50" spans="1:8" x14ac:dyDescent="0.25">
      <c r="A50" t="s">
        <v>6</v>
      </c>
      <c r="B50"/>
      <c r="C50"/>
      <c r="D50" s="2"/>
      <c r="E50"/>
      <c r="F50">
        <f>SUBTOTAL(109,Table3[Quantity])</f>
        <v>112</v>
      </c>
      <c r="G50" s="5">
        <f>SUMPRODUCT(Table3[Quantity],Table3[Unit Price])</f>
        <v>47.715000000000018</v>
      </c>
      <c r="H50"/>
    </row>
  </sheetData>
  <hyperlinks>
    <hyperlink ref="H36" r:id="rId1" xr:uid="{E4CD5496-215B-4AAB-98F6-472EA6BD6077}"/>
    <hyperlink ref="H34" r:id="rId2" xr:uid="{C6CEA2E9-CA3F-45D5-B66E-2233C7F490C9}"/>
    <hyperlink ref="H31" r:id="rId3" xr:uid="{4C641CE9-BB35-4AC3-93D5-E2291778D088}"/>
    <hyperlink ref="H5" r:id="rId4" xr:uid="{6A316ECA-670D-4C34-BC4D-A9E785A43BB3}"/>
    <hyperlink ref="H15" r:id="rId5" xr:uid="{490CA5EF-4F78-4A64-A82C-C8AA45E5577C}"/>
    <hyperlink ref="H32" r:id="rId6" xr:uid="{CB19F34B-2115-43D6-9E35-D04DE9CA5EED}"/>
    <hyperlink ref="H46" r:id="rId7" xr:uid="{10AF60D7-45C7-4307-B735-30FEDB469480}"/>
    <hyperlink ref="H19" r:id="rId8" xr:uid="{BD2A74C9-59FF-4FE8-BCC2-4B72153B9F6A}"/>
    <hyperlink ref="H22" r:id="rId9" xr:uid="{5E8002F3-4177-47A8-B01B-600B96D991CF}"/>
    <hyperlink ref="H38" r:id="rId10" xr:uid="{F38B4018-04B8-4DD7-BD30-C32D7477BFB9}"/>
    <hyperlink ref="H8" r:id="rId11" xr:uid="{5161A874-4546-4CA2-8AE3-CC3A7F8CCD5F}"/>
    <hyperlink ref="H44" r:id="rId12" xr:uid="{E76753F6-CC27-4A8F-AF0C-102CE52C4F49}"/>
    <hyperlink ref="H9" r:id="rId13" xr:uid="{39A7BB8A-9CE8-4BC4-93D7-96DB8FA58ED4}"/>
    <hyperlink ref="H37" r:id="rId14" xr:uid="{C80B9647-79D6-4364-94DA-3B949E69BA38}"/>
    <hyperlink ref="H40" r:id="rId15" xr:uid="{427A1ADB-7D9F-4199-A277-D0E8395353F1}"/>
    <hyperlink ref="H13" r:id="rId16" xr:uid="{A6D6D26F-FC47-405B-B6FE-B0135BC98149}"/>
    <hyperlink ref="H2" r:id="rId17" xr:uid="{302A3B45-9335-4E5B-841F-1F98FC4F4D08}"/>
    <hyperlink ref="H30" r:id="rId18" xr:uid="{FD593368-2966-4C38-BF92-6782D2C5B49A}"/>
    <hyperlink ref="H43" r:id="rId19" xr:uid="{EDDE5802-C73A-4EFC-9518-A51F4B0A4D76}"/>
    <hyperlink ref="H45" r:id="rId20" xr:uid="{1976E5DA-3348-4FC3-865A-61DCF829CA98}"/>
    <hyperlink ref="H48" r:id="rId21" xr:uid="{85A5F5BD-3495-49B3-A66D-581D010986FC}"/>
    <hyperlink ref="H24" r:id="rId22" xr:uid="{9EDC22C3-D733-4F85-B9E4-47FCD040A951}"/>
    <hyperlink ref="H23" r:id="rId23" xr:uid="{446E7C32-7997-458F-8C48-73CE87EB39C8}"/>
    <hyperlink ref="H11" r:id="rId24" xr:uid="{AC0DCE45-2558-4E5A-AE06-51F062AD8DE6}"/>
    <hyperlink ref="H4" r:id="rId25" xr:uid="{4AA5C5FB-7866-430E-9ADA-D1AF0E6B0B58}"/>
    <hyperlink ref="H12" r:id="rId26" xr:uid="{84879796-791D-41F1-AA16-4F0188F15508}"/>
    <hyperlink ref="H16" r:id="rId27" xr:uid="{D6314F7C-A13F-43C9-8D77-0426273A2E80}"/>
    <hyperlink ref="H33" r:id="rId28" xr:uid="{25993CF2-E57D-4001-92E4-4A5BAB0C70E3}"/>
    <hyperlink ref="H6" r:id="rId29" xr:uid="{AA054B9F-95BC-4754-808E-9151589CD18D}"/>
    <hyperlink ref="H47" r:id="rId30" xr:uid="{2924F1AA-25E2-4360-A410-F1182415418E}"/>
    <hyperlink ref="H3" r:id="rId31" xr:uid="{047F635A-DA4D-468F-9A2C-A2BF9A9AAD79}"/>
    <hyperlink ref="H14" r:id="rId32" xr:uid="{256D4AC2-5A21-4F75-8849-4C0B96CF1264}"/>
    <hyperlink ref="H17" r:id="rId33" xr:uid="{F3075CF6-A32A-425A-B45E-DAE0AAB6E3F0}"/>
    <hyperlink ref="H7" r:id="rId34" xr:uid="{0BE27D6F-6D70-4AA8-811E-D48517BDAD55}"/>
    <hyperlink ref="H18" r:id="rId35" xr:uid="{D2FD08C1-A311-4952-AE2B-4FA648995564}"/>
    <hyperlink ref="H35" r:id="rId36" xr:uid="{E7449CAD-82B9-43C5-8D35-1C15F9204D7A}"/>
    <hyperlink ref="H20" r:id="rId37" xr:uid="{0801DB1A-0B29-49DB-ACFE-8F2E1F46B277}"/>
    <hyperlink ref="H21" r:id="rId38" xr:uid="{C9281895-C07D-4C9F-A52D-53114C952D49}"/>
    <hyperlink ref="H25" r:id="rId39" xr:uid="{95470E7B-1DC5-4765-95B0-652CF7036AB9}"/>
    <hyperlink ref="H39" r:id="rId40" xr:uid="{08796A3F-FF8C-4255-805A-3EFC828A82DA}"/>
    <hyperlink ref="H10" r:id="rId41" xr:uid="{837D2487-34EB-42BD-8F7E-17C4C96925A0}"/>
    <hyperlink ref="H26" r:id="rId42" xr:uid="{6DC9B30E-33BA-4E78-B6FD-E12CD8160AF0}"/>
    <hyperlink ref="H27" r:id="rId43" xr:uid="{5B446032-0097-4212-88FF-A46425070825}"/>
    <hyperlink ref="H41" r:id="rId44" xr:uid="{10072EA1-39DF-4887-86C3-86E59E24D74B}"/>
    <hyperlink ref="H42" r:id="rId45" xr:uid="{1B7ECA84-95A6-4781-B222-291C9281385C}"/>
    <hyperlink ref="H29" r:id="rId46" xr:uid="{18F4BCC4-9DDB-461F-96B1-8912B33AD643}"/>
  </hyperlinks>
  <pageMargins left="0.7" right="0.7" top="0.75" bottom="0.75" header="0.3" footer="0.3"/>
  <pageSetup paperSize="9" orientation="portrait" r:id="rId47"/>
  <tableParts count="1">
    <tablePart r:id="rId4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2017-06-09T06:20:44Z</dcterms:created>
  <dcterms:modified xsi:type="dcterms:W3CDTF">2019-04-15T21:12:34Z</dcterms:modified>
</cp:coreProperties>
</file>