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yb\Documents\Design\embedded\Nosumor\pcb\"/>
    </mc:Choice>
  </mc:AlternateContent>
  <bookViews>
    <workbookView xWindow="0" yWindow="0" windowWidth="24000" windowHeight="9510" xr2:uid="{00000000-000D-0000-FFFF-FFFF00000000}"/>
  </bookViews>
  <sheets>
    <sheet name="BOM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47" i="1" l="1"/>
  <c r="F46" i="1"/>
  <c r="F49" i="1"/>
  <c r="F48" i="1"/>
  <c r="F50" i="1"/>
  <c r="F7" i="1"/>
  <c r="F4" i="1"/>
  <c r="F2" i="1"/>
  <c r="F3" i="1"/>
  <c r="F6" i="1"/>
  <c r="F10" i="1"/>
  <c r="F11" i="1"/>
  <c r="F9" i="1"/>
  <c r="F8" i="1"/>
  <c r="F5" i="1"/>
  <c r="F18" i="1"/>
  <c r="F39" i="1"/>
  <c r="F23" i="1"/>
  <c r="F29" i="1"/>
  <c r="F22" i="1"/>
  <c r="F21" i="1"/>
  <c r="F20" i="1"/>
  <c r="F30" i="1"/>
  <c r="F31" i="1"/>
  <c r="F14" i="1"/>
  <c r="F19" i="1"/>
  <c r="F27" i="1"/>
  <c r="F13" i="1"/>
  <c r="F17" i="1"/>
  <c r="F15" i="1"/>
  <c r="F16" i="1"/>
  <c r="F12" i="1"/>
  <c r="F26" i="1"/>
  <c r="F28" i="1"/>
  <c r="F25" i="1"/>
  <c r="F24" i="1"/>
  <c r="F36" i="1"/>
  <c r="F37" i="1"/>
  <c r="F38" i="1"/>
  <c r="F40" i="1"/>
  <c r="F32" i="1"/>
  <c r="F35" i="1"/>
  <c r="F33" i="1"/>
  <c r="F43" i="1"/>
  <c r="F42" i="1"/>
  <c r="F44" i="1"/>
  <c r="F41" i="1"/>
  <c r="F45" i="1"/>
  <c r="G51" i="1" l="1"/>
  <c r="F51" i="1"/>
</calcChain>
</file>

<file path=xl/sharedStrings.xml><?xml version="1.0" encoding="utf-8"?>
<sst xmlns="http://schemas.openxmlformats.org/spreadsheetml/2006/main" count="301" uniqueCount="180">
  <si>
    <t>Type</t>
  </si>
  <si>
    <t>Part #</t>
  </si>
  <si>
    <t>Link</t>
  </si>
  <si>
    <t>IC</t>
  </si>
  <si>
    <t>STM32F722RET6</t>
  </si>
  <si>
    <t>Connector</t>
  </si>
  <si>
    <t>Total</t>
  </si>
  <si>
    <t>Micro SD</t>
  </si>
  <si>
    <t>Basic</t>
  </si>
  <si>
    <t>Switch</t>
  </si>
  <si>
    <t>Debug</t>
  </si>
  <si>
    <t>Audio</t>
  </si>
  <si>
    <t>FT2232D-REEL</t>
  </si>
  <si>
    <t>Capacitor</t>
  </si>
  <si>
    <t>Resistor</t>
  </si>
  <si>
    <t>Inductor</t>
  </si>
  <si>
    <t>Crystal</t>
  </si>
  <si>
    <t>LED</t>
  </si>
  <si>
    <t>GRM155R61A104KA01D</t>
  </si>
  <si>
    <t>Section</t>
  </si>
  <si>
    <t>Value</t>
  </si>
  <si>
    <t>Designator</t>
  </si>
  <si>
    <t>Quantity</t>
  </si>
  <si>
    <t>100n</t>
  </si>
  <si>
    <t>33n</t>
  </si>
  <si>
    <t>C7</t>
  </si>
  <si>
    <t>18p</t>
  </si>
  <si>
    <t>C8, C10</t>
  </si>
  <si>
    <t>470</t>
  </si>
  <si>
    <t>R8, R9</t>
  </si>
  <si>
    <t>22</t>
  </si>
  <si>
    <t>R12, R13</t>
  </si>
  <si>
    <t>1.5k</t>
  </si>
  <si>
    <t>R10</t>
  </si>
  <si>
    <t>330</t>
  </si>
  <si>
    <t>R1, R3, R5, R7</t>
  </si>
  <si>
    <t>10k</t>
  </si>
  <si>
    <t>R11</t>
  </si>
  <si>
    <t>RG</t>
  </si>
  <si>
    <t>D1, D2</t>
  </si>
  <si>
    <t>FT2232D</t>
  </si>
  <si>
    <t>U1</t>
  </si>
  <si>
    <t>Q5</t>
  </si>
  <si>
    <t>USB Micro-B</t>
  </si>
  <si>
    <t>J1</t>
  </si>
  <si>
    <t>RGB</t>
  </si>
  <si>
    <t>D3, D5</t>
  </si>
  <si>
    <t>RGB Sideway</t>
  </si>
  <si>
    <t>D4, D6</t>
  </si>
  <si>
    <t>R2, R4, R6</t>
  </si>
  <si>
    <t>MOSFET</t>
  </si>
  <si>
    <t>P-Channel</t>
  </si>
  <si>
    <t>Q1, Q2, Q3, Q4</t>
  </si>
  <si>
    <t>4.7u</t>
  </si>
  <si>
    <t>12p</t>
  </si>
  <si>
    <t>C9, C11</t>
  </si>
  <si>
    <t>10u</t>
  </si>
  <si>
    <t>10n</t>
  </si>
  <si>
    <t>C14</t>
  </si>
  <si>
    <t>1u</t>
  </si>
  <si>
    <t>C6, C21</t>
  </si>
  <si>
    <t>19.2M</t>
  </si>
  <si>
    <t>6M</t>
  </si>
  <si>
    <t>Q6</t>
  </si>
  <si>
    <t>Cherry-MX</t>
  </si>
  <si>
    <t>Tactile</t>
  </si>
  <si>
    <t>K3, K4, K5</t>
  </si>
  <si>
    <t>AP2112K-3.3V</t>
  </si>
  <si>
    <t>U2</t>
  </si>
  <si>
    <t>IC1</t>
  </si>
  <si>
    <t>USB3370B</t>
  </si>
  <si>
    <t>U3</t>
  </si>
  <si>
    <t>20k</t>
  </si>
  <si>
    <t>R24</t>
  </si>
  <si>
    <t>R14, R15, R16, R17, R18, R19, R20, R23</t>
  </si>
  <si>
    <t>C17, C26, C30, C35, C36</t>
  </si>
  <si>
    <t>C22, C44</t>
  </si>
  <si>
    <t>120/500mA</t>
  </si>
  <si>
    <t>L3</t>
  </si>
  <si>
    <t>L1</t>
  </si>
  <si>
    <t>J4</t>
  </si>
  <si>
    <t>C31, C38</t>
  </si>
  <si>
    <t>AP2112K-1.8V</t>
  </si>
  <si>
    <t>U5</t>
  </si>
  <si>
    <t>TLV320AIC3110</t>
  </si>
  <si>
    <t>U4</t>
  </si>
  <si>
    <t>2.2k</t>
  </si>
  <si>
    <t>R21, R22, R25</t>
  </si>
  <si>
    <t>L2</t>
  </si>
  <si>
    <t>470n</t>
  </si>
  <si>
    <t>C40</t>
  </si>
  <si>
    <t>100u</t>
  </si>
  <si>
    <t>C28, C43</t>
  </si>
  <si>
    <t>C25, C27, C29, C37, C45, C46</t>
  </si>
  <si>
    <t>C41, C42, C48</t>
  </si>
  <si>
    <t>3.5mm Jack</t>
  </si>
  <si>
    <t>J3</t>
  </si>
  <si>
    <t>MPU</t>
  </si>
  <si>
    <t>MPU9250</t>
  </si>
  <si>
    <t>U6</t>
  </si>
  <si>
    <t>C32, C34</t>
  </si>
  <si>
    <t>C33</t>
  </si>
  <si>
    <t>MMC</t>
  </si>
  <si>
    <t>C24</t>
  </si>
  <si>
    <t>J2</t>
  </si>
  <si>
    <t>C1, C3, C4, C5, C19, C20, C23, C39, C47, C49</t>
  </si>
  <si>
    <t>https://www.mouser.co.uk/productdetail/81-grm155r61a104ka01</t>
  </si>
  <si>
    <t>GRM31CR60J107ME39L</t>
  </si>
  <si>
    <t>https://www.mouser.co.uk/productdetail/81-grm31cr60j107me9l</t>
  </si>
  <si>
    <t>GRM188R60J106ME47D</t>
  </si>
  <si>
    <t>https://www.mouser.co.uk/productdetail/81-grm188r60j106me47</t>
  </si>
  <si>
    <t>GRM155R60J105KE19D</t>
  </si>
  <si>
    <t>https://www.mouser.co.uk/productdetail/81-grm155r60j105ke19</t>
  </si>
  <si>
    <t>GRM155R71A474KE01D</t>
  </si>
  <si>
    <t>https://www.mouser.co.uk/productdetail/81-grm155r71a474ke1d</t>
  </si>
  <si>
    <t>BLM18AG121BH1D</t>
  </si>
  <si>
    <t>https://www.mouser.co.uk/productdetail/81-blm18ag121bh1d</t>
  </si>
  <si>
    <t>RC0402FR-072K2L</t>
  </si>
  <si>
    <t>https://www.mouser.co.uk/productdetail/603-rc0402fr-072k2l</t>
  </si>
  <si>
    <t>GRM188R60J475KE19J</t>
  </si>
  <si>
    <t>https://www.mouser.co.uk/productdetail/81-grm188r60j475ke9j</t>
  </si>
  <si>
    <t>GRM1555C1H120JA01D</t>
  </si>
  <si>
    <t>https://www.mouser.co.uk/productdetail/81-grm1555c1h120ja1d</t>
  </si>
  <si>
    <t>GRM155R71H103KA88D</t>
  </si>
  <si>
    <t>https://www.mouser.co.uk/productdetail/81-grm155r71h103ka8d</t>
  </si>
  <si>
    <t>USB3370B-EZK-TR</t>
  </si>
  <si>
    <t>https://www.mouser.co.uk/productdetail/886-usb3370b-ezk-tr</t>
  </si>
  <si>
    <t>ASMB-MTB1-0A3A2</t>
  </si>
  <si>
    <t>https://uk.rs-online.com/web/p/visible-leds/8305079/</t>
  </si>
  <si>
    <t>FDY100PZ</t>
  </si>
  <si>
    <t>RC0402FR-0710KL</t>
  </si>
  <si>
    <t>https://www.mouser.co.uk/productdetail/603-rc0402fr-0710kl</t>
  </si>
  <si>
    <t>RC0402FR-07150RL</t>
  </si>
  <si>
    <t>https://www.mouser.co.uk/productdetail/603-rc0402fr-07150rl</t>
  </si>
  <si>
    <t>RC0402FR-0720KL</t>
  </si>
  <si>
    <t>https://www.mouser.co.uk/productdetail/603-rc0402fr-0720kl</t>
  </si>
  <si>
    <t>GCM1555C1H180JA16D</t>
  </si>
  <si>
    <t>https://www.mouser.co.uk/productdetail/81-gcm1555c1h180ja6d</t>
  </si>
  <si>
    <t>GRM155R61C333KA01D</t>
  </si>
  <si>
    <t>https://www.mouser.co.uk/productdetail/81-grm155r61c333ka1d</t>
  </si>
  <si>
    <t>APBD3224SURKCGKC-F01</t>
  </si>
  <si>
    <t>https://www.mouser.co.uk/productdetail/604-apbd3224surkcgkc</t>
  </si>
  <si>
    <t>RC0402FR-07330RL</t>
  </si>
  <si>
    <t>https://www.mouser.co.uk/productdetail/603-rc0402fr-07330rl</t>
  </si>
  <si>
    <t>RC0402FR-0722RL</t>
  </si>
  <si>
    <t>https://www.mouser.co.uk/productdetail/603-rc0402fr-0722rl</t>
  </si>
  <si>
    <t>RC0402FR-07470RL</t>
  </si>
  <si>
    <t>https://www.mouser.co.uk/productdetail/603-rc0402fr-07470rl</t>
  </si>
  <si>
    <t>RC0402FR-071K5L</t>
  </si>
  <si>
    <t>https://www.mouser.co.uk/productdetail/603-rc0402fr-071k5l</t>
  </si>
  <si>
    <t>https://uk.rs-online.com/web/p/mosfet-transistors/6710839/</t>
  </si>
  <si>
    <t>629105150521</t>
  </si>
  <si>
    <t>693071010811</t>
  </si>
  <si>
    <t>SJ-43515TS-SMT-TR</t>
  </si>
  <si>
    <t>https://www.mouser.co.uk/productdetail/cui/sj-43515ts-smt-tr</t>
  </si>
  <si>
    <t>https://www.mouser.co.uk/ProductDetail/ABRACON/ABMM-6000MHZ-B2-T</t>
  </si>
  <si>
    <t>ABMM-6.000MHZ-B2-T</t>
  </si>
  <si>
    <t>https://uk.rs-online.com/web/p/products/7636808/</t>
  </si>
  <si>
    <t>https://uk.rs-online.com/web/p/products/1225099/</t>
  </si>
  <si>
    <t>CX2016DB19200H0FLJC2</t>
  </si>
  <si>
    <t>https://www.mouser.co.uk/productdetail/avx-kyocera/cx2016db19200h0fljc2</t>
  </si>
  <si>
    <t>TLV320AIC3110IRHBR</t>
  </si>
  <si>
    <t>https://www.mouser.co.uk/productdetail/texas-instruments/tlv320aic3110irhbr</t>
  </si>
  <si>
    <t>https://www.mouser.co.uk/ProductDetail/STMicroelectronics/STM32F722RET6</t>
  </si>
  <si>
    <t>MPU-9250</t>
  </si>
  <si>
    <t>https://www.mouser.co.uk/productdetail/tdk-invensense/mpu-9250</t>
  </si>
  <si>
    <t>https://www.mouser.co.uk/productdetail/ftdi/ft2232d-reel</t>
  </si>
  <si>
    <t>AP2112K-3.3TRG1</t>
  </si>
  <si>
    <t>https://www.mouser.co.uk/productdetail/diodes-incorporated/ap2112k-33trg1</t>
  </si>
  <si>
    <t>AP2112K-1.8TRG1</t>
  </si>
  <si>
    <t>https://www.mouser.co.uk/productdetail/diodes-incorporated/ap2112k-18trg1</t>
  </si>
  <si>
    <t>MSL0104RGBU1</t>
  </si>
  <si>
    <t>https://www.mouser.co.uk/productdetail/755-msl0104rgbu1</t>
  </si>
  <si>
    <t>KSC623JLFG</t>
  </si>
  <si>
    <t>https://www.mouser.co.uk/productdetail/611-ksc623jlfg</t>
  </si>
  <si>
    <t>Unit Price</t>
  </si>
  <si>
    <t>AliExpress</t>
  </si>
  <si>
    <t>C18</t>
  </si>
  <si>
    <t>C2, C12, C13, C15, C16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</si>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</sst>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0" fontId="1" fillId="0" borderId="0" xfId="1"/>
    <xf numFmtId="0" fontId="0" fillId="0" borderId="0" xfId="0"/>
    <xf numFmtId="0" fontId="1" fillId="0" borderId="0" xfId="1"/>
    <xf numFmtId="49" fontId="0" fillId="0" borderId="0" xfId="0" applyNumberFormat="1"/>
    <xf numFmtId="49" fontId="1" fillId="0" borderId="0" xfId="1" applyNumberFormat="1"/>
    <xf numFmtId="164" fontId="0" fillId="0" borderId="0" xfId="0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10">
    <dxf>
      <numFmt numFmtId="164" formatCode="&quot;£&quot;#,##0.00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164" formatCode="&quot;£&quot;#,##0.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4B88EC-684F-4D5A-8F53-23ADBD7DDE28}" name="Table3" displayName="Table3" ref="A1:H51" totalsRowCount="1" headerRowDxfId="9">
  <autoFilter ref="A1:H50" xr:uid="{C6C29A0C-1C9D-4BBE-AA50-69AB5F03B3F7}"/>
  <sortState ref="A2:H50">
    <sortCondition ref="A2:A50"/>
    <sortCondition ref="B2:B50"/>
    <sortCondition descending="1" ref="F2:F50"/>
  </sortState>
  <tableColumns count="8">
    <tableColumn id="1" xr3:uid="{52C12E02-52FF-4249-B643-36E1BF14DE4D}" name="Section" totalsRowLabel="Total" dataDxfId="8"/>
    <tableColumn id="2" xr3:uid="{142700EC-AF53-45FB-B040-4BB5F96AE2A0}" name="Type" dataDxfId="7"/>
    <tableColumn id="3" xr3:uid="{482D6DB8-DDEF-4632-BEFA-4B463E281F63}" name="Value" dataDxfId="6"/>
    <tableColumn id="4" xr3:uid="{DC670167-71F1-4ECC-BAF1-2DD4645BB014}" name="Designator" dataDxfId="5" totalsRowDxfId="1"/>
    <tableColumn id="6" xr3:uid="{F1559069-BAE6-43C6-B405-1C8120551EA8}" name="Part #" dataDxfId="4"/>
    <tableColumn id="7" xr3:uid="{027F9E0C-2D24-43FC-BA80-AD493E9EAF12}" name="Quantity" totalsRowFunction="sum" dataCellStyle="Normal">
      <calculatedColumnFormula>IF(LEN(TRIM(Table3[Designator]))=0,0,LEN(TRIM(Table3[Designator]))-LEN(SUBSTITUTE(Table3[Designator],",",""))+1)</calculatedColumnFormula>
    </tableColumn>
    <tableColumn id="8" xr3:uid="{55797200-7D1F-4718-9A2F-BB1D56EAF187}" name="Unit Price" totalsRowFunction="custom" dataDxfId="3" totalsRowDxfId="0">
      <totalsRowFormula>SUMPRODUCT(Table3[Quantity],Table3[Unit Price])</totalsRowFormula>
    </tableColumn>
    <tableColumn id="5" xr3:uid="{35C223BC-C0FD-4F74-B001-1840C64A265D}" name="Link" dataDxfId="2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.uk/productdetail/81-grm188r60j475ke9j" TargetMode="External"/><Relationship Id="rId18" Type="http://schemas.openxmlformats.org/officeDocument/2006/relationships/hyperlink" Target="https://www.mouser.co.uk/productdetail/81-blm18ag121bh1d" TargetMode="External"/><Relationship Id="rId26" Type="http://schemas.openxmlformats.org/officeDocument/2006/relationships/hyperlink" Target="https://www.mouser.co.uk/productdetail/603-rc0402fr-07330rl" TargetMode="External"/><Relationship Id="rId39" Type="http://schemas.openxmlformats.org/officeDocument/2006/relationships/hyperlink" Target="https://www.mouser.co.uk/productdetail/avx-kyocera/cx2016db19200h0fljc2" TargetMode="External"/><Relationship Id="rId3" Type="http://schemas.openxmlformats.org/officeDocument/2006/relationships/hyperlink" Target="https://www.mouser.co.uk/productdetail/81-grm155r61a104ka01" TargetMode="External"/><Relationship Id="rId21" Type="http://schemas.openxmlformats.org/officeDocument/2006/relationships/hyperlink" Target="https://www.mouser.co.uk/productdetail/603-rc0402fr-07150rl" TargetMode="External"/><Relationship Id="rId34" Type="http://schemas.openxmlformats.org/officeDocument/2006/relationships/hyperlink" Target="https://www.mouser.co.uk/productdetail/cui/sj-43515ts-smt-tr" TargetMode="External"/><Relationship Id="rId42" Type="http://schemas.openxmlformats.org/officeDocument/2006/relationships/hyperlink" Target="https://www.mouser.co.uk/productdetail/tdk-invensense/mpu-9250" TargetMode="External"/><Relationship Id="rId47" Type="http://schemas.openxmlformats.org/officeDocument/2006/relationships/hyperlink" Target="https://www.mouser.co.uk/productdetail/611-ksc623jlfg" TargetMode="External"/><Relationship Id="rId50" Type="http://schemas.openxmlformats.org/officeDocument/2006/relationships/table" Target="../tables/table1.xml"/><Relationship Id="rId7" Type="http://schemas.openxmlformats.org/officeDocument/2006/relationships/hyperlink" Target="https://www.mouser.co.uk/productdetail/81-grm155r60j105ke19" TargetMode="External"/><Relationship Id="rId12" Type="http://schemas.openxmlformats.org/officeDocument/2006/relationships/hyperlink" Target="https://www.mouser.co.uk/productdetail/81-grm188r60j106me47" TargetMode="External"/><Relationship Id="rId17" Type="http://schemas.openxmlformats.org/officeDocument/2006/relationships/hyperlink" Target="https://www.mouser.co.uk/productdetail/81-blm18ag121bh1d" TargetMode="External"/><Relationship Id="rId25" Type="http://schemas.openxmlformats.org/officeDocument/2006/relationships/hyperlink" Target="https://www.mouser.co.uk/productdetail/604-apbd3224surkcgkc" TargetMode="External"/><Relationship Id="rId33" Type="http://schemas.openxmlformats.org/officeDocument/2006/relationships/hyperlink" Target="https://uk.rs-online.com/web/p/mosfet-transistors/6710839/" TargetMode="External"/><Relationship Id="rId38" Type="http://schemas.openxmlformats.org/officeDocument/2006/relationships/hyperlink" Target="https://uk.rs-online.com/web/p/products/1225099/" TargetMode="External"/><Relationship Id="rId46" Type="http://schemas.openxmlformats.org/officeDocument/2006/relationships/hyperlink" Target="https://www.mouser.co.uk/productdetail/755-msl0104rgbu1" TargetMode="External"/><Relationship Id="rId2" Type="http://schemas.openxmlformats.org/officeDocument/2006/relationships/hyperlink" Target="https://www.mouser.co.uk/productdetail/81-grm155r61a104ka01" TargetMode="External"/><Relationship Id="rId16" Type="http://schemas.openxmlformats.org/officeDocument/2006/relationships/hyperlink" Target="https://www.mouser.co.uk/productdetail/886-usb3370b-ezk-tr" TargetMode="External"/><Relationship Id="rId20" Type="http://schemas.openxmlformats.org/officeDocument/2006/relationships/hyperlink" Target="https://www.mouser.co.uk/productdetail/603-rc0402fr-0710kl" TargetMode="External"/><Relationship Id="rId29" Type="http://schemas.openxmlformats.org/officeDocument/2006/relationships/hyperlink" Target="https://www.mouser.co.uk/productdetail/603-rc0402fr-071k5l" TargetMode="External"/><Relationship Id="rId41" Type="http://schemas.openxmlformats.org/officeDocument/2006/relationships/hyperlink" Target="https://www.mouser.co.uk/ProductDetail/STMicroelectronics/STM32F722RET6" TargetMode="External"/><Relationship Id="rId1" Type="http://schemas.openxmlformats.org/officeDocument/2006/relationships/hyperlink" Target="https://www.mouser.co.uk/productdetail/81-grm155r61a104ka01" TargetMode="External"/><Relationship Id="rId6" Type="http://schemas.openxmlformats.org/officeDocument/2006/relationships/hyperlink" Target="https://www.mouser.co.uk/productdetail/81-grm188r60j106me47" TargetMode="External"/><Relationship Id="rId11" Type="http://schemas.openxmlformats.org/officeDocument/2006/relationships/hyperlink" Target="https://www.mouser.co.uk/productdetail/81-grm155r60j105ke19" TargetMode="External"/><Relationship Id="rId24" Type="http://schemas.openxmlformats.org/officeDocument/2006/relationships/hyperlink" Target="https://www.mouser.co.uk/productdetail/81-grm155r61c333ka1d" TargetMode="External"/><Relationship Id="rId32" Type="http://schemas.openxmlformats.org/officeDocument/2006/relationships/hyperlink" Target="https://www.mouser.co.uk/productdetail/81-grm155r71h103ka8d" TargetMode="External"/><Relationship Id="rId37" Type="http://schemas.openxmlformats.org/officeDocument/2006/relationships/hyperlink" Target="https://uk.rs-online.com/web/p/products/1225099/" TargetMode="External"/><Relationship Id="rId40" Type="http://schemas.openxmlformats.org/officeDocument/2006/relationships/hyperlink" Target="https://www.mouser.co.uk/productdetail/texas-instruments/tlv320aic3110irhbr" TargetMode="External"/><Relationship Id="rId45" Type="http://schemas.openxmlformats.org/officeDocument/2006/relationships/hyperlink" Target="https://www.mouser.co.uk/productdetail/diodes-incorporated/ap2112k-18trg1" TargetMode="External"/><Relationship Id="rId5" Type="http://schemas.openxmlformats.org/officeDocument/2006/relationships/hyperlink" Target="https://www.mouser.co.uk/productdetail/81-grm31cr60j107me9l" TargetMode="External"/><Relationship Id="rId15" Type="http://schemas.openxmlformats.org/officeDocument/2006/relationships/hyperlink" Target="https://www.mouser.co.uk/productdetail/81-grm155r71h103ka8d" TargetMode="External"/><Relationship Id="rId23" Type="http://schemas.openxmlformats.org/officeDocument/2006/relationships/hyperlink" Target="https://www.mouser.co.uk/productdetail/81-gcm1555c1h180ja6d" TargetMode="External"/><Relationship Id="rId28" Type="http://schemas.openxmlformats.org/officeDocument/2006/relationships/hyperlink" Target="https://www.mouser.co.uk/productdetail/603-rc0402fr-07470rl" TargetMode="External"/><Relationship Id="rId36" Type="http://schemas.openxmlformats.org/officeDocument/2006/relationships/hyperlink" Target="https://uk.rs-online.com/web/p/products/7636808/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co.uk/productdetail/603-rc0402fr-072k2l" TargetMode="External"/><Relationship Id="rId19" Type="http://schemas.openxmlformats.org/officeDocument/2006/relationships/hyperlink" Target="https://uk.rs-online.com/web/p/visible-leds/8305079/" TargetMode="External"/><Relationship Id="rId31" Type="http://schemas.openxmlformats.org/officeDocument/2006/relationships/hyperlink" Target="https://www.mouser.co.uk/productdetail/81-grm155r61a104ka01" TargetMode="External"/><Relationship Id="rId44" Type="http://schemas.openxmlformats.org/officeDocument/2006/relationships/hyperlink" Target="https://www.mouser.co.uk/productdetail/diodes-incorporated/ap2112k-33trg1" TargetMode="External"/><Relationship Id="rId4" Type="http://schemas.openxmlformats.org/officeDocument/2006/relationships/hyperlink" Target="https://www.mouser.co.uk/productdetail/81-grm155r61a104ka01" TargetMode="External"/><Relationship Id="rId9" Type="http://schemas.openxmlformats.org/officeDocument/2006/relationships/hyperlink" Target="https://www.mouser.co.uk/productdetail/81-blm18ag121bh1d" TargetMode="External"/><Relationship Id="rId14" Type="http://schemas.openxmlformats.org/officeDocument/2006/relationships/hyperlink" Target="https://www.mouser.co.uk/productdetail/81-grm1555c1h120ja1d" TargetMode="External"/><Relationship Id="rId22" Type="http://schemas.openxmlformats.org/officeDocument/2006/relationships/hyperlink" Target="https://www.mouser.co.uk/productdetail/603-rc0402fr-0720kl" TargetMode="External"/><Relationship Id="rId27" Type="http://schemas.openxmlformats.org/officeDocument/2006/relationships/hyperlink" Target="https://www.mouser.co.uk/productdetail/603-rc0402fr-0722rl" TargetMode="External"/><Relationship Id="rId30" Type="http://schemas.openxmlformats.org/officeDocument/2006/relationships/hyperlink" Target="https://www.mouser.co.uk/productdetail/603-rc0402fr-0710kl" TargetMode="External"/><Relationship Id="rId35" Type="http://schemas.openxmlformats.org/officeDocument/2006/relationships/hyperlink" Target="https://www.mouser.co.uk/ProductDetail/ABRACON/ABMM-6000MHZ-B2-T" TargetMode="External"/><Relationship Id="rId43" Type="http://schemas.openxmlformats.org/officeDocument/2006/relationships/hyperlink" Target="https://www.mouser.co.uk/productdetail/ftdi/ft2232d-reel" TargetMode="External"/><Relationship Id="rId48" Type="http://schemas.openxmlformats.org/officeDocument/2006/relationships/hyperlink" Target="https://www.mouser.co.uk/productdetail/81-grm188r60j106me47" TargetMode="External"/><Relationship Id="rId8" Type="http://schemas.openxmlformats.org/officeDocument/2006/relationships/hyperlink" Target="https://www.mouser.co.uk/productdetail/81-grm155r71a474ke1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zoomScaleNormal="100" workbookViewId="0">
      <pane ySplit="1" topLeftCell="A9" activePane="bottomLeft" state="frozen"/>
      <selection pane="bottomLeft" activeCell="C29" sqref="C29"/>
    </sheetView>
  </sheetViews>
  <sheetFormatPr defaultRowHeight="15" x14ac:dyDescent="0.25"/>
  <cols>
    <col min="1" max="1" width="9.85546875" style="1" bestFit="1" customWidth="1"/>
    <col min="2" max="2" width="10.140625" style="1" bestFit="1" customWidth="1"/>
    <col min="3" max="3" width="15" style="1" bestFit="1" customWidth="1"/>
    <col min="4" max="4" width="38.42578125" style="1" bestFit="1" customWidth="1"/>
    <col min="5" max="5" width="23.28515625" style="1" bestFit="1" customWidth="1"/>
    <col min="6" max="6" width="11" style="7" bestFit="1" customWidth="1"/>
    <col min="7" max="7" width="12" style="11" bestFit="1" customWidth="1"/>
    <col min="8" max="8" width="74" style="1" bestFit="1" customWidth="1"/>
  </cols>
  <sheetData>
    <row r="1" spans="1:8" x14ac:dyDescent="0.25">
      <c r="A1" s="1" t="s">
        <v>19</v>
      </c>
      <c r="B1" s="1" t="s">
        <v>0</v>
      </c>
      <c r="C1" s="1" t="s">
        <v>20</v>
      </c>
      <c r="D1" s="1" t="s">
        <v>21</v>
      </c>
      <c r="E1" s="1" t="s">
        <v>1</v>
      </c>
      <c r="F1" s="7" t="s">
        <v>22</v>
      </c>
      <c r="G1" s="11" t="s">
        <v>175</v>
      </c>
      <c r="H1" s="1" t="s">
        <v>2</v>
      </c>
    </row>
    <row r="2" spans="1:8" x14ac:dyDescent="0.25">
      <c r="A2" s="1" t="s">
        <v>11</v>
      </c>
      <c r="B2" s="1" t="s">
        <v>13</v>
      </c>
      <c r="C2" s="1" t="s">
        <v>23</v>
      </c>
      <c r="D2" s="1" t="s">
        <v>93</v>
      </c>
      <c r="E2" s="3" t="s">
        <v>18</v>
      </c>
      <c r="F2" s="7">
        <f>IF(LEN(TRIM(Table3[Designator]))=0,0,LEN(TRIM(Table3[Designator]))-LEN(SUBSTITUTE(Table3[Designator],",",""))+1)</f>
        <v>6</v>
      </c>
      <c r="G2" s="11">
        <v>3.0000000000000001E-3</v>
      </c>
      <c r="H2" s="6" t="s">
        <v>106</v>
      </c>
    </row>
    <row r="3" spans="1:8" x14ac:dyDescent="0.25">
      <c r="A3" s="1" t="s">
        <v>11</v>
      </c>
      <c r="B3" s="1" t="s">
        <v>13</v>
      </c>
      <c r="C3" s="1" t="s">
        <v>91</v>
      </c>
      <c r="D3" s="1" t="s">
        <v>94</v>
      </c>
      <c r="E3" s="9" t="s">
        <v>107</v>
      </c>
      <c r="F3" s="7">
        <f>IF(LEN(TRIM(Table3[Designator]))=0,0,LEN(TRIM(Table3[Designator]))-LEN(SUBSTITUTE(Table3[Designator],",",""))+1)</f>
        <v>3</v>
      </c>
      <c r="G3" s="11">
        <v>0.29399999999999998</v>
      </c>
      <c r="H3" s="8" t="s">
        <v>108</v>
      </c>
    </row>
    <row r="4" spans="1:8" x14ac:dyDescent="0.25">
      <c r="A4" s="1" t="s">
        <v>11</v>
      </c>
      <c r="B4" s="1" t="s">
        <v>13</v>
      </c>
      <c r="C4" s="1" t="s">
        <v>56</v>
      </c>
      <c r="D4" s="1" t="s">
        <v>92</v>
      </c>
      <c r="E4" s="9" t="s">
        <v>109</v>
      </c>
      <c r="F4" s="7">
        <f>IF(LEN(TRIM(Table3[Designator]))=0,0,LEN(TRIM(Table3[Designator]))-LEN(SUBSTITUTE(Table3[Designator],",",""))+1)</f>
        <v>2</v>
      </c>
      <c r="G4" s="11">
        <v>5.2999999999999999E-2</v>
      </c>
      <c r="H4" s="8" t="s">
        <v>110</v>
      </c>
    </row>
    <row r="5" spans="1:8" x14ac:dyDescent="0.25">
      <c r="A5" s="1" t="s">
        <v>11</v>
      </c>
      <c r="B5" s="1" t="s">
        <v>13</v>
      </c>
      <c r="C5" s="1" t="s">
        <v>59</v>
      </c>
      <c r="D5" s="1" t="s">
        <v>81</v>
      </c>
      <c r="E5" s="9" t="s">
        <v>111</v>
      </c>
      <c r="F5" s="7">
        <f>IF(LEN(TRIM(Table3[Designator]))=0,0,LEN(TRIM(Table3[Designator]))-LEN(SUBSTITUTE(Table3[Designator],",",""))+1)</f>
        <v>2</v>
      </c>
      <c r="G5" s="11">
        <v>1.7999999999999999E-2</v>
      </c>
      <c r="H5" s="8" t="s">
        <v>112</v>
      </c>
    </row>
    <row r="6" spans="1:8" x14ac:dyDescent="0.25">
      <c r="A6" s="1" t="s">
        <v>11</v>
      </c>
      <c r="B6" s="1" t="s">
        <v>13</v>
      </c>
      <c r="C6" s="1" t="s">
        <v>89</v>
      </c>
      <c r="D6" s="1" t="s">
        <v>90</v>
      </c>
      <c r="E6" s="9" t="s">
        <v>113</v>
      </c>
      <c r="F6" s="7">
        <f>IF(LEN(TRIM(Table3[Designator]))=0,0,LEN(TRIM(Table3[Designator]))-LEN(SUBSTITUTE(Table3[Designator],",",""))+1)</f>
        <v>1</v>
      </c>
      <c r="G6" s="11">
        <v>2.3E-2</v>
      </c>
      <c r="H6" s="8" t="s">
        <v>114</v>
      </c>
    </row>
    <row r="7" spans="1:8" x14ac:dyDescent="0.25">
      <c r="A7" s="1" t="s">
        <v>11</v>
      </c>
      <c r="B7" s="1" t="s">
        <v>5</v>
      </c>
      <c r="C7" s="1" t="s">
        <v>95</v>
      </c>
      <c r="D7" s="1" t="s">
        <v>96</v>
      </c>
      <c r="E7" s="1" t="s">
        <v>153</v>
      </c>
      <c r="F7" s="7">
        <f>IF(LEN(TRIM(Table3[Designator]))=0,0,LEN(TRIM(Table3[Designator]))-LEN(SUBSTITUTE(Table3[Designator],",",""))+1)</f>
        <v>1</v>
      </c>
      <c r="G7" s="11">
        <v>0.81100000000000005</v>
      </c>
      <c r="H7" s="10" t="s">
        <v>154</v>
      </c>
    </row>
    <row r="8" spans="1:8" x14ac:dyDescent="0.25">
      <c r="A8" s="1" t="s">
        <v>11</v>
      </c>
      <c r="B8" s="1" t="s">
        <v>3</v>
      </c>
      <c r="C8" s="1" t="s">
        <v>82</v>
      </c>
      <c r="D8" s="1" t="s">
        <v>83</v>
      </c>
      <c r="E8" s="1" t="s">
        <v>169</v>
      </c>
      <c r="F8" s="7">
        <f>IF(LEN(TRIM(Table3[Designator]))=0,0,LEN(TRIM(Table3[Designator]))-LEN(SUBSTITUTE(Table3[Designator],",",""))+1)</f>
        <v>1</v>
      </c>
      <c r="G8" s="11">
        <v>0.25</v>
      </c>
      <c r="H8" s="10" t="s">
        <v>170</v>
      </c>
    </row>
    <row r="9" spans="1:8" x14ac:dyDescent="0.25">
      <c r="A9" s="1" t="s">
        <v>11</v>
      </c>
      <c r="B9" s="1" t="s">
        <v>3</v>
      </c>
      <c r="C9" s="1" t="s">
        <v>84</v>
      </c>
      <c r="D9" s="1" t="s">
        <v>85</v>
      </c>
      <c r="E9" s="1" t="s">
        <v>161</v>
      </c>
      <c r="F9" s="7">
        <f>IF(LEN(TRIM(Table3[Designator]))=0,0,LEN(TRIM(Table3[Designator]))-LEN(SUBSTITUTE(Table3[Designator],",",""))+1)</f>
        <v>1</v>
      </c>
      <c r="G9" s="11">
        <v>4.01</v>
      </c>
      <c r="H9" s="10" t="s">
        <v>162</v>
      </c>
    </row>
    <row r="10" spans="1:8" s="2" customFormat="1" x14ac:dyDescent="0.25">
      <c r="A10" s="3" t="s">
        <v>11</v>
      </c>
      <c r="B10" s="3" t="s">
        <v>15</v>
      </c>
      <c r="C10" s="3" t="s">
        <v>77</v>
      </c>
      <c r="D10" s="3" t="s">
        <v>88</v>
      </c>
      <c r="E10" s="9" t="s">
        <v>115</v>
      </c>
      <c r="F10" s="7">
        <f>IF(LEN(TRIM(Table3[Designator]))=0,0,LEN(TRIM(Table3[Designator]))-LEN(SUBSTITUTE(Table3[Designator],",",""))+1)</f>
        <v>1</v>
      </c>
      <c r="G10" s="11">
        <v>5.3999999999999999E-2</v>
      </c>
      <c r="H10" s="8" t="s">
        <v>116</v>
      </c>
    </row>
    <row r="11" spans="1:8" x14ac:dyDescent="0.25">
      <c r="A11" s="1" t="s">
        <v>11</v>
      </c>
      <c r="B11" s="1" t="s">
        <v>14</v>
      </c>
      <c r="C11" s="1" t="s">
        <v>86</v>
      </c>
      <c r="D11" s="1" t="s">
        <v>87</v>
      </c>
      <c r="E11" s="9" t="s">
        <v>117</v>
      </c>
      <c r="F11" s="7">
        <f>IF(LEN(TRIM(Table3[Designator]))=0,0,LEN(TRIM(Table3[Designator]))-LEN(SUBSTITUTE(Table3[Designator],",",""))+1)</f>
        <v>3</v>
      </c>
      <c r="G11" s="11">
        <v>3.0000000000000001E-3</v>
      </c>
      <c r="H11" s="8" t="s">
        <v>118</v>
      </c>
    </row>
    <row r="12" spans="1:8" x14ac:dyDescent="0.25">
      <c r="A12" s="1" t="s">
        <v>8</v>
      </c>
      <c r="B12" s="1" t="s">
        <v>13</v>
      </c>
      <c r="C12" s="1" t="s">
        <v>23</v>
      </c>
      <c r="D12" s="1" t="s">
        <v>105</v>
      </c>
      <c r="E12" s="3" t="s">
        <v>18</v>
      </c>
      <c r="F12" s="7">
        <f>IF(LEN(TRIM(Table3[Designator]))=0,0,LEN(TRIM(Table3[Designator]))-LEN(SUBSTITUTE(Table3[Designator],",",""))+1)</f>
        <v>10</v>
      </c>
      <c r="G12" s="11">
        <v>3.0000000000000001E-3</v>
      </c>
      <c r="H12" s="8" t="s">
        <v>106</v>
      </c>
    </row>
    <row r="13" spans="1:8" x14ac:dyDescent="0.25">
      <c r="A13" s="3" t="s">
        <v>8</v>
      </c>
      <c r="B13" s="3" t="s">
        <v>13</v>
      </c>
      <c r="C13" s="3" t="s">
        <v>59</v>
      </c>
      <c r="D13" s="3" t="s">
        <v>75</v>
      </c>
      <c r="E13" s="9" t="s">
        <v>111</v>
      </c>
      <c r="F13" s="7">
        <f>IF(LEN(TRIM(Table3[Designator]))=0,0,LEN(TRIM(Table3[Designator]))-LEN(SUBSTITUTE(Table3[Designator],",",""))+1)</f>
        <v>5</v>
      </c>
      <c r="G13" s="11">
        <v>1.7999999999999999E-2</v>
      </c>
      <c r="H13" s="8" t="s">
        <v>112</v>
      </c>
    </row>
    <row r="14" spans="1:8" x14ac:dyDescent="0.25">
      <c r="A14" s="3" t="s">
        <v>8</v>
      </c>
      <c r="B14" s="3" t="s">
        <v>13</v>
      </c>
      <c r="C14" s="3" t="s">
        <v>56</v>
      </c>
      <c r="D14" s="3" t="s">
        <v>76</v>
      </c>
      <c r="E14" s="9" t="s">
        <v>109</v>
      </c>
      <c r="F14" s="7">
        <f>IF(LEN(TRIM(Table3[Designator]))=0,0,LEN(TRIM(Table3[Designator]))-LEN(SUBSTITUTE(Table3[Designator],",",""))+1)</f>
        <v>2</v>
      </c>
      <c r="G14" s="11">
        <v>5.2999999999999999E-2</v>
      </c>
      <c r="H14" s="8" t="s">
        <v>110</v>
      </c>
    </row>
    <row r="15" spans="1:8" x14ac:dyDescent="0.25">
      <c r="A15" s="3" t="s">
        <v>8</v>
      </c>
      <c r="B15" s="3" t="s">
        <v>13</v>
      </c>
      <c r="C15" s="3" t="s">
        <v>54</v>
      </c>
      <c r="D15" s="3" t="s">
        <v>55</v>
      </c>
      <c r="E15" s="9" t="s">
        <v>121</v>
      </c>
      <c r="F15" s="7">
        <f>IF(LEN(TRIM(Table3[Designator]))=0,0,LEN(TRIM(Table3[Designator]))-LEN(SUBSTITUTE(Table3[Designator],",",""))+1)</f>
        <v>2</v>
      </c>
      <c r="G15" s="11">
        <v>5.0000000000000001E-3</v>
      </c>
      <c r="H15" s="8" t="s">
        <v>122</v>
      </c>
    </row>
    <row r="16" spans="1:8" x14ac:dyDescent="0.25">
      <c r="A16" s="3" t="s">
        <v>8</v>
      </c>
      <c r="B16" s="3" t="s">
        <v>13</v>
      </c>
      <c r="C16" s="3" t="s">
        <v>53</v>
      </c>
      <c r="D16" s="3" t="s">
        <v>60</v>
      </c>
      <c r="E16" s="9" t="s">
        <v>119</v>
      </c>
      <c r="F16" s="7">
        <f>IF(LEN(TRIM(Table3[Designator]))=0,0,LEN(TRIM(Table3[Designator]))-LEN(SUBSTITUTE(Table3[Designator],",",""))+1)</f>
        <v>2</v>
      </c>
      <c r="G16" s="11">
        <v>6.0999999999999999E-2</v>
      </c>
      <c r="H16" s="8" t="s">
        <v>120</v>
      </c>
    </row>
    <row r="17" spans="1:8" x14ac:dyDescent="0.25">
      <c r="A17" s="3" t="s">
        <v>8</v>
      </c>
      <c r="B17" s="3" t="s">
        <v>13</v>
      </c>
      <c r="C17" s="3" t="s">
        <v>57</v>
      </c>
      <c r="D17" s="3" t="s">
        <v>58</v>
      </c>
      <c r="E17" s="9" t="s">
        <v>123</v>
      </c>
      <c r="F17" s="7">
        <f>IF(LEN(TRIM(Table3[Designator]))=0,0,LEN(TRIM(Table3[Designator]))-LEN(SUBSTITUTE(Table3[Designator],",",""))+1)</f>
        <v>1</v>
      </c>
      <c r="G17" s="11">
        <v>3.0000000000000001E-3</v>
      </c>
      <c r="H17" s="8" t="s">
        <v>124</v>
      </c>
    </row>
    <row r="18" spans="1:8" x14ac:dyDescent="0.25">
      <c r="A18" s="3" t="s">
        <v>8</v>
      </c>
      <c r="B18" s="3" t="s">
        <v>5</v>
      </c>
      <c r="C18" s="3" t="s">
        <v>43</v>
      </c>
      <c r="D18" s="3" t="s">
        <v>80</v>
      </c>
      <c r="E18" s="3" t="s">
        <v>151</v>
      </c>
      <c r="F18" s="7">
        <f>IF(LEN(TRIM(Table3[Designator]))=0,0,LEN(TRIM(Table3[Designator]))-LEN(SUBSTITUTE(Table3[Designator],",",""))+1)</f>
        <v>1</v>
      </c>
      <c r="G18" s="11">
        <v>1.35</v>
      </c>
      <c r="H18" s="10" t="s">
        <v>158</v>
      </c>
    </row>
    <row r="19" spans="1:8" x14ac:dyDescent="0.25">
      <c r="A19" s="3" t="s">
        <v>8</v>
      </c>
      <c r="B19" s="3" t="s">
        <v>16</v>
      </c>
      <c r="C19" s="3" t="s">
        <v>61</v>
      </c>
      <c r="D19" s="3" t="s">
        <v>63</v>
      </c>
      <c r="E19" s="3" t="s">
        <v>159</v>
      </c>
      <c r="F19" s="7">
        <f>IF(LEN(TRIM(Table3[Designator]))=0,0,LEN(TRIM(Table3[Designator]))-LEN(SUBSTITUTE(Table3[Designator],",",""))+1)</f>
        <v>1</v>
      </c>
      <c r="G19" s="11">
        <v>0.52</v>
      </c>
      <c r="H19" s="10" t="s">
        <v>160</v>
      </c>
    </row>
    <row r="20" spans="1:8" x14ac:dyDescent="0.25">
      <c r="A20" s="3" t="s">
        <v>8</v>
      </c>
      <c r="B20" s="3" t="s">
        <v>3</v>
      </c>
      <c r="C20" s="3" t="s">
        <v>67</v>
      </c>
      <c r="D20" s="3" t="s">
        <v>68</v>
      </c>
      <c r="E20" s="3" t="s">
        <v>167</v>
      </c>
      <c r="F20" s="7">
        <f>IF(LEN(TRIM(Table3[Designator]))=0,0,LEN(TRIM(Table3[Designator]))-LEN(SUBSTITUTE(Table3[Designator],",",""))+1)</f>
        <v>1</v>
      </c>
      <c r="G20" s="11">
        <v>0.25</v>
      </c>
      <c r="H20" s="10" t="s">
        <v>168</v>
      </c>
    </row>
    <row r="21" spans="1:8" x14ac:dyDescent="0.25">
      <c r="A21" s="3" t="s">
        <v>8</v>
      </c>
      <c r="B21" s="3" t="s">
        <v>3</v>
      </c>
      <c r="C21" s="3" t="s">
        <v>4</v>
      </c>
      <c r="D21" s="3" t="s">
        <v>69</v>
      </c>
      <c r="E21" s="3" t="s">
        <v>4</v>
      </c>
      <c r="F21" s="7">
        <f>IF(LEN(TRIM(Table3[Designator]))=0,0,LEN(TRIM(Table3[Designator]))-LEN(SUBSTITUTE(Table3[Designator],",",""))+1)</f>
        <v>1</v>
      </c>
      <c r="G21" s="11">
        <v>7.92</v>
      </c>
      <c r="H21" s="10" t="s">
        <v>163</v>
      </c>
    </row>
    <row r="22" spans="1:8" x14ac:dyDescent="0.25">
      <c r="A22" s="3" t="s">
        <v>8</v>
      </c>
      <c r="B22" s="3" t="s">
        <v>3</v>
      </c>
      <c r="C22" s="3" t="s">
        <v>70</v>
      </c>
      <c r="D22" s="3" t="s">
        <v>71</v>
      </c>
      <c r="E22" s="9" t="s">
        <v>125</v>
      </c>
      <c r="F22" s="7">
        <f>IF(LEN(TRIM(Table3[Designator]))=0,0,LEN(TRIM(Table3[Designator]))-LEN(SUBSTITUTE(Table3[Designator],",",""))+1)</f>
        <v>1</v>
      </c>
      <c r="G22" s="11">
        <v>1.4</v>
      </c>
      <c r="H22" s="8" t="s">
        <v>126</v>
      </c>
    </row>
    <row r="23" spans="1:8" x14ac:dyDescent="0.25">
      <c r="A23" s="3" t="s">
        <v>8</v>
      </c>
      <c r="B23" s="3" t="s">
        <v>15</v>
      </c>
      <c r="C23" s="3" t="s">
        <v>77</v>
      </c>
      <c r="D23" s="3" t="s">
        <v>78</v>
      </c>
      <c r="E23" s="9" t="s">
        <v>115</v>
      </c>
      <c r="F23" s="7">
        <f>IF(LEN(TRIM(Table3[Designator]))=0,0,LEN(TRIM(Table3[Designator]))-LEN(SUBSTITUTE(Table3[Designator],",",""))+1)</f>
        <v>1</v>
      </c>
      <c r="G23" s="11">
        <v>5.3999999999999999E-2</v>
      </c>
      <c r="H23" s="8" t="s">
        <v>116</v>
      </c>
    </row>
    <row r="24" spans="1:8" x14ac:dyDescent="0.25">
      <c r="A24" s="3" t="s">
        <v>8</v>
      </c>
      <c r="B24" s="3" t="s">
        <v>17</v>
      </c>
      <c r="C24" s="3" t="s">
        <v>45</v>
      </c>
      <c r="D24" s="3" t="s">
        <v>46</v>
      </c>
      <c r="E24" s="9" t="s">
        <v>127</v>
      </c>
      <c r="F24" s="7">
        <f>IF(LEN(TRIM(Table3[Designator]))=0,0,LEN(TRIM(Table3[Designator]))-LEN(SUBSTITUTE(Table3[Designator],",",""))+1)</f>
        <v>2</v>
      </c>
      <c r="G24" s="11">
        <v>0.16800000000000001</v>
      </c>
      <c r="H24" s="8" t="s">
        <v>128</v>
      </c>
    </row>
    <row r="25" spans="1:8" x14ac:dyDescent="0.25">
      <c r="A25" s="3" t="s">
        <v>8</v>
      </c>
      <c r="B25" s="3" t="s">
        <v>17</v>
      </c>
      <c r="C25" s="3" t="s">
        <v>47</v>
      </c>
      <c r="D25" s="3" t="s">
        <v>48</v>
      </c>
      <c r="E25" s="3" t="s">
        <v>171</v>
      </c>
      <c r="F25" s="7">
        <f>IF(LEN(TRIM(Table3[Designator]))=0,0,LEN(TRIM(Table3[Designator]))-LEN(SUBSTITUTE(Table3[Designator],",",""))+1)</f>
        <v>2</v>
      </c>
      <c r="G25" s="11">
        <v>0.61</v>
      </c>
      <c r="H25" s="10" t="s">
        <v>172</v>
      </c>
    </row>
    <row r="26" spans="1:8" x14ac:dyDescent="0.25">
      <c r="A26" s="3" t="s">
        <v>8</v>
      </c>
      <c r="B26" s="3" t="s">
        <v>50</v>
      </c>
      <c r="C26" s="3" t="s">
        <v>51</v>
      </c>
      <c r="D26" s="3" t="s">
        <v>52</v>
      </c>
      <c r="E26" s="9" t="s">
        <v>129</v>
      </c>
      <c r="F26" s="7">
        <f>IF(LEN(TRIM(Table3[Designator]))=0,0,LEN(TRIM(Table3[Designator]))-LEN(SUBSTITUTE(Table3[Designator],",",""))+1)</f>
        <v>4</v>
      </c>
      <c r="G26" s="11">
        <v>0.254</v>
      </c>
      <c r="H26" s="8" t="s">
        <v>150</v>
      </c>
    </row>
    <row r="27" spans="1:8" x14ac:dyDescent="0.25">
      <c r="A27" s="3" t="s">
        <v>8</v>
      </c>
      <c r="B27" s="3" t="s">
        <v>14</v>
      </c>
      <c r="C27" s="3" t="s">
        <v>36</v>
      </c>
      <c r="D27" s="3" t="s">
        <v>74</v>
      </c>
      <c r="E27" s="9" t="s">
        <v>130</v>
      </c>
      <c r="F27" s="7">
        <f>IF(LEN(TRIM(Table3[Designator]))=0,0,LEN(TRIM(Table3[Designator]))-LEN(SUBSTITUTE(Table3[Designator],",",""))+1)</f>
        <v>8</v>
      </c>
      <c r="G27" s="11">
        <v>3.0000000000000001E-3</v>
      </c>
      <c r="H27" s="8" t="s">
        <v>131</v>
      </c>
    </row>
    <row r="28" spans="1:8" x14ac:dyDescent="0.25">
      <c r="A28" s="3" t="s">
        <v>8</v>
      </c>
      <c r="B28" s="3" t="s">
        <v>14</v>
      </c>
      <c r="C28" s="3" t="s">
        <v>179</v>
      </c>
      <c r="D28" s="3" t="s">
        <v>49</v>
      </c>
      <c r="E28" s="9" t="s">
        <v>132</v>
      </c>
      <c r="F28" s="7">
        <f>IF(LEN(TRIM(Table3[Designator]))=0,0,LEN(TRIM(Table3[Designator]))-LEN(SUBSTITUTE(Table3[Designator],",",""))+1)</f>
        <v>3</v>
      </c>
      <c r="G28" s="11">
        <v>3.0000000000000001E-3</v>
      </c>
      <c r="H28" s="8" t="s">
        <v>133</v>
      </c>
    </row>
    <row r="29" spans="1:8" x14ac:dyDescent="0.25">
      <c r="A29" s="3" t="s">
        <v>8</v>
      </c>
      <c r="B29" s="3" t="s">
        <v>14</v>
      </c>
      <c r="C29" s="3" t="s">
        <v>72</v>
      </c>
      <c r="D29" s="3" t="s">
        <v>73</v>
      </c>
      <c r="E29" s="9" t="s">
        <v>134</v>
      </c>
      <c r="F29" s="7">
        <f>IF(LEN(TRIM(Table3[Designator]))=0,0,LEN(TRIM(Table3[Designator]))-LEN(SUBSTITUTE(Table3[Designator],",",""))+1)</f>
        <v>1</v>
      </c>
      <c r="G29" s="11">
        <v>3.0000000000000001E-3</v>
      </c>
      <c r="H29" s="8" t="s">
        <v>135</v>
      </c>
    </row>
    <row r="30" spans="1:8" x14ac:dyDescent="0.25">
      <c r="A30" s="3" t="s">
        <v>8</v>
      </c>
      <c r="B30" s="3" t="s">
        <v>9</v>
      </c>
      <c r="C30" s="3" t="s">
        <v>65</v>
      </c>
      <c r="D30" s="3" t="s">
        <v>66</v>
      </c>
      <c r="E30" s="3" t="s">
        <v>173</v>
      </c>
      <c r="F30" s="7">
        <f>IF(LEN(TRIM(Table3[Designator]))=0,0,LEN(TRIM(Table3[Designator]))-LEN(SUBSTITUTE(Table3[Designator],",",""))+1)</f>
        <v>3</v>
      </c>
      <c r="G30" s="11">
        <v>0.66600000000000004</v>
      </c>
      <c r="H30" s="10" t="s">
        <v>174</v>
      </c>
    </row>
    <row r="31" spans="1:8" x14ac:dyDescent="0.25">
      <c r="A31" s="3" t="s">
        <v>8</v>
      </c>
      <c r="B31" s="3" t="s">
        <v>9</v>
      </c>
      <c r="C31" s="3" t="s">
        <v>64</v>
      </c>
      <c r="D31" s="3"/>
      <c r="E31" s="3"/>
      <c r="F31" s="7">
        <f>IF(LEN(TRIM(Table3[Designator]))=0,0,LEN(TRIM(Table3[Designator]))-LEN(SUBSTITUTE(Table3[Designator],",",""))+1)</f>
        <v>0</v>
      </c>
      <c r="G31" s="11">
        <v>0.998</v>
      </c>
      <c r="H31" s="9" t="s">
        <v>176</v>
      </c>
    </row>
    <row r="32" spans="1:8" x14ac:dyDescent="0.25">
      <c r="A32" s="3" t="s">
        <v>10</v>
      </c>
      <c r="B32" s="3" t="s">
        <v>13</v>
      </c>
      <c r="C32" s="3" t="s">
        <v>23</v>
      </c>
      <c r="D32" s="3" t="s">
        <v>178</v>
      </c>
      <c r="E32" s="3" t="s">
        <v>18</v>
      </c>
      <c r="F32" s="7">
        <f>IF(LEN(TRIM(Table3[Designator]))=0,0,LEN(TRIM(Table3[Designator]))-LEN(SUBSTITUTE(Table3[Designator],",",""))+1)</f>
        <v>5</v>
      </c>
      <c r="G32" s="11">
        <v>3.0000000000000001E-3</v>
      </c>
      <c r="H32" s="5" t="s">
        <v>106</v>
      </c>
    </row>
    <row r="33" spans="1:8" s="7" customFormat="1" x14ac:dyDescent="0.25">
      <c r="A33" s="9" t="s">
        <v>10</v>
      </c>
      <c r="B33" s="9" t="s">
        <v>13</v>
      </c>
      <c r="C33" s="9" t="s">
        <v>26</v>
      </c>
      <c r="D33" s="9" t="s">
        <v>27</v>
      </c>
      <c r="E33" s="9" t="s">
        <v>136</v>
      </c>
      <c r="F33" s="7">
        <f>IF(LEN(TRIM(Table3[Designator]))=0,0,LEN(TRIM(Table3[Designator]))-LEN(SUBSTITUTE(Table3[Designator],",",""))+1)</f>
        <v>2</v>
      </c>
      <c r="G33" s="11">
        <v>1.7999999999999999E-2</v>
      </c>
      <c r="H33" s="8" t="s">
        <v>137</v>
      </c>
    </row>
    <row r="34" spans="1:8" x14ac:dyDescent="0.25">
      <c r="A34" s="3" t="s">
        <v>10</v>
      </c>
      <c r="B34" s="3" t="s">
        <v>13</v>
      </c>
      <c r="C34" s="3" t="s">
        <v>56</v>
      </c>
      <c r="D34" s="3" t="s">
        <v>177</v>
      </c>
      <c r="E34" s="9" t="s">
        <v>109</v>
      </c>
      <c r="F34" s="12">
        <f>IF(LEN(TRIM(Table3[Designator]))=0,0,LEN(TRIM(Table3[Designator]))-LEN(SUBSTITUTE(Table3[Designator],",",""))+1)</f>
        <v>1</v>
      </c>
      <c r="G34" s="11">
        <v>5.2999999999999999E-2</v>
      </c>
      <c r="H34" s="8" t="s">
        <v>110</v>
      </c>
    </row>
    <row r="35" spans="1:8" x14ac:dyDescent="0.25">
      <c r="A35" s="3" t="s">
        <v>10</v>
      </c>
      <c r="B35" s="3" t="s">
        <v>13</v>
      </c>
      <c r="C35" s="3" t="s">
        <v>24</v>
      </c>
      <c r="D35" s="3" t="s">
        <v>25</v>
      </c>
      <c r="E35" s="9" t="s">
        <v>138</v>
      </c>
      <c r="F35" s="7">
        <f>IF(LEN(TRIM(Table3[Designator]))=0,0,LEN(TRIM(Table3[Designator]))-LEN(SUBSTITUTE(Table3[Designator],",",""))+1)</f>
        <v>1</v>
      </c>
      <c r="G35" s="11">
        <v>8.9999999999999993E-3</v>
      </c>
      <c r="H35" s="8" t="s">
        <v>139</v>
      </c>
    </row>
    <row r="36" spans="1:8" x14ac:dyDescent="0.25">
      <c r="A36" s="3" t="s">
        <v>10</v>
      </c>
      <c r="B36" s="3" t="s">
        <v>5</v>
      </c>
      <c r="C36" s="3" t="s">
        <v>43</v>
      </c>
      <c r="D36" s="3" t="s">
        <v>44</v>
      </c>
      <c r="E36" s="3" t="s">
        <v>151</v>
      </c>
      <c r="F36" s="7">
        <f>IF(LEN(TRIM(Table3[Designator]))=0,0,LEN(TRIM(Table3[Designator]))-LEN(SUBSTITUTE(Table3[Designator],",",""))+1)</f>
        <v>1</v>
      </c>
      <c r="G36" s="11">
        <v>1.35</v>
      </c>
      <c r="H36" s="10" t="s">
        <v>158</v>
      </c>
    </row>
    <row r="37" spans="1:8" x14ac:dyDescent="0.25">
      <c r="A37" s="3" t="s">
        <v>10</v>
      </c>
      <c r="B37" s="3" t="s">
        <v>16</v>
      </c>
      <c r="C37" s="3" t="s">
        <v>62</v>
      </c>
      <c r="D37" s="3" t="s">
        <v>42</v>
      </c>
      <c r="E37" s="3" t="s">
        <v>156</v>
      </c>
      <c r="F37" s="7">
        <f>IF(LEN(TRIM(Table3[Designator]))=0,0,LEN(TRIM(Table3[Designator]))-LEN(SUBSTITUTE(Table3[Designator],",",""))+1)</f>
        <v>1</v>
      </c>
      <c r="G37" s="11">
        <v>0.66600000000000004</v>
      </c>
      <c r="H37" s="10" t="s">
        <v>155</v>
      </c>
    </row>
    <row r="38" spans="1:8" x14ac:dyDescent="0.25">
      <c r="A38" s="3" t="s">
        <v>10</v>
      </c>
      <c r="B38" s="3" t="s">
        <v>3</v>
      </c>
      <c r="C38" s="3" t="s">
        <v>40</v>
      </c>
      <c r="D38" s="3" t="s">
        <v>41</v>
      </c>
      <c r="E38" s="3" t="s">
        <v>12</v>
      </c>
      <c r="F38" s="7">
        <f>IF(LEN(TRIM(Table3[Designator]))=0,0,LEN(TRIM(Table3[Designator]))-LEN(SUBSTITUTE(Table3[Designator],",",""))+1)</f>
        <v>1</v>
      </c>
      <c r="G38" s="11">
        <v>5.35</v>
      </c>
      <c r="H38" s="10" t="s">
        <v>166</v>
      </c>
    </row>
    <row r="39" spans="1:8" x14ac:dyDescent="0.25">
      <c r="A39" s="3" t="s">
        <v>10</v>
      </c>
      <c r="B39" s="3" t="s">
        <v>15</v>
      </c>
      <c r="C39" s="3" t="s">
        <v>77</v>
      </c>
      <c r="D39" s="3" t="s">
        <v>79</v>
      </c>
      <c r="E39" s="9" t="s">
        <v>115</v>
      </c>
      <c r="F39" s="7">
        <f>IF(LEN(TRIM(Table3[Designator]))=0,0,LEN(TRIM(Table3[Designator]))-LEN(SUBSTITUTE(Table3[Designator],",",""))+1)</f>
        <v>1</v>
      </c>
      <c r="G39" s="11">
        <v>5.3999999999999999E-2</v>
      </c>
      <c r="H39" s="8" t="s">
        <v>116</v>
      </c>
    </row>
    <row r="40" spans="1:8" x14ac:dyDescent="0.25">
      <c r="A40" s="3" t="s">
        <v>10</v>
      </c>
      <c r="B40" s="3" t="s">
        <v>17</v>
      </c>
      <c r="C40" s="3" t="s">
        <v>38</v>
      </c>
      <c r="D40" s="3" t="s">
        <v>39</v>
      </c>
      <c r="E40" s="9" t="s">
        <v>140</v>
      </c>
      <c r="F40" s="7">
        <f>IF(LEN(TRIM(Table3[Designator]))=0,0,LEN(TRIM(Table3[Designator]))-LEN(SUBSTITUTE(Table3[Designator],",",""))+1)</f>
        <v>2</v>
      </c>
      <c r="G40" s="11">
        <v>0.189</v>
      </c>
      <c r="H40" s="8" t="s">
        <v>141</v>
      </c>
    </row>
    <row r="41" spans="1:8" x14ac:dyDescent="0.25">
      <c r="A41" s="3" t="s">
        <v>10</v>
      </c>
      <c r="B41" s="3" t="s">
        <v>14</v>
      </c>
      <c r="C41" s="3" t="s">
        <v>34</v>
      </c>
      <c r="D41" s="3" t="s">
        <v>35</v>
      </c>
      <c r="E41" s="9" t="s">
        <v>142</v>
      </c>
      <c r="F41" s="7">
        <f>IF(LEN(TRIM(Table3[Designator]))=0,0,LEN(TRIM(Table3[Designator]))-LEN(SUBSTITUTE(Table3[Designator],",",""))+1)</f>
        <v>4</v>
      </c>
      <c r="G41" s="11">
        <v>3.0000000000000001E-3</v>
      </c>
      <c r="H41" s="8" t="s">
        <v>143</v>
      </c>
    </row>
    <row r="42" spans="1:8" x14ac:dyDescent="0.25">
      <c r="A42" s="3" t="s">
        <v>10</v>
      </c>
      <c r="B42" s="3" t="s">
        <v>14</v>
      </c>
      <c r="C42" s="3" t="s">
        <v>30</v>
      </c>
      <c r="D42" s="3" t="s">
        <v>31</v>
      </c>
      <c r="E42" s="9" t="s">
        <v>144</v>
      </c>
      <c r="F42" s="7">
        <f>IF(LEN(TRIM(Table3[Designator]))=0,0,LEN(TRIM(Table3[Designator]))-LEN(SUBSTITUTE(Table3[Designator],",",""))+1)</f>
        <v>2</v>
      </c>
      <c r="G42" s="11">
        <v>3.0000000000000001E-3</v>
      </c>
      <c r="H42" s="8" t="s">
        <v>145</v>
      </c>
    </row>
    <row r="43" spans="1:8" x14ac:dyDescent="0.25">
      <c r="A43" s="3" t="s">
        <v>10</v>
      </c>
      <c r="B43" s="3" t="s">
        <v>14</v>
      </c>
      <c r="C43" s="3" t="s">
        <v>28</v>
      </c>
      <c r="D43" s="3" t="s">
        <v>29</v>
      </c>
      <c r="E43" s="9" t="s">
        <v>146</v>
      </c>
      <c r="F43" s="7">
        <f>IF(LEN(TRIM(Table3[Designator]))=0,0,LEN(TRIM(Table3[Designator]))-LEN(SUBSTITUTE(Table3[Designator],",",""))+1)</f>
        <v>2</v>
      </c>
      <c r="G43" s="11">
        <v>3.0000000000000001E-3</v>
      </c>
      <c r="H43" s="8" t="s">
        <v>147</v>
      </c>
    </row>
    <row r="44" spans="1:8" x14ac:dyDescent="0.25">
      <c r="A44" s="3" t="s">
        <v>10</v>
      </c>
      <c r="B44" s="3" t="s">
        <v>14</v>
      </c>
      <c r="C44" s="3" t="s">
        <v>32</v>
      </c>
      <c r="D44" s="3" t="s">
        <v>33</v>
      </c>
      <c r="E44" s="9" t="s">
        <v>148</v>
      </c>
      <c r="F44" s="7">
        <f>IF(LEN(TRIM(Table3[Designator]))=0,0,LEN(TRIM(Table3[Designator]))-LEN(SUBSTITUTE(Table3[Designator],",",""))+1)</f>
        <v>1</v>
      </c>
      <c r="G44" s="11">
        <v>4.0000000000000001E-3</v>
      </c>
      <c r="H44" s="8" t="s">
        <v>149</v>
      </c>
    </row>
    <row r="45" spans="1:8" x14ac:dyDescent="0.25">
      <c r="A45" s="3" t="s">
        <v>10</v>
      </c>
      <c r="B45" s="3" t="s">
        <v>14</v>
      </c>
      <c r="C45" s="3" t="s">
        <v>36</v>
      </c>
      <c r="D45" s="3" t="s">
        <v>37</v>
      </c>
      <c r="E45" s="9" t="s">
        <v>130</v>
      </c>
      <c r="F45" s="7">
        <f>IF(LEN(TRIM(Table3[Designator]))=0,0,LEN(TRIM(Table3[Designator]))-LEN(SUBSTITUTE(Table3[Designator],",",""))+1)</f>
        <v>1</v>
      </c>
      <c r="G45" s="11">
        <v>3.0000000000000001E-3</v>
      </c>
      <c r="H45" s="8" t="s">
        <v>131</v>
      </c>
    </row>
    <row r="46" spans="1:8" x14ac:dyDescent="0.25">
      <c r="A46" s="3" t="s">
        <v>102</v>
      </c>
      <c r="B46" s="3" t="s">
        <v>13</v>
      </c>
      <c r="C46" s="3" t="s">
        <v>23</v>
      </c>
      <c r="D46" s="3" t="s">
        <v>103</v>
      </c>
      <c r="E46" s="3" t="s">
        <v>18</v>
      </c>
      <c r="F46" s="7">
        <f>IF(LEN(TRIM(Table3[Designator]))=0,0,LEN(TRIM(Table3[Designator]))-LEN(SUBSTITUTE(Table3[Designator],",",""))+1)</f>
        <v>1</v>
      </c>
      <c r="G46" s="11">
        <v>3.0000000000000001E-3</v>
      </c>
      <c r="H46" s="8" t="s">
        <v>106</v>
      </c>
    </row>
    <row r="47" spans="1:8" x14ac:dyDescent="0.25">
      <c r="A47" s="3" t="s">
        <v>102</v>
      </c>
      <c r="B47" s="3" t="s">
        <v>5</v>
      </c>
      <c r="C47" s="3" t="s">
        <v>7</v>
      </c>
      <c r="D47" s="3" t="s">
        <v>104</v>
      </c>
      <c r="E47" s="3" t="s">
        <v>152</v>
      </c>
      <c r="F47" s="7">
        <f>IF(LEN(TRIM(Table3[Designator]))=0,0,LEN(TRIM(Table3[Designator]))-LEN(SUBSTITUTE(Table3[Designator],",",""))+1)</f>
        <v>1</v>
      </c>
      <c r="G47" s="11">
        <v>1.52</v>
      </c>
      <c r="H47" s="10" t="s">
        <v>157</v>
      </c>
    </row>
    <row r="48" spans="1:8" x14ac:dyDescent="0.25">
      <c r="A48" s="3" t="s">
        <v>97</v>
      </c>
      <c r="B48" s="3" t="s">
        <v>13</v>
      </c>
      <c r="C48" s="3" t="s">
        <v>23</v>
      </c>
      <c r="D48" s="3" t="s">
        <v>100</v>
      </c>
      <c r="E48" s="9" t="s">
        <v>18</v>
      </c>
      <c r="F48" s="7">
        <f>IF(LEN(TRIM(Table3[Designator]))=0,0,LEN(TRIM(Table3[Designator]))-LEN(SUBSTITUTE(Table3[Designator],",",""))+1)</f>
        <v>2</v>
      </c>
      <c r="G48" s="11">
        <v>3.0000000000000001E-3</v>
      </c>
      <c r="H48" s="8" t="s">
        <v>106</v>
      </c>
    </row>
    <row r="49" spans="1:8" s="2" customFormat="1" x14ac:dyDescent="0.25">
      <c r="A49" s="3" t="s">
        <v>97</v>
      </c>
      <c r="B49" s="3" t="s">
        <v>13</v>
      </c>
      <c r="C49" s="3" t="s">
        <v>57</v>
      </c>
      <c r="D49" s="3" t="s">
        <v>101</v>
      </c>
      <c r="E49" s="9" t="s">
        <v>123</v>
      </c>
      <c r="F49" s="7">
        <f>IF(LEN(TRIM(Table3[Designator]))=0,0,LEN(TRIM(Table3[Designator]))-LEN(SUBSTITUTE(Table3[Designator],",",""))+1)</f>
        <v>1</v>
      </c>
      <c r="G49" s="11">
        <v>3.0000000000000001E-3</v>
      </c>
      <c r="H49" s="8" t="s">
        <v>124</v>
      </c>
    </row>
    <row r="50" spans="1:8" s="2" customFormat="1" x14ac:dyDescent="0.25">
      <c r="A50" s="3" t="s">
        <v>97</v>
      </c>
      <c r="B50" s="3" t="s">
        <v>3</v>
      </c>
      <c r="C50" s="3" t="s">
        <v>98</v>
      </c>
      <c r="D50" s="3" t="s">
        <v>99</v>
      </c>
      <c r="E50" s="3" t="s">
        <v>164</v>
      </c>
      <c r="F50" s="7">
        <f>IF(LEN(TRIM(Table3[Designator]))=0,0,LEN(TRIM(Table3[Designator]))-LEN(SUBSTITUTE(Table3[Designator],",",""))+1)</f>
        <v>1</v>
      </c>
      <c r="G50" s="11">
        <v>7.13</v>
      </c>
      <c r="H50" s="10" t="s">
        <v>165</v>
      </c>
    </row>
    <row r="51" spans="1:8" x14ac:dyDescent="0.25">
      <c r="A51" t="s">
        <v>6</v>
      </c>
      <c r="B51"/>
      <c r="C51"/>
      <c r="D51" s="4"/>
      <c r="E51"/>
      <c r="F51" s="7">
        <f>SUBTOTAL(109,Table3[Quantity])</f>
        <v>103</v>
      </c>
      <c r="G51" s="11">
        <f>SUMPRODUCT(Table3[Quantity],Table3[Unit Price])</f>
        <v>39.26400000000001</v>
      </c>
      <c r="H51"/>
    </row>
  </sheetData>
  <hyperlinks>
    <hyperlink ref="H46" r:id="rId1" xr:uid="{EE7DF417-10AE-4E70-A810-62405DBF25B5}"/>
    <hyperlink ref="H32" r:id="rId2" xr:uid="{66F23E1B-C082-4EC6-9CC9-2C171418CB5E}"/>
    <hyperlink ref="H2" r:id="rId3" xr:uid="{66F23E1B-C082-4EC6-9CC9-2C171418CB5E}"/>
    <hyperlink ref="H12" r:id="rId4" xr:uid="{66F23E1B-C082-4EC6-9CC9-2C171418CB5E}"/>
    <hyperlink ref="H3" r:id="rId5" xr:uid="{464F3F9F-45BA-4E42-90A6-D38C5571200C}"/>
    <hyperlink ref="H4" r:id="rId6" xr:uid="{58D92EF7-970B-4AE3-9C5B-52D5F000CC91}"/>
    <hyperlink ref="H5" r:id="rId7" xr:uid="{2FE0479B-57FD-4D6E-BEC4-11CCDFBBC944}"/>
    <hyperlink ref="H6" r:id="rId8" xr:uid="{3E55323C-D229-431C-B315-B8D1AD8E5EC7}"/>
    <hyperlink ref="H10" r:id="rId9" xr:uid="{3C75BD07-DD80-4EEE-83EA-9E418C13DE52}"/>
    <hyperlink ref="H11" r:id="rId10" xr:uid="{9A02C4FA-9C47-4EE0-BA8E-57C5A74571E4}"/>
    <hyperlink ref="H13" r:id="rId11" xr:uid="{2997A183-63EE-4267-A85F-9C04ED8E7A0E}"/>
    <hyperlink ref="H14" r:id="rId12" xr:uid="{81EF0C7A-7A66-41D2-BA0D-ABA16A0574F8}"/>
    <hyperlink ref="H16" r:id="rId13" xr:uid="{4AAD815C-834A-4B67-B537-73D9B4B691C7}"/>
    <hyperlink ref="H15" r:id="rId14" xr:uid="{D82E1FAC-B21E-4D0C-8072-B74E23C35500}"/>
    <hyperlink ref="H17" r:id="rId15" xr:uid="{4A97A4B3-8886-413E-A5C2-E046B6AEFB80}"/>
    <hyperlink ref="H22" r:id="rId16" xr:uid="{78F79284-D377-49CD-BB85-0D6D27D19393}"/>
    <hyperlink ref="H39" r:id="rId17" xr:uid="{56849559-98AA-4D22-AF55-F68E96B00DCA}"/>
    <hyperlink ref="H23" r:id="rId18" xr:uid="{161C245E-49EC-42EB-B876-97E747F6B253}"/>
    <hyperlink ref="H24" r:id="rId19" xr:uid="{6F901656-AA5E-4379-BC0A-239F12728B6D}"/>
    <hyperlink ref="H27" r:id="rId20" xr:uid="{04358139-6557-4892-86EF-65BA453F8493}"/>
    <hyperlink ref="H28" r:id="rId21" xr:uid="{F0EF2171-794C-46F1-9F62-9E050F5E22FA}"/>
    <hyperlink ref="H29" r:id="rId22" xr:uid="{D2F19171-1397-4C7F-A16B-3ADF2B9E41E3}"/>
    <hyperlink ref="H33" r:id="rId23" xr:uid="{7B7C8CBD-B91C-49E5-9BC0-0285B1908C21}"/>
    <hyperlink ref="H35" r:id="rId24" xr:uid="{3E5AEFD4-4FEE-474C-9F33-12B4FD71F95A}"/>
    <hyperlink ref="H40" r:id="rId25" xr:uid="{032EC3F8-9993-4CBE-B683-63BFA82930DC}"/>
    <hyperlink ref="H41" r:id="rId26" xr:uid="{88C53276-9250-429F-8B02-7B2144F5DBED}"/>
    <hyperlink ref="H42" r:id="rId27" xr:uid="{D4979280-758F-4B06-92B2-94ED6617EA3D}"/>
    <hyperlink ref="H43" r:id="rId28" xr:uid="{1AFA7CCD-E8CE-4020-BB62-9DC174DB63D9}"/>
    <hyperlink ref="H44" r:id="rId29" xr:uid="{18D05616-0CC9-4704-A5DE-2D8CAA5FB28C}"/>
    <hyperlink ref="H45" r:id="rId30" xr:uid="{4D2DF5C5-FAC2-47E1-91C3-EC5156CD6CCB}"/>
    <hyperlink ref="H48" r:id="rId31" xr:uid="{171F1A85-C7C4-4C67-B74F-280618700EB9}"/>
    <hyperlink ref="H49" r:id="rId32" xr:uid="{13B9CC28-DB84-408A-9EFC-D841F0B9A86C}"/>
    <hyperlink ref="H26" r:id="rId33" xr:uid="{C9C2B7A2-0308-4011-BF23-EF457733E8A7}"/>
    <hyperlink ref="H7" r:id="rId34" xr:uid="{C986D14B-A744-43DB-AFE3-103B8CA2C9C1}"/>
    <hyperlink ref="H37" r:id="rId35" xr:uid="{8F2E8885-742F-4D7E-870D-B0FCAACB139A}"/>
    <hyperlink ref="H47" r:id="rId36" xr:uid="{B60CF34A-4DD0-47F8-A772-E5FCDC332D1A}"/>
    <hyperlink ref="H36" r:id="rId37" xr:uid="{EA29696C-72AD-4D50-99DB-D2E6EC2C8852}"/>
    <hyperlink ref="H18" r:id="rId38" xr:uid="{C2920BB8-2CD1-4038-8110-9D23B0D7FA5E}"/>
    <hyperlink ref="H19" r:id="rId39" xr:uid="{98AD1D05-131D-4C33-92FF-AA46F064669E}"/>
    <hyperlink ref="H9" r:id="rId40" xr:uid="{44F7D19E-5926-436C-B35B-58B454AFC995}"/>
    <hyperlink ref="H21" r:id="rId41" xr:uid="{1442176B-A8B1-4F16-8EBF-C1D1DB7291E0}"/>
    <hyperlink ref="H50" r:id="rId42" xr:uid="{706F3C5B-7E58-4CCF-B1D8-99B733C0152E}"/>
    <hyperlink ref="H38" r:id="rId43" xr:uid="{B1FDB2F0-B64F-4C13-95CA-87D2B33D853B}"/>
    <hyperlink ref="H20" r:id="rId44" xr:uid="{62909AF7-36AF-4DC2-A356-AE4072CDFDCD}"/>
    <hyperlink ref="H8" r:id="rId45" xr:uid="{16C89A90-38FC-47CE-A39B-B00688823FB5}"/>
    <hyperlink ref="H25" r:id="rId46" xr:uid="{24B1E7AE-EE96-4493-B3DC-1F096C28572F}"/>
    <hyperlink ref="H30" r:id="rId47" xr:uid="{D56B83DF-92C5-4D39-9F2E-EBCF911DA34E}"/>
    <hyperlink ref="H34" r:id="rId48" xr:uid="{33B88EFC-C501-4B9B-9958-552262E7B2BD}"/>
  </hyperlinks>
  <pageMargins left="0.7" right="0.7" top="0.75" bottom="0.75" header="0.3" footer="0.3"/>
  <pageSetup paperSize="9" orientation="portrait" r:id="rId49"/>
  <tableParts count="1"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2017-06-09T06:20:44Z</dcterms:created>
  <dcterms:modified xsi:type="dcterms:W3CDTF">2018-01-23T06:11:42Z</dcterms:modified>
</cp:coreProperties>
</file>