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91939\Dropbox\PC\Desktop\"/>
    </mc:Choice>
  </mc:AlternateContent>
  <xr:revisionPtr revIDLastSave="0" documentId="13_ncr:1_{99A91E71-5E57-4679-BA5D-ABC3DBF6198D}" xr6:coauthVersionLast="47" xr6:coauthVersionMax="47" xr10:uidLastSave="{00000000-0000-0000-0000-000000000000}"/>
  <bookViews>
    <workbookView xWindow="-108" yWindow="-108" windowWidth="23256" windowHeight="12456" xr2:uid="{752FCA44-D907-4AE5-8AB4-68D400C7D80D}"/>
  </bookViews>
  <sheets>
    <sheet name="Sheet3" sheetId="6" r:id="rId1"/>
  </sheets>
  <definedNames>
    <definedName name="_xlchart.v1.0" hidden="1">Sheet3!$F$4:$F$7</definedName>
    <definedName name="_xlchart.v1.1" hidden="1">Sheet3!$G$4:$G$7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  <c r="F22" i="6"/>
  <c r="F21" i="6"/>
  <c r="F20" i="6"/>
  <c r="F19" i="6"/>
  <c r="F7" i="6"/>
  <c r="F14" i="6"/>
  <c r="H13" i="6"/>
  <c r="G13" i="6"/>
  <c r="F13" i="6"/>
  <c r="F12" i="6"/>
  <c r="H5" i="6"/>
  <c r="H4" i="6"/>
  <c r="G7" i="6"/>
  <c r="G6" i="6"/>
  <c r="G5" i="6"/>
  <c r="G4" i="6"/>
  <c r="B11" i="6"/>
  <c r="C11" i="6"/>
  <c r="G12" i="6" s="1"/>
  <c r="B28" i="6"/>
  <c r="C28" i="6"/>
  <c r="D28" i="6"/>
  <c r="D27" i="6"/>
  <c r="D26" i="6"/>
  <c r="D25" i="6"/>
  <c r="D24" i="6"/>
  <c r="D22" i="6"/>
  <c r="D19" i="6"/>
  <c r="D18" i="6"/>
  <c r="D17" i="6"/>
  <c r="D16" i="6"/>
  <c r="D15" i="6"/>
  <c r="D14" i="6"/>
  <c r="D4" i="6"/>
  <c r="D5" i="6"/>
  <c r="D6" i="6"/>
  <c r="D11" i="6" s="1"/>
  <c r="G19" i="6" s="1"/>
  <c r="H19" i="6" s="1"/>
  <c r="D7" i="6"/>
  <c r="D8" i="6"/>
  <c r="D9" i="6"/>
  <c r="D10" i="6"/>
  <c r="H12" i="6" l="1"/>
  <c r="G14" i="6"/>
  <c r="G15" i="6" s="1"/>
  <c r="G21" i="6"/>
  <c r="G22" i="6" s="1"/>
  <c r="H20" i="6"/>
</calcChain>
</file>

<file path=xl/sharedStrings.xml><?xml version="1.0" encoding="utf-8"?>
<sst xmlns="http://schemas.openxmlformats.org/spreadsheetml/2006/main" count="40" uniqueCount="32">
  <si>
    <t xml:space="preserve">Income </t>
  </si>
  <si>
    <t>PERMONTH</t>
  </si>
  <si>
    <t>PER SEMISTER</t>
  </si>
  <si>
    <t>PER YEAR</t>
  </si>
  <si>
    <t>WAGES</t>
  </si>
  <si>
    <t>MONEY FORM HOME</t>
  </si>
  <si>
    <t>SCHOLARSHIP</t>
  </si>
  <si>
    <t>GRANTS</t>
  </si>
  <si>
    <t>SAVINGS</t>
  </si>
  <si>
    <t>LOAN</t>
  </si>
  <si>
    <t>HOSTEL</t>
  </si>
  <si>
    <t>RENT</t>
  </si>
  <si>
    <t>INSURANCE</t>
  </si>
  <si>
    <t>LOAN REPAYMENT</t>
  </si>
  <si>
    <t>TUITUTION</t>
  </si>
  <si>
    <t>TRAVEL PAYMENT</t>
  </si>
  <si>
    <t>OTHER</t>
  </si>
  <si>
    <t>GROCERIES</t>
  </si>
  <si>
    <t>EATING OUTSIDE</t>
  </si>
  <si>
    <t>TELEPHONE</t>
  </si>
  <si>
    <t>BOOKS</t>
  </si>
  <si>
    <t>TRANSPORT</t>
  </si>
  <si>
    <t>CLOTHING</t>
  </si>
  <si>
    <t>PER MONTH</t>
  </si>
  <si>
    <t>TOTAL EXPENSES</t>
  </si>
  <si>
    <t>BUDJECT</t>
  </si>
  <si>
    <t>ACTUAL</t>
  </si>
  <si>
    <t>VARIENCE</t>
  </si>
  <si>
    <t>PERCENTAGE</t>
  </si>
  <si>
    <t xml:space="preserve">FIXED ENPENSES </t>
  </si>
  <si>
    <t xml:space="preserve">FLEXIBLE EXPENSES 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</si>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</sst>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Bell MT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rgb="FFFFFF00"/>
      <name val="Times New Roman"/>
      <family val="1"/>
    </font>
    <font>
      <sz val="12"/>
      <color theme="0"/>
      <name val="Times New Roman"/>
      <family val="1"/>
    </font>
    <font>
      <sz val="14"/>
      <color theme="0"/>
      <name val="Times New Roman"/>
      <family val="1"/>
    </font>
    <font>
      <b/>
      <sz val="14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2"/>
      <name val="Times New Roman"/>
      <family val="1"/>
    </font>
    <font>
      <sz val="1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1" applyNumberFormat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8" fontId="6" fillId="0" borderId="2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2">
    <xf numFmtId="0" fontId="0" fillId="0" borderId="0" xfId="0"/>
    <xf numFmtId="44" fontId="2" fillId="3" borderId="1" xfId="2" applyNumberFormat="1" applyFont="1" applyBorder="1"/>
    <xf numFmtId="44" fontId="4" fillId="3" borderId="1" xfId="2" applyNumberFormat="1" applyFont="1" applyBorder="1"/>
    <xf numFmtId="0" fontId="8" fillId="0" borderId="0" xfId="0" applyFont="1"/>
    <xf numFmtId="8" fontId="5" fillId="8" borderId="6" xfId="0" applyNumberFormat="1" applyFont="1" applyFill="1" applyBorder="1"/>
    <xf numFmtId="44" fontId="11" fillId="3" borderId="1" xfId="2" applyNumberFormat="1" applyFont="1" applyBorder="1"/>
    <xf numFmtId="8" fontId="3" fillId="6" borderId="2" xfId="5" applyNumberFormat="1" applyBorder="1"/>
    <xf numFmtId="0" fontId="3" fillId="6" borderId="2" xfId="5" applyBorder="1"/>
    <xf numFmtId="8" fontId="3" fillId="2" borderId="3" xfId="1" applyNumberFormat="1" applyBorder="1"/>
    <xf numFmtId="0" fontId="3" fillId="2" borderId="3" xfId="1" applyBorder="1"/>
    <xf numFmtId="8" fontId="12" fillId="2" borderId="3" xfId="1" applyNumberFormat="1" applyFont="1" applyBorder="1"/>
    <xf numFmtId="0" fontId="12" fillId="2" borderId="3" xfId="1" applyFont="1" applyBorder="1"/>
    <xf numFmtId="9" fontId="12" fillId="2" borderId="3" xfId="1" applyNumberFormat="1" applyFont="1" applyBorder="1"/>
    <xf numFmtId="8" fontId="13" fillId="6" borderId="2" xfId="5" applyNumberFormat="1" applyFont="1" applyBorder="1"/>
    <xf numFmtId="0" fontId="13" fillId="6" borderId="2" xfId="5" applyFont="1" applyBorder="1"/>
    <xf numFmtId="9" fontId="13" fillId="6" borderId="2" xfId="5" applyNumberFormat="1" applyFont="1" applyBorder="1"/>
    <xf numFmtId="8" fontId="14" fillId="5" borderId="0" xfId="4" applyNumberFormat="1" applyFont="1"/>
    <xf numFmtId="0" fontId="14" fillId="5" borderId="0" xfId="4" applyFont="1"/>
    <xf numFmtId="8" fontId="15" fillId="4" borderId="1" xfId="3" applyNumberFormat="1" applyFont="1"/>
    <xf numFmtId="0" fontId="15" fillId="4" borderId="1" xfId="3" applyFont="1"/>
    <xf numFmtId="9" fontId="15" fillId="4" borderId="1" xfId="3" applyNumberFormat="1" applyFont="1"/>
    <xf numFmtId="44" fontId="10" fillId="3" borderId="1" xfId="2" applyNumberFormat="1" applyFont="1" applyBorder="1"/>
    <xf numFmtId="44" fontId="9" fillId="3" borderId="1" xfId="2" applyNumberFormat="1" applyFont="1" applyBorder="1"/>
    <xf numFmtId="8" fontId="16" fillId="0" borderId="0" xfId="0" applyNumberFormat="1" applyFont="1"/>
    <xf numFmtId="8" fontId="18" fillId="0" borderId="0" xfId="0" applyNumberFormat="1" applyFont="1"/>
    <xf numFmtId="8" fontId="5" fillId="0" borderId="4" xfId="0" applyNumberFormat="1" applyFont="1" applyBorder="1"/>
    <xf numFmtId="8" fontId="5" fillId="8" borderId="4" xfId="0" applyNumberFormat="1" applyFont="1" applyFill="1" applyBorder="1"/>
    <xf numFmtId="8" fontId="19" fillId="8" borderId="6" xfId="0" applyNumberFormat="1" applyFont="1" applyFill="1" applyBorder="1"/>
    <xf numFmtId="8" fontId="18" fillId="7" borderId="5" xfId="0" applyNumberFormat="1" applyFont="1" applyFill="1" applyBorder="1"/>
    <xf numFmtId="8" fontId="17" fillId="7" borderId="5" xfId="0" applyNumberFormat="1" applyFont="1" applyFill="1" applyBorder="1"/>
    <xf numFmtId="0" fontId="1" fillId="10" borderId="0" xfId="8"/>
    <xf numFmtId="0" fontId="1" fillId="9" borderId="0" xfId="7"/>
  </cellXfs>
  <cellStyles count="9">
    <cellStyle name="20% - Accent2" xfId="2" builtinId="34"/>
    <cellStyle name="20% - Accent4" xfId="7" builtinId="42"/>
    <cellStyle name="20% - Accent5" xfId="8" builtinId="46"/>
    <cellStyle name="Accent2" xfId="1" builtinId="33"/>
    <cellStyle name="Accent3" xfId="4" builtinId="37"/>
    <cellStyle name="Accent5" xfId="5" builtinId="45"/>
    <cellStyle name="Check Cell" xfId="3" builtinId="23"/>
    <cellStyle name="Normal" xfId="0" builtinId="0"/>
    <cellStyle name="Style 1" xfId="6" xr:uid="{8563155D-F55E-4E34-BAB0-369B7A90BF59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Times New Roman"/>
        <family val="1"/>
        <scheme val="none"/>
      </font>
      <numFmt numFmtId="12" formatCode="&quot;$&quot;#,##0.00_);[Red]\(&quot;$&quot;#,##0.00\)"/>
      <fill>
        <patternFill patternType="solid">
          <fgColor theme="4"/>
          <bgColor theme="4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1"/>
        <color theme="2"/>
        <name val="Times New Roman"/>
        <family val="1"/>
        <scheme val="none"/>
      </font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+mn-lt"/>
              </a:rPr>
              <a:t>PER</a:t>
            </a:r>
            <a:r>
              <a:rPr lang="en-US" sz="1600" b="1" baseline="0">
                <a:latin typeface="+mn-lt"/>
              </a:rPr>
              <a:t> SEMISTER </a:t>
            </a:r>
            <a:endParaRPr lang="en-US" sz="16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777247414478918E-2"/>
          <c:y val="0.25930902111324378"/>
          <c:w val="0.91249005568814634"/>
          <c:h val="0.53035752968498895"/>
        </c:manualLayout>
      </c:layout>
      <c:pie3DChart>
        <c:varyColors val="1"/>
        <c:ser>
          <c:idx val="0"/>
          <c:order val="0"/>
          <c:explosion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F4-4BEE-93EF-F863F0BC1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F4-4BEE-93EF-F863F0BC1E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F4-4BEE-93EF-F863F0BC1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1F4-4BEE-93EF-F863F0BC1E8C}"/>
              </c:ext>
            </c:extLst>
          </c:dPt>
          <c:cat>
            <c:strRef>
              <c:f>Sheet3!$F$12:$F$15</c:f>
              <c:strCache>
                <c:ptCount val="4"/>
                <c:pt idx="0">
                  <c:v>BUDJECT</c:v>
                </c:pt>
                <c:pt idx="1">
                  <c:v>ACTUAL</c:v>
                </c:pt>
                <c:pt idx="2">
                  <c:v>VARIENCE</c:v>
                </c:pt>
                <c:pt idx="3">
                  <c:v>PERCENTAGE</c:v>
                </c:pt>
              </c:strCache>
            </c:strRef>
          </c:cat>
          <c:val>
            <c:numRef>
              <c:f>Sheet3!$G$12:$G$15</c:f>
              <c:numCache>
                <c:formatCode>"$"#,##0.00_);[Red]\("$"#,##0.00\)</c:formatCode>
                <c:ptCount val="4"/>
                <c:pt idx="0">
                  <c:v>36515</c:v>
                </c:pt>
                <c:pt idx="1">
                  <c:v>18760</c:v>
                </c:pt>
                <c:pt idx="2">
                  <c:v>17755</c:v>
                </c:pt>
                <c:pt idx="3" formatCode="0%">
                  <c:v>0.48623853211009177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E-4AB9-B4B2-A0E1C976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path path="rect">
        <a:fillToRect l="100000" t="10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&amp;L&amp;G</c:oddHeader>
    </c:headerFooter>
    <c:pageMargins b="0.75" l="0.7" r="0.7" t="0.75" header="0.3" footer="0.3"/>
    <c:pageSetup paperSize="9" orientation="landscape"/>
    <c:legacyDrawingHF r:id="rId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Bell MT" panose="02020503060305020303" pitchFamily="18" charset="0"/>
              </a:rPr>
              <a:t>PER</a:t>
            </a:r>
            <a:r>
              <a:rPr lang="en-US" sz="1800" b="1" baseline="0">
                <a:latin typeface="Bell MT" panose="02020503060305020303" pitchFamily="18" charset="0"/>
              </a:rPr>
              <a:t> MONTH</a:t>
            </a:r>
            <a:endParaRPr lang="en-US" sz="1800" b="1">
              <a:latin typeface="Bell MT" panose="020205030603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Sheet3!$F$19:$F$22</c:f>
              <c:strCache>
                <c:ptCount val="4"/>
                <c:pt idx="0">
                  <c:v>BUDJECT</c:v>
                </c:pt>
                <c:pt idx="1">
                  <c:v>ACTUAL</c:v>
                </c:pt>
                <c:pt idx="2">
                  <c:v>VARIENCE</c:v>
                </c:pt>
                <c:pt idx="3">
                  <c:v>PERCENTAGE</c:v>
                </c:pt>
              </c:strCache>
            </c:strRef>
          </c:cat>
          <c:val>
            <c:numRef>
              <c:f>Sheet3!$G$19:$G$22</c:f>
              <c:numCache>
                <c:formatCode>"$"#,##0.00_);[Red]\("$"#,##0.00\)</c:formatCode>
                <c:ptCount val="4"/>
                <c:pt idx="0">
                  <c:v>73030</c:v>
                </c:pt>
                <c:pt idx="1">
                  <c:v>48320</c:v>
                </c:pt>
                <c:pt idx="2">
                  <c:v>24710</c:v>
                </c:pt>
                <c:pt idx="3" formatCode="0%">
                  <c:v>0.3383541010543612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C-410D-92C0-6D46A5B79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3329088"/>
        <c:axId val="1873327424"/>
        <c:axId val="0"/>
      </c:bar3DChart>
      <c:catAx>
        <c:axId val="18733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27424"/>
        <c:crosses val="autoZero"/>
        <c:auto val="1"/>
        <c:lblAlgn val="ctr"/>
        <c:lblOffset val="100"/>
        <c:noMultiLvlLbl val="0"/>
      </c:catAx>
      <c:valAx>
        <c:axId val="18733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PER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 YEAR</a:t>
          </a:r>
        </a:p>
      </cx:txPr>
    </cx:title>
    <cx:plotArea>
      <cx:plotAreaRegion>
        <cx:series layoutId="treemap" uniqueId="{F3F381EC-F777-492B-81FF-100B9E56BEED}">
          <cx:spPr>
            <a:ln cap="sq">
              <a:solidFill>
                <a:schemeClr val="accent1">
                  <a:lumMod val="50000"/>
                </a:schemeClr>
              </a:solidFill>
              <a:miter lim="800000"/>
            </a:ln>
          </cx:spPr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path path="rect">
        <a:fillToRect l="100000" t="100000"/>
      </a:path>
      <a:tileRect r="-100000" b="-100000"/>
    </a:gradFill>
    <a:ln>
      <a:solidFill>
        <a:schemeClr val="accent1">
          <a:lumMod val="50000"/>
        </a:schemeClr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17</xdr:row>
      <xdr:rowOff>99060</xdr:rowOff>
    </xdr:from>
    <xdr:to>
      <xdr:col>16</xdr:col>
      <xdr:colOff>7620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816778-BB9D-8E06-0C29-2376C5FD7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1160" y="3688080"/>
              <a:ext cx="379476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449580</xdr:colOff>
      <xdr:row>8</xdr:row>
      <xdr:rowOff>129540</xdr:rowOff>
    </xdr:from>
    <xdr:to>
      <xdr:col>13</xdr:col>
      <xdr:colOff>594360</xdr:colOff>
      <xdr:row>16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B8D106-53A1-2E20-2FFD-642A150EA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0</xdr:row>
      <xdr:rowOff>251460</xdr:rowOff>
    </xdr:from>
    <xdr:to>
      <xdr:col>17</xdr:col>
      <xdr:colOff>152400</xdr:colOff>
      <xdr:row>7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55FB63-02D8-A8B3-369C-92D64B90C4C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23CD9E-9130-46F7-ACA7-AD8D8E4AF289}" name="INCOME2" displayName="INCOME2" ref="A3:D12" totalsRowShown="0" headerRowDxfId="28" dataDxfId="27">
  <autoFilter ref="A3:D12" xr:uid="{8023CD9E-9130-46F7-ACA7-AD8D8E4AF289}"/>
  <tableColumns count="4">
    <tableColumn id="1" xr3:uid="{72179C1E-E7F2-4BA0-B1D7-27D6277EFD18}" name="Income " dataDxfId="26"/>
    <tableColumn id="2" xr3:uid="{C21771B3-9D41-4E47-A9B0-8EA298574030}" name="PERMONTH" dataDxfId="25"/>
    <tableColumn id="3" xr3:uid="{0442941B-BB65-46A0-93E2-A58BCA64C7D8}" name="PER SEMISTER" dataDxfId="24"/>
    <tableColumn id="4" xr3:uid="{D517BE0F-D6A6-49A4-BE1F-EA471BA3F165}" name="PER YEAR" dataDxfId="23">
      <calculatedColumnFormula>C4*2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217385-7CDC-4C3D-BB51-C4137759832A}" name="Table5" displayName="Table5" ref="A13:D20" totalsRowShown="0" headerRowDxfId="22" dataDxfId="20" headerRowBorderDxfId="21" tableBorderDxfId="19" totalsRowBorderDxfId="18">
  <autoFilter ref="A13:D20" xr:uid="{1A217385-7CDC-4C3D-BB51-C4137759832A}"/>
  <tableColumns count="4">
    <tableColumn id="1" xr3:uid="{CE3BA30E-F151-43FC-9039-FFF58B8B777B}" name="FIXED ENPENSES " dataDxfId="17"/>
    <tableColumn id="2" xr3:uid="{049D9AF4-238D-4141-A71C-BDB6E1589B10}" name="PERMONTH" dataDxfId="16"/>
    <tableColumn id="3" xr3:uid="{7205697B-D52A-4D2C-9CED-E24AF5E9228A}" name="PER SEMISTER" dataDxfId="15"/>
    <tableColumn id="4" xr3:uid="{128CEF33-C29E-456E-805A-36EAEB3309D2}" name="PER YEAR" dataDxfId="14">
      <calculatedColumnFormula>C14*2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9C7A0D-A327-41D5-A8CA-223AB889B2DA}" name="Table6" displayName="Table6" ref="A21:D28" totalsRowCount="1" headerRowDxfId="13" dataDxfId="11" totalsRowDxfId="9" headerRowBorderDxfId="12" tableBorderDxfId="10" totalsRowBorderDxfId="8">
  <autoFilter ref="A21:D27" xr:uid="{DE9C7A0D-A327-41D5-A8CA-223AB889B2DA}"/>
  <tableColumns count="4">
    <tableColumn id="1" xr3:uid="{A54326E3-13BB-43FD-90E5-3BC63C3639FF}" name="FLEXIBLE EXPENSES " totalsRowLabel="TOTAL EXPENSES" dataDxfId="7" totalsRowDxfId="6"/>
    <tableColumn id="2" xr3:uid="{CDFF2F39-9C2B-4A0A-94C2-58998016C246}" name="PERMONTH" totalsRowFunction="custom" dataDxfId="5" totalsRowDxfId="4">
      <totalsRowFormula>SUM(B14:B27)</totalsRowFormula>
    </tableColumn>
    <tableColumn id="3" xr3:uid="{82414B02-29FC-4677-BCE3-31F816EC371A}" name="PER SEMISTER" totalsRowFunction="custom" dataDxfId="3" totalsRowDxfId="2">
      <totalsRowFormula>SUM(C14:C27)</totalsRowFormula>
    </tableColumn>
    <tableColumn id="4" xr3:uid="{4637C8E1-EFCF-471F-8350-9E39B669BF63}" name="PER YEAR" totalsRowFunction="custom" dataDxfId="1" totalsRowDxfId="0">
      <calculatedColumnFormula>C22*2</calculatedColumnFormula>
      <totalsRowFormula>SUM(D14:D27)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CB18-2ABC-455E-819C-CFFE59969731}">
  <dimension ref="A1:AG46"/>
  <sheetViews>
    <sheetView tabSelected="1" topLeftCell="A2" workbookViewId="0">
      <selection activeCell="I9" sqref="I9"/>
    </sheetView>
  </sheetViews>
  <sheetFormatPr defaultRowHeight="14.4" x14ac:dyDescent="0.3"/>
  <cols>
    <col min="1" max="1" width="19.77734375" customWidth="1"/>
    <col min="2" max="2" width="12.77734375" customWidth="1"/>
    <col min="3" max="3" width="15" customWidth="1"/>
    <col min="4" max="4" width="11.88671875" customWidth="1"/>
    <col min="6" max="6" width="15.5546875" customWidth="1"/>
    <col min="7" max="7" width="13.88671875" bestFit="1" customWidth="1"/>
    <col min="8" max="8" width="21.6640625" customWidth="1"/>
  </cols>
  <sheetData>
    <row r="1" spans="1:33" ht="19.2" customHeigh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33" ht="5.4" customHeight="1" thickBot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33" ht="26.4" thickTop="1" thickBot="1" x14ac:dyDescent="0.5">
      <c r="A3" s="24" t="s">
        <v>0</v>
      </c>
      <c r="B3" s="24" t="s">
        <v>1</v>
      </c>
      <c r="C3" s="24" t="s">
        <v>2</v>
      </c>
      <c r="D3" s="24" t="s">
        <v>3</v>
      </c>
      <c r="E3" s="30"/>
      <c r="F3" s="1" t="s">
        <v>23</v>
      </c>
      <c r="G3" s="1"/>
      <c r="H3" s="1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33" ht="19.2" thickTop="1" thickBot="1" x14ac:dyDescent="0.4">
      <c r="A4" s="23" t="s">
        <v>4</v>
      </c>
      <c r="B4" s="23">
        <v>10</v>
      </c>
      <c r="C4" s="23">
        <v>60</v>
      </c>
      <c r="D4" s="23">
        <f t="shared" ref="D4:D10" si="0">C4*2</f>
        <v>120</v>
      </c>
      <c r="E4" s="30"/>
      <c r="F4" s="10" t="s">
        <v>25</v>
      </c>
      <c r="G4" s="10">
        <f>B11</f>
        <v>5650</v>
      </c>
      <c r="H4" s="8">
        <f>G4</f>
        <v>5650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33" ht="18.600000000000001" thickBot="1" x14ac:dyDescent="0.4">
      <c r="A5" s="23" t="s">
        <v>5</v>
      </c>
      <c r="B5" s="23">
        <v>100</v>
      </c>
      <c r="C5" s="23">
        <v>600</v>
      </c>
      <c r="D5" s="23">
        <f t="shared" si="0"/>
        <v>1200</v>
      </c>
      <c r="E5" s="30"/>
      <c r="F5" s="11" t="s">
        <v>26</v>
      </c>
      <c r="G5" s="10">
        <f>Table6[[#Totals],[PERMONTH]]</f>
        <v>3255</v>
      </c>
      <c r="H5" s="8">
        <f>G5</f>
        <v>3255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1:33" ht="18.600000000000001" thickBot="1" x14ac:dyDescent="0.4">
      <c r="A6" s="23" t="s">
        <v>6</v>
      </c>
      <c r="B6" s="23">
        <v>2000</v>
      </c>
      <c r="C6" s="23">
        <v>6555</v>
      </c>
      <c r="D6" s="23">
        <f t="shared" si="0"/>
        <v>13110</v>
      </c>
      <c r="E6" s="30"/>
      <c r="F6" s="11" t="s">
        <v>27</v>
      </c>
      <c r="G6" s="10">
        <f>G4-G5</f>
        <v>2395</v>
      </c>
      <c r="H6" s="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33" ht="18.600000000000001" thickBot="1" x14ac:dyDescent="0.4">
      <c r="A7" s="23" t="s">
        <v>7</v>
      </c>
      <c r="B7" s="23">
        <v>500</v>
      </c>
      <c r="C7" s="23">
        <v>3000</v>
      </c>
      <c r="D7" s="23">
        <f t="shared" si="0"/>
        <v>6000</v>
      </c>
      <c r="E7" s="30"/>
      <c r="F7" s="11" t="str">
        <f>F15</f>
        <v>PERCENTAGE</v>
      </c>
      <c r="G7" s="12">
        <f>G6/G4</f>
        <v>0.42389380530973453</v>
      </c>
      <c r="H7" s="9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 spans="1:33" x14ac:dyDescent="0.3">
      <c r="A8" s="23" t="s">
        <v>8</v>
      </c>
      <c r="B8" s="23">
        <v>1500</v>
      </c>
      <c r="C8" s="23">
        <v>10000</v>
      </c>
      <c r="D8" s="23">
        <f t="shared" si="0"/>
        <v>20000</v>
      </c>
      <c r="E8" s="30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1:33" x14ac:dyDescent="0.3">
      <c r="A9" s="23" t="s">
        <v>9</v>
      </c>
      <c r="B9" s="23">
        <v>1500</v>
      </c>
      <c r="C9" s="23">
        <v>16000</v>
      </c>
      <c r="D9" s="23">
        <f t="shared" si="0"/>
        <v>32000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33" ht="15" thickBot="1" x14ac:dyDescent="0.35">
      <c r="A10" s="23" t="s">
        <v>10</v>
      </c>
      <c r="B10" s="23">
        <v>40</v>
      </c>
      <c r="C10" s="23">
        <v>300</v>
      </c>
      <c r="D10" s="23">
        <f t="shared" si="0"/>
        <v>600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33" s="3" customFormat="1" ht="19.2" customHeight="1" thickTop="1" thickBot="1" x14ac:dyDescent="0.4">
      <c r="A11" s="23" t="s">
        <v>31</v>
      </c>
      <c r="B11" s="23">
        <f>SUM(B4:B10)</f>
        <v>5650</v>
      </c>
      <c r="C11" s="23">
        <f>SUM(C4:C10)</f>
        <v>36515</v>
      </c>
      <c r="D11" s="23">
        <f>SUM(D4:D10)</f>
        <v>73030</v>
      </c>
      <c r="E11" s="30"/>
      <c r="F11" s="5" t="s">
        <v>2</v>
      </c>
      <c r="G11" s="5"/>
      <c r="H11" s="2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33" ht="15" customHeight="1" thickTop="1" thickBot="1" x14ac:dyDescent="0.35">
      <c r="A12" s="23"/>
      <c r="B12" s="23"/>
      <c r="C12" s="23"/>
      <c r="D12" s="23"/>
      <c r="E12" s="30"/>
      <c r="F12" s="13" t="str">
        <f>F4</f>
        <v>BUDJECT</v>
      </c>
      <c r="G12" s="13">
        <f>C11</f>
        <v>36515</v>
      </c>
      <c r="H12" s="6">
        <f>G12</f>
        <v>36515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1:33" ht="15" customHeight="1" thickTop="1" thickBot="1" x14ac:dyDescent="0.35">
      <c r="A13" s="28" t="s">
        <v>29</v>
      </c>
      <c r="B13" s="28" t="s">
        <v>1</v>
      </c>
      <c r="C13" s="28" t="s">
        <v>2</v>
      </c>
      <c r="D13" s="28" t="s">
        <v>3</v>
      </c>
      <c r="E13" s="30"/>
      <c r="F13" s="14" t="str">
        <f>F5</f>
        <v>ACTUAL</v>
      </c>
      <c r="G13" s="13">
        <f>Table6[[#Totals],[PER SEMISTER]]</f>
        <v>18760</v>
      </c>
      <c r="H13" s="6">
        <f>G13</f>
        <v>18760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1:33" ht="16.8" thickTop="1" thickBot="1" x14ac:dyDescent="0.35">
      <c r="A14" s="25" t="s">
        <v>11</v>
      </c>
      <c r="B14" s="25">
        <v>5</v>
      </c>
      <c r="C14" s="25">
        <v>60</v>
      </c>
      <c r="D14" s="25">
        <f>C14*2</f>
        <v>120</v>
      </c>
      <c r="E14" s="30"/>
      <c r="F14" s="14" t="str">
        <f>F6</f>
        <v>VARIENCE</v>
      </c>
      <c r="G14" s="13">
        <f>G12-G13</f>
        <v>17755</v>
      </c>
      <c r="H14" s="7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1:33" ht="16.8" thickTop="1" thickBot="1" x14ac:dyDescent="0.35">
      <c r="A15" s="26" t="s">
        <v>12</v>
      </c>
      <c r="B15" s="26">
        <v>150</v>
      </c>
      <c r="C15" s="26">
        <v>750</v>
      </c>
      <c r="D15" s="26">
        <f t="shared" ref="D15:D19" si="1">C15*2</f>
        <v>1500</v>
      </c>
      <c r="E15" s="30"/>
      <c r="F15" s="14" t="s">
        <v>28</v>
      </c>
      <c r="G15" s="15">
        <f>G14/G12</f>
        <v>0.48623853211009177</v>
      </c>
      <c r="H15" s="7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1:33" ht="15" thickTop="1" x14ac:dyDescent="0.3">
      <c r="A16" s="25" t="s">
        <v>13</v>
      </c>
      <c r="B16" s="25">
        <v>100</v>
      </c>
      <c r="C16" s="25">
        <v>600</v>
      </c>
      <c r="D16" s="25">
        <f t="shared" si="1"/>
        <v>1200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pans="1:22" ht="15" thickBot="1" x14ac:dyDescent="0.35">
      <c r="A17" s="26" t="s">
        <v>14</v>
      </c>
      <c r="B17" s="26">
        <v>500</v>
      </c>
      <c r="C17" s="26">
        <v>3000</v>
      </c>
      <c r="D17" s="26">
        <f t="shared" si="1"/>
        <v>6000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22" ht="15.6" customHeight="1" thickTop="1" thickBot="1" x14ac:dyDescent="0.4">
      <c r="A18" s="25" t="s">
        <v>15</v>
      </c>
      <c r="B18" s="25">
        <v>600</v>
      </c>
      <c r="C18" s="25">
        <v>3000</v>
      </c>
      <c r="D18" s="25">
        <f t="shared" si="1"/>
        <v>6000</v>
      </c>
      <c r="E18" s="30"/>
      <c r="F18" s="21" t="s">
        <v>3</v>
      </c>
      <c r="G18" s="22"/>
      <c r="H18" s="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1:22" ht="18.600000000000001" customHeight="1" thickTop="1" thickBot="1" x14ac:dyDescent="0.4">
      <c r="A19" s="4" t="s">
        <v>16</v>
      </c>
      <c r="B19" s="4">
        <v>50</v>
      </c>
      <c r="C19" s="4">
        <v>250</v>
      </c>
      <c r="D19" s="4">
        <f t="shared" si="1"/>
        <v>500</v>
      </c>
      <c r="E19" s="30"/>
      <c r="F19" s="18" t="str">
        <f>F12</f>
        <v>BUDJECT</v>
      </c>
      <c r="G19" s="18">
        <f>D11</f>
        <v>73030</v>
      </c>
      <c r="H19" s="16">
        <f>G19</f>
        <v>73030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1:22" ht="14.4" customHeight="1" thickTop="1" thickBot="1" x14ac:dyDescent="0.45">
      <c r="A20" s="27"/>
      <c r="B20" s="4"/>
      <c r="C20" s="4"/>
      <c r="D20" s="4"/>
      <c r="E20" s="30"/>
      <c r="F20" s="19" t="str">
        <f>F13</f>
        <v>ACTUAL</v>
      </c>
      <c r="G20" s="18">
        <f>Table6[[#Totals],[PER YEAR]]</f>
        <v>48320</v>
      </c>
      <c r="H20" s="16">
        <f>G20</f>
        <v>48320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pans="1:22" ht="19.2" thickTop="1" thickBot="1" x14ac:dyDescent="0.4">
      <c r="A21" s="29" t="s">
        <v>30</v>
      </c>
      <c r="B21" s="29" t="s">
        <v>1</v>
      </c>
      <c r="C21" s="29" t="s">
        <v>2</v>
      </c>
      <c r="D21" s="29" t="s">
        <v>3</v>
      </c>
      <c r="E21" s="30"/>
      <c r="F21" s="19" t="str">
        <f>F14</f>
        <v>VARIENCE</v>
      </c>
      <c r="G21" s="18">
        <f>G19-G20</f>
        <v>24710</v>
      </c>
      <c r="H21" s="1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</row>
    <row r="22" spans="1:22" ht="19.2" thickTop="1" thickBot="1" x14ac:dyDescent="0.4">
      <c r="A22" s="25" t="s">
        <v>17</v>
      </c>
      <c r="B22" s="25">
        <v>200</v>
      </c>
      <c r="C22" s="25">
        <v>1200</v>
      </c>
      <c r="D22" s="25">
        <f>C22*2</f>
        <v>2400</v>
      </c>
      <c r="E22" s="30"/>
      <c r="F22" s="19" t="str">
        <f>F15</f>
        <v>PERCENTAGE</v>
      </c>
      <c r="G22" s="20">
        <f>G21/G19</f>
        <v>0.3383541010543612</v>
      </c>
      <c r="H22" s="17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</row>
    <row r="23" spans="1:22" ht="15" thickTop="1" x14ac:dyDescent="0.3">
      <c r="A23" s="26" t="s">
        <v>18</v>
      </c>
      <c r="B23" s="26">
        <v>100</v>
      </c>
      <c r="C23" s="26">
        <v>600</v>
      </c>
      <c r="D23" s="26">
        <v>12000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1:22" x14ac:dyDescent="0.3">
      <c r="A24" s="25" t="s">
        <v>19</v>
      </c>
      <c r="B24" s="25">
        <v>400</v>
      </c>
      <c r="C24" s="25">
        <v>2000</v>
      </c>
      <c r="D24" s="25">
        <f t="shared" ref="D24:D27" si="2">C24*2</f>
        <v>4000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</row>
    <row r="25" spans="1:22" x14ac:dyDescent="0.3">
      <c r="A25" s="26" t="s">
        <v>20</v>
      </c>
      <c r="B25" s="26">
        <v>450</v>
      </c>
      <c r="C25" s="26">
        <v>3000</v>
      </c>
      <c r="D25" s="26">
        <f t="shared" si="2"/>
        <v>6000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1:22" x14ac:dyDescent="0.3">
      <c r="A26" s="25" t="s">
        <v>21</v>
      </c>
      <c r="B26" s="25">
        <v>400</v>
      </c>
      <c r="C26" s="25">
        <v>2500</v>
      </c>
      <c r="D26" s="25">
        <f t="shared" si="2"/>
        <v>5000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spans="1:22" x14ac:dyDescent="0.3">
      <c r="A27" s="4" t="s">
        <v>22</v>
      </c>
      <c r="B27" s="4">
        <v>300</v>
      </c>
      <c r="C27" s="4">
        <v>1800</v>
      </c>
      <c r="D27" s="4">
        <f t="shared" si="2"/>
        <v>3600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1:22" x14ac:dyDescent="0.3">
      <c r="A28" s="4" t="s">
        <v>24</v>
      </c>
      <c r="B28" s="4">
        <f>SUM(B14:B27)</f>
        <v>3255</v>
      </c>
      <c r="C28" s="4">
        <f>SUM(C14:C27)</f>
        <v>18760</v>
      </c>
      <c r="D28" s="4">
        <f>SUM(D14:D27)</f>
        <v>48320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1:22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</sheetData>
  <conditionalFormatting sqref="H4:H5">
    <cfRule type="dataBar" priority="4">
      <dataBar showValue="0">
        <cfvo type="min"/>
        <cfvo type="max"/>
        <color theme="1" tint="4.9989318521683403E-2"/>
      </dataBar>
      <extLst>
        <ext xmlns:x14="http://schemas.microsoft.com/office/spreadsheetml/2009/9/main" uri="{B025F937-C7B1-47D3-B67F-A62EFF666E3E}">
          <x14:id>{0662BD30-AB27-4783-9104-5C9DD281030F}</x14:id>
        </ext>
      </extLst>
    </cfRule>
  </conditionalFormatting>
  <conditionalFormatting sqref="H12:H13">
    <cfRule type="dataBar" priority="2">
      <dataBar showValue="0">
        <cfvo type="min"/>
        <cfvo type="max"/>
        <color theme="1" tint="4.9989318521683403E-2"/>
      </dataBar>
      <extLst>
        <ext xmlns:x14="http://schemas.microsoft.com/office/spreadsheetml/2009/9/main" uri="{B025F937-C7B1-47D3-B67F-A62EFF666E3E}">
          <x14:id>{4A2BEB32-AFEA-43B8-B1FF-4A87CACC612A}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{D612CB50-60AB-4FA6-9847-93E069A01298}</x14:id>
        </ext>
      </extLst>
    </cfRule>
  </conditionalFormatting>
  <conditionalFormatting sqref="H19:H20">
    <cfRule type="dataBar" priority="1">
      <dataBar showValue="0">
        <cfvo type="min"/>
        <cfvo type="max"/>
        <color theme="1" tint="4.9989318521683403E-2"/>
      </dataBar>
      <extLst>
        <ext xmlns:x14="http://schemas.microsoft.com/office/spreadsheetml/2009/9/main" uri="{B025F937-C7B1-47D3-B67F-A62EFF666E3E}">
          <x14:id>{DE724A6E-35DA-488F-AC39-B049E4CAB186}</x14:id>
        </ext>
      </extLst>
    </cfRule>
  </conditionalFormatting>
  <pageMargins left="0.25" right="0.25" top="0.75" bottom="0.75" header="0.3" footer="0.3"/>
  <pageSetup paperSize="10" orientation="portrait" r:id="rId1"/>
  <headerFooter>
    <oddHeader>&amp;L&amp;G</oddHeader>
  </headerFooter>
  <drawing r:id="rId2"/>
  <legacyDrawingHF r:id="rId3"/>
  <picture r:id="rId4"/>
  <tableParts count="3"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62BD30-AB27-4783-9104-5C9DD2810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A2BEB32-AFEA-43B8-B1FF-4A87CACC6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12CB50-60AB-4FA6-9847-93E069A01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H12:H13</xm:sqref>
        </x14:conditionalFormatting>
        <x14:conditionalFormatting xmlns:xm="http://schemas.microsoft.com/office/excel/2006/main">
          <x14:cfRule type="dataBar" id="{DE724A6E-35DA-488F-AC39-B049E4CAB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91939</dc:creator>
  <cp:lastModifiedBy>91939</cp:lastModifiedBy>
  <cp:lastPrinted>2023-03-27T07:00:43Z</cp:lastPrinted>
  <dcterms:created xsi:type="dcterms:W3CDTF">2023-03-26T04:24:59Z</dcterms:created>
  <dcterms:modified xsi:type="dcterms:W3CDTF">2023-03-27T12:04:17Z</dcterms:modified>
</cp:coreProperties>
</file>