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3"/>
  <workbookPr/>
  <mc:AlternateContent xmlns:mc="http://schemas.openxmlformats.org/markup-compatibility/2006">
    <mc:Choice Requires="x15">
      <x15ac:absPath xmlns:x15ac="http://schemas.microsoft.com/office/spreadsheetml/2010/11/ac" url="C:\Users\E859358\Santander Office 365\Capital Tools - CPR - General\19. Migração Cloud\02. BAHIA - Âmbito Reporting Hub\"/>
    </mc:Choice>
  </mc:AlternateContent>
  <xr:revisionPtr revIDLastSave="151" documentId="11_262C8ED3E0ADDC52D13E82DB85DE6EE528146C4D" xr6:coauthVersionLast="47" xr6:coauthVersionMax="47" xr10:uidLastSave="{5AAC0241-75D7-4811-904E-D2B5F057FB8D}"/>
  <bookViews>
    <workbookView xWindow="0" yWindow="0" windowWidth="28800" windowHeight="11400" xr2:uid="{00000000-000D-0000-FFFF-FFFF00000000}"/>
  </bookViews>
  <sheets>
    <sheet name="Dependências (WL RH)" sheetId="4" r:id="rId1"/>
    <sheet name="Dependências (WL Timestamp)" sheetId="2" r:id="rId2"/>
    <sheet name="Ingestas temporárias" sheetId="3" r:id="rId3"/>
  </sheets>
  <definedNames>
    <definedName name="_xlnm._FilterDatabase" localSheetId="0" hidden="1">'Dependências (WL RH)'!$B$2:$L$33</definedName>
    <definedName name="_xlnm._FilterDatabase" localSheetId="1" hidden="1">'Dependências (WL Timestamp)'!$B$2:$L$207</definedName>
    <definedName name="_xlnm._FilterDatabase" localSheetId="2" hidden="1">'Ingestas temporárias'!$E$1:$E$1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4" l="1"/>
  <c r="J45" i="4" s="1"/>
  <c r="G45" i="4"/>
  <c r="H45" i="4" s="1"/>
  <c r="I44" i="4"/>
  <c r="J44" i="4" s="1"/>
  <c r="G44" i="4"/>
  <c r="H44" i="4" s="1"/>
  <c r="I43" i="4"/>
  <c r="J43" i="4" s="1"/>
  <c r="G43" i="4"/>
  <c r="H43" i="4" s="1"/>
  <c r="I42" i="4"/>
  <c r="J42" i="4" s="1"/>
  <c r="G42" i="4"/>
  <c r="H42" i="4" s="1"/>
  <c r="I41" i="4"/>
  <c r="J41" i="4" s="1"/>
  <c r="G41" i="4"/>
  <c r="H41" i="4" s="1"/>
  <c r="I40" i="4"/>
  <c r="J40" i="4" s="1"/>
  <c r="G40" i="4"/>
  <c r="H40" i="4" s="1"/>
  <c r="I39" i="4"/>
  <c r="J39" i="4" s="1"/>
  <c r="G39" i="4"/>
  <c r="H39" i="4" s="1"/>
  <c r="I38" i="4"/>
  <c r="J38" i="4" s="1"/>
  <c r="G38" i="4"/>
  <c r="H38" i="4" s="1"/>
  <c r="I37" i="4"/>
  <c r="J37" i="4" s="1"/>
  <c r="G37" i="4"/>
  <c r="H37" i="4" s="1"/>
  <c r="I36" i="4"/>
  <c r="J36" i="4" s="1"/>
  <c r="G36" i="4"/>
  <c r="H36" i="4" s="1"/>
  <c r="G35" i="4"/>
  <c r="H35" i="4" s="1"/>
  <c r="F35" i="4"/>
  <c r="I35" i="4" s="1"/>
  <c r="J35" i="4" s="1"/>
  <c r="F34" i="4"/>
  <c r="F47" i="4"/>
  <c r="F46" i="4"/>
  <c r="F33" i="4"/>
  <c r="F32" i="4"/>
  <c r="F31" i="4"/>
  <c r="F30" i="4"/>
  <c r="F28" i="4"/>
  <c r="F27" i="4"/>
  <c r="F26" i="4"/>
  <c r="F13" i="4"/>
  <c r="F3" i="4"/>
  <c r="K34" i="4" s="1"/>
  <c r="K32" i="4" l="1"/>
  <c r="K26" i="4"/>
  <c r="K3" i="4"/>
  <c r="K28" i="4"/>
  <c r="K30" i="4"/>
  <c r="K13" i="4"/>
  <c r="G93" i="2"/>
  <c r="H93" i="2" s="1"/>
  <c r="F93" i="2"/>
  <c r="I93" i="2" s="1"/>
  <c r="J93" i="2" s="1"/>
  <c r="G92" i="2"/>
  <c r="H92" i="2" s="1"/>
  <c r="F92" i="2"/>
  <c r="I92" i="2" s="1"/>
  <c r="J92" i="2" s="1"/>
  <c r="G91" i="2"/>
  <c r="H91" i="2" s="1"/>
  <c r="F91" i="2"/>
  <c r="I91" i="2" s="1"/>
  <c r="J91" i="2" s="1"/>
  <c r="G90" i="2"/>
  <c r="H90" i="2" s="1"/>
  <c r="F90" i="2"/>
  <c r="I90" i="2" s="1"/>
  <c r="J90" i="2" s="1"/>
  <c r="B30" i="3" l="1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F209" i="2"/>
  <c r="F208" i="2"/>
  <c r="F207" i="2"/>
  <c r="G206" i="2"/>
  <c r="H206" i="2" s="1"/>
  <c r="F206" i="2"/>
  <c r="I206" i="2" s="1"/>
  <c r="J206" i="2" s="1"/>
  <c r="F205" i="2"/>
  <c r="F204" i="2"/>
  <c r="F203" i="2"/>
  <c r="G202" i="2"/>
  <c r="H202" i="2" s="1"/>
  <c r="F202" i="2"/>
  <c r="I202" i="2" s="1"/>
  <c r="J202" i="2" s="1"/>
  <c r="F201" i="2"/>
  <c r="F200" i="2"/>
  <c r="G199" i="2"/>
  <c r="H199" i="2" s="1"/>
  <c r="F199" i="2"/>
  <c r="I199" i="2" s="1"/>
  <c r="J199" i="2" s="1"/>
  <c r="G198" i="2"/>
  <c r="H198" i="2" s="1"/>
  <c r="F198" i="2"/>
  <c r="I198" i="2" s="1"/>
  <c r="J198" i="2" s="1"/>
  <c r="G197" i="2"/>
  <c r="H197" i="2" s="1"/>
  <c r="F197" i="2"/>
  <c r="I197" i="2" s="1"/>
  <c r="J197" i="2" s="1"/>
  <c r="G196" i="2"/>
  <c r="H196" i="2" s="1"/>
  <c r="F196" i="2"/>
  <c r="I196" i="2" s="1"/>
  <c r="J196" i="2" s="1"/>
  <c r="F195" i="2"/>
  <c r="F194" i="2"/>
  <c r="F193" i="2"/>
  <c r="G191" i="2"/>
  <c r="H191" i="2" s="1"/>
  <c r="F191" i="2"/>
  <c r="I191" i="2" s="1"/>
  <c r="J191" i="2" s="1"/>
  <c r="G190" i="2"/>
  <c r="H190" i="2" s="1"/>
  <c r="F190" i="2"/>
  <c r="I190" i="2" s="1"/>
  <c r="J190" i="2" s="1"/>
  <c r="G189" i="2"/>
  <c r="H189" i="2" s="1"/>
  <c r="F189" i="2"/>
  <c r="I189" i="2" s="1"/>
  <c r="J189" i="2" s="1"/>
  <c r="F188" i="2"/>
  <c r="G186" i="2"/>
  <c r="H186" i="2" s="1"/>
  <c r="F186" i="2"/>
  <c r="I186" i="2" s="1"/>
  <c r="J186" i="2" s="1"/>
  <c r="F185" i="2"/>
  <c r="F184" i="2"/>
  <c r="F183" i="2"/>
  <c r="F182" i="2"/>
  <c r="G181" i="2"/>
  <c r="H181" i="2" s="1"/>
  <c r="F181" i="2"/>
  <c r="I181" i="2" s="1"/>
  <c r="J181" i="2" s="1"/>
  <c r="G180" i="2"/>
  <c r="H180" i="2" s="1"/>
  <c r="F180" i="2"/>
  <c r="I180" i="2" s="1"/>
  <c r="J180" i="2" s="1"/>
  <c r="G179" i="2"/>
  <c r="H179" i="2" s="1"/>
  <c r="F179" i="2"/>
  <c r="I179" i="2" s="1"/>
  <c r="J179" i="2" s="1"/>
  <c r="G178" i="2"/>
  <c r="H178" i="2" s="1"/>
  <c r="F178" i="2"/>
  <c r="I178" i="2" s="1"/>
  <c r="J178" i="2" s="1"/>
  <c r="G177" i="2"/>
  <c r="H177" i="2" s="1"/>
  <c r="F177" i="2"/>
  <c r="I177" i="2" s="1"/>
  <c r="J177" i="2" s="1"/>
  <c r="G176" i="2"/>
  <c r="H176" i="2" s="1"/>
  <c r="F176" i="2"/>
  <c r="I176" i="2" s="1"/>
  <c r="J176" i="2" s="1"/>
  <c r="G175" i="2"/>
  <c r="H175" i="2" s="1"/>
  <c r="F175" i="2"/>
  <c r="I175" i="2" s="1"/>
  <c r="J175" i="2" s="1"/>
  <c r="G174" i="2"/>
  <c r="H174" i="2" s="1"/>
  <c r="F174" i="2"/>
  <c r="I174" i="2" s="1"/>
  <c r="J174" i="2" s="1"/>
  <c r="F173" i="2"/>
  <c r="F172" i="2"/>
  <c r="I171" i="2"/>
  <c r="J171" i="2" s="1"/>
  <c r="G171" i="2"/>
  <c r="H171" i="2" s="1"/>
  <c r="I170" i="2"/>
  <c r="J170" i="2" s="1"/>
  <c r="G170" i="2"/>
  <c r="H170" i="2" s="1"/>
  <c r="I169" i="2"/>
  <c r="J169" i="2" s="1"/>
  <c r="G169" i="2"/>
  <c r="H169" i="2" s="1"/>
  <c r="I168" i="2"/>
  <c r="J168" i="2" s="1"/>
  <c r="G168" i="2"/>
  <c r="H168" i="2" s="1"/>
  <c r="I167" i="2"/>
  <c r="J167" i="2" s="1"/>
  <c r="G167" i="2"/>
  <c r="H167" i="2" s="1"/>
  <c r="I166" i="2"/>
  <c r="J166" i="2" s="1"/>
  <c r="G166" i="2"/>
  <c r="H166" i="2" s="1"/>
  <c r="I165" i="2"/>
  <c r="J165" i="2" s="1"/>
  <c r="G165" i="2"/>
  <c r="H165" i="2" s="1"/>
  <c r="I164" i="2"/>
  <c r="J164" i="2" s="1"/>
  <c r="G164" i="2"/>
  <c r="H164" i="2" s="1"/>
  <c r="I163" i="2"/>
  <c r="J163" i="2" s="1"/>
  <c r="G163" i="2"/>
  <c r="H163" i="2" s="1"/>
  <c r="I162" i="2"/>
  <c r="J162" i="2" s="1"/>
  <c r="G162" i="2"/>
  <c r="H162" i="2" s="1"/>
  <c r="G161" i="2"/>
  <c r="H161" i="2" s="1"/>
  <c r="F161" i="2"/>
  <c r="I161" i="2" s="1"/>
  <c r="J161" i="2" s="1"/>
  <c r="F160" i="2"/>
  <c r="F159" i="2"/>
  <c r="G158" i="2"/>
  <c r="H158" i="2" s="1"/>
  <c r="F158" i="2"/>
  <c r="I158" i="2" s="1"/>
  <c r="J158" i="2" s="1"/>
  <c r="G157" i="2"/>
  <c r="H157" i="2" s="1"/>
  <c r="F157" i="2"/>
  <c r="I157" i="2" s="1"/>
  <c r="J157" i="2" s="1"/>
  <c r="F156" i="2"/>
  <c r="F155" i="2"/>
  <c r="G154" i="2"/>
  <c r="H154" i="2" s="1"/>
  <c r="F154" i="2"/>
  <c r="I154" i="2" s="1"/>
  <c r="J154" i="2" s="1"/>
  <c r="G153" i="2"/>
  <c r="H153" i="2" s="1"/>
  <c r="F153" i="2"/>
  <c r="I153" i="2" s="1"/>
  <c r="J153" i="2" s="1"/>
  <c r="F152" i="2"/>
  <c r="F151" i="2"/>
  <c r="G150" i="2"/>
  <c r="H150" i="2" s="1"/>
  <c r="F150" i="2"/>
  <c r="I150" i="2" s="1"/>
  <c r="J150" i="2" s="1"/>
  <c r="G149" i="2"/>
  <c r="H149" i="2" s="1"/>
  <c r="F149" i="2"/>
  <c r="I149" i="2" s="1"/>
  <c r="J149" i="2" s="1"/>
  <c r="G148" i="2"/>
  <c r="H148" i="2" s="1"/>
  <c r="F148" i="2"/>
  <c r="I148" i="2" s="1"/>
  <c r="J148" i="2" s="1"/>
  <c r="F147" i="2"/>
  <c r="F146" i="2"/>
  <c r="G145" i="2"/>
  <c r="H145" i="2" s="1"/>
  <c r="F145" i="2"/>
  <c r="I145" i="2" s="1"/>
  <c r="J145" i="2" s="1"/>
  <c r="G142" i="2"/>
  <c r="H142" i="2" s="1"/>
  <c r="F142" i="2"/>
  <c r="I142" i="2" s="1"/>
  <c r="J142" i="2" s="1"/>
  <c r="G141" i="2"/>
  <c r="H141" i="2" s="1"/>
  <c r="F141" i="2"/>
  <c r="I141" i="2" s="1"/>
  <c r="J141" i="2" s="1"/>
  <c r="G140" i="2"/>
  <c r="H140" i="2" s="1"/>
  <c r="F140" i="2"/>
  <c r="I140" i="2" s="1"/>
  <c r="J140" i="2" s="1"/>
  <c r="G139" i="2"/>
  <c r="H139" i="2" s="1"/>
  <c r="F139" i="2"/>
  <c r="I139" i="2" s="1"/>
  <c r="J139" i="2" s="1"/>
  <c r="G138" i="2"/>
  <c r="H138" i="2" s="1"/>
  <c r="F138" i="2"/>
  <c r="I138" i="2" s="1"/>
  <c r="J138" i="2" s="1"/>
  <c r="G137" i="2"/>
  <c r="H137" i="2" s="1"/>
  <c r="F137" i="2"/>
  <c r="I137" i="2" s="1"/>
  <c r="J137" i="2" s="1"/>
  <c r="G136" i="2"/>
  <c r="H136" i="2" s="1"/>
  <c r="F136" i="2"/>
  <c r="I136" i="2" s="1"/>
  <c r="J136" i="2" s="1"/>
  <c r="F135" i="2"/>
  <c r="F134" i="2"/>
  <c r="G133" i="2"/>
  <c r="H133" i="2" s="1"/>
  <c r="F133" i="2"/>
  <c r="I133" i="2" s="1"/>
  <c r="J133" i="2" s="1"/>
  <c r="G132" i="2"/>
  <c r="H132" i="2" s="1"/>
  <c r="F132" i="2"/>
  <c r="I132" i="2" s="1"/>
  <c r="J132" i="2" s="1"/>
  <c r="G131" i="2"/>
  <c r="H131" i="2" s="1"/>
  <c r="F131" i="2"/>
  <c r="I131" i="2" s="1"/>
  <c r="J131" i="2" s="1"/>
  <c r="G130" i="2"/>
  <c r="H130" i="2" s="1"/>
  <c r="F130" i="2"/>
  <c r="I130" i="2" s="1"/>
  <c r="J130" i="2" s="1"/>
  <c r="G129" i="2"/>
  <c r="H129" i="2" s="1"/>
  <c r="F129" i="2"/>
  <c r="I129" i="2" s="1"/>
  <c r="J129" i="2" s="1"/>
  <c r="G128" i="2"/>
  <c r="H128" i="2" s="1"/>
  <c r="F128" i="2"/>
  <c r="I128" i="2" s="1"/>
  <c r="J128" i="2" s="1"/>
  <c r="G127" i="2"/>
  <c r="H127" i="2" s="1"/>
  <c r="F127" i="2"/>
  <c r="I127" i="2" s="1"/>
  <c r="J127" i="2" s="1"/>
  <c r="F126" i="2"/>
  <c r="F125" i="2"/>
  <c r="G124" i="2"/>
  <c r="H124" i="2" s="1"/>
  <c r="F124" i="2"/>
  <c r="I124" i="2" s="1"/>
  <c r="J124" i="2" s="1"/>
  <c r="G123" i="2"/>
  <c r="H123" i="2" s="1"/>
  <c r="F123" i="2"/>
  <c r="I123" i="2" s="1"/>
  <c r="J123" i="2" s="1"/>
  <c r="F122" i="2"/>
  <c r="F121" i="2"/>
  <c r="G120" i="2"/>
  <c r="H120" i="2" s="1"/>
  <c r="F120" i="2"/>
  <c r="I120" i="2" s="1"/>
  <c r="J120" i="2" s="1"/>
  <c r="G119" i="2"/>
  <c r="H119" i="2" s="1"/>
  <c r="F119" i="2"/>
  <c r="I119" i="2" s="1"/>
  <c r="J119" i="2" s="1"/>
  <c r="G118" i="2"/>
  <c r="H118" i="2" s="1"/>
  <c r="F118" i="2"/>
  <c r="I118" i="2" s="1"/>
  <c r="J118" i="2" s="1"/>
  <c r="F117" i="2"/>
  <c r="F116" i="2"/>
  <c r="G115" i="2"/>
  <c r="H115" i="2" s="1"/>
  <c r="F115" i="2"/>
  <c r="I115" i="2" s="1"/>
  <c r="J115" i="2" s="1"/>
  <c r="G114" i="2"/>
  <c r="H114" i="2" s="1"/>
  <c r="F114" i="2"/>
  <c r="I114" i="2" s="1"/>
  <c r="J114" i="2" s="1"/>
  <c r="G113" i="2"/>
  <c r="H113" i="2" s="1"/>
  <c r="F113" i="2"/>
  <c r="I113" i="2" s="1"/>
  <c r="J113" i="2" s="1"/>
  <c r="F112" i="2"/>
  <c r="F111" i="2"/>
  <c r="G110" i="2"/>
  <c r="H110" i="2" s="1"/>
  <c r="F110" i="2"/>
  <c r="I110" i="2" s="1"/>
  <c r="J110" i="2" s="1"/>
  <c r="G109" i="2"/>
  <c r="H109" i="2" s="1"/>
  <c r="F109" i="2"/>
  <c r="I109" i="2" s="1"/>
  <c r="J109" i="2" s="1"/>
  <c r="G108" i="2"/>
  <c r="H108" i="2" s="1"/>
  <c r="F108" i="2"/>
  <c r="I108" i="2" s="1"/>
  <c r="J108" i="2" s="1"/>
  <c r="F107" i="2"/>
  <c r="F106" i="2"/>
  <c r="G105" i="2"/>
  <c r="H105" i="2" s="1"/>
  <c r="F105" i="2"/>
  <c r="I105" i="2" s="1"/>
  <c r="J105" i="2" s="1"/>
  <c r="G104" i="2"/>
  <c r="H104" i="2" s="1"/>
  <c r="F104" i="2"/>
  <c r="I104" i="2" s="1"/>
  <c r="J104" i="2" s="1"/>
  <c r="G103" i="2"/>
  <c r="H103" i="2" s="1"/>
  <c r="F103" i="2"/>
  <c r="I103" i="2" s="1"/>
  <c r="J103" i="2" s="1"/>
  <c r="F102" i="2"/>
  <c r="F101" i="2"/>
  <c r="G100" i="2"/>
  <c r="H100" i="2" s="1"/>
  <c r="F100" i="2"/>
  <c r="I100" i="2" s="1"/>
  <c r="J100" i="2" s="1"/>
  <c r="G99" i="2"/>
  <c r="H99" i="2" s="1"/>
  <c r="F99" i="2"/>
  <c r="I99" i="2" s="1"/>
  <c r="J99" i="2" s="1"/>
  <c r="F98" i="2"/>
  <c r="F97" i="2"/>
  <c r="G96" i="2"/>
  <c r="H96" i="2" s="1"/>
  <c r="F96" i="2"/>
  <c r="I96" i="2" s="1"/>
  <c r="J96" i="2" s="1"/>
  <c r="F95" i="2"/>
  <c r="F94" i="2"/>
  <c r="G89" i="2"/>
  <c r="H89" i="2" s="1"/>
  <c r="F89" i="2"/>
  <c r="I89" i="2" s="1"/>
  <c r="J89" i="2" s="1"/>
  <c r="G88" i="2"/>
  <c r="H88" i="2" s="1"/>
  <c r="F88" i="2"/>
  <c r="I88" i="2" s="1"/>
  <c r="J88" i="2" s="1"/>
  <c r="F87" i="2"/>
  <c r="F86" i="2"/>
  <c r="F85" i="2"/>
  <c r="F84" i="2"/>
  <c r="G83" i="2"/>
  <c r="H83" i="2" s="1"/>
  <c r="F83" i="2"/>
  <c r="I83" i="2" s="1"/>
  <c r="J83" i="2" s="1"/>
  <c r="F82" i="2"/>
  <c r="F81" i="2"/>
  <c r="F80" i="2"/>
  <c r="F79" i="2"/>
  <c r="F78" i="2"/>
  <c r="F77" i="2"/>
  <c r="G76" i="2"/>
  <c r="H76" i="2" s="1"/>
  <c r="F76" i="2"/>
  <c r="I76" i="2" s="1"/>
  <c r="J76" i="2" s="1"/>
  <c r="G75" i="2"/>
  <c r="H75" i="2" s="1"/>
  <c r="F75" i="2"/>
  <c r="I75" i="2" s="1"/>
  <c r="J75" i="2" s="1"/>
  <c r="G74" i="2"/>
  <c r="H74" i="2" s="1"/>
  <c r="F74" i="2"/>
  <c r="I74" i="2" s="1"/>
  <c r="J74" i="2" s="1"/>
  <c r="G73" i="2"/>
  <c r="H73" i="2" s="1"/>
  <c r="F73" i="2"/>
  <c r="I73" i="2" s="1"/>
  <c r="J73" i="2" s="1"/>
  <c r="G72" i="2"/>
  <c r="H72" i="2" s="1"/>
  <c r="F72" i="2"/>
  <c r="I72" i="2" s="1"/>
  <c r="J72" i="2" s="1"/>
  <c r="G71" i="2"/>
  <c r="H71" i="2" s="1"/>
  <c r="F71" i="2"/>
  <c r="I71" i="2" s="1"/>
  <c r="J71" i="2" s="1"/>
  <c r="F70" i="2"/>
  <c r="F69" i="2"/>
  <c r="G68" i="2"/>
  <c r="H68" i="2" s="1"/>
  <c r="F68" i="2"/>
  <c r="I68" i="2" s="1"/>
  <c r="J68" i="2" s="1"/>
  <c r="G67" i="2"/>
  <c r="H67" i="2" s="1"/>
  <c r="F67" i="2"/>
  <c r="I67" i="2" s="1"/>
  <c r="J67" i="2" s="1"/>
  <c r="G66" i="2"/>
  <c r="H66" i="2" s="1"/>
  <c r="F66" i="2"/>
  <c r="I66" i="2" s="1"/>
  <c r="J66" i="2" s="1"/>
  <c r="G65" i="2"/>
  <c r="H65" i="2" s="1"/>
  <c r="F65" i="2"/>
  <c r="I65" i="2" s="1"/>
  <c r="J65" i="2" s="1"/>
  <c r="G64" i="2"/>
  <c r="H64" i="2" s="1"/>
  <c r="F64" i="2"/>
  <c r="I64" i="2" s="1"/>
  <c r="J64" i="2" s="1"/>
  <c r="G63" i="2"/>
  <c r="H63" i="2" s="1"/>
  <c r="F63" i="2"/>
  <c r="I63" i="2" s="1"/>
  <c r="J63" i="2" s="1"/>
  <c r="F62" i="2"/>
  <c r="F61" i="2"/>
  <c r="G60" i="2"/>
  <c r="H60" i="2" s="1"/>
  <c r="F60" i="2"/>
  <c r="I60" i="2" s="1"/>
  <c r="J60" i="2" s="1"/>
  <c r="G59" i="2"/>
  <c r="H59" i="2" s="1"/>
  <c r="F59" i="2"/>
  <c r="I59" i="2" s="1"/>
  <c r="J59" i="2" s="1"/>
  <c r="G58" i="2"/>
  <c r="H58" i="2" s="1"/>
  <c r="F58" i="2"/>
  <c r="I58" i="2" s="1"/>
  <c r="J58" i="2" s="1"/>
  <c r="G57" i="2"/>
  <c r="H57" i="2" s="1"/>
  <c r="F57" i="2"/>
  <c r="I57" i="2" s="1"/>
  <c r="J57" i="2" s="1"/>
  <c r="G56" i="2"/>
  <c r="H56" i="2" s="1"/>
  <c r="F56" i="2"/>
  <c r="I56" i="2" s="1"/>
  <c r="J56" i="2" s="1"/>
  <c r="G55" i="2"/>
  <c r="H55" i="2" s="1"/>
  <c r="F55" i="2"/>
  <c r="I55" i="2" s="1"/>
  <c r="J55" i="2" s="1"/>
  <c r="G54" i="2"/>
  <c r="H54" i="2" s="1"/>
  <c r="F54" i="2"/>
  <c r="I54" i="2" s="1"/>
  <c r="J54" i="2" s="1"/>
  <c r="G53" i="2"/>
  <c r="H53" i="2" s="1"/>
  <c r="F53" i="2"/>
  <c r="I53" i="2" s="1"/>
  <c r="J53" i="2" s="1"/>
  <c r="G52" i="2"/>
  <c r="H52" i="2" s="1"/>
  <c r="F52" i="2"/>
  <c r="I52" i="2" s="1"/>
  <c r="J52" i="2" s="1"/>
  <c r="G51" i="2"/>
  <c r="H51" i="2" s="1"/>
  <c r="F51" i="2"/>
  <c r="I51" i="2" s="1"/>
  <c r="J51" i="2" s="1"/>
  <c r="G50" i="2"/>
  <c r="H50" i="2" s="1"/>
  <c r="F50" i="2"/>
  <c r="I50" i="2" s="1"/>
  <c r="J50" i="2" s="1"/>
  <c r="G49" i="2"/>
  <c r="H49" i="2" s="1"/>
  <c r="F49" i="2"/>
  <c r="I49" i="2" s="1"/>
  <c r="J49" i="2" s="1"/>
  <c r="G48" i="2"/>
  <c r="H48" i="2" s="1"/>
  <c r="F48" i="2"/>
  <c r="I48" i="2" s="1"/>
  <c r="J48" i="2" s="1"/>
  <c r="G47" i="2"/>
  <c r="H47" i="2" s="1"/>
  <c r="F47" i="2"/>
  <c r="I47" i="2" s="1"/>
  <c r="J47" i="2" s="1"/>
  <c r="G46" i="2"/>
  <c r="H46" i="2" s="1"/>
  <c r="F46" i="2"/>
  <c r="I46" i="2" s="1"/>
  <c r="J46" i="2" s="1"/>
  <c r="G45" i="2"/>
  <c r="H45" i="2" s="1"/>
  <c r="F45" i="2"/>
  <c r="I45" i="2" s="1"/>
  <c r="J45" i="2" s="1"/>
  <c r="G44" i="2"/>
  <c r="H44" i="2" s="1"/>
  <c r="F44" i="2"/>
  <c r="I44" i="2" s="1"/>
  <c r="J44" i="2" s="1"/>
  <c r="G43" i="2"/>
  <c r="H43" i="2" s="1"/>
  <c r="F43" i="2"/>
  <c r="I43" i="2" s="1"/>
  <c r="J43" i="2" s="1"/>
  <c r="G42" i="2"/>
  <c r="H42" i="2" s="1"/>
  <c r="F42" i="2"/>
  <c r="I42" i="2" s="1"/>
  <c r="J42" i="2" s="1"/>
  <c r="G41" i="2"/>
  <c r="H41" i="2" s="1"/>
  <c r="F41" i="2"/>
  <c r="I41" i="2" s="1"/>
  <c r="J41" i="2" s="1"/>
  <c r="G40" i="2"/>
  <c r="H40" i="2" s="1"/>
  <c r="F40" i="2"/>
  <c r="I40" i="2" s="1"/>
  <c r="J40" i="2" s="1"/>
  <c r="F39" i="2"/>
  <c r="F29" i="2"/>
  <c r="F28" i="2"/>
  <c r="F27" i="2"/>
  <c r="F25" i="2"/>
  <c r="F24" i="2"/>
  <c r="F23" i="2"/>
  <c r="F21" i="2"/>
  <c r="F19" i="2"/>
  <c r="F11" i="2"/>
  <c r="F18" i="2"/>
  <c r="F17" i="2"/>
  <c r="F16" i="2"/>
  <c r="F15" i="2"/>
  <c r="F14" i="2"/>
  <c r="F13" i="2"/>
  <c r="F12" i="2"/>
  <c r="F10" i="2"/>
  <c r="F9" i="2"/>
  <c r="F8" i="2"/>
  <c r="F26" i="2"/>
  <c r="F7" i="2"/>
  <c r="F6" i="2"/>
  <c r="F5" i="2"/>
  <c r="F4" i="2"/>
  <c r="F38" i="2"/>
  <c r="F37" i="2"/>
  <c r="F36" i="2"/>
  <c r="F35" i="2"/>
  <c r="F34" i="2"/>
  <c r="F33" i="2"/>
  <c r="F3" i="2"/>
  <c r="K22" i="2" l="1"/>
  <c r="K205" i="2"/>
  <c r="K203" i="2"/>
  <c r="K201" i="2"/>
  <c r="K195" i="2"/>
  <c r="K193" i="2"/>
  <c r="K188" i="2"/>
  <c r="K185" i="2"/>
  <c r="K183" i="2"/>
  <c r="K173" i="2"/>
  <c r="K160" i="2"/>
  <c r="K156" i="2"/>
  <c r="K152" i="2"/>
  <c r="K147" i="2"/>
  <c r="K135" i="2"/>
  <c r="K126" i="2"/>
  <c r="K122" i="2"/>
  <c r="K117" i="2"/>
  <c r="K112" i="2"/>
  <c r="K107" i="2"/>
  <c r="K102" i="2"/>
  <c r="K98" i="2"/>
  <c r="K95" i="2"/>
  <c r="K87" i="2"/>
  <c r="K85" i="2"/>
  <c r="K82" i="2"/>
  <c r="K80" i="2"/>
  <c r="K78" i="2"/>
  <c r="K70" i="2"/>
  <c r="K62" i="2"/>
  <c r="K39" i="2"/>
  <c r="K29" i="2"/>
  <c r="K28" i="2"/>
  <c r="K27" i="2"/>
  <c r="K25" i="2"/>
  <c r="K24" i="2"/>
  <c r="K23" i="2"/>
  <c r="K21" i="2"/>
  <c r="K19" i="2"/>
  <c r="K11" i="2"/>
  <c r="K18" i="2"/>
  <c r="K17" i="2"/>
  <c r="K16" i="2"/>
  <c r="K15" i="2"/>
  <c r="K14" i="2"/>
  <c r="K13" i="2"/>
  <c r="K12" i="2"/>
  <c r="K10" i="2"/>
  <c r="K9" i="2"/>
  <c r="K8" i="2"/>
  <c r="K26" i="2"/>
  <c r="K7" i="2"/>
  <c r="K6" i="2"/>
  <c r="K5" i="2"/>
  <c r="K4" i="2"/>
  <c r="K37" i="2"/>
  <c r="K35" i="2"/>
  <c r="K33" i="2"/>
  <c r="K3" i="2"/>
</calcChain>
</file>

<file path=xl/sharedStrings.xml><?xml version="1.0" encoding="utf-8"?>
<sst xmlns="http://schemas.openxmlformats.org/spreadsheetml/2006/main" count="582" uniqueCount="200">
  <si>
    <t>Prioridade</t>
  </si>
  <si>
    <t>Nome Funcional</t>
  </si>
  <si>
    <t>Nome Workload</t>
  </si>
  <si>
    <t>Dependência (Funcional)</t>
  </si>
  <si>
    <t>Dependência (Workload)</t>
  </si>
  <si>
    <t>Linha (Funcional)</t>
  </si>
  <si>
    <t>Funcional Ok?</t>
  </si>
  <si>
    <t>Linha (Workload)</t>
  </si>
  <si>
    <t>Workload Ok?</t>
  </si>
  <si>
    <t>É dependência?</t>
  </si>
  <si>
    <t>Notas</t>
  </si>
  <si>
    <t>N/A</t>
  </si>
  <si>
    <t>Risco Taxa de Juro</t>
  </si>
  <si>
    <t xml:space="preserve"> </t>
  </si>
  <si>
    <t>ALM</t>
  </si>
  <si>
    <t>al005_det_swapc,al006_saq_ppc,al010_loandepos,al011_derivados,al029_cnt_core_m,al030_sld_core_m,clientes_intragrupo,vi001_vincul,sigom_cib,ct063_univ_pme</t>
  </si>
  <si>
    <t>Universo</t>
  </si>
  <si>
    <t>ct001_univ_saldo,ct003_univ_cli,ct004_univ_cto,ct005_univ_perim, fr802_pl_contas,ct610_titulos,perimetros,ct802_codigo_emp,ct833_zcli_entid,cambios,tat91_tabelas</t>
  </si>
  <si>
    <t>RWA</t>
  </si>
  <si>
    <t>ct013_rwa_princ</t>
  </si>
  <si>
    <t>Rentabilidade</t>
  </si>
  <si>
    <t>ct205_rent_cli</t>
  </si>
  <si>
    <t>Rosetta</t>
  </si>
  <si>
    <t>kt_chaves_alm_m,kt_chaves_bdr,kt_chaves_ifrs9,kt_chaves_finrep</t>
  </si>
  <si>
    <t>Finrep</t>
  </si>
  <si>
    <t>fr012_master_cto,fr001_univ_saldo</t>
  </si>
  <si>
    <t>IFRS9</t>
  </si>
  <si>
    <t>ifrs9_out_expected_loss_reporting</t>
  </si>
  <si>
    <t>Reestruturados</t>
  </si>
  <si>
    <t>rnt04_solorg,rnt05_soldst</t>
  </si>
  <si>
    <t>Empréstimos</t>
  </si>
  <si>
    <t>ept04_agendacta</t>
  </si>
  <si>
    <t>Liquidez</t>
  </si>
  <si>
    <t>ALM - Liquidez</t>
  </si>
  <si>
    <t>al005_det_swapc,al006_saq_ppc,al010_loandepos,al011_derivados,al012_cq_alm,al029_cnt_core_m,al030_sld_core_m,vi001_vincul,fg001_fgd,al820_sld_regras,al823_conv_mat_v2,al825_conf_agrup,al824_report_dim,al602_repos_alm,ct610_titulos,ct063_univ_pme</t>
  </si>
  <si>
    <t>AE</t>
  </si>
  <si>
    <t>al014_act_prim,al015_act_fin</t>
  </si>
  <si>
    <t>ct005_univ_perim,tat91_tabelas,cambios,ct001_univ_saldo,ct003_univ_cli,ct802_codigo_emp,ct004_univ_cto,ct833_zcli_entid,perimetro,fr802_pl_contas</t>
  </si>
  <si>
    <t>clientes_intragrupo,fr001_univ_saldo,fr012_master_cto</t>
  </si>
  <si>
    <t>Titularizações</t>
  </si>
  <si>
    <t>ti602_tranches</t>
  </si>
  <si>
    <t>elt01_poolbce,elt02_detpool,elt03_cliempel,ept04_agendacta</t>
  </si>
  <si>
    <t>ifrs9_out_expected_loss_8_7_aux</t>
  </si>
  <si>
    <t>Grupos Economicos</t>
  </si>
  <si>
    <t>ct069_univ_gr_ec,ct070_univ_gr_cli</t>
  </si>
  <si>
    <t>Mercados</t>
  </si>
  <si>
    <t>sigom_cib</t>
  </si>
  <si>
    <t>kt_chaves_finrep,kt_chaves_ifrs9,kt_chaves_bdr</t>
  </si>
  <si>
    <t>NMRC</t>
  </si>
  <si>
    <t>Fora de âmbito</t>
  </si>
  <si>
    <t>EBA</t>
  </si>
  <si>
    <t>Vinculação</t>
  </si>
  <si>
    <t>LdN</t>
  </si>
  <si>
    <t>NDD</t>
  </si>
  <si>
    <t>New Default</t>
  </si>
  <si>
    <t>Só pode ser em junho</t>
  </si>
  <si>
    <t>parametrização</t>
  </si>
  <si>
    <t xml:space="preserve">cd_captools.ct801_filtro_uni
 </t>
  </si>
  <si>
    <t xml:space="preserve">cd_captools.ct809_filtro_per
</t>
  </si>
  <si>
    <t>uplodad manual</t>
  </si>
  <si>
    <t>cd_captools.fr603_vendas_ct</t>
  </si>
  <si>
    <t>business_riscocredito.kt_chaves_rsc</t>
  </si>
  <si>
    <t>CL001</t>
  </si>
  <si>
    <t>Loan Tapes</t>
  </si>
  <si>
    <t xml:space="preserve">cd_alm.al012_cq_alm
 </t>
  </si>
  <si>
    <t xml:space="preserve">cd_alm.al005_det_swapc
 </t>
  </si>
  <si>
    <t>ALM*</t>
  </si>
  <si>
    <t>cd_alm.al001_cnt_core</t>
  </si>
  <si>
    <t xml:space="preserve">cd_alm.al011_derivados
 </t>
  </si>
  <si>
    <t xml:space="preserve">cd_alm.al602_repos_alm
 </t>
  </si>
  <si>
    <t>Ingesta</t>
  </si>
  <si>
    <t>Ingesta - Titularizações</t>
  </si>
  <si>
    <t>FR802_pl_contas</t>
  </si>
  <si>
    <t>Ingesta - Universo</t>
  </si>
  <si>
    <t>ct001_univ_saldo</t>
  </si>
  <si>
    <t>ct004_univ_cto</t>
  </si>
  <si>
    <t>ct005_univ_perim</t>
  </si>
  <si>
    <t>ct610_titulos</t>
  </si>
  <si>
    <t>ct003_univ_cli</t>
  </si>
  <si>
    <t>perimetro</t>
  </si>
  <si>
    <t>Ingesta - RWA</t>
  </si>
  <si>
    <t>ct016_rwa_econ</t>
  </si>
  <si>
    <t>Ingesta - Loan Tapes</t>
  </si>
  <si>
    <t>CT084_univ_cli_d</t>
  </si>
  <si>
    <t>Ingesta - ALM</t>
  </si>
  <si>
    <t>AL005_det_swapc</t>
  </si>
  <si>
    <t>AL011_derivados</t>
  </si>
  <si>
    <t>AL602_repos_alm</t>
  </si>
  <si>
    <t>clientes_intragrupo</t>
  </si>
  <si>
    <t>kt_chaves_alm_m</t>
  </si>
  <si>
    <t>fr004_cto</t>
  </si>
  <si>
    <t>Ingesta - FINREP</t>
  </si>
  <si>
    <t>kt_chaves_finrep</t>
  </si>
  <si>
    <t>ct203_rent_dreaf</t>
  </si>
  <si>
    <t>Ingesta - Rentabilidade</t>
  </si>
  <si>
    <t>ct804_dim_regras</t>
  </si>
  <si>
    <t>ct207_rent_over</t>
  </si>
  <si>
    <t>ct011_dim_hier</t>
  </si>
  <si>
    <t>nd001_rit01</t>
  </si>
  <si>
    <t>Ingesta - New Default (cd_loader)</t>
  </si>
  <si>
    <t>rt001_sgmnt_cart_basic_cnt</t>
  </si>
  <si>
    <t>Ingesta - Carteiras Básicas</t>
  </si>
  <si>
    <t>segm_pec</t>
  </si>
  <si>
    <t>Ingesta - Segmentação de Carteiras PEC</t>
  </si>
  <si>
    <t>ct209_rent_kpm</t>
  </si>
  <si>
    <t>kt_chaves_mis</t>
  </si>
  <si>
    <t>Ingesta - Rosetta/Rentabilidade</t>
  </si>
  <si>
    <t xml:space="preserve">
</t>
  </si>
  <si>
    <t>Tradutores IFRS9</t>
  </si>
  <si>
    <t>Tradutores Riscos</t>
  </si>
  <si>
    <t>kt_chaves</t>
  </si>
  <si>
    <t>Tradutor IFRS9</t>
  </si>
  <si>
    <t>Tradutor BDR</t>
  </si>
  <si>
    <t>cd_captools.ct203_rent_dreaf</t>
  </si>
  <si>
    <t>Tradutor MIS/Tradutor Master</t>
  </si>
  <si>
    <t>cd_captools.ct804_dim_regras</t>
  </si>
  <si>
    <t>Tradutor MIS</t>
  </si>
  <si>
    <t>cd_newdefault.nd001_rit01</t>
  </si>
  <si>
    <t>Tradutor Riscos</t>
  </si>
  <si>
    <t>cd_captools.ct001_univ_saldo</t>
  </si>
  <si>
    <t>Tradutor Master</t>
  </si>
  <si>
    <t>cd_captools.ct004_univ_cto</t>
  </si>
  <si>
    <t>cd_captools.kt_chaves_bdr/cd_captools.kt_chaves_mis</t>
  </si>
  <si>
    <t>Tradutor BDR/Tradutor MIS/Tradutor Master</t>
  </si>
  <si>
    <t>cd_captools.ct207_rent_over</t>
  </si>
  <si>
    <t>RNKD MIS (Rosetta)</t>
  </si>
  <si>
    <t>cd_captools.ct011_dim_hier</t>
  </si>
  <si>
    <t>cd_captools.ct005_univ_perim</t>
  </si>
  <si>
    <t>Visão Integrada (Rosetta)</t>
  </si>
  <si>
    <t>cd_captools.ct610_titulos</t>
  </si>
  <si>
    <t>cd_captools.ct003_univ_cli</t>
  </si>
  <si>
    <t>cd_captools.ct013_rwa_princ</t>
  </si>
  <si>
    <t>RNKD BDR (Rosetta)</t>
  </si>
  <si>
    <t>cd_captools.ct016_rwa_econ</t>
  </si>
  <si>
    <t>cd_captools.fr004_cto</t>
  </si>
  <si>
    <t>RNKD FINREP (Rosetta)</t>
  </si>
  <si>
    <t>cd_alm.ti602_tranches</t>
  </si>
  <si>
    <t>cd_captools.rt001_sgmnt_cart_basic_cnt</t>
  </si>
  <si>
    <t>NKEY Carteiras Basicas (Rosetta)</t>
  </si>
  <si>
    <t>cd_captools.segm_pec</t>
  </si>
  <si>
    <t>RNKD Carteiras Básicas (Rosetta)</t>
  </si>
  <si>
    <t>cd_alm.kt_chaves_alm_m</t>
  </si>
  <si>
    <t>NKEY ALM (Rosetta)</t>
  </si>
  <si>
    <t>cd_captools.kt_chaves_finrep</t>
  </si>
  <si>
    <t>MUG</t>
  </si>
  <si>
    <t>kt_chaves_bdr</t>
  </si>
  <si>
    <t>PDLKRLCD020D - réplica diária ALM</t>
  </si>
  <si>
    <t>cd_captools.perimetro</t>
  </si>
  <si>
    <t>cd_captools.clientes_intragrupo</t>
  </si>
  <si>
    <t>Grupos Económicos</t>
  </si>
  <si>
    <t>Bens Imóveis</t>
  </si>
  <si>
    <t>RWA Económico</t>
  </si>
  <si>
    <t>RWA Regulatório</t>
  </si>
  <si>
    <t>Carga D+6</t>
  </si>
  <si>
    <t>Fundos Próprios</t>
  </si>
  <si>
    <t>Reporte Local</t>
  </si>
  <si>
    <t>Transitivo RWA Regulatório</t>
  </si>
  <si>
    <t>FINREP</t>
  </si>
  <si>
    <t>Transitivo Universo</t>
  </si>
  <si>
    <t>SMEs (FINREP)</t>
  </si>
  <si>
    <t>Transitivo Rentabilidade</t>
  </si>
  <si>
    <t>Transitivo do FINREP</t>
  </si>
  <si>
    <t>Transitivo ALM</t>
  </si>
  <si>
    <t>ESG</t>
  </si>
  <si>
    <t>Transitivo Bens Imóveis</t>
  </si>
  <si>
    <t>ct207_rent_over, ct209_rent_kpm</t>
  </si>
  <si>
    <t>ct084_univ_cli_d, ct085_univ_cto_d, ct087_univ_gr_ec_d, ct088_univ_gr_cli_d</t>
  </si>
  <si>
    <t>ct071_rwa_gr_ec</t>
  </si>
  <si>
    <t>Transitivo ESG</t>
  </si>
  <si>
    <t>cd_logs.log_operation</t>
  </si>
  <si>
    <t>Ingesta - Pikota</t>
  </si>
  <si>
    <t>rendimento_irs, rendimento_mensal, saninputdata</t>
  </si>
  <si>
    <t>OMDM</t>
  </si>
  <si>
    <t>kt_chaves_bdr, kt_chaves_mis</t>
  </si>
  <si>
    <t>Capital MIS</t>
  </si>
  <si>
    <t>COREP</t>
  </si>
  <si>
    <t>RORAC</t>
  </si>
  <si>
    <t>MODRIS</t>
  </si>
  <si>
    <t>Risk - Common Data Model</t>
  </si>
  <si>
    <t>Transitivo NDD</t>
  </si>
  <si>
    <t>kt_chaves_alm</t>
  </si>
  <si>
    <t>Common Reports (FL)</t>
  </si>
  <si>
    <t>Dependência de vários workloads (não específicadas)</t>
  </si>
  <si>
    <t>FGD</t>
  </si>
  <si>
    <t>OneALM</t>
  </si>
  <si>
    <t>RTRAs</t>
  </si>
  <si>
    <t>AL029</t>
  </si>
  <si>
    <t>SMES (Finrep)</t>
  </si>
  <si>
    <t>Validação</t>
  </si>
  <si>
    <t>Tabela Cloudera</t>
  </si>
  <si>
    <t>Type</t>
  </si>
  <si>
    <t>Output do Workload</t>
  </si>
  <si>
    <t>Dependência do Workload</t>
  </si>
  <si>
    <t>Ingesta temporária</t>
  </si>
  <si>
    <t>Universo, Loan Tapes, MODRIS e OneALM</t>
  </si>
  <si>
    <t>MUG, Rentabilidade e New Default</t>
  </si>
  <si>
    <t>MUG e ESG</t>
  </si>
  <si>
    <t>Universo e New Default</t>
  </si>
  <si>
    <t>Carteiras Básicas</t>
  </si>
  <si>
    <t>Segmentação de Carteiras 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</si>
</sst>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0" fillId="2" borderId="2" xfId="0" applyFill="1" applyBorder="1" applyAlignment="1">
      <alignment horizontal="center"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vertical="top"/>
    </xf>
    <xf numFmtId="0" fontId="4" fillId="2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horizontal="center" vertical="top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4" borderId="0" xfId="0" applyFill="1" applyAlignment="1">
      <alignment vertical="top"/>
    </xf>
    <xf numFmtId="0" fontId="0" fillId="4" borderId="3" xfId="0" applyFill="1" applyBorder="1" applyAlignment="1">
      <alignment vertical="top"/>
    </xf>
    <xf numFmtId="0" fontId="0" fillId="2" borderId="2" xfId="0" quotePrefix="1" applyFill="1" applyBorder="1" applyAlignment="1">
      <alignment horizontal="center" vertical="top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none">
          <fgColor indexed="64"/>
          <bgColor rgb="FF000000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2</xdr:col>
      <xdr:colOff>495300</xdr:colOff>
      <xdr:row>0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68CE88-8AD6-43D7-90CB-859181720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0"/>
          <a:ext cx="12858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3</xdr:col>
      <xdr:colOff>419100</xdr:colOff>
      <xdr:row>0</xdr:row>
      <xdr:rowOff>695325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A2536F-824E-40A4-A35A-3D946F65E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0"/>
          <a:ext cx="15621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2:G29" totalsRowShown="0" headerRowDxfId="6" dataDxfId="5" tableBorderDxfId="4">
  <autoFilter ref="D2:G29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Tabela Cloudera" dataDxfId="3"/>
    <tableColumn id="2" xr3:uid="{00000000-0010-0000-0000-000002000000}" name="Type" dataDxfId="2"/>
    <tableColumn id="3" xr3:uid="{00000000-0010-0000-0000-000003000000}" name="Output do Workload" dataDxfId="1"/>
    <tableColumn id="4" xr3:uid="{00000000-0010-0000-0000-000004000000}" name="Dependência do Workloa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showGridLines="0" tabSelected="1" zoomScale="80" zoomScaleNormal="80" workbookViewId="0">
      <pane xSplit="1" ySplit="2" topLeftCell="B16" activePane="bottomRight" state="frozen"/>
      <selection pane="bottomRight" activeCell="A34" sqref="A34:XFD34"/>
      <selection pane="bottomLeft" activeCell="A5" sqref="A5"/>
      <selection pane="topRight" activeCell="B1" sqref="B1"/>
    </sheetView>
  </sheetViews>
  <sheetFormatPr defaultColWidth="0" defaultRowHeight="15"/>
  <cols>
    <col min="1" max="1" width="9.140625" style="2" customWidth="1"/>
    <col min="2" max="2" width="12.42578125" style="1" bestFit="1" customWidth="1"/>
    <col min="3" max="3" width="29.140625" style="2" customWidth="1"/>
    <col min="4" max="4" width="31.42578125" style="2" customWidth="1"/>
    <col min="5" max="5" width="32.42578125" style="2" bestFit="1" customWidth="1"/>
    <col min="6" max="6" width="35.140625" style="2" bestFit="1" customWidth="1"/>
    <col min="7" max="7" width="19.28515625" style="2" bestFit="1" customWidth="1"/>
    <col min="8" max="8" width="16.5703125" style="2" bestFit="1" customWidth="1"/>
    <col min="9" max="9" width="19.42578125" style="2" bestFit="1" customWidth="1"/>
    <col min="10" max="10" width="16.7109375" style="2" bestFit="1" customWidth="1"/>
    <col min="11" max="11" width="15.140625" style="2" bestFit="1" customWidth="1"/>
    <col min="12" max="12" width="55.85546875" style="3" bestFit="1" customWidth="1"/>
    <col min="13" max="13" width="8" style="2" customWidth="1"/>
    <col min="14" max="14" width="9.140625" style="2" customWidth="1"/>
    <col min="15" max="16384" width="9.140625" style="2" hidden="1"/>
  </cols>
  <sheetData>
    <row r="1" spans="2:12" ht="49.5" customHeight="1"/>
    <row r="2" spans="2:12" s="5" customFormat="1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6" t="s">
        <v>10</v>
      </c>
    </row>
    <row r="3" spans="2:12" s="8" customFormat="1">
      <c r="B3" s="37" t="s">
        <v>11</v>
      </c>
      <c r="C3" s="8" t="s">
        <v>12</v>
      </c>
      <c r="D3" s="8" t="s">
        <v>12</v>
      </c>
      <c r="F3" s="8" t="str">
        <f>_xlfn.IFNA(VLOOKUP(E3,C:D,2,FALSE),"")</f>
        <v/>
      </c>
      <c r="K3" s="8" t="b">
        <f>IF(_xlfn.IFNA(MATCH(D3,F:F,0),0) &gt; 0,TRUE,FALSE)</f>
        <v>0</v>
      </c>
      <c r="L3" s="9"/>
    </row>
    <row r="4" spans="2:12">
      <c r="B4" s="1" t="s">
        <v>13</v>
      </c>
      <c r="E4" s="2" t="s">
        <v>14</v>
      </c>
      <c r="F4" s="2" t="s">
        <v>14</v>
      </c>
      <c r="L4" s="3" t="s">
        <v>15</v>
      </c>
    </row>
    <row r="5" spans="2:12">
      <c r="E5" s="2" t="s">
        <v>16</v>
      </c>
      <c r="F5" s="2" t="s">
        <v>16</v>
      </c>
      <c r="L5" s="3" t="s">
        <v>17</v>
      </c>
    </row>
    <row r="6" spans="2:12">
      <c r="E6" s="2" t="s">
        <v>18</v>
      </c>
      <c r="F6" s="2" t="s">
        <v>18</v>
      </c>
      <c r="L6" s="3" t="s">
        <v>19</v>
      </c>
    </row>
    <row r="7" spans="2:12">
      <c r="E7" s="2" t="s">
        <v>20</v>
      </c>
      <c r="F7" s="2" t="s">
        <v>20</v>
      </c>
      <c r="L7" s="3" t="s">
        <v>21</v>
      </c>
    </row>
    <row r="8" spans="2:12">
      <c r="E8" s="2" t="s">
        <v>22</v>
      </c>
      <c r="F8" s="2" t="s">
        <v>22</v>
      </c>
      <c r="L8" s="3" t="s">
        <v>23</v>
      </c>
    </row>
    <row r="9" spans="2:12">
      <c r="E9" s="2" t="s">
        <v>24</v>
      </c>
      <c r="F9" s="2" t="s">
        <v>24</v>
      </c>
      <c r="L9" s="3" t="s">
        <v>25</v>
      </c>
    </row>
    <row r="10" spans="2:12">
      <c r="E10" s="2" t="s">
        <v>26</v>
      </c>
      <c r="F10" s="2" t="s">
        <v>26</v>
      </c>
      <c r="L10" s="3" t="s">
        <v>27</v>
      </c>
    </row>
    <row r="11" spans="2:12">
      <c r="E11" s="2" t="s">
        <v>28</v>
      </c>
      <c r="F11" s="2" t="s">
        <v>24</v>
      </c>
      <c r="L11" s="3" t="s">
        <v>29</v>
      </c>
    </row>
    <row r="12" spans="2:12">
      <c r="E12" s="2" t="s">
        <v>30</v>
      </c>
      <c r="F12" s="2" t="s">
        <v>14</v>
      </c>
      <c r="L12" s="3" t="s">
        <v>31</v>
      </c>
    </row>
    <row r="13" spans="2:12" s="8" customFormat="1">
      <c r="B13" s="37" t="s">
        <v>11</v>
      </c>
      <c r="C13" s="8" t="s">
        <v>32</v>
      </c>
      <c r="D13" s="8" t="s">
        <v>33</v>
      </c>
      <c r="F13" s="8" t="str">
        <f>_xlfn.IFNA(VLOOKUP(E13,C:D,2,FALSE),"")</f>
        <v/>
      </c>
      <c r="K13" s="8" t="b">
        <f>IF(_xlfn.IFNA(MATCH(D13,F:F,0),0) &gt; 0,TRUE,FALSE)</f>
        <v>0</v>
      </c>
      <c r="L13" s="9"/>
    </row>
    <row r="14" spans="2:12">
      <c r="E14" s="2" t="s">
        <v>14</v>
      </c>
      <c r="F14" s="2" t="s">
        <v>14</v>
      </c>
      <c r="L14" s="3" t="s">
        <v>34</v>
      </c>
    </row>
    <row r="15" spans="2:12">
      <c r="E15" s="2" t="s">
        <v>35</v>
      </c>
      <c r="F15" s="2" t="s">
        <v>14</v>
      </c>
      <c r="L15" s="3" t="s">
        <v>36</v>
      </c>
    </row>
    <row r="16" spans="2:12" ht="45.75">
      <c r="E16" s="2" t="s">
        <v>16</v>
      </c>
      <c r="F16" s="2" t="s">
        <v>16</v>
      </c>
      <c r="L16" s="38" t="s">
        <v>37</v>
      </c>
    </row>
    <row r="17" spans="2:12">
      <c r="E17" s="2" t="s">
        <v>24</v>
      </c>
      <c r="F17" s="2" t="s">
        <v>24</v>
      </c>
      <c r="L17" s="3" t="s">
        <v>38</v>
      </c>
    </row>
    <row r="18" spans="2:12">
      <c r="E18" s="2" t="s">
        <v>39</v>
      </c>
      <c r="F18" s="2" t="s">
        <v>39</v>
      </c>
      <c r="L18" s="3" t="s">
        <v>40</v>
      </c>
    </row>
    <row r="19" spans="2:12">
      <c r="E19" s="2" t="s">
        <v>20</v>
      </c>
      <c r="F19" s="2" t="s">
        <v>20</v>
      </c>
      <c r="L19" s="3" t="s">
        <v>21</v>
      </c>
    </row>
    <row r="20" spans="2:12">
      <c r="E20" s="2" t="s">
        <v>30</v>
      </c>
      <c r="F20" s="2" t="s">
        <v>14</v>
      </c>
      <c r="L20" s="3" t="s">
        <v>41</v>
      </c>
    </row>
    <row r="21" spans="2:12">
      <c r="E21" s="2" t="s">
        <v>26</v>
      </c>
      <c r="F21" s="2" t="s">
        <v>26</v>
      </c>
      <c r="L21" s="3" t="s">
        <v>42</v>
      </c>
    </row>
    <row r="22" spans="2:12">
      <c r="E22" s="2" t="s">
        <v>43</v>
      </c>
      <c r="F22" s="2" t="s">
        <v>43</v>
      </c>
      <c r="L22" s="3" t="s">
        <v>44</v>
      </c>
    </row>
    <row r="23" spans="2:12">
      <c r="E23" s="2" t="s">
        <v>45</v>
      </c>
      <c r="F23" s="2" t="s">
        <v>14</v>
      </c>
      <c r="L23" s="3" t="s">
        <v>46</v>
      </c>
    </row>
    <row r="24" spans="2:12">
      <c r="E24" s="2" t="s">
        <v>22</v>
      </c>
      <c r="F24" s="2" t="s">
        <v>22</v>
      </c>
      <c r="L24" s="3" t="s">
        <v>47</v>
      </c>
    </row>
    <row r="25" spans="2:12">
      <c r="E25" s="2" t="s">
        <v>18</v>
      </c>
      <c r="F25" s="2" t="s">
        <v>18</v>
      </c>
      <c r="L25" s="3" t="s">
        <v>19</v>
      </c>
    </row>
    <row r="26" spans="2:12" s="8" customFormat="1">
      <c r="B26" s="7">
        <v>0</v>
      </c>
      <c r="C26" s="8" t="s">
        <v>48</v>
      </c>
      <c r="D26" s="8" t="s">
        <v>48</v>
      </c>
      <c r="F26" s="8" t="str">
        <f>_xlfn.IFNA(VLOOKUP(E26,C:D,2,FALSE),"")</f>
        <v/>
      </c>
      <c r="K26" s="8" t="b">
        <f>IF(_xlfn.IFNA(MATCH(D26,F:F,0),0) &gt; 0,TRUE,FALSE)</f>
        <v>0</v>
      </c>
      <c r="L26" s="36" t="s">
        <v>49</v>
      </c>
    </row>
    <row r="27" spans="2:12">
      <c r="F27" s="2" t="str">
        <f>_xlfn.IFNA(VLOOKUP(E27,C:D,2,FALSE),"")</f>
        <v/>
      </c>
    </row>
    <row r="28" spans="2:12" s="8" customFormat="1" ht="15.75" thickBot="1">
      <c r="B28" s="7">
        <v>0</v>
      </c>
      <c r="C28" s="8" t="s">
        <v>50</v>
      </c>
      <c r="D28" s="8" t="s">
        <v>50</v>
      </c>
      <c r="F28" s="8" t="str">
        <f>_xlfn.IFNA(VLOOKUP(E28,C:D,2,FALSE),"")</f>
        <v/>
      </c>
      <c r="K28" s="8" t="b">
        <f>IF(_xlfn.IFNA(MATCH(D28,F:F,0),0) &gt; 0,TRUE,FALSE)</f>
        <v>0</v>
      </c>
      <c r="L28" s="36" t="s">
        <v>49</v>
      </c>
    </row>
    <row r="30" spans="2:12" s="8" customFormat="1" ht="15.75" thickBot="1">
      <c r="B30" s="7">
        <v>0</v>
      </c>
      <c r="C30" s="8" t="s">
        <v>51</v>
      </c>
      <c r="D30" s="8" t="s">
        <v>51</v>
      </c>
      <c r="F30" s="8" t="str">
        <f>_xlfn.IFNA(VLOOKUP(E30,C:D,2,FALSE),"")</f>
        <v/>
      </c>
      <c r="K30" s="8" t="b">
        <f>IF(_xlfn.IFNA(MATCH(D30,F:F,0),0) &gt; 0,TRUE,FALSE)</f>
        <v>0</v>
      </c>
      <c r="L30" s="36" t="s">
        <v>49</v>
      </c>
    </row>
    <row r="31" spans="2:12">
      <c r="F31" s="2" t="str">
        <f>_xlfn.IFNA(VLOOKUP(E31,C:D,2,FALSE),"")</f>
        <v/>
      </c>
    </row>
    <row r="32" spans="2:12" s="8" customFormat="1" ht="15.75" thickBot="1">
      <c r="B32" s="7">
        <v>0</v>
      </c>
      <c r="C32" s="8" t="s">
        <v>52</v>
      </c>
      <c r="D32" s="8" t="s">
        <v>52</v>
      </c>
      <c r="F32" s="8" t="str">
        <f>_xlfn.IFNA(VLOOKUP(E32,C:D,2,FALSE),"")</f>
        <v/>
      </c>
      <c r="K32" s="8" t="b">
        <f>IF(_xlfn.IFNA(MATCH(D32,F:F,0),0) &gt; 0,TRUE,FALSE)</f>
        <v>0</v>
      </c>
      <c r="L32" s="36" t="s">
        <v>49</v>
      </c>
    </row>
    <row r="33" spans="1:13">
      <c r="F33" s="2" t="str">
        <f>_xlfn.IFNA(VLOOKUP(E33,C:D,2,FALSE),"")</f>
        <v/>
      </c>
    </row>
    <row r="34" spans="1:13" s="8" customFormat="1">
      <c r="A34" s="13"/>
      <c r="B34" s="15">
        <v>4</v>
      </c>
      <c r="C34" s="13" t="s">
        <v>53</v>
      </c>
      <c r="D34" s="13" t="s">
        <v>54</v>
      </c>
      <c r="E34" s="13"/>
      <c r="F34" s="13" t="str">
        <f t="shared" ref="F34:F45" si="0">_xlfn.IFNA(VLOOKUP(E34,C:D,2,FALSE),"")</f>
        <v/>
      </c>
      <c r="G34" s="13"/>
      <c r="H34" s="13"/>
      <c r="I34" s="13"/>
      <c r="J34" s="13"/>
      <c r="K34" s="13" t="b">
        <f>IF(_xlfn.IFNA(MATCH(D34,F:F,0),0) &gt; 0,TRUE,FALSE)</f>
        <v>0</v>
      </c>
      <c r="L34" s="16" t="s">
        <v>55</v>
      </c>
      <c r="M34" s="13"/>
    </row>
    <row r="35" spans="1:13">
      <c r="A35" s="10"/>
      <c r="B35" s="17"/>
      <c r="C35" s="10"/>
      <c r="D35" s="10"/>
      <c r="E35" s="10" t="s">
        <v>16</v>
      </c>
      <c r="F35" s="10" t="str">
        <f t="shared" si="0"/>
        <v/>
      </c>
      <c r="G35" s="10" t="e">
        <f t="shared" ref="G35:G45" si="1">MATCH(E35,C:C,0)</f>
        <v>#N/A</v>
      </c>
      <c r="H35" s="10" t="e">
        <f>IF(ROW(E35)&lt;G35,"Erro!","Ok")</f>
        <v>#N/A</v>
      </c>
      <c r="I35" s="10" t="e">
        <f t="shared" ref="I35:I45" si="2">MATCH(F35,D:D,0)</f>
        <v>#N/A</v>
      </c>
      <c r="J35" s="10" t="e">
        <f>IF(ROW(E35)&lt;I35,"Erro!","Ok")</f>
        <v>#N/A</v>
      </c>
      <c r="K35" s="10"/>
      <c r="L35" s="18"/>
      <c r="M35" s="10"/>
    </row>
    <row r="36" spans="1:13">
      <c r="A36" s="10"/>
      <c r="B36" s="17"/>
      <c r="C36" s="10"/>
      <c r="D36" s="10" t="s">
        <v>56</v>
      </c>
      <c r="E36" s="10" t="s">
        <v>57</v>
      </c>
      <c r="F36" s="10" t="s">
        <v>16</v>
      </c>
      <c r="G36" s="10" t="e">
        <f t="shared" si="1"/>
        <v>#N/A</v>
      </c>
      <c r="H36" s="10" t="e">
        <f t="shared" ref="H36:H45" si="3">IF(ROW(E36)&lt;G36,"Erro!","Ok")</f>
        <v>#N/A</v>
      </c>
      <c r="I36" s="10" t="e">
        <f t="shared" si="2"/>
        <v>#N/A</v>
      </c>
      <c r="J36" s="10" t="e">
        <f t="shared" ref="J36:J45" si="4">IF(ROW(E36)&lt;I36,"Erro!","Ok")</f>
        <v>#N/A</v>
      </c>
      <c r="K36" s="10"/>
      <c r="L36" s="18"/>
      <c r="M36" s="10"/>
    </row>
    <row r="37" spans="1:13" ht="12.75" customHeight="1">
      <c r="A37" s="10"/>
      <c r="B37" s="17"/>
      <c r="C37" s="10"/>
      <c r="D37" s="10" t="s">
        <v>56</v>
      </c>
      <c r="E37" s="10" t="s">
        <v>58</v>
      </c>
      <c r="F37" s="10" t="s">
        <v>16</v>
      </c>
      <c r="G37" s="10" t="e">
        <f t="shared" si="1"/>
        <v>#N/A</v>
      </c>
      <c r="H37" s="10" t="e">
        <f t="shared" si="3"/>
        <v>#N/A</v>
      </c>
      <c r="I37" s="10" t="e">
        <f t="shared" si="2"/>
        <v>#N/A</v>
      </c>
      <c r="J37" s="10" t="e">
        <f t="shared" si="4"/>
        <v>#N/A</v>
      </c>
      <c r="K37" s="10"/>
      <c r="L37" s="18"/>
      <c r="M37" s="10"/>
    </row>
    <row r="38" spans="1:13" ht="12.75" customHeight="1">
      <c r="A38" s="10"/>
      <c r="B38" s="17"/>
      <c r="C38" s="10"/>
      <c r="D38" s="10" t="s">
        <v>59</v>
      </c>
      <c r="E38" s="20" t="s">
        <v>60</v>
      </c>
      <c r="F38" s="20" t="s">
        <v>16</v>
      </c>
      <c r="G38" s="10" t="e">
        <f t="shared" si="1"/>
        <v>#N/A</v>
      </c>
      <c r="H38" s="10" t="e">
        <f t="shared" si="3"/>
        <v>#N/A</v>
      </c>
      <c r="I38" s="10" t="e">
        <f t="shared" si="2"/>
        <v>#N/A</v>
      </c>
      <c r="J38" s="10" t="e">
        <f t="shared" si="4"/>
        <v>#N/A</v>
      </c>
      <c r="K38" s="10"/>
      <c r="L38" s="18"/>
      <c r="M38" s="10"/>
    </row>
    <row r="39" spans="1:13" ht="12.75" customHeight="1">
      <c r="A39" s="10"/>
      <c r="B39" s="17"/>
      <c r="C39" s="10"/>
      <c r="D39" s="10"/>
      <c r="E39" s="21" t="s">
        <v>61</v>
      </c>
      <c r="F39" s="21" t="s">
        <v>22</v>
      </c>
      <c r="G39" s="19" t="e">
        <f t="shared" si="1"/>
        <v>#N/A</v>
      </c>
      <c r="H39" s="19" t="e">
        <f t="shared" si="3"/>
        <v>#N/A</v>
      </c>
      <c r="I39" s="19" t="e">
        <f t="shared" si="2"/>
        <v>#N/A</v>
      </c>
      <c r="J39" s="19" t="e">
        <f t="shared" si="4"/>
        <v>#N/A</v>
      </c>
      <c r="K39" s="10"/>
      <c r="L39" s="18"/>
      <c r="M39" s="10"/>
    </row>
    <row r="40" spans="1:13" ht="12.75" customHeight="1">
      <c r="A40" s="10"/>
      <c r="B40" s="17"/>
      <c r="C40" s="10"/>
      <c r="D40" s="10"/>
      <c r="E40" s="20" t="s">
        <v>62</v>
      </c>
      <c r="F40" s="20" t="s">
        <v>63</v>
      </c>
      <c r="G40" s="10" t="e">
        <f t="shared" si="1"/>
        <v>#N/A</v>
      </c>
      <c r="H40" s="10" t="e">
        <f t="shared" si="3"/>
        <v>#N/A</v>
      </c>
      <c r="I40" s="10" t="e">
        <f t="shared" si="2"/>
        <v>#N/A</v>
      </c>
      <c r="J40" s="10" t="e">
        <f t="shared" si="4"/>
        <v>#N/A</v>
      </c>
      <c r="K40" s="10"/>
      <c r="L40" s="18"/>
      <c r="M40" s="10"/>
    </row>
    <row r="41" spans="1:13" ht="12.75" customHeight="1">
      <c r="A41" s="10"/>
      <c r="B41" s="17"/>
      <c r="C41" s="10"/>
      <c r="D41" s="10"/>
      <c r="E41" s="22" t="s">
        <v>64</v>
      </c>
      <c r="F41" s="22" t="s">
        <v>14</v>
      </c>
      <c r="G41" s="10" t="e">
        <f t="shared" si="1"/>
        <v>#N/A</v>
      </c>
      <c r="H41" s="10" t="e">
        <f t="shared" si="3"/>
        <v>#N/A</v>
      </c>
      <c r="I41" s="10" t="e">
        <f t="shared" si="2"/>
        <v>#N/A</v>
      </c>
      <c r="J41" s="10" t="e">
        <f t="shared" si="4"/>
        <v>#N/A</v>
      </c>
      <c r="K41" s="10"/>
      <c r="L41" s="18"/>
      <c r="M41" s="10"/>
    </row>
    <row r="42" spans="1:13" ht="12.75" customHeight="1">
      <c r="A42" s="10"/>
      <c r="B42" s="17"/>
      <c r="C42" s="10"/>
      <c r="D42" s="10"/>
      <c r="E42" s="22" t="s">
        <v>65</v>
      </c>
      <c r="F42" s="22" t="s">
        <v>66</v>
      </c>
      <c r="G42" s="10" t="e">
        <f t="shared" si="1"/>
        <v>#N/A</v>
      </c>
      <c r="H42" s="10" t="e">
        <f t="shared" si="3"/>
        <v>#N/A</v>
      </c>
      <c r="I42" s="10">
        <f t="shared" si="2"/>
        <v>13</v>
      </c>
      <c r="J42" s="10" t="str">
        <f t="shared" si="4"/>
        <v>Ok</v>
      </c>
      <c r="K42" s="10"/>
      <c r="L42" s="18"/>
      <c r="M42" s="10"/>
    </row>
    <row r="43" spans="1:13">
      <c r="A43" s="10"/>
      <c r="B43" s="17"/>
      <c r="C43" s="10"/>
      <c r="D43" s="10"/>
      <c r="E43" s="22" t="s">
        <v>67</v>
      </c>
      <c r="F43" s="22" t="s">
        <v>14</v>
      </c>
      <c r="G43" s="10" t="e">
        <f t="shared" si="1"/>
        <v>#N/A</v>
      </c>
      <c r="H43" s="10" t="e">
        <f t="shared" si="3"/>
        <v>#N/A</v>
      </c>
      <c r="I43" s="10" t="e">
        <f t="shared" si="2"/>
        <v>#N/A</v>
      </c>
      <c r="J43" s="10" t="e">
        <f t="shared" si="4"/>
        <v>#N/A</v>
      </c>
      <c r="K43" s="10"/>
      <c r="L43" s="18"/>
      <c r="M43" s="10"/>
    </row>
    <row r="44" spans="1:13" ht="12.75" customHeight="1">
      <c r="A44" s="10"/>
      <c r="B44" s="17"/>
      <c r="C44" s="10"/>
      <c r="D44" s="10"/>
      <c r="E44" s="23" t="s">
        <v>68</v>
      </c>
      <c r="F44" s="22" t="s">
        <v>66</v>
      </c>
      <c r="G44" s="10" t="e">
        <f t="shared" si="1"/>
        <v>#N/A</v>
      </c>
      <c r="H44" s="10" t="e">
        <f t="shared" si="3"/>
        <v>#N/A</v>
      </c>
      <c r="I44" s="10">
        <f t="shared" si="2"/>
        <v>13</v>
      </c>
      <c r="J44" s="10" t="str">
        <f t="shared" si="4"/>
        <v>Ok</v>
      </c>
      <c r="K44" s="10"/>
      <c r="L44" s="18"/>
      <c r="M44" s="10"/>
    </row>
    <row r="45" spans="1:13" ht="12.75" customHeight="1">
      <c r="A45" s="10"/>
      <c r="B45" s="17"/>
      <c r="C45" s="10"/>
      <c r="D45" s="10"/>
      <c r="E45" s="23" t="s">
        <v>69</v>
      </c>
      <c r="F45" s="22" t="s">
        <v>14</v>
      </c>
      <c r="G45" s="10" t="e">
        <f t="shared" si="1"/>
        <v>#N/A</v>
      </c>
      <c r="H45" s="10" t="e">
        <f t="shared" si="3"/>
        <v>#N/A</v>
      </c>
      <c r="I45" s="10" t="e">
        <f t="shared" si="2"/>
        <v>#N/A</v>
      </c>
      <c r="J45" s="10" t="e">
        <f t="shared" si="4"/>
        <v>#N/A</v>
      </c>
      <c r="K45" s="10"/>
      <c r="L45" s="18"/>
      <c r="M45" s="10"/>
    </row>
    <row r="46" spans="1:13">
      <c r="F46" s="2" t="str">
        <f>_xlfn.IFNA(VLOOKUP(E46,C:D,2,FALSE),"")</f>
        <v/>
      </c>
    </row>
    <row r="47" spans="1:13">
      <c r="F47" s="2" t="str">
        <f>_xlfn.IFNA(VLOOKUP(E47,C:D,2,FALSE),"")</f>
        <v/>
      </c>
    </row>
  </sheetData>
  <autoFilter ref="B2:L33" xr:uid="{00000000-0009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9"/>
  <sheetViews>
    <sheetView showGridLines="0" zoomScale="80" zoomScaleNormal="80" workbookViewId="0">
      <pane xSplit="1" ySplit="2" topLeftCell="B145" activePane="bottomRight" state="frozen"/>
      <selection pane="bottomRight" activeCell="A160" sqref="A160:XFD171"/>
      <selection pane="bottomLeft" activeCell="A5" sqref="A5"/>
      <selection pane="topRight" activeCell="B1" sqref="B1"/>
    </sheetView>
  </sheetViews>
  <sheetFormatPr defaultColWidth="0" defaultRowHeight="15"/>
  <cols>
    <col min="1" max="1" width="9.140625" style="2" customWidth="1"/>
    <col min="2" max="2" width="12.42578125" style="1" bestFit="1" customWidth="1"/>
    <col min="3" max="3" width="29.140625" style="2" customWidth="1"/>
    <col min="4" max="4" width="31.42578125" style="2" customWidth="1"/>
    <col min="5" max="5" width="32.42578125" style="2" bestFit="1" customWidth="1"/>
    <col min="6" max="6" width="35.140625" style="2" bestFit="1" customWidth="1"/>
    <col min="7" max="7" width="19.28515625" style="2" bestFit="1" customWidth="1"/>
    <col min="8" max="8" width="16.5703125" style="2" bestFit="1" customWidth="1"/>
    <col min="9" max="9" width="19.42578125" style="2" bestFit="1" customWidth="1"/>
    <col min="10" max="10" width="16.7109375" style="2" bestFit="1" customWidth="1"/>
    <col min="11" max="11" width="15.140625" style="2" bestFit="1" customWidth="1"/>
    <col min="12" max="12" width="55.85546875" style="3" bestFit="1" customWidth="1"/>
    <col min="13" max="13" width="8" style="2" customWidth="1"/>
    <col min="14" max="14" width="9.140625" style="2" customWidth="1"/>
    <col min="15" max="16384" width="9.140625" style="2" hidden="1"/>
  </cols>
  <sheetData>
    <row r="1" spans="2:12" ht="49.5" customHeight="1"/>
    <row r="2" spans="2:12" s="5" customFormat="1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6" t="s">
        <v>10</v>
      </c>
    </row>
    <row r="3" spans="2:12" s="24" customFormat="1" ht="12.75">
      <c r="B3" s="25">
        <v>0</v>
      </c>
      <c r="C3" s="24" t="s">
        <v>26</v>
      </c>
      <c r="D3" s="24" t="s">
        <v>70</v>
      </c>
      <c r="F3" s="24" t="str">
        <f t="shared" ref="F3:F19" si="0">_xlfn.IFNA(VLOOKUP(E3,C:D,2,FALSE),"")</f>
        <v/>
      </c>
      <c r="K3" s="24" t="b">
        <f t="shared" ref="K3:K19" si="1">IF(_xlfn.IFNA(MATCH(D3,F:F,0),0) &gt; 0,TRUE,FALSE)</f>
        <v>1</v>
      </c>
      <c r="L3" s="24" t="s">
        <v>49</v>
      </c>
    </row>
    <row r="4" spans="2:12" s="24" customFormat="1" ht="12.75">
      <c r="B4" s="25">
        <v>0</v>
      </c>
      <c r="C4" s="24" t="s">
        <v>40</v>
      </c>
      <c r="D4" s="24" t="s">
        <v>71</v>
      </c>
      <c r="F4" s="24" t="str">
        <f t="shared" si="0"/>
        <v/>
      </c>
      <c r="K4" s="24" t="b">
        <f t="shared" si="1"/>
        <v>1</v>
      </c>
    </row>
    <row r="5" spans="2:12" s="24" customFormat="1" ht="12.75">
      <c r="B5" s="25">
        <v>0</v>
      </c>
      <c r="C5" s="24" t="s">
        <v>72</v>
      </c>
      <c r="D5" s="24" t="s">
        <v>73</v>
      </c>
      <c r="F5" s="24" t="str">
        <f t="shared" si="0"/>
        <v/>
      </c>
      <c r="K5" s="24" t="b">
        <f t="shared" si="1"/>
        <v>1</v>
      </c>
    </row>
    <row r="6" spans="2:12" s="24" customFormat="1" ht="12.75">
      <c r="B6" s="25">
        <v>0</v>
      </c>
      <c r="C6" s="24" t="s">
        <v>74</v>
      </c>
      <c r="D6" s="24" t="s">
        <v>73</v>
      </c>
      <c r="F6" s="24" t="str">
        <f t="shared" si="0"/>
        <v/>
      </c>
      <c r="K6" s="24" t="b">
        <f t="shared" si="1"/>
        <v>1</v>
      </c>
    </row>
    <row r="7" spans="2:12" s="24" customFormat="1" ht="12.75">
      <c r="B7" s="25">
        <v>0</v>
      </c>
      <c r="C7" s="24" t="s">
        <v>75</v>
      </c>
      <c r="D7" s="24" t="s">
        <v>73</v>
      </c>
      <c r="F7" s="24" t="str">
        <f t="shared" si="0"/>
        <v/>
      </c>
      <c r="K7" s="24" t="b">
        <f t="shared" si="1"/>
        <v>1</v>
      </c>
    </row>
    <row r="8" spans="2:12" s="24" customFormat="1" ht="12.75">
      <c r="B8" s="25">
        <v>0</v>
      </c>
      <c r="C8" s="24" t="s">
        <v>76</v>
      </c>
      <c r="D8" s="24" t="s">
        <v>73</v>
      </c>
      <c r="F8" s="24" t="str">
        <f t="shared" si="0"/>
        <v/>
      </c>
      <c r="K8" s="24" t="b">
        <f t="shared" si="1"/>
        <v>1</v>
      </c>
    </row>
    <row r="9" spans="2:12" s="24" customFormat="1" ht="12.75">
      <c r="B9" s="25">
        <v>0</v>
      </c>
      <c r="C9" s="24" t="s">
        <v>77</v>
      </c>
      <c r="D9" s="24" t="s">
        <v>73</v>
      </c>
      <c r="F9" s="24" t="str">
        <f t="shared" si="0"/>
        <v/>
      </c>
      <c r="K9" s="24" t="b">
        <f t="shared" si="1"/>
        <v>1</v>
      </c>
    </row>
    <row r="10" spans="2:12" s="24" customFormat="1" ht="12.75">
      <c r="B10" s="25">
        <v>0</v>
      </c>
      <c r="C10" s="24" t="s">
        <v>78</v>
      </c>
      <c r="D10" s="24" t="s">
        <v>73</v>
      </c>
      <c r="F10" s="24" t="str">
        <f t="shared" si="0"/>
        <v/>
      </c>
      <c r="K10" s="24" t="b">
        <f t="shared" si="1"/>
        <v>1</v>
      </c>
    </row>
    <row r="11" spans="2:12" s="24" customFormat="1" ht="12.75">
      <c r="B11" s="25">
        <v>0</v>
      </c>
      <c r="C11" s="24" t="s">
        <v>79</v>
      </c>
      <c r="D11" s="24" t="s">
        <v>73</v>
      </c>
      <c r="F11" s="24" t="str">
        <f t="shared" si="0"/>
        <v/>
      </c>
      <c r="K11" s="24" t="b">
        <f t="shared" si="1"/>
        <v>1</v>
      </c>
    </row>
    <row r="12" spans="2:12" s="24" customFormat="1" ht="12.75">
      <c r="B12" s="25">
        <v>0</v>
      </c>
      <c r="C12" s="24" t="s">
        <v>19</v>
      </c>
      <c r="D12" s="24" t="s">
        <v>80</v>
      </c>
      <c r="F12" s="24" t="str">
        <f t="shared" si="0"/>
        <v/>
      </c>
      <c r="K12" s="24" t="b">
        <f t="shared" si="1"/>
        <v>1</v>
      </c>
    </row>
    <row r="13" spans="2:12" s="24" customFormat="1" ht="12.75">
      <c r="B13" s="25">
        <v>0</v>
      </c>
      <c r="C13" s="24" t="s">
        <v>81</v>
      </c>
      <c r="D13" s="24" t="s">
        <v>80</v>
      </c>
      <c r="F13" s="24" t="str">
        <f t="shared" si="0"/>
        <v/>
      </c>
      <c r="K13" s="24" t="b">
        <f t="shared" si="1"/>
        <v>1</v>
      </c>
    </row>
    <row r="14" spans="2:12" s="24" customFormat="1" ht="12.75">
      <c r="B14" s="25">
        <v>0</v>
      </c>
      <c r="C14" s="24" t="s">
        <v>62</v>
      </c>
      <c r="D14" s="24" t="s">
        <v>82</v>
      </c>
      <c r="F14" s="24" t="str">
        <f t="shared" si="0"/>
        <v/>
      </c>
      <c r="K14" s="24" t="b">
        <f t="shared" si="1"/>
        <v>1</v>
      </c>
    </row>
    <row r="15" spans="2:12" s="24" customFormat="1" ht="12.75">
      <c r="B15" s="25">
        <v>0</v>
      </c>
      <c r="C15" s="24" t="s">
        <v>83</v>
      </c>
      <c r="D15" s="24" t="s">
        <v>84</v>
      </c>
      <c r="F15" s="24" t="str">
        <f t="shared" si="0"/>
        <v/>
      </c>
      <c r="K15" s="24" t="b">
        <f t="shared" si="1"/>
        <v>1</v>
      </c>
    </row>
    <row r="16" spans="2:12" s="24" customFormat="1" ht="12.75">
      <c r="B16" s="25">
        <v>0</v>
      </c>
      <c r="C16" s="24" t="s">
        <v>85</v>
      </c>
      <c r="D16" s="24" t="s">
        <v>84</v>
      </c>
      <c r="F16" s="24" t="str">
        <f t="shared" si="0"/>
        <v/>
      </c>
      <c r="K16" s="24" t="b">
        <f t="shared" si="1"/>
        <v>1</v>
      </c>
    </row>
    <row r="17" spans="2:11" s="24" customFormat="1" ht="12.75">
      <c r="B17" s="25">
        <v>0</v>
      </c>
      <c r="C17" s="24" t="s">
        <v>86</v>
      </c>
      <c r="D17" s="24" t="s">
        <v>84</v>
      </c>
      <c r="F17" s="24" t="str">
        <f t="shared" si="0"/>
        <v/>
      </c>
      <c r="K17" s="24" t="b">
        <f t="shared" si="1"/>
        <v>1</v>
      </c>
    </row>
    <row r="18" spans="2:11" s="24" customFormat="1" ht="12.75">
      <c r="B18" s="25">
        <v>0</v>
      </c>
      <c r="C18" s="24" t="s">
        <v>87</v>
      </c>
      <c r="D18" s="24" t="s">
        <v>84</v>
      </c>
      <c r="F18" s="24" t="str">
        <f t="shared" si="0"/>
        <v/>
      </c>
      <c r="K18" s="24" t="b">
        <f t="shared" si="1"/>
        <v>1</v>
      </c>
    </row>
    <row r="19" spans="2:11" s="24" customFormat="1" ht="12.75">
      <c r="B19" s="25">
        <v>0</v>
      </c>
      <c r="C19" s="24" t="s">
        <v>88</v>
      </c>
      <c r="D19" s="24" t="s">
        <v>84</v>
      </c>
      <c r="F19" s="24" t="str">
        <f t="shared" si="0"/>
        <v/>
      </c>
      <c r="K19" s="24" t="b">
        <f t="shared" si="1"/>
        <v>1</v>
      </c>
    </row>
    <row r="20" spans="2:11" s="24" customFormat="1" ht="12.75">
      <c r="B20" s="25">
        <v>0</v>
      </c>
      <c r="C20" s="24" t="s">
        <v>89</v>
      </c>
      <c r="D20" s="24" t="s">
        <v>84</v>
      </c>
    </row>
    <row r="21" spans="2:11" s="24" customFormat="1" ht="12.75">
      <c r="B21" s="25">
        <v>0</v>
      </c>
      <c r="C21" s="24" t="s">
        <v>90</v>
      </c>
      <c r="D21" s="24" t="s">
        <v>91</v>
      </c>
      <c r="F21" s="24" t="str">
        <f>_xlfn.IFNA(VLOOKUP(E21,C:D,2,FALSE),"")</f>
        <v/>
      </c>
      <c r="K21" s="24" t="b">
        <f t="shared" ref="K21:K29" si="2">IF(_xlfn.IFNA(MATCH(D21,F:F,0),0) &gt; 0,TRUE,FALSE)</f>
        <v>1</v>
      </c>
    </row>
    <row r="22" spans="2:11" s="24" customFormat="1" ht="12.75">
      <c r="B22" s="25">
        <v>0</v>
      </c>
      <c r="C22" s="24" t="s">
        <v>92</v>
      </c>
      <c r="D22" s="24" t="s">
        <v>91</v>
      </c>
      <c r="K22" s="24" t="b">
        <f t="shared" si="2"/>
        <v>1</v>
      </c>
    </row>
    <row r="23" spans="2:11" s="24" customFormat="1" ht="12.75">
      <c r="B23" s="25">
        <v>0</v>
      </c>
      <c r="C23" s="24" t="s">
        <v>93</v>
      </c>
      <c r="D23" s="24" t="s">
        <v>94</v>
      </c>
      <c r="F23" s="24" t="str">
        <f t="shared" ref="F23:F29" si="3">_xlfn.IFNA(VLOOKUP(E23,C:D,2,FALSE),"")</f>
        <v/>
      </c>
      <c r="K23" s="24" t="b">
        <f t="shared" si="2"/>
        <v>1</v>
      </c>
    </row>
    <row r="24" spans="2:11" s="24" customFormat="1" ht="12.75">
      <c r="B24" s="25">
        <v>0</v>
      </c>
      <c r="C24" s="24" t="s">
        <v>95</v>
      </c>
      <c r="D24" s="24" t="s">
        <v>94</v>
      </c>
      <c r="F24" s="24" t="str">
        <f t="shared" si="3"/>
        <v/>
      </c>
      <c r="K24" s="24" t="b">
        <f t="shared" si="2"/>
        <v>1</v>
      </c>
    </row>
    <row r="25" spans="2:11" s="24" customFormat="1" ht="12.75">
      <c r="B25" s="25">
        <v>0</v>
      </c>
      <c r="C25" s="24" t="s">
        <v>96</v>
      </c>
      <c r="D25" s="24" t="s">
        <v>94</v>
      </c>
      <c r="F25" s="24" t="str">
        <f t="shared" si="3"/>
        <v/>
      </c>
      <c r="K25" s="24" t="b">
        <f t="shared" si="2"/>
        <v>1</v>
      </c>
    </row>
    <row r="26" spans="2:11" s="24" customFormat="1" ht="12.75">
      <c r="B26" s="25">
        <v>0</v>
      </c>
      <c r="C26" s="24" t="s">
        <v>97</v>
      </c>
      <c r="D26" s="24" t="s">
        <v>94</v>
      </c>
      <c r="F26" s="24" t="str">
        <f t="shared" si="3"/>
        <v/>
      </c>
      <c r="K26" s="24" t="b">
        <f t="shared" si="2"/>
        <v>1</v>
      </c>
    </row>
    <row r="27" spans="2:11" s="24" customFormat="1" ht="12.75">
      <c r="B27" s="25">
        <v>0</v>
      </c>
      <c r="C27" s="24" t="s">
        <v>98</v>
      </c>
      <c r="D27" s="24" t="s">
        <v>99</v>
      </c>
      <c r="F27" s="24" t="str">
        <f t="shared" si="3"/>
        <v/>
      </c>
      <c r="K27" s="24" t="b">
        <f t="shared" si="2"/>
        <v>1</v>
      </c>
    </row>
    <row r="28" spans="2:11" s="24" customFormat="1" ht="12.75">
      <c r="B28" s="25">
        <v>0</v>
      </c>
      <c r="C28" s="24" t="s">
        <v>100</v>
      </c>
      <c r="D28" s="24" t="s">
        <v>101</v>
      </c>
      <c r="F28" s="24" t="str">
        <f t="shared" si="3"/>
        <v/>
      </c>
      <c r="K28" s="24" t="b">
        <f t="shared" si="2"/>
        <v>1</v>
      </c>
    </row>
    <row r="29" spans="2:11" s="24" customFormat="1" ht="12.75">
      <c r="B29" s="25">
        <v>0</v>
      </c>
      <c r="C29" s="24" t="s">
        <v>102</v>
      </c>
      <c r="D29" s="24" t="s">
        <v>103</v>
      </c>
      <c r="F29" s="24" t="str">
        <f t="shared" si="3"/>
        <v/>
      </c>
      <c r="K29" s="24" t="b">
        <f t="shared" si="2"/>
        <v>1</v>
      </c>
    </row>
    <row r="30" spans="2:11" s="24" customFormat="1" ht="12.75">
      <c r="B30" s="25"/>
      <c r="C30" s="24" t="s">
        <v>104</v>
      </c>
      <c r="D30" s="24" t="s">
        <v>94</v>
      </c>
    </row>
    <row r="31" spans="2:11" s="24" customFormat="1" ht="12.75">
      <c r="B31" s="25"/>
      <c r="C31" s="24" t="s">
        <v>105</v>
      </c>
      <c r="D31" s="24" t="s">
        <v>106</v>
      </c>
    </row>
    <row r="32" spans="2:11">
      <c r="D32" s="2" t="s">
        <v>107</v>
      </c>
    </row>
    <row r="33" spans="2:12" s="8" customFormat="1">
      <c r="B33" s="7">
        <v>1</v>
      </c>
      <c r="C33" s="8" t="s">
        <v>108</v>
      </c>
      <c r="D33" s="8" t="s">
        <v>22</v>
      </c>
      <c r="F33" s="8" t="str">
        <f t="shared" ref="F33:F64" si="4">_xlfn.IFNA(VLOOKUP(E33,C:D,2,FALSE),"")</f>
        <v/>
      </c>
      <c r="K33" s="8" t="b">
        <f>IF(_xlfn.IFNA(MATCH(D33,F:F,0),0) &gt; 0,TRUE,FALSE)</f>
        <v>1</v>
      </c>
      <c r="L33" s="9"/>
    </row>
    <row r="34" spans="2:12">
      <c r="F34" s="2" t="str">
        <f t="shared" si="4"/>
        <v/>
      </c>
    </row>
    <row r="35" spans="2:12" s="8" customFormat="1">
      <c r="B35" s="7">
        <v>1</v>
      </c>
      <c r="C35" s="8" t="s">
        <v>109</v>
      </c>
      <c r="D35" s="8" t="s">
        <v>22</v>
      </c>
      <c r="F35" s="8" t="str">
        <f t="shared" si="4"/>
        <v/>
      </c>
      <c r="K35" s="8" t="b">
        <f>IF(_xlfn.IFNA(MATCH(D35,F:F,0),0) &gt; 0,TRUE,FALSE)</f>
        <v>1</v>
      </c>
      <c r="L35" s="9"/>
    </row>
    <row r="36" spans="2:12">
      <c r="F36" s="2" t="str">
        <f t="shared" si="4"/>
        <v/>
      </c>
    </row>
    <row r="37" spans="2:12" s="8" customFormat="1">
      <c r="B37" s="7">
        <v>1</v>
      </c>
      <c r="C37" s="8" t="s">
        <v>110</v>
      </c>
      <c r="D37" s="8" t="s">
        <v>22</v>
      </c>
      <c r="F37" s="8" t="str">
        <f t="shared" si="4"/>
        <v/>
      </c>
      <c r="K37" s="8" t="b">
        <f>IF(_xlfn.IFNA(MATCH(D37,F:F,0),0) &gt; 0,TRUE,FALSE)</f>
        <v>1</v>
      </c>
      <c r="L37" s="9"/>
    </row>
    <row r="38" spans="2:12">
      <c r="F38" s="2" t="str">
        <f t="shared" si="4"/>
        <v/>
      </c>
    </row>
    <row r="39" spans="2:12" s="8" customFormat="1">
      <c r="B39" s="7">
        <v>1</v>
      </c>
      <c r="C39" s="8" t="s">
        <v>22</v>
      </c>
      <c r="D39" s="8" t="s">
        <v>22</v>
      </c>
      <c r="F39" s="8" t="str">
        <f t="shared" si="4"/>
        <v/>
      </c>
      <c r="K39" s="8" t="b">
        <f>IF(_xlfn.IFNA(MATCH(D39,F:F,0),0) &gt; 0,TRUE,FALSE)</f>
        <v>1</v>
      </c>
      <c r="L39" s="9"/>
    </row>
    <row r="40" spans="2:12">
      <c r="D40" s="2" t="s">
        <v>111</v>
      </c>
      <c r="E40" s="2" t="s">
        <v>72</v>
      </c>
      <c r="F40" s="2" t="str">
        <f t="shared" si="4"/>
        <v>Ingesta - Universo</v>
      </c>
      <c r="G40" s="2">
        <f t="shared" ref="G40:G60" si="5">MATCH(E40,C:C,0)</f>
        <v>5</v>
      </c>
      <c r="H40" s="2" t="str">
        <f>IF(ROW(E40)&lt;G40,"Erro!","Ok")</f>
        <v>Ok</v>
      </c>
      <c r="I40" s="2">
        <f t="shared" ref="I40:I60" si="6">MATCH(F40,D:D,0)</f>
        <v>5</v>
      </c>
      <c r="J40" s="2" t="str">
        <f>IF(ROW(E40)&lt;I40,"Erro!","Ok")</f>
        <v>Ok</v>
      </c>
    </row>
    <row r="41" spans="2:12">
      <c r="C41" s="2" t="s">
        <v>22</v>
      </c>
      <c r="D41" s="2" t="s">
        <v>112</v>
      </c>
      <c r="E41" s="2" t="s">
        <v>108</v>
      </c>
      <c r="F41" s="2" t="str">
        <f t="shared" si="4"/>
        <v>Rosetta</v>
      </c>
      <c r="G41" s="2">
        <f t="shared" si="5"/>
        <v>33</v>
      </c>
      <c r="H41" s="2" t="str">
        <f t="shared" ref="H41:H54" si="7">IF(ROW(E41)&lt;G41,"Erro!","Ok")</f>
        <v>Ok</v>
      </c>
      <c r="I41" s="2">
        <f t="shared" si="6"/>
        <v>33</v>
      </c>
      <c r="J41" s="2" t="str">
        <f t="shared" ref="J41:J54" si="8">IF(ROW(E41)&lt;I41,"Erro!","Ok")</f>
        <v>Ok</v>
      </c>
    </row>
    <row r="42" spans="2:12">
      <c r="B42" s="2"/>
      <c r="C42" s="2" t="s">
        <v>113</v>
      </c>
      <c r="D42" s="2" t="s">
        <v>114</v>
      </c>
      <c r="E42" s="2" t="s">
        <v>93</v>
      </c>
      <c r="F42" s="2" t="str">
        <f t="shared" si="4"/>
        <v>Ingesta - Rentabilidade</v>
      </c>
      <c r="G42" s="2">
        <f t="shared" si="5"/>
        <v>23</v>
      </c>
      <c r="H42" s="2" t="str">
        <f t="shared" si="7"/>
        <v>Ok</v>
      </c>
      <c r="I42" s="2">
        <f t="shared" si="6"/>
        <v>23</v>
      </c>
      <c r="J42" s="2" t="str">
        <f t="shared" si="8"/>
        <v>Ok</v>
      </c>
    </row>
    <row r="43" spans="2:12">
      <c r="C43" s="2" t="s">
        <v>115</v>
      </c>
      <c r="D43" s="2" t="s">
        <v>116</v>
      </c>
      <c r="E43" s="10" t="s">
        <v>95</v>
      </c>
      <c r="F43" s="2" t="str">
        <f t="shared" si="4"/>
        <v>Ingesta - Rentabilidade</v>
      </c>
      <c r="G43" s="2">
        <f t="shared" si="5"/>
        <v>24</v>
      </c>
      <c r="H43" s="2" t="str">
        <f t="shared" si="7"/>
        <v>Ok</v>
      </c>
      <c r="I43" s="2">
        <f t="shared" si="6"/>
        <v>23</v>
      </c>
      <c r="J43" s="2" t="str">
        <f t="shared" si="8"/>
        <v>Ok</v>
      </c>
    </row>
    <row r="44" spans="2:12">
      <c r="B44" s="2"/>
      <c r="C44" s="2" t="s">
        <v>117</v>
      </c>
      <c r="D44" s="10" t="s">
        <v>118</v>
      </c>
      <c r="E44" s="10" t="s">
        <v>98</v>
      </c>
      <c r="F44" s="2" t="str">
        <f t="shared" si="4"/>
        <v>Ingesta - New Default (cd_loader)</v>
      </c>
      <c r="G44" s="2">
        <f t="shared" si="5"/>
        <v>27</v>
      </c>
      <c r="H44" s="2" t="str">
        <f t="shared" si="7"/>
        <v>Ok</v>
      </c>
      <c r="I44" s="2">
        <f t="shared" si="6"/>
        <v>27</v>
      </c>
      <c r="J44" s="2" t="str">
        <f t="shared" si="8"/>
        <v>Ok</v>
      </c>
    </row>
    <row r="45" spans="2:12">
      <c r="C45" s="10" t="s">
        <v>119</v>
      </c>
      <c r="D45" s="10" t="s">
        <v>120</v>
      </c>
      <c r="E45" s="10" t="s">
        <v>74</v>
      </c>
      <c r="F45" s="2" t="str">
        <f t="shared" si="4"/>
        <v>Ingesta - Universo</v>
      </c>
      <c r="G45" s="2">
        <f t="shared" si="5"/>
        <v>6</v>
      </c>
      <c r="H45" s="2" t="str">
        <f t="shared" si="7"/>
        <v>Ok</v>
      </c>
      <c r="I45" s="2">
        <f t="shared" si="6"/>
        <v>5</v>
      </c>
      <c r="J45" s="2" t="str">
        <f t="shared" si="8"/>
        <v>Ok</v>
      </c>
    </row>
    <row r="46" spans="2:12">
      <c r="C46" s="10" t="s">
        <v>121</v>
      </c>
      <c r="D46" s="10" t="s">
        <v>120</v>
      </c>
      <c r="E46" s="10" t="s">
        <v>75</v>
      </c>
      <c r="F46" s="2" t="str">
        <f t="shared" si="4"/>
        <v>Ingesta - Universo</v>
      </c>
      <c r="G46" s="2">
        <f t="shared" si="5"/>
        <v>7</v>
      </c>
      <c r="H46" s="2" t="str">
        <f t="shared" si="7"/>
        <v>Ok</v>
      </c>
      <c r="I46" s="2">
        <f t="shared" si="6"/>
        <v>5</v>
      </c>
      <c r="J46" s="2" t="str">
        <f t="shared" si="8"/>
        <v>Ok</v>
      </c>
    </row>
    <row r="47" spans="2:12">
      <c r="C47" s="2" t="s">
        <v>122</v>
      </c>
      <c r="D47" s="10" t="s">
        <v>123</v>
      </c>
      <c r="E47" s="10" t="s">
        <v>110</v>
      </c>
      <c r="F47" s="2" t="str">
        <f t="shared" si="4"/>
        <v>Rosetta</v>
      </c>
      <c r="G47" s="2">
        <f t="shared" si="5"/>
        <v>37</v>
      </c>
      <c r="H47" s="2" t="str">
        <f t="shared" si="7"/>
        <v>Ok</v>
      </c>
      <c r="I47" s="2">
        <f t="shared" si="6"/>
        <v>33</v>
      </c>
      <c r="J47" s="2" t="str">
        <f t="shared" si="8"/>
        <v>Ok</v>
      </c>
    </row>
    <row r="48" spans="2:12">
      <c r="C48" s="2" t="s">
        <v>124</v>
      </c>
      <c r="D48" s="10" t="s">
        <v>125</v>
      </c>
      <c r="E48" s="2" t="s">
        <v>96</v>
      </c>
      <c r="F48" s="2" t="str">
        <f t="shared" si="4"/>
        <v>Ingesta - Rentabilidade</v>
      </c>
      <c r="G48" s="2">
        <f t="shared" si="5"/>
        <v>25</v>
      </c>
      <c r="H48" s="2" t="str">
        <f t="shared" si="7"/>
        <v>Ok</v>
      </c>
      <c r="I48" s="2">
        <f t="shared" si="6"/>
        <v>23</v>
      </c>
      <c r="J48" s="2" t="str">
        <f t="shared" si="8"/>
        <v>Ok</v>
      </c>
    </row>
    <row r="49" spans="2:12">
      <c r="C49" s="2" t="s">
        <v>126</v>
      </c>
      <c r="D49" s="10" t="s">
        <v>125</v>
      </c>
      <c r="E49" s="2" t="s">
        <v>97</v>
      </c>
      <c r="F49" s="2" t="str">
        <f t="shared" si="4"/>
        <v>Ingesta - Rentabilidade</v>
      </c>
      <c r="G49" s="2">
        <f t="shared" si="5"/>
        <v>26</v>
      </c>
      <c r="H49" s="2" t="str">
        <f t="shared" si="7"/>
        <v>Ok</v>
      </c>
      <c r="I49" s="2">
        <f t="shared" si="6"/>
        <v>23</v>
      </c>
      <c r="J49" s="2" t="str">
        <f t="shared" si="8"/>
        <v>Ok</v>
      </c>
    </row>
    <row r="50" spans="2:12">
      <c r="C50" s="2" t="s">
        <v>127</v>
      </c>
      <c r="D50" s="10" t="s">
        <v>128</v>
      </c>
      <c r="E50" s="2" t="s">
        <v>76</v>
      </c>
      <c r="F50" s="2" t="str">
        <f t="shared" si="4"/>
        <v>Ingesta - Universo</v>
      </c>
      <c r="G50" s="2">
        <f t="shared" si="5"/>
        <v>8</v>
      </c>
      <c r="H50" s="2" t="str">
        <f t="shared" si="7"/>
        <v>Ok</v>
      </c>
      <c r="I50" s="2">
        <f t="shared" si="6"/>
        <v>5</v>
      </c>
      <c r="J50" s="2" t="str">
        <f t="shared" si="8"/>
        <v>Ok</v>
      </c>
    </row>
    <row r="51" spans="2:12">
      <c r="C51" s="2" t="s">
        <v>129</v>
      </c>
      <c r="D51" s="10" t="s">
        <v>128</v>
      </c>
      <c r="E51" s="2" t="s">
        <v>77</v>
      </c>
      <c r="F51" s="2" t="str">
        <f t="shared" si="4"/>
        <v>Ingesta - Universo</v>
      </c>
      <c r="G51" s="2">
        <f t="shared" si="5"/>
        <v>9</v>
      </c>
      <c r="H51" s="2" t="str">
        <f t="shared" si="7"/>
        <v>Ok</v>
      </c>
      <c r="I51" s="2">
        <f t="shared" si="6"/>
        <v>5</v>
      </c>
      <c r="J51" s="2" t="str">
        <f t="shared" si="8"/>
        <v>Ok</v>
      </c>
    </row>
    <row r="52" spans="2:12">
      <c r="C52" s="2" t="s">
        <v>130</v>
      </c>
      <c r="D52" s="10" t="s">
        <v>128</v>
      </c>
      <c r="E52" s="2" t="s">
        <v>78</v>
      </c>
      <c r="F52" s="2" t="str">
        <f t="shared" si="4"/>
        <v>Ingesta - Universo</v>
      </c>
      <c r="G52" s="2">
        <f t="shared" si="5"/>
        <v>10</v>
      </c>
      <c r="H52" s="2" t="str">
        <f t="shared" si="7"/>
        <v>Ok</v>
      </c>
      <c r="I52" s="2">
        <f t="shared" si="6"/>
        <v>5</v>
      </c>
      <c r="J52" s="2" t="str">
        <f t="shared" si="8"/>
        <v>Ok</v>
      </c>
    </row>
    <row r="53" spans="2:12">
      <c r="C53" t="s">
        <v>131</v>
      </c>
      <c r="D53" t="s">
        <v>132</v>
      </c>
      <c r="E53" t="s">
        <v>19</v>
      </c>
      <c r="F53" s="2" t="str">
        <f t="shared" si="4"/>
        <v>Ingesta - RWA</v>
      </c>
      <c r="G53" s="2">
        <f t="shared" si="5"/>
        <v>12</v>
      </c>
      <c r="H53" s="2" t="str">
        <f t="shared" si="7"/>
        <v>Ok</v>
      </c>
      <c r="I53" s="2">
        <f t="shared" si="6"/>
        <v>12</v>
      </c>
      <c r="J53" s="2" t="str">
        <f t="shared" si="8"/>
        <v>Ok</v>
      </c>
    </row>
    <row r="54" spans="2:12">
      <c r="C54" t="s">
        <v>133</v>
      </c>
      <c r="D54" t="s">
        <v>132</v>
      </c>
      <c r="E54" t="s">
        <v>81</v>
      </c>
      <c r="F54" s="2" t="str">
        <f t="shared" si="4"/>
        <v>Ingesta - RWA</v>
      </c>
      <c r="G54" s="2">
        <f t="shared" si="5"/>
        <v>13</v>
      </c>
      <c r="H54" s="2" t="str">
        <f t="shared" si="7"/>
        <v>Ok</v>
      </c>
      <c r="I54" s="2">
        <f t="shared" si="6"/>
        <v>12</v>
      </c>
      <c r="J54" s="2" t="str">
        <f t="shared" si="8"/>
        <v>Ok</v>
      </c>
    </row>
    <row r="55" spans="2:12">
      <c r="C55" t="s">
        <v>134</v>
      </c>
      <c r="D55" s="10" t="s">
        <v>135</v>
      </c>
      <c r="E55" t="s">
        <v>90</v>
      </c>
      <c r="F55" s="2" t="str">
        <f t="shared" si="4"/>
        <v>Ingesta - FINREP</v>
      </c>
      <c r="G55" s="2">
        <f t="shared" si="5"/>
        <v>21</v>
      </c>
      <c r="H55" s="2" t="str">
        <f t="shared" ref="H55:H60" si="9">IF(ROW(E55)&lt;G55,"Erro!","Ok")</f>
        <v>Ok</v>
      </c>
      <c r="I55" s="2">
        <f t="shared" si="6"/>
        <v>21</v>
      </c>
      <c r="J55" s="2" t="str">
        <f t="shared" ref="J55:J60" si="10">IF(ROW(E55)&lt;I55,"Erro!","Ok")</f>
        <v>Ok</v>
      </c>
    </row>
    <row r="56" spans="2:12">
      <c r="C56" t="s">
        <v>136</v>
      </c>
      <c r="D56" s="10" t="s">
        <v>128</v>
      </c>
      <c r="E56" t="s">
        <v>40</v>
      </c>
      <c r="F56" s="2" t="str">
        <f t="shared" si="4"/>
        <v>Ingesta - Titularizações</v>
      </c>
      <c r="G56" s="2">
        <f t="shared" si="5"/>
        <v>4</v>
      </c>
      <c r="H56" s="2" t="str">
        <f t="shared" si="9"/>
        <v>Ok</v>
      </c>
      <c r="I56" s="2">
        <f t="shared" si="6"/>
        <v>4</v>
      </c>
      <c r="J56" s="2" t="str">
        <f t="shared" si="10"/>
        <v>Ok</v>
      </c>
    </row>
    <row r="57" spans="2:12">
      <c r="C57" t="s">
        <v>137</v>
      </c>
      <c r="D57" s="10" t="s">
        <v>138</v>
      </c>
      <c r="E57" t="s">
        <v>100</v>
      </c>
      <c r="F57" s="2" t="str">
        <f t="shared" si="4"/>
        <v>Ingesta - Carteiras Básicas</v>
      </c>
      <c r="G57" s="2">
        <f t="shared" si="5"/>
        <v>28</v>
      </c>
      <c r="H57" s="2" t="str">
        <f t="shared" si="9"/>
        <v>Ok</v>
      </c>
      <c r="I57" s="2">
        <f t="shared" si="6"/>
        <v>28</v>
      </c>
      <c r="J57" s="2" t="str">
        <f t="shared" si="10"/>
        <v>Ok</v>
      </c>
    </row>
    <row r="58" spans="2:12">
      <c r="C58" t="s">
        <v>139</v>
      </c>
      <c r="D58" t="s">
        <v>140</v>
      </c>
      <c r="E58" t="s">
        <v>102</v>
      </c>
      <c r="F58" s="2" t="str">
        <f t="shared" si="4"/>
        <v>Ingesta - Segmentação de Carteiras PEC</v>
      </c>
      <c r="G58" s="2">
        <f t="shared" si="5"/>
        <v>29</v>
      </c>
      <c r="H58" s="2" t="str">
        <f t="shared" si="9"/>
        <v>Ok</v>
      </c>
      <c r="I58" s="2">
        <f t="shared" si="6"/>
        <v>29</v>
      </c>
      <c r="J58" s="2" t="str">
        <f t="shared" si="10"/>
        <v>Ok</v>
      </c>
    </row>
    <row r="59" spans="2:12">
      <c r="C59" t="s">
        <v>141</v>
      </c>
      <c r="D59" s="10" t="s">
        <v>142</v>
      </c>
      <c r="E59" t="s">
        <v>89</v>
      </c>
      <c r="F59" s="2" t="str">
        <f t="shared" si="4"/>
        <v>Ingesta - ALM</v>
      </c>
      <c r="G59" s="2">
        <f t="shared" si="5"/>
        <v>20</v>
      </c>
      <c r="H59" s="2" t="str">
        <f t="shared" si="9"/>
        <v>Ok</v>
      </c>
      <c r="I59" s="2">
        <f t="shared" si="6"/>
        <v>15</v>
      </c>
      <c r="J59" s="2" t="str">
        <f t="shared" si="10"/>
        <v>Ok</v>
      </c>
    </row>
    <row r="60" spans="2:12">
      <c r="C60" t="s">
        <v>143</v>
      </c>
      <c r="D60" s="10" t="s">
        <v>135</v>
      </c>
      <c r="E60" t="s">
        <v>92</v>
      </c>
      <c r="F60" s="2" t="str">
        <f t="shared" si="4"/>
        <v>Ingesta - FINREP</v>
      </c>
      <c r="G60" s="2">
        <f t="shared" si="5"/>
        <v>22</v>
      </c>
      <c r="H60" s="2" t="str">
        <f t="shared" si="9"/>
        <v>Ok</v>
      </c>
      <c r="I60" s="2">
        <f t="shared" si="6"/>
        <v>21</v>
      </c>
      <c r="J60" s="2" t="str">
        <f t="shared" si="10"/>
        <v>Ok</v>
      </c>
    </row>
    <row r="61" spans="2:12">
      <c r="E61" s="10"/>
      <c r="F61" s="2" t="str">
        <f t="shared" si="4"/>
        <v/>
      </c>
    </row>
    <row r="62" spans="2:12" s="8" customFormat="1">
      <c r="B62" s="7">
        <v>1</v>
      </c>
      <c r="C62" s="8" t="s">
        <v>144</v>
      </c>
      <c r="D62" s="8" t="s">
        <v>144</v>
      </c>
      <c r="F62" s="8" t="str">
        <f t="shared" si="4"/>
        <v/>
      </c>
      <c r="K62" s="8" t="b">
        <f>IF(_xlfn.IFNA(MATCH(D62,F:F,0),0) &gt; 0,TRUE,FALSE)</f>
        <v>1</v>
      </c>
      <c r="L62" s="9"/>
    </row>
    <row r="63" spans="2:12">
      <c r="E63" s="2" t="s">
        <v>62</v>
      </c>
      <c r="F63" s="2" t="str">
        <f t="shared" si="4"/>
        <v>Ingesta - Loan Tapes</v>
      </c>
      <c r="G63" s="2">
        <f t="shared" ref="G63:G68" si="11">MATCH(E63,C:C,0)</f>
        <v>14</v>
      </c>
      <c r="H63" s="2" t="str">
        <f>IF(ROW(E63)&lt;G63,"Erro!","Ok")</f>
        <v>Ok</v>
      </c>
      <c r="I63" s="2">
        <f t="shared" ref="I63:I68" si="12">MATCH(F63,D:D,0)</f>
        <v>14</v>
      </c>
      <c r="J63" s="2" t="str">
        <f>IF(ROW(E63)&lt;I63,"Erro!","Ok")</f>
        <v>Ok</v>
      </c>
    </row>
    <row r="64" spans="2:12">
      <c r="E64" s="2" t="s">
        <v>83</v>
      </c>
      <c r="F64" s="2" t="str">
        <f t="shared" si="4"/>
        <v>Ingesta - ALM</v>
      </c>
      <c r="G64" s="2">
        <f t="shared" si="11"/>
        <v>15</v>
      </c>
      <c r="H64" s="2" t="str">
        <f t="shared" ref="H64:H68" si="13">IF(ROW(E64)&lt;G64,"Erro!","Ok")</f>
        <v>Ok</v>
      </c>
      <c r="I64" s="2">
        <f t="shared" si="12"/>
        <v>15</v>
      </c>
      <c r="J64" s="2" t="str">
        <f t="shared" ref="J64:J68" si="14">IF(ROW(E64)&lt;I64,"Erro!","Ok")</f>
        <v>Ok</v>
      </c>
    </row>
    <row r="65" spans="2:12">
      <c r="D65" s="2" t="s">
        <v>145</v>
      </c>
      <c r="E65" s="2" t="s">
        <v>110</v>
      </c>
      <c r="F65" s="2" t="str">
        <f t="shared" ref="F65:F96" si="15">_xlfn.IFNA(VLOOKUP(E65,C:D,2,FALSE),"")</f>
        <v>Rosetta</v>
      </c>
      <c r="G65" s="2">
        <f t="shared" si="11"/>
        <v>37</v>
      </c>
      <c r="H65" s="2" t="str">
        <f t="shared" si="13"/>
        <v>Ok</v>
      </c>
      <c r="I65" s="2">
        <f t="shared" si="12"/>
        <v>33</v>
      </c>
      <c r="J65" s="2" t="str">
        <f t="shared" si="14"/>
        <v>Ok</v>
      </c>
    </row>
    <row r="66" spans="2:12">
      <c r="E66" s="10" t="s">
        <v>72</v>
      </c>
      <c r="F66" s="2" t="str">
        <f t="shared" si="15"/>
        <v>Ingesta - Universo</v>
      </c>
      <c r="G66" s="2">
        <f t="shared" si="11"/>
        <v>5</v>
      </c>
      <c r="H66" s="2" t="str">
        <f t="shared" si="13"/>
        <v>Ok</v>
      </c>
      <c r="I66" s="2">
        <f t="shared" si="12"/>
        <v>5</v>
      </c>
      <c r="J66" s="2" t="str">
        <f t="shared" si="14"/>
        <v>Ok</v>
      </c>
    </row>
    <row r="67" spans="2:12">
      <c r="B67" s="11"/>
      <c r="C67" s="2" t="s">
        <v>146</v>
      </c>
      <c r="D67" s="10" t="s">
        <v>147</v>
      </c>
      <c r="E67" s="10" t="s">
        <v>79</v>
      </c>
      <c r="F67" s="2" t="str">
        <f t="shared" si="15"/>
        <v>Ingesta - Universo</v>
      </c>
      <c r="G67" s="2">
        <f t="shared" si="11"/>
        <v>11</v>
      </c>
      <c r="H67" s="2" t="str">
        <f t="shared" si="13"/>
        <v>Ok</v>
      </c>
      <c r="I67" s="2">
        <f t="shared" si="12"/>
        <v>5</v>
      </c>
      <c r="J67" s="2" t="str">
        <f t="shared" si="14"/>
        <v>Ok</v>
      </c>
    </row>
    <row r="68" spans="2:12">
      <c r="C68" s="2" t="s">
        <v>146</v>
      </c>
      <c r="D68" s="10" t="s">
        <v>148</v>
      </c>
      <c r="E68" s="10" t="s">
        <v>88</v>
      </c>
      <c r="F68" s="2" t="str">
        <f t="shared" si="15"/>
        <v>Ingesta - ALM</v>
      </c>
      <c r="G68" s="2">
        <f t="shared" si="11"/>
        <v>19</v>
      </c>
      <c r="H68" s="2" t="str">
        <f t="shared" si="13"/>
        <v>Ok</v>
      </c>
      <c r="I68" s="2">
        <f t="shared" si="12"/>
        <v>15</v>
      </c>
      <c r="J68" s="2" t="str">
        <f t="shared" si="14"/>
        <v>Ok</v>
      </c>
    </row>
    <row r="69" spans="2:12">
      <c r="E69" s="10"/>
      <c r="F69" s="2" t="str">
        <f t="shared" si="15"/>
        <v/>
      </c>
    </row>
    <row r="70" spans="2:12" s="8" customFormat="1">
      <c r="B70" s="7">
        <v>1</v>
      </c>
      <c r="C70" s="8" t="s">
        <v>16</v>
      </c>
      <c r="D70" s="8" t="s">
        <v>16</v>
      </c>
      <c r="F70" s="8" t="str">
        <f t="shared" si="15"/>
        <v/>
      </c>
      <c r="K70" s="8" t="b">
        <f>IF(_xlfn.IFNA(MATCH(D70,F:F,0),0) &gt; 0,TRUE,FALSE)</f>
        <v>1</v>
      </c>
      <c r="L70" s="9"/>
    </row>
    <row r="71" spans="2:12">
      <c r="E71" s="2" t="s">
        <v>144</v>
      </c>
      <c r="F71" s="2" t="str">
        <f t="shared" si="15"/>
        <v>MUG</v>
      </c>
      <c r="G71" s="2">
        <f t="shared" ref="G71:G76" si="16">MATCH(E71,C:C,0)</f>
        <v>62</v>
      </c>
      <c r="H71" s="2" t="str">
        <f>IF(ROW(E71)&lt;G71,"Erro!","Ok")</f>
        <v>Ok</v>
      </c>
      <c r="I71" s="2">
        <f t="shared" ref="I71:I76" si="17">MATCH(F71,D:D,0)</f>
        <v>62</v>
      </c>
      <c r="J71" s="2" t="str">
        <f t="shared" ref="J71:J76" si="18">IF(ROW(E71)&lt;I71,"Erro!","Ok")</f>
        <v>Ok</v>
      </c>
    </row>
    <row r="72" spans="2:12">
      <c r="E72" s="2" t="s">
        <v>26</v>
      </c>
      <c r="F72" s="2" t="str">
        <f t="shared" si="15"/>
        <v>Ingesta</v>
      </c>
      <c r="G72" s="2">
        <f t="shared" si="16"/>
        <v>3</v>
      </c>
      <c r="H72" s="2" t="str">
        <f>IF(ROW(E72)&lt;G72,"Erro!","Ok")</f>
        <v>Ok</v>
      </c>
      <c r="I72" s="2">
        <f t="shared" si="17"/>
        <v>3</v>
      </c>
      <c r="J72" s="2" t="str">
        <f t="shared" si="18"/>
        <v>Ok</v>
      </c>
    </row>
    <row r="73" spans="2:12">
      <c r="E73" s="2" t="s">
        <v>108</v>
      </c>
      <c r="F73" s="2" t="str">
        <f t="shared" si="15"/>
        <v>Rosetta</v>
      </c>
      <c r="G73" s="2">
        <f t="shared" si="16"/>
        <v>33</v>
      </c>
      <c r="H73" s="2" t="str">
        <f>IF(ROW(E73)&lt;G73,"Erro!","Ok")</f>
        <v>Ok</v>
      </c>
      <c r="I73" s="2">
        <f t="shared" si="17"/>
        <v>33</v>
      </c>
      <c r="J73" s="2" t="str">
        <f t="shared" si="18"/>
        <v>Ok</v>
      </c>
    </row>
    <row r="74" spans="2:12">
      <c r="E74" s="2" t="s">
        <v>85</v>
      </c>
      <c r="F74" s="2" t="str">
        <f t="shared" si="15"/>
        <v>Ingesta - ALM</v>
      </c>
      <c r="G74" s="2">
        <f t="shared" si="16"/>
        <v>16</v>
      </c>
      <c r="H74" s="2" t="str">
        <f t="shared" ref="H74:H76" si="19">IF(ROW(E74)&lt;G74,"Erro!","Ok")</f>
        <v>Ok</v>
      </c>
      <c r="I74" s="2">
        <f t="shared" si="17"/>
        <v>15</v>
      </c>
      <c r="J74" s="2" t="str">
        <f t="shared" si="18"/>
        <v>Ok</v>
      </c>
    </row>
    <row r="75" spans="2:12">
      <c r="E75" s="2" t="s">
        <v>86</v>
      </c>
      <c r="F75" s="2" t="str">
        <f t="shared" si="15"/>
        <v>Ingesta - ALM</v>
      </c>
      <c r="G75" s="2">
        <f t="shared" si="16"/>
        <v>17</v>
      </c>
      <c r="H75" s="2" t="str">
        <f t="shared" si="19"/>
        <v>Ok</v>
      </c>
      <c r="I75" s="2">
        <f t="shared" si="17"/>
        <v>15</v>
      </c>
      <c r="J75" s="2" t="str">
        <f t="shared" si="18"/>
        <v>Ok</v>
      </c>
    </row>
    <row r="76" spans="2:12">
      <c r="E76" s="2" t="s">
        <v>87</v>
      </c>
      <c r="F76" s="2" t="str">
        <f t="shared" si="15"/>
        <v>Ingesta - ALM</v>
      </c>
      <c r="G76" s="2">
        <f t="shared" si="16"/>
        <v>18</v>
      </c>
      <c r="H76" s="2" t="str">
        <f t="shared" si="19"/>
        <v>Ok</v>
      </c>
      <c r="I76" s="2">
        <f t="shared" si="17"/>
        <v>15</v>
      </c>
      <c r="J76" s="2" t="str">
        <f t="shared" si="18"/>
        <v>Ok</v>
      </c>
    </row>
    <row r="77" spans="2:12">
      <c r="F77" s="2" t="str">
        <f t="shared" si="15"/>
        <v/>
      </c>
    </row>
    <row r="78" spans="2:12" s="8" customFormat="1">
      <c r="B78" s="7">
        <v>1</v>
      </c>
      <c r="C78" s="8" t="s">
        <v>39</v>
      </c>
      <c r="D78" s="8" t="s">
        <v>39</v>
      </c>
      <c r="F78" s="8" t="str">
        <f t="shared" si="15"/>
        <v/>
      </c>
      <c r="K78" s="8" t="b">
        <f>IF(_xlfn.IFNA(MATCH(D78,F:F,0),0) &gt; 0,TRUE,FALSE)</f>
        <v>1</v>
      </c>
      <c r="L78" s="9"/>
    </row>
    <row r="79" spans="2:12">
      <c r="F79" s="2" t="str">
        <f t="shared" si="15"/>
        <v/>
      </c>
    </row>
    <row r="80" spans="2:12" s="8" customFormat="1">
      <c r="B80" s="7">
        <v>1</v>
      </c>
      <c r="C80" s="8" t="s">
        <v>149</v>
      </c>
      <c r="D80" s="8" t="s">
        <v>149</v>
      </c>
      <c r="F80" s="8" t="str">
        <f t="shared" si="15"/>
        <v/>
      </c>
      <c r="K80" s="8" t="b">
        <f>IF(_xlfn.IFNA(MATCH(D80,F:F,0),0) &gt; 0,TRUE,FALSE)</f>
        <v>1</v>
      </c>
      <c r="L80" s="9"/>
    </row>
    <row r="81" spans="2:12">
      <c r="F81" s="2" t="str">
        <f t="shared" si="15"/>
        <v/>
      </c>
    </row>
    <row r="82" spans="2:12" s="8" customFormat="1">
      <c r="B82" s="7">
        <v>2</v>
      </c>
      <c r="C82" s="8" t="s">
        <v>150</v>
      </c>
      <c r="D82" s="8" t="s">
        <v>150</v>
      </c>
      <c r="F82" s="8" t="str">
        <f t="shared" si="15"/>
        <v/>
      </c>
      <c r="K82" s="8" t="b">
        <f>IF(_xlfn.IFNA(MATCH(D82,F:F,0),0) &gt; 0,TRUE,FALSE)</f>
        <v>1</v>
      </c>
      <c r="L82" s="9"/>
    </row>
    <row r="83" spans="2:12">
      <c r="E83" s="2" t="s">
        <v>144</v>
      </c>
      <c r="F83" s="2" t="str">
        <f t="shared" si="15"/>
        <v>MUG</v>
      </c>
      <c r="G83" s="2">
        <f>MATCH(E83,C:C,0)</f>
        <v>62</v>
      </c>
      <c r="H83" s="2" t="str">
        <f>IF(ROW(E83)&lt;G83,"Erro!","Ok")</f>
        <v>Ok</v>
      </c>
      <c r="I83" s="2">
        <f>MATCH(F83,D:D,0)</f>
        <v>62</v>
      </c>
      <c r="J83" s="2" t="str">
        <f>IF(ROW(E83)&lt;I83,"Erro!","Ok")</f>
        <v>Ok</v>
      </c>
    </row>
    <row r="84" spans="2:12">
      <c r="F84" s="2" t="str">
        <f t="shared" si="15"/>
        <v/>
      </c>
    </row>
    <row r="85" spans="2:12" s="8" customFormat="1">
      <c r="B85" s="7">
        <v>2</v>
      </c>
      <c r="C85" s="8" t="s">
        <v>151</v>
      </c>
      <c r="D85" s="8" t="s">
        <v>18</v>
      </c>
      <c r="F85" s="8" t="str">
        <f t="shared" si="15"/>
        <v/>
      </c>
      <c r="K85" s="8" t="b">
        <f>IF(MATCH(D85,F:F,0) &gt; 0,TRUE,FALSE)</f>
        <v>1</v>
      </c>
      <c r="L85" s="9"/>
    </row>
    <row r="86" spans="2:12">
      <c r="F86" s="2" t="str">
        <f t="shared" si="15"/>
        <v/>
      </c>
    </row>
    <row r="87" spans="2:12" s="8" customFormat="1">
      <c r="B87" s="7">
        <v>2</v>
      </c>
      <c r="C87" s="8" t="s">
        <v>152</v>
      </c>
      <c r="D87" s="8" t="s">
        <v>18</v>
      </c>
      <c r="F87" s="8" t="str">
        <f t="shared" si="15"/>
        <v/>
      </c>
      <c r="K87" s="8" t="b">
        <f>IF(_xlfn.IFNA(MATCH(D87,F:F,0),0) &gt; 0,TRUE,FALSE)</f>
        <v>1</v>
      </c>
      <c r="L87" s="9"/>
    </row>
    <row r="88" spans="2:12">
      <c r="E88" s="2" t="s">
        <v>16</v>
      </c>
      <c r="F88" s="2" t="str">
        <f t="shared" si="15"/>
        <v>Universo</v>
      </c>
      <c r="G88" s="2">
        <f t="shared" ref="G88:G93" si="20">MATCH(E88,C:C,0)</f>
        <v>70</v>
      </c>
      <c r="H88" s="2" t="str">
        <f t="shared" ref="H88:H93" si="21">IF(ROW(E88)&lt;G88,"Erro!","Ok")</f>
        <v>Ok</v>
      </c>
      <c r="I88" s="2">
        <f t="shared" ref="I88:I93" si="22">MATCH(F88,D:D,0)</f>
        <v>70</v>
      </c>
      <c r="J88" s="2" t="str">
        <f t="shared" ref="J88:J89" si="23">IF(ROW(E88)&lt;I88,"Erro!","Ok")</f>
        <v>Ok</v>
      </c>
      <c r="K88" s="12"/>
    </row>
    <row r="89" spans="2:12">
      <c r="E89" s="2" t="s">
        <v>149</v>
      </c>
      <c r="F89" s="2" t="str">
        <f t="shared" si="15"/>
        <v>Grupos Económicos</v>
      </c>
      <c r="G89" s="2">
        <f t="shared" si="20"/>
        <v>80</v>
      </c>
      <c r="H89" s="2" t="str">
        <f t="shared" si="21"/>
        <v>Ok</v>
      </c>
      <c r="I89" s="2">
        <f t="shared" si="22"/>
        <v>80</v>
      </c>
      <c r="J89" s="2" t="str">
        <f t="shared" si="23"/>
        <v>Ok</v>
      </c>
      <c r="K89" s="12"/>
    </row>
    <row r="90" spans="2:12">
      <c r="D90" s="2" t="s">
        <v>153</v>
      </c>
      <c r="E90" s="35" t="s">
        <v>96</v>
      </c>
      <c r="F90" s="35" t="str">
        <f t="shared" si="15"/>
        <v>Ingesta - Rentabilidade</v>
      </c>
      <c r="G90" s="35">
        <f t="shared" si="20"/>
        <v>25</v>
      </c>
      <c r="H90" s="35" t="str">
        <f t="shared" si="21"/>
        <v>Ok</v>
      </c>
      <c r="I90" s="35">
        <f t="shared" si="22"/>
        <v>23</v>
      </c>
      <c r="J90" s="35" t="str">
        <f t="shared" ref="J90:J93" si="24">IF(ROW(E90)&lt;I90,"Erro!","Ok")</f>
        <v>Ok</v>
      </c>
      <c r="K90" s="12"/>
    </row>
    <row r="91" spans="2:12">
      <c r="D91" s="2" t="s">
        <v>153</v>
      </c>
      <c r="E91" s="35" t="s">
        <v>93</v>
      </c>
      <c r="F91" s="35" t="str">
        <f t="shared" si="15"/>
        <v>Ingesta - Rentabilidade</v>
      </c>
      <c r="G91" s="35">
        <f t="shared" si="20"/>
        <v>23</v>
      </c>
      <c r="H91" s="35" t="str">
        <f t="shared" si="21"/>
        <v>Ok</v>
      </c>
      <c r="I91" s="35">
        <f t="shared" si="22"/>
        <v>23</v>
      </c>
      <c r="J91" s="35" t="str">
        <f t="shared" si="24"/>
        <v>Ok</v>
      </c>
      <c r="K91" s="12"/>
    </row>
    <row r="92" spans="2:12">
      <c r="D92" s="2" t="s">
        <v>153</v>
      </c>
      <c r="E92" s="35" t="s">
        <v>104</v>
      </c>
      <c r="F92" s="35" t="str">
        <f t="shared" si="15"/>
        <v>Ingesta - Rentabilidade</v>
      </c>
      <c r="G92" s="35">
        <f t="shared" si="20"/>
        <v>30</v>
      </c>
      <c r="H92" s="35" t="str">
        <f t="shared" si="21"/>
        <v>Ok</v>
      </c>
      <c r="I92" s="35">
        <f t="shared" si="22"/>
        <v>23</v>
      </c>
      <c r="J92" s="35" t="str">
        <f t="shared" si="24"/>
        <v>Ok</v>
      </c>
      <c r="K92" s="12"/>
    </row>
    <row r="93" spans="2:12">
      <c r="D93" s="2" t="s">
        <v>153</v>
      </c>
      <c r="E93" s="35" t="s">
        <v>105</v>
      </c>
      <c r="F93" s="35" t="str">
        <f t="shared" si="15"/>
        <v>Ingesta - Rosetta/Rentabilidade</v>
      </c>
      <c r="G93" s="35">
        <f t="shared" si="20"/>
        <v>31</v>
      </c>
      <c r="H93" s="35" t="str">
        <f t="shared" si="21"/>
        <v>Ok</v>
      </c>
      <c r="I93" s="35">
        <f t="shared" si="22"/>
        <v>31</v>
      </c>
      <c r="J93" s="35" t="str">
        <f t="shared" si="24"/>
        <v>Ok</v>
      </c>
      <c r="K93" s="12"/>
    </row>
    <row r="94" spans="2:12">
      <c r="F94" s="2" t="str">
        <f t="shared" si="15"/>
        <v/>
      </c>
    </row>
    <row r="95" spans="2:12" s="8" customFormat="1">
      <c r="B95" s="7">
        <v>2</v>
      </c>
      <c r="C95" s="13" t="s">
        <v>154</v>
      </c>
      <c r="D95" s="13" t="s">
        <v>18</v>
      </c>
      <c r="F95" s="8" t="str">
        <f t="shared" si="15"/>
        <v/>
      </c>
      <c r="K95" s="8" t="b">
        <f>IF(_xlfn.IFNA(MATCH(D95,F:F,0),0) &gt; 0,TRUE,FALSE)</f>
        <v>1</v>
      </c>
      <c r="L95" s="9"/>
    </row>
    <row r="96" spans="2:12">
      <c r="C96" s="14"/>
      <c r="D96" s="14"/>
      <c r="E96" s="2" t="s">
        <v>16</v>
      </c>
      <c r="F96" s="2" t="str">
        <f t="shared" si="15"/>
        <v>Universo</v>
      </c>
      <c r="G96" s="2">
        <f>MATCH(E96,C:C,0)</f>
        <v>70</v>
      </c>
      <c r="H96" s="2" t="str">
        <f>IF(ROW(E96)&lt;G96,"Erro!","Ok")</f>
        <v>Ok</v>
      </c>
      <c r="I96" s="2">
        <f>MATCH(F96,D:D,0)</f>
        <v>70</v>
      </c>
      <c r="J96" s="2" t="str">
        <f>IF(ROW(E96)&lt;I96,"Erro!","Ok")</f>
        <v>Ok</v>
      </c>
    </row>
    <row r="97" spans="2:12">
      <c r="C97" s="14"/>
      <c r="D97" s="14"/>
      <c r="F97" s="2" t="str">
        <f t="shared" ref="F97:F128" si="25">_xlfn.IFNA(VLOOKUP(E97,C:D,2,FALSE),"")</f>
        <v/>
      </c>
    </row>
    <row r="98" spans="2:12" s="8" customFormat="1">
      <c r="B98" s="7">
        <v>2</v>
      </c>
      <c r="C98" s="13" t="s">
        <v>155</v>
      </c>
      <c r="D98" s="13" t="s">
        <v>18</v>
      </c>
      <c r="F98" s="8" t="str">
        <f t="shared" si="25"/>
        <v/>
      </c>
      <c r="K98" s="8" t="b">
        <f>IF(_xlfn.IFNA(MATCH(D98,F:F,0),0) &gt; 0,TRUE,FALSE)</f>
        <v>1</v>
      </c>
      <c r="L98" s="9"/>
    </row>
    <row r="99" spans="2:12">
      <c r="E99" s="12" t="s">
        <v>16</v>
      </c>
      <c r="F99" s="12" t="str">
        <f t="shared" si="25"/>
        <v>Universo</v>
      </c>
      <c r="G99" s="12">
        <f>MATCH(E99,C:C,0)</f>
        <v>70</v>
      </c>
      <c r="H99" s="12" t="str">
        <f>IF(ROW(E99)&lt;G99,"Erro!","Ok")</f>
        <v>Ok</v>
      </c>
      <c r="I99" s="12">
        <f>MATCH(F99,D:D,0)</f>
        <v>70</v>
      </c>
      <c r="J99" s="12" t="str">
        <f t="shared" ref="J99:J100" si="26">IF(ROW(E99)&lt;I99,"Erro!","Ok")</f>
        <v>Ok</v>
      </c>
      <c r="K99" s="12"/>
      <c r="L99" s="3" t="s">
        <v>156</v>
      </c>
    </row>
    <row r="100" spans="2:12">
      <c r="E100" s="2" t="s">
        <v>152</v>
      </c>
      <c r="F100" s="2" t="str">
        <f t="shared" si="25"/>
        <v>RWA</v>
      </c>
      <c r="G100" s="2">
        <f>MATCH(E100,C:C,0)</f>
        <v>87</v>
      </c>
      <c r="H100" s="2" t="str">
        <f>IF(ROW(E100)&lt;G100,"Erro!","Ok")</f>
        <v>Ok</v>
      </c>
      <c r="I100" s="2">
        <f>MATCH(F100,D:D,0)</f>
        <v>85</v>
      </c>
      <c r="J100" s="2" t="str">
        <f t="shared" si="26"/>
        <v>Ok</v>
      </c>
    </row>
    <row r="101" spans="2:12">
      <c r="F101" s="2" t="str">
        <f t="shared" si="25"/>
        <v/>
      </c>
    </row>
    <row r="102" spans="2:12" s="8" customFormat="1">
      <c r="B102" s="7">
        <v>2</v>
      </c>
      <c r="C102" s="8" t="s">
        <v>20</v>
      </c>
      <c r="D102" s="8" t="s">
        <v>20</v>
      </c>
      <c r="F102" s="8" t="str">
        <f t="shared" si="25"/>
        <v/>
      </c>
      <c r="K102" s="8" t="b">
        <f>IF(_xlfn.IFNA(MATCH(D102,F:F,0),0) &gt; 0,TRUE,FALSE)</f>
        <v>1</v>
      </c>
      <c r="L102" s="9"/>
    </row>
    <row r="103" spans="2:12">
      <c r="E103" s="2" t="s">
        <v>16</v>
      </c>
      <c r="F103" s="2" t="str">
        <f t="shared" si="25"/>
        <v>Universo</v>
      </c>
      <c r="G103" s="2">
        <f>MATCH(E103,C:C,0)</f>
        <v>70</v>
      </c>
      <c r="H103" s="2" t="str">
        <f>IF(ROW(E103)&lt;G103,"Erro!","Ok")</f>
        <v>Ok</v>
      </c>
      <c r="I103" s="2">
        <f>MATCH(F103,D:D,0)</f>
        <v>70</v>
      </c>
      <c r="J103" s="2" t="str">
        <f t="shared" ref="J103:J105" si="27">IF(ROW(E103)&lt;I103,"Erro!","Ok")</f>
        <v>Ok</v>
      </c>
    </row>
    <row r="104" spans="2:12">
      <c r="E104" s="2" t="s">
        <v>152</v>
      </c>
      <c r="F104" s="2" t="str">
        <f t="shared" si="25"/>
        <v>RWA</v>
      </c>
      <c r="G104" s="2">
        <f>MATCH(E104,C:C,0)</f>
        <v>87</v>
      </c>
      <c r="H104" s="2" t="str">
        <f>IF(ROW(E104)&lt;G104,"Erro!","Ok")</f>
        <v>Ok</v>
      </c>
      <c r="I104" s="2">
        <f>MATCH(F104,D:D,0)</f>
        <v>85</v>
      </c>
      <c r="J104" s="2" t="str">
        <f t="shared" si="27"/>
        <v>Ok</v>
      </c>
    </row>
    <row r="105" spans="2:12">
      <c r="E105" s="2" t="s">
        <v>62</v>
      </c>
      <c r="F105" s="2" t="str">
        <f t="shared" si="25"/>
        <v>Ingesta - Loan Tapes</v>
      </c>
      <c r="G105" s="2">
        <f>MATCH(E105,C:C,0)</f>
        <v>14</v>
      </c>
      <c r="H105" s="2" t="str">
        <f>IF(ROW(E105)&lt;G105,"Erro!","Ok")</f>
        <v>Ok</v>
      </c>
      <c r="I105" s="2">
        <f>MATCH(F105,D:D,0)</f>
        <v>14</v>
      </c>
      <c r="J105" s="2" t="str">
        <f t="shared" si="27"/>
        <v>Ok</v>
      </c>
    </row>
    <row r="106" spans="2:12">
      <c r="F106" s="2" t="str">
        <f t="shared" si="25"/>
        <v/>
      </c>
    </row>
    <row r="107" spans="2:12" s="8" customFormat="1">
      <c r="B107" s="7">
        <v>2</v>
      </c>
      <c r="C107" s="8" t="s">
        <v>157</v>
      </c>
      <c r="D107" s="8" t="s">
        <v>157</v>
      </c>
      <c r="F107" s="8" t="str">
        <f t="shared" si="25"/>
        <v/>
      </c>
      <c r="K107" s="8" t="b">
        <f>IF(_xlfn.IFNA(MATCH(D107,F:F,0),0) &gt; 0,TRUE,FALSE)</f>
        <v>1</v>
      </c>
      <c r="L107" s="9"/>
    </row>
    <row r="108" spans="2:12">
      <c r="E108" s="12" t="s">
        <v>144</v>
      </c>
      <c r="F108" s="12" t="str">
        <f t="shared" si="25"/>
        <v>MUG</v>
      </c>
      <c r="G108" s="12">
        <f>MATCH(E108,C:C,0)</f>
        <v>62</v>
      </c>
      <c r="H108" s="12" t="str">
        <f>IF(ROW(E108)&lt;G108,"Erro!","Ok")</f>
        <v>Ok</v>
      </c>
      <c r="I108" s="12">
        <f>MATCH(F108,D:D,0)</f>
        <v>62</v>
      </c>
      <c r="J108" s="12" t="str">
        <f>IF(ROW(E108)&lt;I108,"Erro!","Ok")</f>
        <v>Ok</v>
      </c>
      <c r="K108" s="12"/>
      <c r="L108" s="3" t="s">
        <v>158</v>
      </c>
    </row>
    <row r="109" spans="2:12">
      <c r="E109" s="2" t="s">
        <v>16</v>
      </c>
      <c r="F109" s="2" t="str">
        <f t="shared" si="25"/>
        <v>Universo</v>
      </c>
      <c r="G109" s="2">
        <f>MATCH(E109,C:C,0)</f>
        <v>70</v>
      </c>
      <c r="H109" s="2" t="str">
        <f>IF(ROW(E109)&lt;G109,"Erro!","Ok")</f>
        <v>Ok</v>
      </c>
      <c r="I109" s="2">
        <f>MATCH(F109,D:D,0)</f>
        <v>70</v>
      </c>
      <c r="J109" s="2" t="str">
        <f>IF(ROW(E109)&lt;I109,"Erro!","Ok")</f>
        <v>Ok</v>
      </c>
    </row>
    <row r="110" spans="2:12">
      <c r="E110" s="12" t="s">
        <v>109</v>
      </c>
      <c r="F110" s="12" t="str">
        <f t="shared" si="25"/>
        <v>Rosetta</v>
      </c>
      <c r="G110" s="12">
        <f>MATCH(E110,C:C,0)</f>
        <v>35</v>
      </c>
      <c r="H110" s="12" t="str">
        <f>IF(ROW(E110)&lt;G110,"Erro!","Ok")</f>
        <v>Ok</v>
      </c>
      <c r="I110" s="12">
        <f>MATCH(F110,D:D,0)</f>
        <v>33</v>
      </c>
      <c r="J110" s="12" t="str">
        <f>IF(ROW(E110)&lt;I110,"Erro!","Ok")</f>
        <v>Ok</v>
      </c>
      <c r="L110" s="3" t="s">
        <v>158</v>
      </c>
    </row>
    <row r="111" spans="2:12">
      <c r="F111" s="2" t="str">
        <f t="shared" si="25"/>
        <v/>
      </c>
    </row>
    <row r="112" spans="2:12" s="8" customFormat="1">
      <c r="B112" s="7">
        <v>2</v>
      </c>
      <c r="C112" s="8" t="s">
        <v>159</v>
      </c>
      <c r="D112" s="8" t="s">
        <v>157</v>
      </c>
      <c r="F112" s="8" t="str">
        <f t="shared" si="25"/>
        <v/>
      </c>
      <c r="K112" s="8" t="b">
        <f>IF(_xlfn.IFNA(MATCH(D112,F:F,0),0) &gt; 0,TRUE,FALSE)</f>
        <v>1</v>
      </c>
      <c r="L112" s="9"/>
    </row>
    <row r="113" spans="2:12">
      <c r="E113" s="2" t="s">
        <v>149</v>
      </c>
      <c r="F113" s="2" t="str">
        <f t="shared" si="25"/>
        <v>Grupos Económicos</v>
      </c>
      <c r="G113" s="2">
        <f>MATCH(E113,C:C,0)</f>
        <v>80</v>
      </c>
      <c r="H113" s="2" t="str">
        <f>IF(ROW(E113)&lt;G113,"Erro!","Ok")</f>
        <v>Ok</v>
      </c>
      <c r="I113" s="2">
        <f>MATCH(F113,D:D,0)</f>
        <v>80</v>
      </c>
      <c r="J113" s="2" t="str">
        <f t="shared" ref="J113:J115" si="28">IF(ROW(E113)&lt;I113,"Erro!","Ok")</f>
        <v>Ok</v>
      </c>
    </row>
    <row r="114" spans="2:12">
      <c r="E114" s="12" t="s">
        <v>16</v>
      </c>
      <c r="F114" s="12" t="str">
        <f t="shared" si="25"/>
        <v>Universo</v>
      </c>
      <c r="G114" s="12">
        <f>MATCH(E114,C:C,0)</f>
        <v>70</v>
      </c>
      <c r="H114" s="12" t="str">
        <f>IF(ROW(E114)&lt;G114,"Erro!","Ok")</f>
        <v>Ok</v>
      </c>
      <c r="I114" s="12">
        <f>MATCH(F114,D:D,0)</f>
        <v>70</v>
      </c>
      <c r="J114" s="12" t="str">
        <f t="shared" si="28"/>
        <v>Ok</v>
      </c>
      <c r="K114" s="12"/>
      <c r="L114" s="3" t="s">
        <v>160</v>
      </c>
    </row>
    <row r="115" spans="2:12">
      <c r="E115" s="2" t="s">
        <v>20</v>
      </c>
      <c r="F115" s="2" t="str">
        <f t="shared" si="25"/>
        <v>Rentabilidade</v>
      </c>
      <c r="G115" s="2">
        <f>MATCH(E115,C:C,0)</f>
        <v>102</v>
      </c>
      <c r="H115" s="2" t="str">
        <f>IF(ROW(E115)&lt;G115,"Erro!","Ok")</f>
        <v>Ok</v>
      </c>
      <c r="I115" s="2">
        <f>MATCH(F115,D:D,0)</f>
        <v>102</v>
      </c>
      <c r="J115" s="2" t="str">
        <f t="shared" si="28"/>
        <v>Ok</v>
      </c>
    </row>
    <row r="116" spans="2:12">
      <c r="F116" s="2" t="str">
        <f t="shared" si="25"/>
        <v/>
      </c>
    </row>
    <row r="117" spans="2:12" s="8" customFormat="1">
      <c r="B117" s="7">
        <v>2</v>
      </c>
      <c r="C117" s="8" t="s">
        <v>14</v>
      </c>
      <c r="D117" s="8" t="s">
        <v>14</v>
      </c>
      <c r="F117" s="8" t="str">
        <f t="shared" si="25"/>
        <v/>
      </c>
      <c r="K117" s="8" t="b">
        <f>IF(_xlfn.IFNA(MATCH(D117,F:F,0),0) &gt; 0,TRUE,FALSE)</f>
        <v>1</v>
      </c>
      <c r="L117" s="9"/>
    </row>
    <row r="118" spans="2:12">
      <c r="E118" s="2" t="s">
        <v>39</v>
      </c>
      <c r="F118" s="2" t="str">
        <f t="shared" si="25"/>
        <v>Titularizações</v>
      </c>
      <c r="G118" s="2">
        <f>MATCH(E118,C:C,0)</f>
        <v>78</v>
      </c>
      <c r="H118" s="2" t="str">
        <f>IF(ROW(E118)&lt;G118,"Erro!","Ok")</f>
        <v>Ok</v>
      </c>
      <c r="I118" s="2">
        <f>MATCH(F118,D:D,0)</f>
        <v>78</v>
      </c>
      <c r="J118" s="2" t="str">
        <f>IF(ROW(E118)&lt;I118,"Erro!","Ok")</f>
        <v>Ok</v>
      </c>
    </row>
    <row r="119" spans="2:12">
      <c r="E119" s="12" t="s">
        <v>16</v>
      </c>
      <c r="F119" s="12" t="str">
        <f t="shared" si="25"/>
        <v>Universo</v>
      </c>
      <c r="G119" s="12">
        <f>MATCH(E119,C:C,0)</f>
        <v>70</v>
      </c>
      <c r="H119" s="12" t="str">
        <f>IF(ROW(E119)&lt;G119,"Erro!","Ok")</f>
        <v>Ok</v>
      </c>
      <c r="I119" s="12">
        <f>MATCH(F119,D:D,0)</f>
        <v>70</v>
      </c>
      <c r="J119" s="12" t="str">
        <f>IF(ROW(E119)&lt;I119,"Erro!","Ok")</f>
        <v>Ok</v>
      </c>
      <c r="K119" s="12"/>
      <c r="L119" s="3" t="s">
        <v>161</v>
      </c>
    </row>
    <row r="120" spans="2:12">
      <c r="E120" s="2" t="s">
        <v>157</v>
      </c>
      <c r="F120" s="2" t="str">
        <f t="shared" si="25"/>
        <v>FINREP</v>
      </c>
      <c r="G120" s="2">
        <f>MATCH(E120,C:C,0)</f>
        <v>107</v>
      </c>
      <c r="H120" s="2" t="str">
        <f>IF(ROW(E120)&lt;G120,"Erro!","Ok")</f>
        <v>Ok</v>
      </c>
      <c r="I120" s="2">
        <f>MATCH(F120,D:D,0)</f>
        <v>107</v>
      </c>
      <c r="J120" s="2" t="str">
        <f>IF(ROW(E120)&lt;I120,"Erro!","Ok")</f>
        <v>Ok</v>
      </c>
    </row>
    <row r="121" spans="2:12">
      <c r="F121" s="2" t="str">
        <f t="shared" si="25"/>
        <v/>
      </c>
    </row>
    <row r="122" spans="2:12" s="8" customFormat="1">
      <c r="B122" s="7">
        <v>2</v>
      </c>
      <c r="C122" s="13" t="s">
        <v>35</v>
      </c>
      <c r="D122" s="13" t="s">
        <v>14</v>
      </c>
      <c r="F122" s="8" t="str">
        <f t="shared" si="25"/>
        <v/>
      </c>
      <c r="K122" s="8" t="b">
        <f>IF(_xlfn.IFNA(MATCH(D122,F:F,0),0) &gt; 0,TRUE,FALSE)</f>
        <v>1</v>
      </c>
      <c r="L122" s="9"/>
    </row>
    <row r="123" spans="2:12">
      <c r="E123" s="2" t="s">
        <v>14</v>
      </c>
      <c r="F123" s="2" t="str">
        <f t="shared" si="25"/>
        <v>ALM</v>
      </c>
      <c r="G123" s="2">
        <f>MATCH(E123,C:C,0)</f>
        <v>117</v>
      </c>
      <c r="H123" s="2" t="str">
        <f>IF(ROW(E123)&lt;G123,"Erro!","Ok")</f>
        <v>Ok</v>
      </c>
      <c r="I123" s="2">
        <f>MATCH(F123,D:D,0)</f>
        <v>117</v>
      </c>
      <c r="J123" s="2" t="str">
        <f t="shared" ref="J123:J124" si="29">IF(ROW(E123)&lt;I123,"Erro!","Ok")</f>
        <v>Ok</v>
      </c>
    </row>
    <row r="124" spans="2:12">
      <c r="E124" s="12" t="s">
        <v>16</v>
      </c>
      <c r="F124" s="12" t="str">
        <f t="shared" si="25"/>
        <v>Universo</v>
      </c>
      <c r="G124" s="12">
        <f>MATCH(E124,C:C,0)</f>
        <v>70</v>
      </c>
      <c r="H124" s="12" t="str">
        <f>IF(ROW(E124)&lt;G124,"Erro!","Ok")</f>
        <v>Ok</v>
      </c>
      <c r="I124" s="12">
        <f>MATCH(F124,D:D,0)</f>
        <v>70</v>
      </c>
      <c r="J124" s="12" t="str">
        <f t="shared" si="29"/>
        <v>Ok</v>
      </c>
      <c r="K124" s="12"/>
      <c r="L124" s="3" t="s">
        <v>162</v>
      </c>
    </row>
    <row r="125" spans="2:12">
      <c r="F125" s="2" t="str">
        <f t="shared" si="25"/>
        <v/>
      </c>
    </row>
    <row r="126" spans="2:12" s="8" customFormat="1">
      <c r="B126" s="7">
        <v>3</v>
      </c>
      <c r="C126" s="8" t="s">
        <v>163</v>
      </c>
      <c r="D126" s="8" t="s">
        <v>163</v>
      </c>
      <c r="F126" s="8" t="str">
        <f t="shared" si="25"/>
        <v/>
      </c>
      <c r="K126" s="8" t="b">
        <f>IF(_xlfn.IFNA(MATCH(D126,F:F,0),0) &gt; 0,TRUE,FALSE)</f>
        <v>1</v>
      </c>
      <c r="L126" s="9"/>
    </row>
    <row r="127" spans="2:12">
      <c r="E127" s="2" t="s">
        <v>150</v>
      </c>
      <c r="F127" s="2" t="str">
        <f t="shared" si="25"/>
        <v>Bens Imóveis</v>
      </c>
      <c r="G127" s="2">
        <f t="shared" ref="G127:G133" si="30">MATCH(E127,C:C,0)</f>
        <v>82</v>
      </c>
      <c r="H127" s="2" t="str">
        <f>IF(ROW(E127)&lt;G127,"Erro!","Ok")</f>
        <v>Ok</v>
      </c>
      <c r="I127" s="2">
        <f t="shared" ref="I127:I133" si="31">MATCH(F127,D:D,0)</f>
        <v>82</v>
      </c>
      <c r="J127" s="2" t="str">
        <f t="shared" ref="J127:J133" si="32">IF(ROW(E127)&lt;I127,"Erro!","Ok")</f>
        <v>Ok</v>
      </c>
    </row>
    <row r="128" spans="2:12">
      <c r="E128" s="12" t="s">
        <v>144</v>
      </c>
      <c r="F128" s="12" t="str">
        <f t="shared" si="25"/>
        <v>MUG</v>
      </c>
      <c r="G128" s="12">
        <f t="shared" si="30"/>
        <v>62</v>
      </c>
      <c r="H128" s="12" t="str">
        <f>IF(ROW(E128)&lt;G128,"Erro!","Ok")</f>
        <v>Ok</v>
      </c>
      <c r="I128" s="12">
        <f t="shared" si="31"/>
        <v>62</v>
      </c>
      <c r="J128" s="12" t="str">
        <f t="shared" si="32"/>
        <v>Ok</v>
      </c>
      <c r="K128" s="12"/>
      <c r="L128" s="3" t="s">
        <v>164</v>
      </c>
    </row>
    <row r="129" spans="2:12">
      <c r="D129" s="2" t="s">
        <v>105</v>
      </c>
      <c r="E129" s="12" t="s">
        <v>110</v>
      </c>
      <c r="F129" s="12" t="str">
        <f t="shared" ref="F129:F160" si="33">_xlfn.IFNA(VLOOKUP(E129,C:D,2,FALSE),"")</f>
        <v>Rosetta</v>
      </c>
      <c r="G129" s="12">
        <f t="shared" si="30"/>
        <v>37</v>
      </c>
      <c r="H129" s="12" t="str">
        <f t="shared" ref="H129:H133" si="34">IF(ROW(E129)&lt;G129,"Erro!","Ok")</f>
        <v>Ok</v>
      </c>
      <c r="I129" s="12">
        <f t="shared" si="31"/>
        <v>33</v>
      </c>
      <c r="J129" s="12" t="str">
        <f t="shared" si="32"/>
        <v>Ok</v>
      </c>
      <c r="K129" s="12"/>
      <c r="L129" s="3" t="s">
        <v>160</v>
      </c>
    </row>
    <row r="130" spans="2:12">
      <c r="D130" s="2" t="s">
        <v>165</v>
      </c>
      <c r="E130" s="2" t="s">
        <v>20</v>
      </c>
      <c r="F130" s="2" t="str">
        <f t="shared" si="33"/>
        <v>Rentabilidade</v>
      </c>
      <c r="G130" s="2">
        <f t="shared" si="30"/>
        <v>102</v>
      </c>
      <c r="H130" s="2" t="str">
        <f t="shared" si="34"/>
        <v>Ok</v>
      </c>
      <c r="I130" s="2">
        <f t="shared" si="31"/>
        <v>102</v>
      </c>
      <c r="J130" s="2" t="str">
        <f t="shared" si="32"/>
        <v>Ok</v>
      </c>
    </row>
    <row r="131" spans="2:12">
      <c r="D131" s="2" t="s">
        <v>166</v>
      </c>
      <c r="E131" s="2" t="s">
        <v>14</v>
      </c>
      <c r="F131" s="2" t="str">
        <f t="shared" si="33"/>
        <v>ALM</v>
      </c>
      <c r="G131" s="2">
        <f t="shared" si="30"/>
        <v>117</v>
      </c>
      <c r="H131" s="2" t="str">
        <f t="shared" si="34"/>
        <v>Ok</v>
      </c>
      <c r="I131" s="2">
        <f t="shared" si="31"/>
        <v>117</v>
      </c>
      <c r="J131" s="2" t="str">
        <f t="shared" si="32"/>
        <v>Ok</v>
      </c>
    </row>
    <row r="132" spans="2:12">
      <c r="D132" s="2" t="s">
        <v>90</v>
      </c>
      <c r="E132" s="12" t="s">
        <v>157</v>
      </c>
      <c r="F132" s="12" t="str">
        <f t="shared" si="33"/>
        <v>FINREP</v>
      </c>
      <c r="G132" s="12">
        <f t="shared" si="30"/>
        <v>107</v>
      </c>
      <c r="H132" s="12" t="str">
        <f t="shared" si="34"/>
        <v>Ok</v>
      </c>
      <c r="I132" s="12">
        <f t="shared" si="31"/>
        <v>107</v>
      </c>
      <c r="J132" s="12" t="str">
        <f t="shared" si="32"/>
        <v>Ok</v>
      </c>
      <c r="L132" s="3" t="s">
        <v>162</v>
      </c>
    </row>
    <row r="133" spans="2:12">
      <c r="D133" s="2" t="s">
        <v>167</v>
      </c>
      <c r="E133" s="12" t="s">
        <v>152</v>
      </c>
      <c r="F133" s="12" t="str">
        <f t="shared" si="33"/>
        <v>RWA</v>
      </c>
      <c r="G133" s="12">
        <f t="shared" si="30"/>
        <v>87</v>
      </c>
      <c r="H133" s="12" t="str">
        <f t="shared" si="34"/>
        <v>Ok</v>
      </c>
      <c r="I133" s="12">
        <f t="shared" si="31"/>
        <v>85</v>
      </c>
      <c r="J133" s="12" t="str">
        <f t="shared" si="32"/>
        <v>Ok</v>
      </c>
      <c r="L133" s="3" t="s">
        <v>160</v>
      </c>
    </row>
    <row r="134" spans="2:12">
      <c r="F134" s="2" t="str">
        <f t="shared" si="33"/>
        <v/>
      </c>
    </row>
    <row r="135" spans="2:12" s="8" customFormat="1">
      <c r="B135" s="7">
        <v>3</v>
      </c>
      <c r="C135" s="8" t="s">
        <v>63</v>
      </c>
      <c r="D135" s="8" t="s">
        <v>63</v>
      </c>
      <c r="F135" s="8" t="str">
        <f t="shared" si="33"/>
        <v/>
      </c>
      <c r="K135" s="8" t="b">
        <f>IF(_xlfn.IFNA(MATCH(D135,F:F,0),0) &gt; 0,TRUE,FALSE)</f>
        <v>1</v>
      </c>
      <c r="L135" s="9"/>
    </row>
    <row r="136" spans="2:12">
      <c r="E136" s="2" t="s">
        <v>163</v>
      </c>
      <c r="F136" s="2" t="str">
        <f t="shared" si="33"/>
        <v>ESG</v>
      </c>
      <c r="G136" s="2">
        <f t="shared" ref="G136:G142" si="35">MATCH(E136,C:C,0)</f>
        <v>126</v>
      </c>
      <c r="H136" s="2" t="str">
        <f t="shared" ref="H136:H142" si="36">IF(ROW(E136)&lt;G136,"Erro!","Ok")</f>
        <v>Ok</v>
      </c>
      <c r="I136" s="2">
        <f t="shared" ref="I136:I142" si="37">MATCH(F136,D:D,0)</f>
        <v>126</v>
      </c>
      <c r="J136" s="2" t="str">
        <f t="shared" ref="J136:J142" si="38">IF(ROW(E136)&lt;I136,"Erro!","Ok")</f>
        <v>Ok</v>
      </c>
    </row>
    <row r="137" spans="2:12">
      <c r="E137" s="12" t="s">
        <v>150</v>
      </c>
      <c r="F137" s="12" t="str">
        <f t="shared" si="33"/>
        <v>Bens Imóveis</v>
      </c>
      <c r="G137" s="12">
        <f t="shared" si="35"/>
        <v>82</v>
      </c>
      <c r="H137" s="12" t="str">
        <f t="shared" si="36"/>
        <v>Ok</v>
      </c>
      <c r="I137" s="12">
        <f t="shared" si="37"/>
        <v>82</v>
      </c>
      <c r="J137" s="12" t="str">
        <f t="shared" si="38"/>
        <v>Ok</v>
      </c>
      <c r="K137" s="12"/>
      <c r="L137" s="3" t="s">
        <v>168</v>
      </c>
    </row>
    <row r="138" spans="2:12">
      <c r="E138" s="2" t="s">
        <v>26</v>
      </c>
      <c r="F138" s="2" t="str">
        <f t="shared" si="33"/>
        <v>Ingesta</v>
      </c>
      <c r="G138" s="2">
        <f t="shared" si="35"/>
        <v>3</v>
      </c>
      <c r="H138" s="2" t="str">
        <f t="shared" si="36"/>
        <v>Ok</v>
      </c>
      <c r="I138" s="2">
        <f t="shared" si="37"/>
        <v>3</v>
      </c>
      <c r="J138" s="2" t="str">
        <f t="shared" si="38"/>
        <v>Ok</v>
      </c>
    </row>
    <row r="139" spans="2:12">
      <c r="E139" s="12" t="s">
        <v>157</v>
      </c>
      <c r="F139" s="12" t="str">
        <f t="shared" si="33"/>
        <v>FINREP</v>
      </c>
      <c r="G139" s="12">
        <f t="shared" si="35"/>
        <v>107</v>
      </c>
      <c r="H139" s="12" t="str">
        <f t="shared" si="36"/>
        <v>Ok</v>
      </c>
      <c r="I139" s="12">
        <f t="shared" si="37"/>
        <v>107</v>
      </c>
      <c r="J139" s="12" t="str">
        <f t="shared" si="38"/>
        <v>Ok</v>
      </c>
      <c r="L139" s="3" t="s">
        <v>168</v>
      </c>
    </row>
    <row r="140" spans="2:12">
      <c r="E140" s="12" t="s">
        <v>14</v>
      </c>
      <c r="F140" s="12" t="str">
        <f t="shared" si="33"/>
        <v>ALM</v>
      </c>
      <c r="G140" s="12">
        <f t="shared" si="35"/>
        <v>117</v>
      </c>
      <c r="H140" s="12" t="str">
        <f t="shared" si="36"/>
        <v>Ok</v>
      </c>
      <c r="I140" s="12">
        <f t="shared" si="37"/>
        <v>117</v>
      </c>
      <c r="J140" s="12" t="str">
        <f t="shared" si="38"/>
        <v>Ok</v>
      </c>
      <c r="L140" s="3" t="s">
        <v>168</v>
      </c>
    </row>
    <row r="141" spans="2:12">
      <c r="E141" s="12" t="s">
        <v>144</v>
      </c>
      <c r="F141" s="12" t="str">
        <f t="shared" si="33"/>
        <v>MUG</v>
      </c>
      <c r="G141" s="12">
        <f t="shared" si="35"/>
        <v>62</v>
      </c>
      <c r="H141" s="12" t="str">
        <f t="shared" si="36"/>
        <v>Ok</v>
      </c>
      <c r="I141" s="12">
        <f t="shared" si="37"/>
        <v>62</v>
      </c>
      <c r="J141" s="12" t="str">
        <f t="shared" si="38"/>
        <v>Ok</v>
      </c>
      <c r="K141" s="12"/>
      <c r="L141" s="3" t="s">
        <v>168</v>
      </c>
    </row>
    <row r="142" spans="2:12">
      <c r="E142" s="12" t="s">
        <v>62</v>
      </c>
      <c r="F142" s="12" t="str">
        <f t="shared" si="33"/>
        <v>Ingesta - Loan Tapes</v>
      </c>
      <c r="G142" s="12">
        <f t="shared" si="35"/>
        <v>14</v>
      </c>
      <c r="H142" s="12" t="str">
        <f t="shared" si="36"/>
        <v>Ok</v>
      </c>
      <c r="I142" s="12">
        <f t="shared" si="37"/>
        <v>14</v>
      </c>
      <c r="J142" s="12" t="str">
        <f t="shared" si="38"/>
        <v>Ok</v>
      </c>
      <c r="K142" s="12"/>
    </row>
    <row r="143" spans="2:12">
      <c r="E143" s="2" t="s">
        <v>169</v>
      </c>
      <c r="F143" s="2" t="s">
        <v>170</v>
      </c>
    </row>
    <row r="144" spans="2:12">
      <c r="D144" s="2" t="s">
        <v>171</v>
      </c>
      <c r="E144" s="2" t="s">
        <v>172</v>
      </c>
      <c r="F144" s="2" t="s">
        <v>172</v>
      </c>
    </row>
    <row r="145" spans="1:13">
      <c r="D145" s="2" t="s">
        <v>173</v>
      </c>
      <c r="E145" s="12" t="s">
        <v>110</v>
      </c>
      <c r="F145" s="12" t="str">
        <f t="shared" ref="F145:F161" si="39">_xlfn.IFNA(VLOOKUP(E145,C:D,2,FALSE),"")</f>
        <v>Rosetta</v>
      </c>
      <c r="G145" s="12">
        <f>MATCH(E145,C:C,0)</f>
        <v>37</v>
      </c>
      <c r="H145" s="12" t="str">
        <f t="shared" ref="H145" si="40">IF(ROW(E145)&lt;G145,"Erro!","Ok")</f>
        <v>Ok</v>
      </c>
      <c r="I145" s="12">
        <f>MATCH(F145,D:D,0)</f>
        <v>33</v>
      </c>
      <c r="J145" s="12" t="str">
        <f t="shared" ref="J145" si="41">IF(ROW(E145)&lt;I145,"Erro!","Ok")</f>
        <v>Ok</v>
      </c>
      <c r="K145" s="12"/>
      <c r="L145" s="3" t="s">
        <v>168</v>
      </c>
    </row>
    <row r="146" spans="1:13">
      <c r="F146" s="2" t="str">
        <f t="shared" si="39"/>
        <v/>
      </c>
    </row>
    <row r="147" spans="1:13" s="8" customFormat="1">
      <c r="A147" s="13"/>
      <c r="B147" s="15">
        <v>3</v>
      </c>
      <c r="C147" s="13" t="s">
        <v>174</v>
      </c>
      <c r="D147" s="13" t="s">
        <v>174</v>
      </c>
      <c r="E147" s="13"/>
      <c r="F147" s="13" t="str">
        <f t="shared" si="39"/>
        <v/>
      </c>
      <c r="G147" s="13"/>
      <c r="H147" s="13"/>
      <c r="I147" s="13"/>
      <c r="J147" s="13"/>
      <c r="K147" s="13" t="b">
        <f>IF(_xlfn.IFNA(MATCH(D147,F:F,0),0) &gt; 0,TRUE,FALSE)</f>
        <v>0</v>
      </c>
      <c r="L147" s="16"/>
      <c r="M147" s="13"/>
    </row>
    <row r="148" spans="1:13">
      <c r="A148" s="10"/>
      <c r="B148" s="17"/>
      <c r="C148" s="14"/>
      <c r="D148" s="10"/>
      <c r="E148" s="10" t="s">
        <v>20</v>
      </c>
      <c r="F148" s="10" t="str">
        <f t="shared" si="39"/>
        <v>Rentabilidade</v>
      </c>
      <c r="G148" s="10">
        <f>MATCH(E148,C:C,0)</f>
        <v>102</v>
      </c>
      <c r="H148" s="10" t="str">
        <f>IF(ROW(E148)&lt;G148,"Erro!","Ok")</f>
        <v>Ok</v>
      </c>
      <c r="I148" s="10">
        <f>MATCH(F148,D:D,0)</f>
        <v>102</v>
      </c>
      <c r="J148" s="10" t="str">
        <f t="shared" ref="J148:J150" si="42">IF(ROW(E148)&lt;I148,"Erro!","Ok")</f>
        <v>Ok</v>
      </c>
      <c r="K148" s="10"/>
      <c r="L148" s="18"/>
      <c r="M148" s="10"/>
    </row>
    <row r="149" spans="1:13">
      <c r="A149" s="10"/>
      <c r="B149" s="17"/>
      <c r="C149" s="14"/>
      <c r="D149" s="10"/>
      <c r="E149" s="19" t="s">
        <v>152</v>
      </c>
      <c r="F149" s="19" t="str">
        <f t="shared" si="39"/>
        <v>RWA</v>
      </c>
      <c r="G149" s="19">
        <f>MATCH(E149,C:C,0)</f>
        <v>87</v>
      </c>
      <c r="H149" s="19" t="str">
        <f>IF(ROW(E149)&lt;G149,"Erro!","Ok")</f>
        <v>Ok</v>
      </c>
      <c r="I149" s="19">
        <f>MATCH(F149,D:D,0)</f>
        <v>85</v>
      </c>
      <c r="J149" s="19" t="str">
        <f t="shared" si="42"/>
        <v>Ok</v>
      </c>
      <c r="K149" s="19"/>
      <c r="L149" s="18" t="s">
        <v>160</v>
      </c>
      <c r="M149" s="10"/>
    </row>
    <row r="150" spans="1:13">
      <c r="A150" s="10"/>
      <c r="B150" s="17"/>
      <c r="C150" s="14"/>
      <c r="D150" s="10"/>
      <c r="E150" s="10" t="s">
        <v>154</v>
      </c>
      <c r="F150" s="10" t="str">
        <f t="shared" si="39"/>
        <v>RWA</v>
      </c>
      <c r="G150" s="10">
        <f>MATCH(E150,C:C,0)</f>
        <v>95</v>
      </c>
      <c r="H150" s="10" t="str">
        <f>IF(ROW(E150)&lt;G150,"Erro!","Ok")</f>
        <v>Ok</v>
      </c>
      <c r="I150" s="10">
        <f>MATCH(F150,D:D,0)</f>
        <v>85</v>
      </c>
      <c r="J150" s="10" t="str">
        <f t="shared" si="42"/>
        <v>Ok</v>
      </c>
      <c r="K150" s="19"/>
      <c r="L150" s="18"/>
      <c r="M150" s="10"/>
    </row>
    <row r="151" spans="1:13">
      <c r="A151" s="10"/>
      <c r="B151" s="17"/>
      <c r="C151" s="14"/>
      <c r="D151" s="10"/>
      <c r="E151" s="10"/>
      <c r="F151" s="10" t="str">
        <f t="shared" si="39"/>
        <v/>
      </c>
      <c r="G151" s="10"/>
      <c r="H151" s="10"/>
      <c r="I151" s="10"/>
      <c r="J151" s="10"/>
      <c r="K151" s="10"/>
      <c r="L151" s="18"/>
      <c r="M151" s="10"/>
    </row>
    <row r="152" spans="1:13" s="13" customFormat="1">
      <c r="B152" s="15">
        <v>3</v>
      </c>
      <c r="C152" s="13" t="s">
        <v>175</v>
      </c>
      <c r="D152" s="13" t="s">
        <v>175</v>
      </c>
      <c r="F152" s="13" t="str">
        <f t="shared" si="39"/>
        <v/>
      </c>
      <c r="K152" s="13" t="b">
        <f>IF(_xlfn.IFNA(MATCH(D152,F:F,0),0) &gt; 0,TRUE,FALSE)</f>
        <v>0</v>
      </c>
      <c r="L152" s="16"/>
    </row>
    <row r="153" spans="1:13" s="10" customFormat="1">
      <c r="B153" s="17"/>
      <c r="E153" s="19" t="s">
        <v>16</v>
      </c>
      <c r="F153" s="19" t="str">
        <f t="shared" si="39"/>
        <v>Universo</v>
      </c>
      <c r="G153" s="19">
        <f>MATCH(E153,C:C,0)</f>
        <v>70</v>
      </c>
      <c r="H153" s="19" t="str">
        <f>IF(ROW(E153)&lt;G153,"Erro!","Ok")</f>
        <v>Ok</v>
      </c>
      <c r="I153" s="19">
        <f>MATCH(F153,D:D,0)</f>
        <v>70</v>
      </c>
      <c r="J153" s="19" t="str">
        <f t="shared" ref="J153:J154" si="43">IF(ROW(E153)&lt;I153,"Erro!","Ok")</f>
        <v>Ok</v>
      </c>
      <c r="K153" s="19"/>
      <c r="L153" s="18" t="s">
        <v>156</v>
      </c>
    </row>
    <row r="154" spans="1:13" s="10" customFormat="1">
      <c r="B154" s="17"/>
      <c r="E154" s="10" t="s">
        <v>152</v>
      </c>
      <c r="F154" s="10" t="str">
        <f t="shared" si="39"/>
        <v>RWA</v>
      </c>
      <c r="G154" s="10">
        <f>MATCH(E154,C:C,0)</f>
        <v>87</v>
      </c>
      <c r="H154" s="10" t="str">
        <f>IF(ROW(E154)&lt;G154,"Erro!","Ok")</f>
        <v>Ok</v>
      </c>
      <c r="I154" s="10">
        <f>MATCH(F154,D:D,0)</f>
        <v>85</v>
      </c>
      <c r="J154" s="10" t="str">
        <f t="shared" si="43"/>
        <v>Ok</v>
      </c>
      <c r="L154" s="18"/>
    </row>
    <row r="155" spans="1:13" s="10" customFormat="1">
      <c r="B155" s="17"/>
      <c r="F155" s="10" t="str">
        <f t="shared" si="39"/>
        <v/>
      </c>
      <c r="L155" s="18"/>
    </row>
    <row r="156" spans="1:13" s="8" customFormat="1">
      <c r="A156" s="13"/>
      <c r="B156" s="15">
        <v>3</v>
      </c>
      <c r="C156" s="13" t="s">
        <v>176</v>
      </c>
      <c r="D156" s="13" t="s">
        <v>176</v>
      </c>
      <c r="E156" s="13"/>
      <c r="F156" s="13" t="str">
        <f t="shared" si="39"/>
        <v/>
      </c>
      <c r="G156" s="13"/>
      <c r="H156" s="13"/>
      <c r="I156" s="13"/>
      <c r="J156" s="13"/>
      <c r="K156" s="13" t="b">
        <f>IF(_xlfn.IFNA(MATCH(D156,F:F,0),0) &gt; 0,TRUE,FALSE)</f>
        <v>0</v>
      </c>
      <c r="L156" s="16"/>
      <c r="M156" s="13"/>
    </row>
    <row r="157" spans="1:13">
      <c r="A157" s="10"/>
      <c r="B157" s="17"/>
      <c r="C157" s="14"/>
      <c r="D157" s="10"/>
      <c r="E157" s="10" t="s">
        <v>151</v>
      </c>
      <c r="F157" s="10" t="str">
        <f t="shared" si="39"/>
        <v>RWA</v>
      </c>
      <c r="G157" s="10">
        <f>MATCH(E157,C:C,0)</f>
        <v>85</v>
      </c>
      <c r="H157" s="10" t="str">
        <f>IF(ROW(E157)&lt;G157,"Erro!","Ok")</f>
        <v>Ok</v>
      </c>
      <c r="I157" s="10">
        <f>MATCH(F157,D:D,0)</f>
        <v>85</v>
      </c>
      <c r="J157" s="10" t="str">
        <f>IF(ROW(E157)&lt;I157,"Erro!","Ok")</f>
        <v>Ok</v>
      </c>
      <c r="K157" s="10"/>
      <c r="L157" s="18"/>
      <c r="M157" s="10"/>
    </row>
    <row r="158" spans="1:13">
      <c r="A158" s="10"/>
      <c r="B158" s="17"/>
      <c r="C158" s="14"/>
      <c r="D158" s="10"/>
      <c r="E158" s="10" t="s">
        <v>20</v>
      </c>
      <c r="F158" s="10" t="str">
        <f t="shared" si="39"/>
        <v>Rentabilidade</v>
      </c>
      <c r="G158" s="10">
        <f>MATCH(E158,C:C,0)</f>
        <v>102</v>
      </c>
      <c r="H158" s="10" t="str">
        <f>IF(ROW(E158)&lt;G158,"Erro!","Ok")</f>
        <v>Ok</v>
      </c>
      <c r="I158" s="10">
        <f>MATCH(F158,D:D,0)</f>
        <v>102</v>
      </c>
      <c r="J158" s="10" t="str">
        <f>IF(ROW(E158)&lt;I158,"Erro!","Ok")</f>
        <v>Ok</v>
      </c>
      <c r="K158" s="10"/>
      <c r="L158" s="18"/>
      <c r="M158" s="10"/>
    </row>
    <row r="159" spans="1:13">
      <c r="A159" s="10"/>
      <c r="B159" s="17"/>
      <c r="C159" s="14"/>
      <c r="D159" s="10"/>
      <c r="E159" s="10"/>
      <c r="F159" s="10" t="str">
        <f t="shared" si="39"/>
        <v/>
      </c>
      <c r="G159" s="10"/>
      <c r="H159" s="10"/>
      <c r="I159" s="10"/>
      <c r="J159" s="10"/>
      <c r="K159" s="10"/>
      <c r="L159" s="18"/>
      <c r="M159" s="10"/>
    </row>
    <row r="160" spans="1:13" s="8" customFormat="1">
      <c r="A160" s="13"/>
      <c r="B160" s="15">
        <v>4</v>
      </c>
      <c r="C160" s="13" t="s">
        <v>53</v>
      </c>
      <c r="D160" s="13" t="s">
        <v>54</v>
      </c>
      <c r="E160" s="13"/>
      <c r="F160" s="13" t="str">
        <f t="shared" si="39"/>
        <v/>
      </c>
      <c r="G160" s="13"/>
      <c r="H160" s="13"/>
      <c r="I160" s="13"/>
      <c r="J160" s="13"/>
      <c r="K160" s="13" t="b">
        <f>IF(_xlfn.IFNA(MATCH(D160,F:F,0),0) &gt; 0,TRUE,FALSE)</f>
        <v>1</v>
      </c>
      <c r="L160" s="16" t="s">
        <v>55</v>
      </c>
      <c r="M160" s="13"/>
    </row>
    <row r="161" spans="1:13">
      <c r="A161" s="10"/>
      <c r="B161" s="17"/>
      <c r="C161" s="10"/>
      <c r="D161" s="10"/>
      <c r="E161" s="10" t="s">
        <v>16</v>
      </c>
      <c r="F161" s="10" t="str">
        <f t="shared" si="39"/>
        <v>Universo</v>
      </c>
      <c r="G161" s="10">
        <f t="shared" ref="G161:G171" si="44">MATCH(E161,C:C,0)</f>
        <v>70</v>
      </c>
      <c r="H161" s="10" t="str">
        <f>IF(ROW(E161)&lt;G161,"Erro!","Ok")</f>
        <v>Ok</v>
      </c>
      <c r="I161" s="10">
        <f t="shared" ref="I161:I171" si="45">MATCH(F161,D:D,0)</f>
        <v>70</v>
      </c>
      <c r="J161" s="10" t="str">
        <f>IF(ROW(E161)&lt;I161,"Erro!","Ok")</f>
        <v>Ok</v>
      </c>
      <c r="K161" s="10"/>
      <c r="L161" s="18"/>
      <c r="M161" s="10"/>
    </row>
    <row r="162" spans="1:13">
      <c r="A162" s="10"/>
      <c r="B162" s="17"/>
      <c r="C162" s="10"/>
      <c r="D162" s="10" t="s">
        <v>56</v>
      </c>
      <c r="E162" s="10" t="s">
        <v>57</v>
      </c>
      <c r="F162" s="10" t="s">
        <v>16</v>
      </c>
      <c r="G162" s="10" t="e">
        <f t="shared" si="44"/>
        <v>#N/A</v>
      </c>
      <c r="H162" s="10" t="e">
        <f t="shared" ref="H162:H171" si="46">IF(ROW(E162)&lt;G162,"Erro!","Ok")</f>
        <v>#N/A</v>
      </c>
      <c r="I162" s="10">
        <f t="shared" si="45"/>
        <v>70</v>
      </c>
      <c r="J162" s="10" t="str">
        <f t="shared" ref="J162:J171" si="47">IF(ROW(E162)&lt;I162,"Erro!","Ok")</f>
        <v>Ok</v>
      </c>
      <c r="K162" s="10"/>
      <c r="L162" s="18"/>
      <c r="M162" s="10"/>
    </row>
    <row r="163" spans="1:13" ht="12.75" customHeight="1">
      <c r="A163" s="10"/>
      <c r="B163" s="17"/>
      <c r="C163" s="10"/>
      <c r="D163" s="10" t="s">
        <v>56</v>
      </c>
      <c r="E163" s="10" t="s">
        <v>58</v>
      </c>
      <c r="F163" s="10" t="s">
        <v>16</v>
      </c>
      <c r="G163" s="10" t="e">
        <f t="shared" si="44"/>
        <v>#N/A</v>
      </c>
      <c r="H163" s="10" t="e">
        <f t="shared" si="46"/>
        <v>#N/A</v>
      </c>
      <c r="I163" s="10">
        <f t="shared" si="45"/>
        <v>70</v>
      </c>
      <c r="J163" s="10" t="str">
        <f t="shared" si="47"/>
        <v>Ok</v>
      </c>
      <c r="K163" s="10"/>
      <c r="L163" s="18"/>
      <c r="M163" s="10"/>
    </row>
    <row r="164" spans="1:13" ht="12.75" customHeight="1">
      <c r="A164" s="10"/>
      <c r="B164" s="17"/>
      <c r="C164" s="10"/>
      <c r="D164" s="10" t="s">
        <v>59</v>
      </c>
      <c r="E164" s="20" t="s">
        <v>60</v>
      </c>
      <c r="F164" s="20" t="s">
        <v>16</v>
      </c>
      <c r="G164" s="10" t="e">
        <f t="shared" si="44"/>
        <v>#N/A</v>
      </c>
      <c r="H164" s="10" t="e">
        <f t="shared" si="46"/>
        <v>#N/A</v>
      </c>
      <c r="I164" s="10">
        <f t="shared" si="45"/>
        <v>70</v>
      </c>
      <c r="J164" s="10" t="str">
        <f t="shared" si="47"/>
        <v>Ok</v>
      </c>
      <c r="K164" s="10"/>
      <c r="L164" s="18"/>
      <c r="M164" s="10"/>
    </row>
    <row r="165" spans="1:13" ht="12.75" customHeight="1">
      <c r="A165" s="10"/>
      <c r="B165" s="17"/>
      <c r="C165" s="10"/>
      <c r="D165" s="10"/>
      <c r="E165" s="21" t="s">
        <v>61</v>
      </c>
      <c r="F165" s="21" t="s">
        <v>22</v>
      </c>
      <c r="G165" s="19" t="e">
        <f t="shared" si="44"/>
        <v>#N/A</v>
      </c>
      <c r="H165" s="19" t="e">
        <f t="shared" si="46"/>
        <v>#N/A</v>
      </c>
      <c r="I165" s="19">
        <f t="shared" si="45"/>
        <v>33</v>
      </c>
      <c r="J165" s="19" t="str">
        <f t="shared" si="47"/>
        <v>Ok</v>
      </c>
      <c r="K165" s="10"/>
      <c r="L165" s="18"/>
      <c r="M165" s="10"/>
    </row>
    <row r="166" spans="1:13" ht="12.75" customHeight="1">
      <c r="A166" s="10"/>
      <c r="B166" s="17"/>
      <c r="C166" s="10"/>
      <c r="D166" s="10"/>
      <c r="E166" s="20" t="s">
        <v>62</v>
      </c>
      <c r="F166" s="20" t="s">
        <v>63</v>
      </c>
      <c r="G166" s="10">
        <f t="shared" si="44"/>
        <v>14</v>
      </c>
      <c r="H166" s="10" t="str">
        <f t="shared" si="46"/>
        <v>Ok</v>
      </c>
      <c r="I166" s="10">
        <f t="shared" si="45"/>
        <v>135</v>
      </c>
      <c r="J166" s="10" t="str">
        <f t="shared" si="47"/>
        <v>Ok</v>
      </c>
      <c r="K166" s="10"/>
      <c r="L166" s="18"/>
      <c r="M166" s="10"/>
    </row>
    <row r="167" spans="1:13" ht="12.75" customHeight="1">
      <c r="A167" s="10"/>
      <c r="B167" s="17"/>
      <c r="C167" s="10"/>
      <c r="D167" s="10"/>
      <c r="E167" s="22" t="s">
        <v>64</v>
      </c>
      <c r="F167" s="22" t="s">
        <v>14</v>
      </c>
      <c r="G167" s="10" t="e">
        <f t="shared" si="44"/>
        <v>#N/A</v>
      </c>
      <c r="H167" s="10" t="e">
        <f t="shared" si="46"/>
        <v>#N/A</v>
      </c>
      <c r="I167" s="10">
        <f t="shared" si="45"/>
        <v>117</v>
      </c>
      <c r="J167" s="10" t="str">
        <f t="shared" si="47"/>
        <v>Ok</v>
      </c>
      <c r="K167" s="10"/>
      <c r="L167" s="18"/>
      <c r="M167" s="10"/>
    </row>
    <row r="168" spans="1:13" ht="12.75" customHeight="1">
      <c r="A168" s="10"/>
      <c r="B168" s="17"/>
      <c r="C168" s="10"/>
      <c r="D168" s="10"/>
      <c r="E168" s="22" t="s">
        <v>65</v>
      </c>
      <c r="F168" s="22" t="s">
        <v>66</v>
      </c>
      <c r="G168" s="10" t="e">
        <f t="shared" si="44"/>
        <v>#N/A</v>
      </c>
      <c r="H168" s="10" t="e">
        <f t="shared" si="46"/>
        <v>#N/A</v>
      </c>
      <c r="I168" s="10">
        <f t="shared" si="45"/>
        <v>117</v>
      </c>
      <c r="J168" s="10" t="str">
        <f t="shared" si="47"/>
        <v>Ok</v>
      </c>
      <c r="K168" s="10"/>
      <c r="L168" s="18"/>
      <c r="M168" s="10"/>
    </row>
    <row r="169" spans="1:13">
      <c r="A169" s="10"/>
      <c r="B169" s="17"/>
      <c r="C169" s="10"/>
      <c r="D169" s="10"/>
      <c r="E169" s="22" t="s">
        <v>67</v>
      </c>
      <c r="F169" s="22" t="s">
        <v>14</v>
      </c>
      <c r="G169" s="10" t="e">
        <f t="shared" si="44"/>
        <v>#N/A</v>
      </c>
      <c r="H169" s="10" t="e">
        <f t="shared" si="46"/>
        <v>#N/A</v>
      </c>
      <c r="I169" s="10">
        <f t="shared" si="45"/>
        <v>117</v>
      </c>
      <c r="J169" s="10" t="str">
        <f t="shared" si="47"/>
        <v>Ok</v>
      </c>
      <c r="K169" s="10"/>
      <c r="L169" s="18"/>
      <c r="M169" s="10"/>
    </row>
    <row r="170" spans="1:13" ht="12.75" customHeight="1">
      <c r="A170" s="10"/>
      <c r="B170" s="17"/>
      <c r="C170" s="10"/>
      <c r="D170" s="10"/>
      <c r="E170" s="23" t="s">
        <v>68</v>
      </c>
      <c r="F170" s="22" t="s">
        <v>66</v>
      </c>
      <c r="G170" s="10" t="e">
        <f t="shared" si="44"/>
        <v>#N/A</v>
      </c>
      <c r="H170" s="10" t="e">
        <f t="shared" si="46"/>
        <v>#N/A</v>
      </c>
      <c r="I170" s="10">
        <f t="shared" si="45"/>
        <v>117</v>
      </c>
      <c r="J170" s="10" t="str">
        <f t="shared" si="47"/>
        <v>Ok</v>
      </c>
      <c r="K170" s="10"/>
      <c r="L170" s="18"/>
      <c r="M170" s="10"/>
    </row>
    <row r="171" spans="1:13" ht="12.75" customHeight="1">
      <c r="A171" s="10"/>
      <c r="B171" s="17"/>
      <c r="C171" s="10"/>
      <c r="D171" s="10"/>
      <c r="E171" s="23" t="s">
        <v>69</v>
      </c>
      <c r="F171" s="22" t="s">
        <v>14</v>
      </c>
      <c r="G171" s="10" t="e">
        <f t="shared" si="44"/>
        <v>#N/A</v>
      </c>
      <c r="H171" s="10" t="e">
        <f t="shared" si="46"/>
        <v>#N/A</v>
      </c>
      <c r="I171" s="10">
        <f t="shared" si="45"/>
        <v>117</v>
      </c>
      <c r="J171" s="10" t="str">
        <f t="shared" si="47"/>
        <v>Ok</v>
      </c>
      <c r="K171" s="10"/>
      <c r="L171" s="18"/>
      <c r="M171" s="10"/>
    </row>
    <row r="172" spans="1:13">
      <c r="A172" s="10"/>
      <c r="B172" s="17"/>
      <c r="C172" s="10"/>
      <c r="D172" s="10"/>
      <c r="E172" s="20"/>
      <c r="F172" s="20" t="str">
        <f t="shared" ref="F172:F186" si="48">_xlfn.IFNA(VLOOKUP(E172,C:D,2,FALSE),"")</f>
        <v/>
      </c>
      <c r="G172" s="10"/>
      <c r="H172" s="10"/>
      <c r="I172" s="10"/>
      <c r="J172" s="10"/>
      <c r="K172" s="10"/>
      <c r="L172" s="18"/>
      <c r="M172" s="10"/>
    </row>
    <row r="173" spans="1:13" s="8" customFormat="1">
      <c r="A173" s="13"/>
      <c r="B173" s="15">
        <v>4</v>
      </c>
      <c r="C173" s="13" t="s">
        <v>177</v>
      </c>
      <c r="D173" s="13" t="s">
        <v>177</v>
      </c>
      <c r="E173" s="13"/>
      <c r="F173" s="13" t="str">
        <f t="shared" si="48"/>
        <v/>
      </c>
      <c r="G173" s="13"/>
      <c r="H173" s="13"/>
      <c r="I173" s="13"/>
      <c r="J173" s="13"/>
      <c r="K173" s="13" t="b">
        <f>IF(_xlfn.IFNA(MATCH(D173,F:F,0),0) &gt; 0,TRUE,FALSE)</f>
        <v>0</v>
      </c>
      <c r="L173" s="16" t="s">
        <v>178</v>
      </c>
      <c r="M173" s="13"/>
    </row>
    <row r="174" spans="1:13">
      <c r="A174" s="10"/>
      <c r="B174" s="17"/>
      <c r="C174" s="10"/>
      <c r="D174" s="10"/>
      <c r="E174" s="10" t="s">
        <v>20</v>
      </c>
      <c r="F174" s="10" t="str">
        <f t="shared" si="48"/>
        <v>Rentabilidade</v>
      </c>
      <c r="G174" s="10">
        <f t="shared" ref="G174:G181" si="49">MATCH(E174,C:C,0)</f>
        <v>102</v>
      </c>
      <c r="H174" s="10" t="str">
        <f>IF(ROW(E174)&lt;G174,"Erro!","Ok")</f>
        <v>Ok</v>
      </c>
      <c r="I174" s="10">
        <f t="shared" ref="I174:I181" si="50">MATCH(F174,D:D,0)</f>
        <v>102</v>
      </c>
      <c r="J174" s="10" t="str">
        <f t="shared" ref="J174:J181" si="51">IF(ROW(E174)&lt;I174,"Erro!","Ok")</f>
        <v>Ok</v>
      </c>
      <c r="K174" s="10"/>
      <c r="L174" s="18"/>
      <c r="M174" s="10"/>
    </row>
    <row r="175" spans="1:13">
      <c r="A175" s="10"/>
      <c r="B175" s="17"/>
      <c r="C175" s="10"/>
      <c r="D175" s="10"/>
      <c r="E175" s="10" t="s">
        <v>26</v>
      </c>
      <c r="F175" s="10" t="str">
        <f t="shared" si="48"/>
        <v>Ingesta</v>
      </c>
      <c r="G175" s="10">
        <f t="shared" si="49"/>
        <v>3</v>
      </c>
      <c r="H175" s="10" t="str">
        <f>IF(ROW(E175)&lt;G175,"Erro!","Ok")</f>
        <v>Ok</v>
      </c>
      <c r="I175" s="10">
        <f t="shared" si="50"/>
        <v>3</v>
      </c>
      <c r="J175" s="10" t="str">
        <f t="shared" si="51"/>
        <v>Ok</v>
      </c>
      <c r="K175" s="10"/>
      <c r="L175" s="18"/>
      <c r="M175" s="10"/>
    </row>
    <row r="176" spans="1:13">
      <c r="A176" s="10"/>
      <c r="B176" s="17"/>
      <c r="C176" s="10"/>
      <c r="D176" s="10"/>
      <c r="E176" s="10" t="s">
        <v>157</v>
      </c>
      <c r="F176" s="10" t="str">
        <f t="shared" si="48"/>
        <v>FINREP</v>
      </c>
      <c r="G176" s="10">
        <f t="shared" si="49"/>
        <v>107</v>
      </c>
      <c r="H176" s="10" t="str">
        <f>IF(ROW(E176)&lt;G176,"Erro!","Ok")</f>
        <v>Ok</v>
      </c>
      <c r="I176" s="10">
        <f t="shared" si="50"/>
        <v>107</v>
      </c>
      <c r="J176" s="10" t="str">
        <f t="shared" si="51"/>
        <v>Ok</v>
      </c>
      <c r="K176" s="10"/>
      <c r="L176" s="18"/>
      <c r="M176" s="10"/>
    </row>
    <row r="177" spans="1:13">
      <c r="A177" s="10"/>
      <c r="B177" s="17"/>
      <c r="C177" s="10"/>
      <c r="D177" s="10"/>
      <c r="E177" s="19" t="s">
        <v>152</v>
      </c>
      <c r="F177" s="19" t="str">
        <f t="shared" si="48"/>
        <v>RWA</v>
      </c>
      <c r="G177" s="19">
        <f t="shared" si="49"/>
        <v>87</v>
      </c>
      <c r="H177" s="19" t="str">
        <f t="shared" ref="H177:H181" si="52">IF(ROW(E177)&lt;G177,"Erro!","Ok")</f>
        <v>Ok</v>
      </c>
      <c r="I177" s="19">
        <f t="shared" si="50"/>
        <v>85</v>
      </c>
      <c r="J177" s="19" t="str">
        <f t="shared" si="51"/>
        <v>Ok</v>
      </c>
      <c r="K177" s="10"/>
      <c r="L177" s="18" t="s">
        <v>160</v>
      </c>
      <c r="M177" s="10"/>
    </row>
    <row r="178" spans="1:13">
      <c r="A178" s="10"/>
      <c r="B178" s="17"/>
      <c r="C178" s="10"/>
      <c r="D178" s="10"/>
      <c r="E178" s="19" t="s">
        <v>151</v>
      </c>
      <c r="F178" s="19" t="str">
        <f t="shared" si="48"/>
        <v>RWA</v>
      </c>
      <c r="G178" s="19">
        <f t="shared" si="49"/>
        <v>85</v>
      </c>
      <c r="H178" s="19" t="str">
        <f t="shared" si="52"/>
        <v>Ok</v>
      </c>
      <c r="I178" s="19">
        <f t="shared" si="50"/>
        <v>85</v>
      </c>
      <c r="J178" s="19" t="str">
        <f t="shared" si="51"/>
        <v>Ok</v>
      </c>
      <c r="K178" s="10"/>
      <c r="L178" s="18" t="s">
        <v>160</v>
      </c>
      <c r="M178" s="10"/>
    </row>
    <row r="179" spans="1:13">
      <c r="A179" s="10"/>
      <c r="B179" s="17"/>
      <c r="C179" s="10"/>
      <c r="D179" s="10"/>
      <c r="E179" s="10" t="s">
        <v>53</v>
      </c>
      <c r="F179" s="10" t="str">
        <f t="shared" si="48"/>
        <v>New Default</v>
      </c>
      <c r="G179" s="10">
        <f t="shared" si="49"/>
        <v>160</v>
      </c>
      <c r="H179" s="10" t="str">
        <f t="shared" si="52"/>
        <v>Ok</v>
      </c>
      <c r="I179" s="10">
        <f t="shared" si="50"/>
        <v>160</v>
      </c>
      <c r="J179" s="10" t="str">
        <f t="shared" si="51"/>
        <v>Ok</v>
      </c>
      <c r="K179" s="10"/>
      <c r="L179" s="18"/>
      <c r="M179" s="10"/>
    </row>
    <row r="180" spans="1:13">
      <c r="A180" s="10"/>
      <c r="B180" s="17"/>
      <c r="C180" s="10"/>
      <c r="D180" s="10"/>
      <c r="E180" s="19" t="s">
        <v>14</v>
      </c>
      <c r="F180" s="19" t="str">
        <f t="shared" si="48"/>
        <v>ALM</v>
      </c>
      <c r="G180" s="19">
        <f t="shared" si="49"/>
        <v>117</v>
      </c>
      <c r="H180" s="19" t="str">
        <f t="shared" si="52"/>
        <v>Ok</v>
      </c>
      <c r="I180" s="19">
        <f t="shared" si="50"/>
        <v>117</v>
      </c>
      <c r="J180" s="19" t="str">
        <f t="shared" si="51"/>
        <v>Ok</v>
      </c>
      <c r="K180" s="10"/>
      <c r="L180" s="18" t="s">
        <v>179</v>
      </c>
      <c r="M180" s="10"/>
    </row>
    <row r="181" spans="1:13">
      <c r="A181" s="10"/>
      <c r="B181" s="17"/>
      <c r="C181" s="10"/>
      <c r="D181" s="10" t="s">
        <v>180</v>
      </c>
      <c r="E181" s="19" t="s">
        <v>110</v>
      </c>
      <c r="F181" s="19" t="str">
        <f t="shared" si="48"/>
        <v>Rosetta</v>
      </c>
      <c r="G181" s="19">
        <f t="shared" si="49"/>
        <v>37</v>
      </c>
      <c r="H181" s="19" t="str">
        <f t="shared" si="52"/>
        <v>Ok</v>
      </c>
      <c r="I181" s="19">
        <f t="shared" si="50"/>
        <v>33</v>
      </c>
      <c r="J181" s="19" t="str">
        <f t="shared" si="51"/>
        <v>Ok</v>
      </c>
      <c r="K181" s="10"/>
      <c r="L181" s="18" t="s">
        <v>179</v>
      </c>
      <c r="M181" s="10"/>
    </row>
    <row r="182" spans="1:13">
      <c r="A182" s="10"/>
      <c r="B182" s="17"/>
      <c r="C182" s="10"/>
      <c r="D182" s="10"/>
      <c r="E182" s="10"/>
      <c r="F182" s="10" t="str">
        <f t="shared" si="48"/>
        <v/>
      </c>
      <c r="G182" s="10"/>
      <c r="H182" s="10"/>
      <c r="I182" s="10"/>
      <c r="J182" s="10"/>
      <c r="K182" s="10"/>
      <c r="L182" s="18"/>
      <c r="M182" s="10"/>
    </row>
    <row r="183" spans="1:13" s="8" customFormat="1">
      <c r="B183" s="7">
        <v>4</v>
      </c>
      <c r="C183" s="8" t="s">
        <v>181</v>
      </c>
      <c r="D183" s="8" t="s">
        <v>181</v>
      </c>
      <c r="F183" s="8" t="str">
        <f t="shared" si="48"/>
        <v/>
      </c>
      <c r="K183" s="8" t="b">
        <f>IF(_xlfn.IFNA(MATCH(D183,F:F,0),0) &gt; 0,TRUE,FALSE)</f>
        <v>0</v>
      </c>
      <c r="L183" s="9" t="s">
        <v>182</v>
      </c>
    </row>
    <row r="184" spans="1:13">
      <c r="F184" s="2" t="str">
        <f t="shared" si="48"/>
        <v/>
      </c>
    </row>
    <row r="185" spans="1:13" s="13" customFormat="1">
      <c r="B185" s="15">
        <v>5</v>
      </c>
      <c r="C185" s="13" t="s">
        <v>183</v>
      </c>
      <c r="D185" s="13" t="s">
        <v>183</v>
      </c>
      <c r="F185" s="13" t="str">
        <f t="shared" si="48"/>
        <v/>
      </c>
      <c r="K185" s="13" t="b">
        <f>IF(_xlfn.IFNA(MATCH(D185,F:F,0),0) &gt; 0,TRUE,FALSE)</f>
        <v>1</v>
      </c>
      <c r="L185" s="16"/>
    </row>
    <row r="186" spans="1:13">
      <c r="E186" s="2" t="s">
        <v>14</v>
      </c>
      <c r="F186" s="2" t="str">
        <f t="shared" si="48"/>
        <v>ALM</v>
      </c>
      <c r="G186" s="2">
        <f>MATCH(E186,C:C,0)</f>
        <v>117</v>
      </c>
      <c r="H186" s="2" t="str">
        <f>IF(ROW(E186)&lt;G186,"Erro!","Ok")</f>
        <v>Ok</v>
      </c>
      <c r="I186" s="2">
        <f>MATCH(F186,D:D,0)</f>
        <v>117</v>
      </c>
      <c r="J186" s="2" t="str">
        <f>IF(ROW(E186)&lt;I186,"Erro!","Ok")</f>
        <v>Ok</v>
      </c>
    </row>
    <row r="188" spans="1:13" s="8" customFormat="1">
      <c r="B188" s="7">
        <v>5</v>
      </c>
      <c r="C188" s="8" t="s">
        <v>184</v>
      </c>
      <c r="D188" s="8" t="s">
        <v>184</v>
      </c>
      <c r="F188" s="8" t="str">
        <f>_xlfn.IFNA(VLOOKUP(E188,C:D,2,FALSE),"")</f>
        <v/>
      </c>
      <c r="K188" s="8" t="b">
        <f>IF(_xlfn.IFNA(MATCH(D188,F:F,0),0) &gt; 0,TRUE,FALSE)</f>
        <v>0</v>
      </c>
      <c r="L188" s="9"/>
    </row>
    <row r="189" spans="1:13">
      <c r="E189" s="2" t="s">
        <v>20</v>
      </c>
      <c r="F189" s="10" t="str">
        <f>_xlfn.IFNA(VLOOKUP(E189,C:D,2,FALSE),"")</f>
        <v>Rentabilidade</v>
      </c>
      <c r="G189" s="10">
        <f>MATCH(E189,C:C,0)</f>
        <v>102</v>
      </c>
      <c r="H189" s="10" t="str">
        <f>IF(ROW(E189)&lt;G189,"Erro!","Ok")</f>
        <v>Ok</v>
      </c>
      <c r="I189" s="10">
        <f>MATCH(F189,D:D,0)</f>
        <v>102</v>
      </c>
      <c r="J189" s="10" t="str">
        <f>IF(ROW(E189)&lt;I189,"Erro!","Ok")</f>
        <v>Ok</v>
      </c>
    </row>
    <row r="190" spans="1:13">
      <c r="E190" s="2" t="s">
        <v>26</v>
      </c>
      <c r="F190" s="10" t="str">
        <f>_xlfn.IFNA(VLOOKUP(E190,C:D,2,FALSE),"")</f>
        <v>Ingesta</v>
      </c>
      <c r="G190" s="10">
        <f>MATCH(E190,C:C,0)</f>
        <v>3</v>
      </c>
      <c r="H190" s="10" t="str">
        <f>IF(ROW(E190)&lt;G190,"Erro!","Ok")</f>
        <v>Ok</v>
      </c>
      <c r="I190" s="10">
        <f>MATCH(F190,D:D,0)</f>
        <v>3</v>
      </c>
      <c r="J190" s="10" t="str">
        <f>IF(ROW(E190)&lt;I190,"Erro!","Ok")</f>
        <v>Ok</v>
      </c>
    </row>
    <row r="191" spans="1:13">
      <c r="E191" s="2" t="s">
        <v>35</v>
      </c>
      <c r="F191" s="10" t="str">
        <f>_xlfn.IFNA(VLOOKUP(E191,C:D,2,FALSE),"")</f>
        <v>ALM</v>
      </c>
      <c r="G191" s="10">
        <f>MATCH(E191,C:C,0)</f>
        <v>122</v>
      </c>
      <c r="H191" s="10" t="str">
        <f>IF(ROW(E191)&lt;G191,"Erro!","Ok")</f>
        <v>Ok</v>
      </c>
      <c r="I191" s="10">
        <f>MATCH(F191,D:D,0)</f>
        <v>117</v>
      </c>
      <c r="J191" s="10" t="str">
        <f>IF(ROW(E191)&lt;I191,"Erro!","Ok")</f>
        <v>Ok</v>
      </c>
    </row>
    <row r="192" spans="1:13">
      <c r="F192" s="10"/>
      <c r="G192" s="10"/>
      <c r="H192" s="10"/>
      <c r="I192" s="10"/>
      <c r="J192" s="10"/>
    </row>
    <row r="193" spans="2:12" s="8" customFormat="1">
      <c r="B193" s="7">
        <v>5</v>
      </c>
      <c r="C193" s="8" t="s">
        <v>185</v>
      </c>
      <c r="D193" s="8" t="s">
        <v>185</v>
      </c>
      <c r="F193" s="8" t="str">
        <f t="shared" ref="F193:F209" si="53">_xlfn.IFNA(VLOOKUP(E193,C:D,2,FALSE),"")</f>
        <v/>
      </c>
      <c r="K193" s="8" t="b">
        <f>IF(_xlfn.IFNA(MATCH(D193,F:F,0),0) &gt; 0,TRUE,FALSE)</f>
        <v>0</v>
      </c>
      <c r="L193" s="9"/>
    </row>
    <row r="194" spans="2:12">
      <c r="F194" s="2" t="str">
        <f t="shared" si="53"/>
        <v/>
      </c>
    </row>
    <row r="195" spans="2:12" s="8" customFormat="1">
      <c r="B195" s="7">
        <v>0</v>
      </c>
      <c r="C195" s="8" t="s">
        <v>48</v>
      </c>
      <c r="D195" s="8" t="s">
        <v>48</v>
      </c>
      <c r="F195" s="8" t="str">
        <f t="shared" si="53"/>
        <v/>
      </c>
      <c r="K195" s="8" t="b">
        <f>IF(_xlfn.IFNA(MATCH(D195,F:F,0),0) &gt; 0,TRUE,FALSE)</f>
        <v>0</v>
      </c>
      <c r="L195" s="9" t="s">
        <v>49</v>
      </c>
    </row>
    <row r="196" spans="2:12">
      <c r="E196" s="2" t="s">
        <v>183</v>
      </c>
      <c r="F196" s="2" t="str">
        <f t="shared" si="53"/>
        <v>FGD</v>
      </c>
      <c r="G196" s="2">
        <f>MATCH(E196,C:C,0)</f>
        <v>185</v>
      </c>
      <c r="H196" s="2" t="str">
        <f>IF(ROW(E196)&lt;G196,"Erro!","Ok")</f>
        <v>Ok</v>
      </c>
      <c r="I196" s="2">
        <f>MATCH(F196,D:D,0)</f>
        <v>185</v>
      </c>
      <c r="J196" s="2" t="str">
        <f t="shared" ref="J196:J199" si="54">IF(ROW(E196)&lt;I196,"Erro!","Ok")</f>
        <v>Ok</v>
      </c>
    </row>
    <row r="197" spans="2:12">
      <c r="E197" s="2" t="s">
        <v>157</v>
      </c>
      <c r="F197" s="2" t="str">
        <f t="shared" si="53"/>
        <v>FINREP</v>
      </c>
      <c r="G197" s="2">
        <f>MATCH(E197,C:C,0)</f>
        <v>107</v>
      </c>
      <c r="H197" s="2" t="str">
        <f>IF(ROW(E197)&lt;G197,"Erro!","Ok")</f>
        <v>Ok</v>
      </c>
      <c r="I197" s="2">
        <f>MATCH(F197,D:D,0)</f>
        <v>107</v>
      </c>
      <c r="J197" s="2" t="str">
        <f t="shared" si="54"/>
        <v>Ok</v>
      </c>
    </row>
    <row r="198" spans="2:12">
      <c r="D198" s="2" t="s">
        <v>186</v>
      </c>
      <c r="E198" s="2" t="s">
        <v>14</v>
      </c>
      <c r="F198" s="2" t="str">
        <f t="shared" si="53"/>
        <v>ALM</v>
      </c>
      <c r="G198" s="2">
        <f>MATCH(E198,C:C,0)</f>
        <v>117</v>
      </c>
      <c r="H198" s="2" t="str">
        <f t="shared" ref="H198:H199" si="55">IF(ROW(E198)&lt;G198,"Erro!","Ok")</f>
        <v>Ok</v>
      </c>
      <c r="I198" s="2">
        <f>MATCH(F198,D:D,0)</f>
        <v>117</v>
      </c>
      <c r="J198" s="2" t="str">
        <f t="shared" si="54"/>
        <v>Ok</v>
      </c>
    </row>
    <row r="199" spans="2:12">
      <c r="E199" s="2" t="s">
        <v>187</v>
      </c>
      <c r="F199" s="2" t="str">
        <f t="shared" si="53"/>
        <v>FINREP</v>
      </c>
      <c r="G199" s="2">
        <f>MATCH(E199,C:C,0)</f>
        <v>112</v>
      </c>
      <c r="H199" s="2" t="str">
        <f t="shared" si="55"/>
        <v>Ok</v>
      </c>
      <c r="I199" s="2">
        <f>MATCH(F199,D:D,0)</f>
        <v>107</v>
      </c>
      <c r="J199" s="2" t="str">
        <f t="shared" si="54"/>
        <v>Ok</v>
      </c>
    </row>
    <row r="200" spans="2:12">
      <c r="F200" s="2" t="str">
        <f t="shared" si="53"/>
        <v/>
      </c>
    </row>
    <row r="201" spans="2:12" s="8" customFormat="1">
      <c r="B201" s="7">
        <v>0</v>
      </c>
      <c r="C201" s="8" t="s">
        <v>50</v>
      </c>
      <c r="D201" s="8" t="s">
        <v>50</v>
      </c>
      <c r="F201" s="8" t="str">
        <f t="shared" si="53"/>
        <v/>
      </c>
      <c r="K201" s="8" t="b">
        <f>IF(_xlfn.IFNA(MATCH(D201,F:F,0),0) &gt; 0,TRUE,FALSE)</f>
        <v>0</v>
      </c>
      <c r="L201" s="9" t="s">
        <v>49</v>
      </c>
    </row>
    <row r="202" spans="2:12">
      <c r="E202" s="2" t="s">
        <v>157</v>
      </c>
      <c r="F202" s="2" t="str">
        <f t="shared" si="53"/>
        <v>FINREP</v>
      </c>
      <c r="G202" s="2">
        <f>MATCH(E202,C:C,0)</f>
        <v>107</v>
      </c>
      <c r="H202" s="2" t="str">
        <f>IF(ROW(E202)&lt;G202,"Erro!","Ok")</f>
        <v>Ok</v>
      </c>
      <c r="I202" s="2">
        <f>MATCH(F202,D:D,0)</f>
        <v>107</v>
      </c>
      <c r="J202" s="2" t="str">
        <f>IF(ROW(E202)&lt;I202,"Erro!","Ok")</f>
        <v>Ok</v>
      </c>
    </row>
    <row r="203" spans="2:12" s="8" customFormat="1">
      <c r="B203" s="7">
        <v>0</v>
      </c>
      <c r="C203" s="8" t="s">
        <v>51</v>
      </c>
      <c r="D203" s="8" t="s">
        <v>51</v>
      </c>
      <c r="F203" s="8" t="str">
        <f t="shared" si="53"/>
        <v/>
      </c>
      <c r="K203" s="8" t="b">
        <f>IF(_xlfn.IFNA(MATCH(D203,F:F,0),0) &gt; 0,TRUE,FALSE)</f>
        <v>0</v>
      </c>
      <c r="L203" s="9" t="s">
        <v>49</v>
      </c>
    </row>
    <row r="204" spans="2:12">
      <c r="F204" s="2" t="str">
        <f t="shared" si="53"/>
        <v/>
      </c>
    </row>
    <row r="205" spans="2:12" s="8" customFormat="1">
      <c r="B205" s="7">
        <v>0</v>
      </c>
      <c r="C205" s="8" t="s">
        <v>52</v>
      </c>
      <c r="D205" s="8" t="s">
        <v>52</v>
      </c>
      <c r="F205" s="8" t="str">
        <f t="shared" si="53"/>
        <v/>
      </c>
      <c r="K205" s="8" t="b">
        <f>IF(_xlfn.IFNA(MATCH(D205,F:F,0),0) &gt; 0,TRUE,FALSE)</f>
        <v>0</v>
      </c>
      <c r="L205" s="9" t="s">
        <v>49</v>
      </c>
    </row>
    <row r="206" spans="2:12">
      <c r="E206" s="2" t="s">
        <v>20</v>
      </c>
      <c r="F206" s="2" t="str">
        <f t="shared" si="53"/>
        <v>Rentabilidade</v>
      </c>
      <c r="G206" s="2">
        <f>MATCH(E206,C:C,0)</f>
        <v>102</v>
      </c>
      <c r="H206" s="2" t="str">
        <f>IF(ROW(E206)&lt;G206,"Erro!","Ok")</f>
        <v>Ok</v>
      </c>
      <c r="I206" s="2">
        <f>MATCH(F206,D:D,0)</f>
        <v>102</v>
      </c>
      <c r="J206" s="2" t="str">
        <f>IF(ROW(E206)&lt;I206,"Erro!","Ok")</f>
        <v>Ok</v>
      </c>
    </row>
    <row r="207" spans="2:12">
      <c r="F207" s="2" t="str">
        <f t="shared" si="53"/>
        <v/>
      </c>
    </row>
    <row r="208" spans="2:12">
      <c r="F208" s="2" t="str">
        <f t="shared" si="53"/>
        <v/>
      </c>
    </row>
    <row r="209" spans="6:6">
      <c r="F209" s="2" t="str">
        <f t="shared" si="53"/>
        <v/>
      </c>
    </row>
  </sheetData>
  <autoFilter ref="B2:L207" xr:uid="{00000000-0009-0000-0000-000001000000}"/>
  <hyperlinks>
    <hyperlink ref="E90" r:id="rId1" xr:uid="{00000000-0004-0000-0100-000000000000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"/>
  <sheetViews>
    <sheetView showGridLines="0" zoomScale="80" zoomScaleNormal="80" workbookViewId="0">
      <selection activeCell="B1" sqref="B1"/>
    </sheetView>
  </sheetViews>
  <sheetFormatPr defaultColWidth="0" defaultRowHeight="15"/>
  <cols>
    <col min="1" max="1" width="9.140625" style="27" customWidth="1"/>
    <col min="2" max="2" width="9.42578125" style="28" bestFit="1" customWidth="1"/>
    <col min="3" max="3" width="8.28515625" style="27" customWidth="1"/>
    <col min="4" max="4" width="29.7109375" style="27" customWidth="1"/>
    <col min="5" max="5" width="23.28515625" style="28" customWidth="1"/>
    <col min="6" max="6" width="33.42578125" style="27" customWidth="1"/>
    <col min="7" max="7" width="44.5703125" style="27" customWidth="1"/>
    <col min="8" max="8" width="16.140625" style="27" customWidth="1"/>
    <col min="9" max="9" width="14.140625" style="27" customWidth="1"/>
    <col min="10" max="19" width="0" style="27" hidden="1" customWidth="1"/>
    <col min="20" max="16384" width="9.140625" style="27" hidden="1"/>
  </cols>
  <sheetData>
    <row r="1" spans="2:7" ht="60" customHeight="1"/>
    <row r="2" spans="2:7" s="29" customFormat="1" ht="20.25" customHeight="1">
      <c r="B2" s="30" t="s">
        <v>188</v>
      </c>
      <c r="D2" s="32" t="s">
        <v>189</v>
      </c>
      <c r="E2" s="32" t="s">
        <v>190</v>
      </c>
      <c r="F2" s="32" t="s">
        <v>191</v>
      </c>
      <c r="G2" s="32" t="s">
        <v>192</v>
      </c>
    </row>
    <row r="3" spans="2:7" s="26" customFormat="1" ht="20.25" customHeight="1">
      <c r="B3" s="31" t="b">
        <f>D3='Dependências (WL Timestamp)'!C3</f>
        <v>1</v>
      </c>
      <c r="D3" s="33" t="s">
        <v>26</v>
      </c>
      <c r="E3" s="34" t="s">
        <v>193</v>
      </c>
      <c r="F3" s="33" t="s">
        <v>26</v>
      </c>
      <c r="G3" s="33" t="s">
        <v>194</v>
      </c>
    </row>
    <row r="4" spans="2:7" s="26" customFormat="1" ht="20.25" customHeight="1">
      <c r="B4" s="31" t="b">
        <f>D4='Dependências (WL Timestamp)'!C4</f>
        <v>1</v>
      </c>
      <c r="D4" s="33" t="s">
        <v>40</v>
      </c>
      <c r="E4" s="34" t="s">
        <v>193</v>
      </c>
      <c r="F4" s="33" t="s">
        <v>39</v>
      </c>
      <c r="G4" s="33" t="s">
        <v>22</v>
      </c>
    </row>
    <row r="5" spans="2:7" s="26" customFormat="1" ht="20.25" customHeight="1">
      <c r="B5" s="31" t="b">
        <f>D5='Dependências (WL Timestamp)'!C5</f>
        <v>1</v>
      </c>
      <c r="D5" s="33" t="s">
        <v>72</v>
      </c>
      <c r="E5" s="34" t="s">
        <v>193</v>
      </c>
      <c r="F5" s="33" t="s">
        <v>16</v>
      </c>
      <c r="G5" s="33" t="s">
        <v>144</v>
      </c>
    </row>
    <row r="6" spans="2:7" s="26" customFormat="1" ht="20.25" customHeight="1">
      <c r="B6" s="31" t="b">
        <f>D6='Dependências (WL Timestamp)'!C6</f>
        <v>1</v>
      </c>
      <c r="D6" s="33" t="s">
        <v>74</v>
      </c>
      <c r="E6" s="34" t="s">
        <v>193</v>
      </c>
      <c r="F6" s="33" t="s">
        <v>16</v>
      </c>
      <c r="G6" s="33" t="s">
        <v>22</v>
      </c>
    </row>
    <row r="7" spans="2:7" s="26" customFormat="1" ht="20.25" customHeight="1">
      <c r="B7" s="31" t="b">
        <f>D7='Dependências (WL Timestamp)'!C7</f>
        <v>1</v>
      </c>
      <c r="D7" s="33" t="s">
        <v>75</v>
      </c>
      <c r="E7" s="34" t="s">
        <v>193</v>
      </c>
      <c r="F7" s="33" t="s">
        <v>16</v>
      </c>
      <c r="G7" s="33" t="s">
        <v>22</v>
      </c>
    </row>
    <row r="8" spans="2:7" s="26" customFormat="1" ht="20.25" customHeight="1">
      <c r="B8" s="31" t="b">
        <f>D8='Dependências (WL Timestamp)'!C8</f>
        <v>1</v>
      </c>
      <c r="D8" s="33" t="s">
        <v>76</v>
      </c>
      <c r="E8" s="34" t="s">
        <v>193</v>
      </c>
      <c r="F8" s="33" t="s">
        <v>16</v>
      </c>
      <c r="G8" s="33" t="s">
        <v>22</v>
      </c>
    </row>
    <row r="9" spans="2:7" s="26" customFormat="1" ht="20.25" customHeight="1">
      <c r="B9" s="31" t="b">
        <f>D9='Dependências (WL Timestamp)'!C9</f>
        <v>1</v>
      </c>
      <c r="D9" s="33" t="s">
        <v>77</v>
      </c>
      <c r="E9" s="34" t="s">
        <v>193</v>
      </c>
      <c r="F9" s="33" t="s">
        <v>16</v>
      </c>
      <c r="G9" s="33" t="s">
        <v>22</v>
      </c>
    </row>
    <row r="10" spans="2:7" s="26" customFormat="1" ht="20.25" customHeight="1">
      <c r="B10" s="31" t="b">
        <f>D10='Dependências (WL Timestamp)'!C10</f>
        <v>1</v>
      </c>
      <c r="D10" s="33" t="s">
        <v>78</v>
      </c>
      <c r="E10" s="34" t="s">
        <v>193</v>
      </c>
      <c r="F10" s="33" t="s">
        <v>16</v>
      </c>
      <c r="G10" s="33" t="s">
        <v>22</v>
      </c>
    </row>
    <row r="11" spans="2:7" s="26" customFormat="1" ht="20.25" customHeight="1">
      <c r="B11" s="31" t="b">
        <f>D11='Dependências (WL Timestamp)'!C11</f>
        <v>1</v>
      </c>
      <c r="D11" s="33" t="s">
        <v>79</v>
      </c>
      <c r="E11" s="34" t="s">
        <v>193</v>
      </c>
      <c r="F11" s="33" t="s">
        <v>16</v>
      </c>
      <c r="G11" s="33" t="s">
        <v>144</v>
      </c>
    </row>
    <row r="12" spans="2:7" s="26" customFormat="1" ht="20.25" customHeight="1">
      <c r="B12" s="31" t="b">
        <f>D12='Dependências (WL Timestamp)'!C12</f>
        <v>1</v>
      </c>
      <c r="D12" s="33" t="s">
        <v>19</v>
      </c>
      <c r="E12" s="34" t="s">
        <v>193</v>
      </c>
      <c r="F12" s="33" t="s">
        <v>18</v>
      </c>
      <c r="G12" s="33" t="s">
        <v>22</v>
      </c>
    </row>
    <row r="13" spans="2:7" s="26" customFormat="1" ht="20.25" customHeight="1">
      <c r="B13" s="31" t="b">
        <f>D13='Dependências (WL Timestamp)'!C13</f>
        <v>1</v>
      </c>
      <c r="D13" s="33" t="s">
        <v>81</v>
      </c>
      <c r="E13" s="34" t="s">
        <v>193</v>
      </c>
      <c r="F13" s="33" t="s">
        <v>18</v>
      </c>
      <c r="G13" s="33" t="s">
        <v>22</v>
      </c>
    </row>
    <row r="14" spans="2:7" s="26" customFormat="1" ht="20.25" customHeight="1">
      <c r="B14" s="31" t="b">
        <f>D14='Dependências (WL Timestamp)'!C14</f>
        <v>1</v>
      </c>
      <c r="D14" s="33" t="s">
        <v>62</v>
      </c>
      <c r="E14" s="34" t="s">
        <v>193</v>
      </c>
      <c r="F14" s="33" t="s">
        <v>63</v>
      </c>
      <c r="G14" s="33" t="s">
        <v>195</v>
      </c>
    </row>
    <row r="15" spans="2:7" s="26" customFormat="1" ht="20.25" customHeight="1">
      <c r="B15" s="31" t="b">
        <f>D15='Dependências (WL Timestamp)'!C15</f>
        <v>1</v>
      </c>
      <c r="D15" s="33" t="s">
        <v>83</v>
      </c>
      <c r="E15" s="34" t="s">
        <v>193</v>
      </c>
      <c r="F15" s="33" t="s">
        <v>14</v>
      </c>
      <c r="G15" s="33" t="s">
        <v>196</v>
      </c>
    </row>
    <row r="16" spans="2:7" s="26" customFormat="1" ht="20.25" customHeight="1">
      <c r="B16" s="31" t="b">
        <f>D16='Dependências (WL Timestamp)'!C16</f>
        <v>1</v>
      </c>
      <c r="D16" s="33" t="s">
        <v>85</v>
      </c>
      <c r="E16" s="34" t="s">
        <v>193</v>
      </c>
      <c r="F16" s="33" t="s">
        <v>14</v>
      </c>
      <c r="G16" s="33" t="s">
        <v>197</v>
      </c>
    </row>
    <row r="17" spans="2:7" s="26" customFormat="1" ht="20.25" customHeight="1">
      <c r="B17" s="31" t="b">
        <f>D17='Dependências (WL Timestamp)'!C17</f>
        <v>1</v>
      </c>
      <c r="D17" s="33" t="s">
        <v>86</v>
      </c>
      <c r="E17" s="34" t="s">
        <v>193</v>
      </c>
      <c r="F17" s="33" t="s">
        <v>14</v>
      </c>
      <c r="G17" s="33" t="s">
        <v>197</v>
      </c>
    </row>
    <row r="18" spans="2:7" s="26" customFormat="1" ht="20.25" customHeight="1">
      <c r="B18" s="31" t="b">
        <f>D18='Dependências (WL Timestamp)'!C18</f>
        <v>1</v>
      </c>
      <c r="D18" s="33" t="s">
        <v>87</v>
      </c>
      <c r="E18" s="34" t="s">
        <v>193</v>
      </c>
      <c r="F18" s="33" t="s">
        <v>14</v>
      </c>
      <c r="G18" s="33" t="s">
        <v>197</v>
      </c>
    </row>
    <row r="19" spans="2:7" s="26" customFormat="1" ht="20.25" customHeight="1">
      <c r="B19" s="31" t="b">
        <f>D19='Dependências (WL Timestamp)'!C19</f>
        <v>1</v>
      </c>
      <c r="D19" s="33" t="s">
        <v>88</v>
      </c>
      <c r="E19" s="34" t="s">
        <v>193</v>
      </c>
      <c r="F19" s="33" t="s">
        <v>14</v>
      </c>
      <c r="G19" s="33" t="s">
        <v>144</v>
      </c>
    </row>
    <row r="20" spans="2:7" s="26" customFormat="1" ht="20.25" customHeight="1">
      <c r="B20" s="31" t="b">
        <f>D20='Dependências (WL Timestamp)'!C20</f>
        <v>1</v>
      </c>
      <c r="D20" s="33" t="s">
        <v>89</v>
      </c>
      <c r="E20" s="34" t="s">
        <v>193</v>
      </c>
      <c r="F20" s="33" t="s">
        <v>14</v>
      </c>
      <c r="G20" s="33" t="s">
        <v>22</v>
      </c>
    </row>
    <row r="21" spans="2:7" s="26" customFormat="1" ht="20.25" customHeight="1">
      <c r="B21" s="31" t="b">
        <f>D21='Dependências (WL Timestamp)'!C21</f>
        <v>1</v>
      </c>
      <c r="D21" s="33" t="s">
        <v>90</v>
      </c>
      <c r="E21" s="34" t="s">
        <v>193</v>
      </c>
      <c r="F21" s="33" t="s">
        <v>157</v>
      </c>
      <c r="G21" s="33" t="s">
        <v>22</v>
      </c>
    </row>
    <row r="22" spans="2:7" s="26" customFormat="1" ht="20.25" customHeight="1">
      <c r="B22" s="31" t="b">
        <f>D22='Dependências (WL Timestamp)'!C22</f>
        <v>1</v>
      </c>
      <c r="D22" s="33" t="s">
        <v>92</v>
      </c>
      <c r="E22" s="34" t="s">
        <v>193</v>
      </c>
      <c r="F22" s="33" t="s">
        <v>157</v>
      </c>
      <c r="G22" s="33" t="s">
        <v>22</v>
      </c>
    </row>
    <row r="23" spans="2:7" s="26" customFormat="1" ht="20.25" customHeight="1">
      <c r="B23" s="31" t="b">
        <f>D23='Dependências (WL Timestamp)'!C23</f>
        <v>1</v>
      </c>
      <c r="D23" s="33" t="s">
        <v>93</v>
      </c>
      <c r="E23" s="34" t="s">
        <v>193</v>
      </c>
      <c r="F23" s="33" t="s">
        <v>20</v>
      </c>
      <c r="G23" s="33" t="s">
        <v>22</v>
      </c>
    </row>
    <row r="24" spans="2:7" s="26" customFormat="1" ht="20.25" customHeight="1">
      <c r="B24" s="31" t="b">
        <f>D24='Dependências (WL Timestamp)'!C24</f>
        <v>1</v>
      </c>
      <c r="D24" s="33" t="s">
        <v>95</v>
      </c>
      <c r="E24" s="34" t="s">
        <v>193</v>
      </c>
      <c r="F24" s="33" t="s">
        <v>20</v>
      </c>
      <c r="G24" s="33" t="s">
        <v>22</v>
      </c>
    </row>
    <row r="25" spans="2:7" s="26" customFormat="1" ht="20.25" customHeight="1">
      <c r="B25" s="31" t="b">
        <f>D25='Dependências (WL Timestamp)'!C25</f>
        <v>1</v>
      </c>
      <c r="D25" s="33" t="s">
        <v>96</v>
      </c>
      <c r="E25" s="34" t="s">
        <v>193</v>
      </c>
      <c r="F25" s="33" t="s">
        <v>20</v>
      </c>
      <c r="G25" s="33" t="s">
        <v>22</v>
      </c>
    </row>
    <row r="26" spans="2:7" s="26" customFormat="1" ht="20.25" customHeight="1">
      <c r="B26" s="31" t="b">
        <f>D26='Dependências (WL Timestamp)'!C26</f>
        <v>1</v>
      </c>
      <c r="D26" s="33" t="s">
        <v>97</v>
      </c>
      <c r="E26" s="34" t="s">
        <v>193</v>
      </c>
      <c r="F26" s="33" t="s">
        <v>16</v>
      </c>
      <c r="G26" s="33" t="s">
        <v>22</v>
      </c>
    </row>
    <row r="27" spans="2:7" s="26" customFormat="1" ht="20.25" customHeight="1">
      <c r="B27" s="31" t="b">
        <f>D27='Dependências (WL Timestamp)'!C27</f>
        <v>1</v>
      </c>
      <c r="D27" s="33" t="s">
        <v>98</v>
      </c>
      <c r="E27" s="34" t="s">
        <v>193</v>
      </c>
      <c r="F27" s="33" t="s">
        <v>54</v>
      </c>
      <c r="G27" s="33" t="s">
        <v>22</v>
      </c>
    </row>
    <row r="28" spans="2:7" s="26" customFormat="1" ht="20.25" customHeight="1">
      <c r="B28" s="31" t="b">
        <f>D28='Dependências (WL Timestamp)'!C28</f>
        <v>1</v>
      </c>
      <c r="D28" s="33" t="s">
        <v>100</v>
      </c>
      <c r="E28" s="34" t="s">
        <v>193</v>
      </c>
      <c r="F28" s="33" t="s">
        <v>198</v>
      </c>
      <c r="G28" s="33" t="s">
        <v>22</v>
      </c>
    </row>
    <row r="29" spans="2:7" s="26" customFormat="1" ht="20.25" customHeight="1">
      <c r="B29" s="31" t="b">
        <f>D29='Dependências (WL Timestamp)'!C29</f>
        <v>1</v>
      </c>
      <c r="D29" s="33" t="s">
        <v>102</v>
      </c>
      <c r="E29" s="34" t="s">
        <v>193</v>
      </c>
      <c r="F29" s="33" t="s">
        <v>199</v>
      </c>
      <c r="G29" s="33" t="s">
        <v>22</v>
      </c>
    </row>
    <row r="30" spans="2:7" ht="20.25" customHeight="1">
      <c r="B30" s="31" t="b">
        <f>D30='Dependências (WL Timestamp)'!C32</f>
        <v>1</v>
      </c>
      <c r="D30" s="26"/>
      <c r="E30" s="31"/>
      <c r="F30" s="26"/>
      <c r="G30" s="26"/>
    </row>
    <row r="31" spans="2:7" ht="20.25" customHeight="1">
      <c r="D31" s="26"/>
      <c r="E31" s="31"/>
      <c r="F31" s="26"/>
      <c r="G31" s="26"/>
    </row>
    <row r="32" spans="2:7" ht="20.25" customHeight="1">
      <c r="D32" s="26"/>
      <c r="E32" s="31"/>
      <c r="F32" s="26"/>
      <c r="G32" s="26"/>
    </row>
    <row r="33" spans="4:7" ht="20.25" customHeight="1">
      <c r="D33" s="26"/>
      <c r="E33" s="31"/>
      <c r="F33" s="26"/>
      <c r="G33" s="26"/>
    </row>
    <row r="34" spans="4:7">
      <c r="D34" s="26"/>
      <c r="E34" s="31"/>
      <c r="F34" s="26"/>
      <c r="G34" s="26"/>
    </row>
    <row r="35" spans="4:7">
      <c r="D35" s="26"/>
      <c r="E35" s="31"/>
      <c r="F35" s="26"/>
      <c r="G35" s="26"/>
    </row>
    <row r="36" spans="4:7">
      <c r="D36" s="26"/>
      <c r="E36" s="31"/>
      <c r="F36" s="26"/>
      <c r="G36" s="26"/>
    </row>
    <row r="37" spans="4:7">
      <c r="D37" s="26"/>
      <c r="E37" s="31"/>
      <c r="F37" s="26"/>
      <c r="G37" s="26"/>
    </row>
    <row r="38" spans="4:7">
      <c r="D38" s="26"/>
      <c r="E38" s="31"/>
      <c r="F38" s="26"/>
      <c r="G38" s="26"/>
    </row>
    <row r="39" spans="4:7">
      <c r="D39" s="26"/>
      <c r="E39" s="31"/>
      <c r="F39" s="26"/>
      <c r="G39" s="26"/>
    </row>
    <row r="40" spans="4:7">
      <c r="D40" s="26"/>
      <c r="E40" s="31"/>
      <c r="F40" s="26"/>
      <c r="G40" s="26"/>
    </row>
    <row r="41" spans="4:7">
      <c r="D41" s="26"/>
      <c r="E41" s="31"/>
      <c r="F41" s="26"/>
      <c r="G41" s="26"/>
    </row>
  </sheetData>
  <conditionalFormatting sqref="B1:B1048576">
    <cfRule type="containsText" dxfId="7" priority="1" operator="containsText" text="FALSE">
      <formula>NOT(ISERROR(SEARCH("FALSE",B1)))</formula>
    </cfRule>
  </conditionalFormatting>
  <pageMargins left="0.7" right="0.7" top="0.75" bottom="0.75" header="0.3" footer="0.3"/>
  <pageSetup paperSize="9" orientation="portrait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2D510E0AA6414198C45CA1A0A8F26E" ma:contentTypeVersion="17" ma:contentTypeDescription="Create a new document." ma:contentTypeScope="" ma:versionID="273db63aa0ef4327c91a28adbad2db15">
  <xsd:schema xmlns:xsd="http://www.w3.org/2001/XMLSchema" xmlns:xs="http://www.w3.org/2001/XMLSchema" xmlns:p="http://schemas.microsoft.com/office/2006/metadata/properties" xmlns:ns1="http://schemas.microsoft.com/sharepoint/v3" xmlns:ns2="018c70bc-c386-4e17-b741-cff999997692" xmlns:ns3="4aa69cd8-0f28-4f36-a355-9821d8ee826a" targetNamespace="http://schemas.microsoft.com/office/2006/metadata/properties" ma:root="true" ma:fieldsID="015206c3c91d3397eeb709955114753a" ns1:_="" ns2:_="" ns3:_="">
    <xsd:import namespace="http://schemas.microsoft.com/sharepoint/v3"/>
    <xsd:import namespace="018c70bc-c386-4e17-b741-cff999997692"/>
    <xsd:import namespace="4aa69cd8-0f28-4f36-a355-9821d8ee82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c70bc-c386-4e17-b741-cff999997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69cd8-0f28-4f36-a355-9821d8ee826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85877bf-2493-4dcd-8df4-7b688171d449}" ma:internalName="TaxCatchAll" ma:showField="CatchAllData" ma:web="4aa69cd8-0f28-4f36-a355-9821d8ee82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18c70bc-c386-4e17-b741-cff999997692">
      <Terms xmlns="http://schemas.microsoft.com/office/infopath/2007/PartnerControls"/>
    </lcf76f155ced4ddcb4097134ff3c332f>
    <TaxCatchAll xmlns="4aa69cd8-0f28-4f36-a355-9821d8ee826a" xsi:nil="true"/>
  </documentManagement>
</p:properties>
</file>

<file path=customXml/itemProps1.xml><?xml version="1.0" encoding="utf-8"?>
<ds:datastoreItem xmlns:ds="http://schemas.openxmlformats.org/officeDocument/2006/customXml" ds:itemID="{A136F230-3D35-4AD9-BFF1-5B20B64D6721}"/>
</file>

<file path=customXml/itemProps2.xml><?xml version="1.0" encoding="utf-8"?>
<ds:datastoreItem xmlns:ds="http://schemas.openxmlformats.org/officeDocument/2006/customXml" ds:itemID="{B74270D9-5DCD-4419-ABF1-30217FF6975F}"/>
</file>

<file path=customXml/itemProps3.xml><?xml version="1.0" encoding="utf-8"?>
<ds:datastoreItem xmlns:ds="http://schemas.openxmlformats.org/officeDocument/2006/customXml" ds:itemID="{4298F8A4-70C2-4698-AFF0-29DEAFFFC3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Banco Santander Portugal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Telma Isabel Almeida Pinto</dc:creator>
  <cp:keywords/>
  <dc:description/>
  <cp:lastModifiedBy>Gustavo Artur Araújo de Brito</cp:lastModifiedBy>
  <cp:revision/>
  <dcterms:created xsi:type="dcterms:W3CDTF">2025-01-31T18:28:11Z</dcterms:created>
  <dcterms:modified xsi:type="dcterms:W3CDTF">2025-07-08T15:21:31Z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2025-01-31T18:28:45Z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26384845-134a-43c0-9544-0e2b2fcac52b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0x010100C32D510E0AA6414198C45CA1A0A8F26E</vt:lpwstr>
  </property>
  <property fmtid="{D5CDD505-2E9C-101B-9397-08002B2CF9AE}" pid="10" name="MediaServiceImageTags">
    <vt:lpwstr/>
  </property>
</Properties>
</file>