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855" yWindow="-60" windowWidth="19290" windowHeight="11430" tabRatio="641"/>
  </bookViews>
  <sheets>
    <sheet name="卡件布置图" sheetId="1" r:id="rId1"/>
    <sheet name="卡件IO布置" sheetId="2" r:id="rId2"/>
    <sheet name="Sample" sheetId="3" r:id="rId3"/>
  </sheets>
  <externalReferences>
    <externalReference r:id="rId4"/>
    <externalReference r:id="rId5"/>
    <externalReference r:id="rId6"/>
  </externalReferences>
  <definedNames>
    <definedName name="__123Graph_B" localSheetId="2" hidden="1">[1]B!#REF!</definedName>
    <definedName name="__123Graph_B" hidden="1">[1]B!#REF!</definedName>
    <definedName name="__123Graph_D" localSheetId="2" hidden="1">[1]B!#REF!</definedName>
    <definedName name="__123Graph_D" hidden="1">[1]B!#REF!</definedName>
    <definedName name="__123Graph_F" localSheetId="2" hidden="1">[1]B!#REF!</definedName>
    <definedName name="__123Graph_F" hidden="1">[1]B!#REF!</definedName>
    <definedName name="__123Graph_X" localSheetId="2" hidden="1">[1]B!#REF!</definedName>
    <definedName name="__123Graph_X" hidden="1">[1]B!#REF!</definedName>
    <definedName name="__EdFJsKAA" localSheetId="2" hidden="1">[2]!Tri_Rev</definedName>
    <definedName name="__EdFJsKAA" hidden="1">[2]!Tri_Rev</definedName>
    <definedName name="_Fill" localSheetId="2" hidden="1">#REF!</definedName>
    <definedName name="_Fill" hidden="1">#REF!</definedName>
    <definedName name="_Fill0" localSheetId="2" hidden="1">#REF!</definedName>
    <definedName name="_Fill0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rse_Out" localSheetId="2" hidden="1">#REF!</definedName>
    <definedName name="_Parse_Out" hidden="1">#REF!</definedName>
    <definedName name="_Sort" localSheetId="2" hidden="1">#REF!</definedName>
    <definedName name="_Sort" hidden="1">#REF!</definedName>
    <definedName name="a" hidden="1">{#N/A,#N/A,FALSE,"OUTPUT SHEET "}</definedName>
    <definedName name="AB" hidden="1">{#N/A,#N/A,FALSE,"OUTPUT SHEET "}</definedName>
    <definedName name="ABC" hidden="1">{#N/A,#N/A,FALSE,"OUTPUT SHEET "}</definedName>
    <definedName name="AccessDatabase" hidden="1">"C:\TABLE97\cptt11(复本2)1.mdb"</definedName>
    <definedName name="ADC" hidden="1">{#N/A,#N/A,FALSE,"OUTPUT SHEET "}</definedName>
    <definedName name="B" hidden="1">{#N/A,#N/A,FALSE,"OUTPUT SHEET "}</definedName>
    <definedName name="eee" hidden="1">{#N/A,#N/A,FALSE,"OUTPUT SHEET "}</definedName>
    <definedName name="HTML_CodePage" hidden="1">936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k" hidden="1">{#N/A,#N/A,FALSE,"OUTPUT SHEET "}</definedName>
    <definedName name="rr" hidden="1">{#N/A,#N/A,FALSE,"OUTPUT SHEET "}</definedName>
    <definedName name="s" hidden="1">{#N/A,#N/A,FALSE,"OUTPUT SHEET "}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安装图" hidden="1">{"'Sheet1'!$A$1:$L$49"}</definedName>
  </definedNames>
  <calcPr calcId="144525"/>
</workbook>
</file>

<file path=xl/calcChain.xml><?xml version="1.0" encoding="utf-8"?>
<calcChain xmlns="http://schemas.openxmlformats.org/spreadsheetml/2006/main">
  <c r="V199" i="2" l="1"/>
  <c r="U199" i="2"/>
  <c r="T199" i="2"/>
  <c r="S199" i="2"/>
  <c r="R199" i="2"/>
  <c r="Q199" i="2"/>
  <c r="P199" i="2"/>
  <c r="O199" i="2"/>
  <c r="W199" i="2" s="1"/>
  <c r="J199" i="2"/>
  <c r="I199" i="2"/>
  <c r="H199" i="2"/>
  <c r="G199" i="2"/>
  <c r="F199" i="2"/>
  <c r="E199" i="2"/>
  <c r="D199" i="2"/>
  <c r="C199" i="2"/>
  <c r="K199" i="2" s="1"/>
  <c r="V159" i="2"/>
  <c r="U159" i="2"/>
  <c r="T159" i="2"/>
  <c r="S159" i="2"/>
  <c r="R159" i="2"/>
  <c r="Q159" i="2"/>
  <c r="P159" i="2"/>
  <c r="O159" i="2"/>
  <c r="W159" i="2" s="1"/>
  <c r="J159" i="2"/>
  <c r="I159" i="2"/>
  <c r="H159" i="2"/>
  <c r="G159" i="2"/>
  <c r="F159" i="2"/>
  <c r="E159" i="2"/>
  <c r="D159" i="2"/>
  <c r="C159" i="2"/>
  <c r="K159" i="2" s="1"/>
  <c r="V119" i="2"/>
  <c r="U119" i="2"/>
  <c r="T119" i="2"/>
  <c r="S119" i="2"/>
  <c r="R119" i="2"/>
  <c r="Q119" i="2"/>
  <c r="P119" i="2"/>
  <c r="O119" i="2"/>
  <c r="W119" i="2" s="1"/>
  <c r="J119" i="2"/>
  <c r="I119" i="2"/>
  <c r="H119" i="2"/>
  <c r="G119" i="2"/>
  <c r="F119" i="2"/>
  <c r="E119" i="2"/>
  <c r="D119" i="2"/>
  <c r="C119" i="2"/>
  <c r="K119" i="2" s="1"/>
  <c r="V79" i="2"/>
  <c r="U79" i="2"/>
  <c r="T79" i="2"/>
  <c r="S79" i="2"/>
  <c r="R79" i="2"/>
  <c r="Q79" i="2"/>
  <c r="W79" i="2" s="1"/>
  <c r="P79" i="2"/>
  <c r="O79" i="2"/>
  <c r="J79" i="2"/>
  <c r="I79" i="2"/>
  <c r="H79" i="2"/>
  <c r="G79" i="2"/>
  <c r="F79" i="2"/>
  <c r="E79" i="2"/>
  <c r="K79" i="2" s="1"/>
  <c r="D79" i="2"/>
  <c r="C79" i="2"/>
  <c r="V39" i="2"/>
  <c r="U39" i="2"/>
  <c r="T39" i="2"/>
  <c r="S39" i="2"/>
  <c r="R39" i="2"/>
  <c r="Q39" i="2"/>
  <c r="P39" i="2"/>
  <c r="O39" i="2"/>
  <c r="W39" i="2" s="1"/>
  <c r="H39" i="2"/>
  <c r="G39" i="2"/>
  <c r="F39" i="2"/>
  <c r="E39" i="2"/>
  <c r="D39" i="2"/>
  <c r="C39" i="2"/>
  <c r="K39" i="2" s="1"/>
  <c r="BC36" i="1"/>
  <c r="AZ36" i="1"/>
  <c r="Q27" i="1"/>
  <c r="Q26" i="1"/>
  <c r="Q25" i="1"/>
  <c r="P24" i="1"/>
  <c r="O24" i="1"/>
  <c r="Q24" i="1" s="1"/>
  <c r="S24" i="1" s="1"/>
  <c r="P23" i="1"/>
  <c r="O23" i="1"/>
  <c r="Q23" i="1" s="1"/>
  <c r="S23" i="1" s="1"/>
  <c r="P22" i="1"/>
  <c r="O22" i="1"/>
  <c r="Q22" i="1" s="1"/>
  <c r="S22" i="1" s="1"/>
  <c r="P21" i="1"/>
  <c r="O21" i="1"/>
  <c r="Q21" i="1" s="1"/>
  <c r="S21" i="1" s="1"/>
  <c r="P20" i="1"/>
  <c r="O20" i="1"/>
  <c r="Q20" i="1" s="1"/>
  <c r="S20" i="1" s="1"/>
  <c r="P19" i="1"/>
  <c r="O19" i="1"/>
  <c r="Q19" i="1" s="1"/>
  <c r="S19" i="1" s="1"/>
  <c r="P18" i="1"/>
  <c r="O18" i="1"/>
  <c r="Q18" i="1" s="1"/>
  <c r="S18" i="1" s="1"/>
  <c r="P17" i="1"/>
  <c r="O17" i="1"/>
  <c r="Q17" i="1" s="1"/>
  <c r="S17" i="1" s="1"/>
  <c r="BI16" i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P16" i="1"/>
  <c r="O16" i="1"/>
  <c r="Q16" i="1" s="1"/>
  <c r="S16" i="1" s="1"/>
  <c r="BI15" i="1"/>
  <c r="BI14" i="1"/>
  <c r="BI13" i="1"/>
  <c r="BI12" i="1"/>
  <c r="BI11" i="1"/>
  <c r="BI10" i="1"/>
  <c r="BI9" i="1"/>
  <c r="BI8" i="1"/>
  <c r="BI7" i="1"/>
  <c r="BI6" i="1"/>
  <c r="BI5" i="1"/>
  <c r="BI4" i="1"/>
  <c r="A1" i="2" s="1"/>
  <c r="BI3" i="1"/>
  <c r="BI2" i="1"/>
  <c r="O161" i="2" l="1"/>
  <c r="C121" i="2"/>
  <c r="O41" i="2"/>
  <c r="O1" i="2"/>
  <c r="C161" i="2"/>
  <c r="O81" i="2"/>
  <c r="C41" i="2"/>
  <c r="C1" i="2"/>
  <c r="O121" i="2"/>
  <c r="C81" i="2"/>
</calcChain>
</file>

<file path=xl/sharedStrings.xml><?xml version="1.0" encoding="utf-8"?>
<sst xmlns="http://schemas.openxmlformats.org/spreadsheetml/2006/main" count="1867" uniqueCount="219">
  <si>
    <t>LOCAL</t>
  </si>
  <si>
    <t>项目</t>
  </si>
  <si>
    <t>内容</t>
  </si>
  <si>
    <t>Job Name.:</t>
  </si>
  <si>
    <t>天津渤化发展“两化”搬迁改造项目一期工程</t>
  </si>
  <si>
    <t>Process:</t>
  </si>
  <si>
    <t>PP</t>
  </si>
  <si>
    <t>Control Name:</t>
  </si>
  <si>
    <t>FCS0303</t>
  </si>
  <si>
    <t>Front</t>
  </si>
  <si>
    <t>Rear</t>
  </si>
  <si>
    <t>Station Address:</t>
  </si>
  <si>
    <t>03.03</t>
  </si>
  <si>
    <t>Cabinet No.:</t>
  </si>
  <si>
    <t>NODE 1</t>
  </si>
  <si>
    <t>AAI143/R</t>
  </si>
  <si>
    <t>AAI543/R</t>
  </si>
  <si>
    <t>ADV151/R</t>
  </si>
  <si>
    <t>EC401</t>
  </si>
  <si>
    <t>CPU</t>
  </si>
  <si>
    <t>Power</t>
  </si>
  <si>
    <t>AAI143</t>
  </si>
  <si>
    <t>ADV151</t>
  </si>
  <si>
    <t>ADCV01</t>
  </si>
  <si>
    <t>ADV551/R</t>
  </si>
  <si>
    <t>ESB bus</t>
  </si>
  <si>
    <t>NODE 2</t>
  </si>
  <si>
    <t>Qty.</t>
  </si>
  <si>
    <t>F1</t>
  </si>
  <si>
    <t>R1</t>
  </si>
  <si>
    <t>NODE 3</t>
  </si>
  <si>
    <t>FCS Model:</t>
  </si>
  <si>
    <t>AFV30D</t>
  </si>
  <si>
    <t>NODE 4</t>
  </si>
  <si>
    <t>I/O Node Model:</t>
  </si>
  <si>
    <t>ANB10D-425/CU2N</t>
  </si>
  <si>
    <t>IS</t>
  </si>
  <si>
    <t>MI</t>
  </si>
  <si>
    <t>dry</t>
  </si>
  <si>
    <t>NODE 5</t>
  </si>
  <si>
    <t>ANB10D-425/CU2T</t>
  </si>
  <si>
    <t>YCB301-C100</t>
  </si>
  <si>
    <t>YCB301-C020</t>
  </si>
  <si>
    <t>NODE 6</t>
  </si>
  <si>
    <t>ANB11D-425//BU2A</t>
  </si>
  <si>
    <t>ALE111</t>
  </si>
  <si>
    <t>NODE 7</t>
  </si>
  <si>
    <t>ANB11D-425//BU2B</t>
  </si>
  <si>
    <t>F2</t>
  </si>
  <si>
    <t>R2</t>
  </si>
  <si>
    <t>NODE 8</t>
  </si>
  <si>
    <t>NODE 9</t>
  </si>
  <si>
    <t>S</t>
  </si>
  <si>
    <t>R</t>
  </si>
  <si>
    <t>NODE 10</t>
  </si>
  <si>
    <t>I/O Module Model:</t>
  </si>
  <si>
    <t>N1-S1</t>
  </si>
  <si>
    <t>AAI543</t>
  </si>
  <si>
    <t>N1-S2</t>
  </si>
  <si>
    <t>F3</t>
  </si>
  <si>
    <t>R3</t>
  </si>
  <si>
    <t>N1-S3</t>
  </si>
  <si>
    <t>ADV551</t>
  </si>
  <si>
    <t>N1-S4</t>
  </si>
  <si>
    <t>AAP135</t>
  </si>
  <si>
    <t>RE</t>
  </si>
  <si>
    <t>NIS</t>
  </si>
  <si>
    <t>24v</t>
  </si>
  <si>
    <t>N1-S5</t>
  </si>
  <si>
    <t>ALP121</t>
  </si>
  <si>
    <t>N1-S6</t>
  </si>
  <si>
    <t>ALR121</t>
  </si>
  <si>
    <t>N1-S7</t>
  </si>
  <si>
    <t>F4</t>
  </si>
  <si>
    <t>R4</t>
  </si>
  <si>
    <t>N1-S8</t>
  </si>
  <si>
    <t>N2-S1</t>
  </si>
  <si>
    <t>N2-S2</t>
  </si>
  <si>
    <t>N2-S3</t>
  </si>
  <si>
    <t>YCB301-C200</t>
  </si>
  <si>
    <t>N2-S4</t>
  </si>
  <si>
    <t>F5</t>
  </si>
  <si>
    <t>R5</t>
  </si>
  <si>
    <t>N2-S5</t>
  </si>
  <si>
    <t>N2-S6</t>
  </si>
  <si>
    <t>Single:</t>
  </si>
  <si>
    <t>N2-S7</t>
  </si>
  <si>
    <t>Redundant:</t>
  </si>
  <si>
    <t>N2-S8</t>
  </si>
  <si>
    <t>N3-S1</t>
  </si>
  <si>
    <t>N3-S2</t>
  </si>
  <si>
    <t>N3-S3</t>
  </si>
  <si>
    <t>N3-S4</t>
  </si>
  <si>
    <t>Page：</t>
  </si>
  <si>
    <t>/</t>
  </si>
  <si>
    <t>N3-S5</t>
  </si>
  <si>
    <t>N3-S6</t>
  </si>
  <si>
    <t>N3-S7</t>
  </si>
  <si>
    <t>N3-S8</t>
  </si>
  <si>
    <t>N4-S1</t>
  </si>
  <si>
    <t>N4-S2</t>
  </si>
  <si>
    <t>N4-S3</t>
  </si>
  <si>
    <t>N4-S4</t>
  </si>
  <si>
    <t>N4-S5</t>
  </si>
  <si>
    <t>N4-S6</t>
  </si>
  <si>
    <t>N4-S7</t>
  </si>
  <si>
    <t>N4-S8</t>
  </si>
  <si>
    <t>N5-S1</t>
  </si>
  <si>
    <t>N5-S2</t>
  </si>
  <si>
    <t>N5-S3</t>
  </si>
  <si>
    <t>N5-S4</t>
  </si>
  <si>
    <t>N5-S5</t>
  </si>
  <si>
    <t>N5-S6</t>
  </si>
  <si>
    <t>N5-S7</t>
  </si>
  <si>
    <t>N5-S8</t>
  </si>
  <si>
    <t>N6-S1</t>
  </si>
  <si>
    <t>N6-S2</t>
  </si>
  <si>
    <t>N6-S3</t>
  </si>
  <si>
    <t>N6-S4</t>
  </si>
  <si>
    <t>N6-S5</t>
  </si>
  <si>
    <t>N6-S6</t>
  </si>
  <si>
    <t>N6-S7</t>
  </si>
  <si>
    <t>N6-S8</t>
  </si>
  <si>
    <t>N7-S1</t>
  </si>
  <si>
    <t>N7-S2</t>
  </si>
  <si>
    <t>N7-S3</t>
  </si>
  <si>
    <t>N7-S4</t>
  </si>
  <si>
    <t>N7-S5</t>
  </si>
  <si>
    <t>N7-S6</t>
  </si>
  <si>
    <t>N7-S7</t>
  </si>
  <si>
    <t>N7-S8</t>
  </si>
  <si>
    <t>N8-S1</t>
  </si>
  <si>
    <t>N8-S2</t>
  </si>
  <si>
    <t>N8-S3</t>
  </si>
  <si>
    <t>N8-S4</t>
  </si>
  <si>
    <t>N8-S5</t>
  </si>
  <si>
    <t>N8-S6</t>
  </si>
  <si>
    <t>N8-S7</t>
  </si>
  <si>
    <t>N8-S8</t>
  </si>
  <si>
    <t>N9-S1</t>
  </si>
  <si>
    <t>N9-S2</t>
  </si>
  <si>
    <t>N9-S3</t>
  </si>
  <si>
    <t>N9-S4</t>
  </si>
  <si>
    <t>N9-S5</t>
  </si>
  <si>
    <t>N9-S6</t>
  </si>
  <si>
    <t>N9-S7</t>
  </si>
  <si>
    <t>N9-S8</t>
  </si>
  <si>
    <t>N10-S1</t>
  </si>
  <si>
    <t>N10-S2</t>
  </si>
  <si>
    <t>N10-S3</t>
  </si>
  <si>
    <t>N10-S4</t>
  </si>
  <si>
    <t>N10-S5</t>
  </si>
  <si>
    <t>N10-S6</t>
  </si>
  <si>
    <t>N10-S7</t>
  </si>
  <si>
    <t>N10-S8</t>
  </si>
  <si>
    <t>Channel</t>
  </si>
  <si>
    <t>Slot 1</t>
  </si>
  <si>
    <t>Slot 2</t>
  </si>
  <si>
    <t>Slot 3</t>
  </si>
  <si>
    <t>Slot 4</t>
  </si>
  <si>
    <t xml:space="preserve">Slot 5 </t>
  </si>
  <si>
    <t>Slot 6</t>
  </si>
  <si>
    <t>Slot 7</t>
  </si>
  <si>
    <t>Slot 8</t>
  </si>
  <si>
    <t>AAI143-H</t>
  </si>
  <si>
    <t>AAI543-H</t>
  </si>
  <si>
    <t>ADV151-P</t>
  </si>
  <si>
    <t>ADV551-P</t>
  </si>
  <si>
    <t>Node 1</t>
  </si>
  <si>
    <t>Spare</t>
  </si>
  <si>
    <t>Node 6</t>
  </si>
  <si>
    <t>I/O numbeE</t>
  </si>
  <si>
    <t>Node 2</t>
  </si>
  <si>
    <t>Node 7</t>
  </si>
  <si>
    <t>需</t>
  </si>
  <si>
    <t>手</t>
  </si>
  <si>
    <t>工</t>
  </si>
  <si>
    <t>处</t>
  </si>
  <si>
    <t>理</t>
  </si>
  <si>
    <t>Node 3</t>
  </si>
  <si>
    <t>Node 8</t>
  </si>
  <si>
    <t>Node 4</t>
  </si>
  <si>
    <t>Node 9</t>
  </si>
  <si>
    <t>Node 5</t>
  </si>
  <si>
    <t>Node 10</t>
  </si>
  <si>
    <t>Dry</t>
  </si>
  <si>
    <t>24V</t>
  </si>
  <si>
    <t>AIR(Hart)4-20mA</t>
  </si>
  <si>
    <t>4~20ma</t>
  </si>
  <si>
    <t>安全栅</t>
  </si>
  <si>
    <t>输入隔离器</t>
  </si>
  <si>
    <t>ISO</t>
  </si>
  <si>
    <t>Pt100+温变</t>
  </si>
  <si>
    <t>Pt</t>
  </si>
  <si>
    <t>浪涌</t>
  </si>
  <si>
    <t>SU</t>
  </si>
  <si>
    <t>AOR(Hart)4-20mA</t>
  </si>
  <si>
    <t>输出隔离器</t>
  </si>
  <si>
    <t>DIRNAMUR</t>
  </si>
  <si>
    <t>继电器</t>
  </si>
  <si>
    <t>MR</t>
  </si>
  <si>
    <t>DIR（干接点）</t>
  </si>
  <si>
    <t>DOR（中间继电器）</t>
  </si>
  <si>
    <t>干接点</t>
  </si>
  <si>
    <t>湿接点</t>
  </si>
  <si>
    <t>AI(Hart)4-20mA</t>
  </si>
  <si>
    <t>4-20mA</t>
  </si>
  <si>
    <t>AO(Hart)4-20mA</t>
  </si>
  <si>
    <t>隔离器</t>
  </si>
  <si>
    <t>DINAMUR</t>
  </si>
  <si>
    <t>DI（干接点）</t>
  </si>
  <si>
    <t>DO（中间继电器）</t>
  </si>
  <si>
    <t>PI</t>
  </si>
  <si>
    <t>脉冲</t>
  </si>
  <si>
    <t>序号</t>
  </si>
  <si>
    <t>类型</t>
  </si>
  <si>
    <t>样式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</si>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</sst>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2"/>
      <charset val="134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36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b/>
      <sz val="9"/>
      <name val="Times New Roman"/>
      <family val="1"/>
    </font>
    <font>
      <b/>
      <sz val="9"/>
      <color rgb="FF00B050"/>
      <name val="Times New Roman"/>
      <family val="1"/>
    </font>
    <font>
      <b/>
      <sz val="9"/>
      <color indexed="10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indexed="56"/>
      <name val="Times New Roman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8"/>
      <name val="Arial"/>
    </font>
    <font>
      <sz val="9"/>
      <name val="Arial"/>
    </font>
    <font>
      <sz val="1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4" fillId="0" borderId="0"/>
    <xf numFmtId="0" fontId="23" fillId="0" borderId="0"/>
  </cellStyleXfs>
  <cellXfs count="345">
    <xf numFmtId="0" fontId="0" fillId="0" borderId="0" xfId="0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0" fillId="0" borderId="34" xfId="1" applyFont="1" applyBorder="1" applyProtection="1">
      <protection locked="0"/>
    </xf>
    <xf numFmtId="0" fontId="10" fillId="0" borderId="21" xfId="1" applyFont="1" applyBorder="1" applyProtection="1">
      <protection locked="0"/>
    </xf>
    <xf numFmtId="0" fontId="10" fillId="0" borderId="36" xfId="1" applyFont="1" applyBorder="1" applyProtection="1">
      <protection locked="0"/>
    </xf>
    <xf numFmtId="0" fontId="10" fillId="15" borderId="8" xfId="1" applyFont="1" applyFill="1" applyBorder="1" applyProtection="1">
      <protection locked="0"/>
    </xf>
    <xf numFmtId="0" fontId="10" fillId="15" borderId="30" xfId="1" applyFont="1" applyFill="1" applyBorder="1" applyProtection="1">
      <protection locked="0"/>
    </xf>
    <xf numFmtId="0" fontId="10" fillId="15" borderId="9" xfId="1" applyFont="1" applyFill="1" applyBorder="1" applyProtection="1">
      <protection locked="0"/>
    </xf>
    <xf numFmtId="0" fontId="10" fillId="0" borderId="18" xfId="1" applyFont="1" applyBorder="1" applyAlignment="1" applyProtection="1">
      <alignment horizontal="center"/>
      <protection locked="0"/>
    </xf>
    <xf numFmtId="0" fontId="14" fillId="0" borderId="18" xfId="3" applyFont="1" applyBorder="1" applyAlignment="1" applyProtection="1">
      <alignment horizontal="right" vertical="center"/>
      <protection locked="0"/>
    </xf>
    <xf numFmtId="0" fontId="10" fillId="0" borderId="18" xfId="3" applyFont="1" applyBorder="1" applyAlignment="1" applyProtection="1">
      <alignment horizontal="center" vertical="center"/>
      <protection locked="0"/>
    </xf>
    <xf numFmtId="0" fontId="8" fillId="14" borderId="3" xfId="0" applyFont="1" applyFill="1" applyBorder="1" applyAlignment="1" applyProtection="1">
      <alignment horizontal="center" vertical="center"/>
      <protection locked="0"/>
    </xf>
    <xf numFmtId="0" fontId="1" fillId="0" borderId="37" xfId="0" applyFont="1" applyBorder="1" applyAlignment="1">
      <alignment horizontal="center"/>
    </xf>
    <xf numFmtId="0" fontId="3" fillId="14" borderId="39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26" fillId="14" borderId="6" xfId="0" applyFont="1" applyFill="1" applyBorder="1" applyAlignment="1"/>
    <xf numFmtId="0" fontId="8" fillId="14" borderId="5" xfId="0" applyFont="1" applyFill="1" applyBorder="1" applyAlignment="1"/>
    <xf numFmtId="0" fontId="26" fillId="14" borderId="32" xfId="0" applyFont="1" applyFill="1" applyBorder="1" applyAlignment="1"/>
    <xf numFmtId="0" fontId="26" fillId="14" borderId="20" xfId="0" applyFont="1" applyFill="1" applyBorder="1" applyAlignment="1"/>
    <xf numFmtId="0" fontId="0" fillId="0" borderId="0" xfId="0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1" fillId="14" borderId="14" xfId="0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6" xfId="0" applyFont="1" applyFill="1" applyBorder="1" applyAlignment="1">
      <alignment vertical="center"/>
    </xf>
    <xf numFmtId="0" fontId="1" fillId="14" borderId="2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" fillId="14" borderId="16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vertical="center" wrapText="1"/>
    </xf>
    <xf numFmtId="0" fontId="6" fillId="4" borderId="20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vertical="center" wrapText="1"/>
    </xf>
    <xf numFmtId="0" fontId="6" fillId="10" borderId="19" xfId="0" applyFont="1" applyFill="1" applyBorder="1" applyAlignment="1">
      <alignment vertical="center" wrapText="1"/>
    </xf>
    <xf numFmtId="0" fontId="6" fillId="10" borderId="13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vertical="center" wrapText="1"/>
    </xf>
    <xf numFmtId="0" fontId="6" fillId="9" borderId="19" xfId="0" applyFont="1" applyFill="1" applyBorder="1" applyAlignment="1">
      <alignment vertical="center" wrapText="1"/>
    </xf>
    <xf numFmtId="0" fontId="6" fillId="9" borderId="20" xfId="0" applyFont="1" applyFill="1" applyBorder="1" applyAlignment="1">
      <alignment vertical="center" wrapText="1"/>
    </xf>
    <xf numFmtId="0" fontId="6" fillId="9" borderId="13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0" fillId="14" borderId="6" xfId="0" applyFill="1" applyBorder="1" applyAlignment="1"/>
    <xf numFmtId="0" fontId="1" fillId="14" borderId="6" xfId="0" applyFont="1" applyFill="1" applyBorder="1" applyAlignment="1">
      <alignment horizontal="center" vertical="center"/>
    </xf>
    <xf numFmtId="0" fontId="0" fillId="14" borderId="20" xfId="0" applyFill="1" applyBorder="1" applyAlignment="1"/>
    <xf numFmtId="0" fontId="0" fillId="14" borderId="32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1" fillId="14" borderId="13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vertical="center" wrapText="1"/>
    </xf>
    <xf numFmtId="0" fontId="6" fillId="8" borderId="19" xfId="0" applyFont="1" applyFill="1" applyBorder="1" applyAlignment="1">
      <alignment vertical="center" wrapText="1"/>
    </xf>
    <xf numFmtId="0" fontId="3" fillId="9" borderId="41" xfId="0" applyFont="1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vertical="center" wrapText="1"/>
    </xf>
    <xf numFmtId="0" fontId="4" fillId="14" borderId="43" xfId="0" applyFont="1" applyFill="1" applyBorder="1" applyAlignment="1">
      <alignment horizontal="center" vertical="center"/>
    </xf>
    <xf numFmtId="0" fontId="8" fillId="14" borderId="1" xfId="0" applyFont="1" applyFill="1" applyBorder="1" applyAlignment="1"/>
    <xf numFmtId="0" fontId="26" fillId="14" borderId="4" xfId="0" applyFont="1" applyFill="1" applyBorder="1" applyAlignment="1"/>
    <xf numFmtId="0" fontId="8" fillId="14" borderId="43" xfId="0" applyFont="1" applyFill="1" applyBorder="1" applyAlignment="1" applyProtection="1">
      <alignment horizontal="center" vertical="center"/>
      <protection locked="0"/>
    </xf>
    <xf numFmtId="0" fontId="26" fillId="14" borderId="44" xfId="0" applyFont="1" applyFill="1" applyBorder="1" applyAlignment="1"/>
    <xf numFmtId="0" fontId="0" fillId="0" borderId="15" xfId="0" applyBorder="1" applyAlignment="1">
      <alignment vertical="center"/>
    </xf>
    <xf numFmtId="0" fontId="10" fillId="0" borderId="40" xfId="1" applyFont="1" applyBorder="1" applyAlignment="1" applyProtection="1">
      <alignment horizontal="left"/>
      <protection locked="0"/>
    </xf>
    <xf numFmtId="0" fontId="11" fillId="0" borderId="40" xfId="1" applyFont="1" applyBorder="1" applyAlignment="1" applyProtection="1">
      <alignment horizontal="left"/>
      <protection locked="0"/>
    </xf>
    <xf numFmtId="0" fontId="10" fillId="0" borderId="40" xfId="1" applyFont="1" applyBorder="1" applyProtection="1">
      <protection locked="0"/>
    </xf>
    <xf numFmtId="0" fontId="10" fillId="0" borderId="38" xfId="1" applyFont="1" applyBorder="1" applyProtection="1">
      <protection locked="0"/>
    </xf>
    <xf numFmtId="0" fontId="10" fillId="0" borderId="0" xfId="1" applyFont="1" applyAlignment="1" applyProtection="1">
      <alignment horizontal="right"/>
      <protection locked="0"/>
    </xf>
    <xf numFmtId="0" fontId="12" fillId="0" borderId="0" xfId="1" applyFont="1" applyAlignment="1" applyProtection="1">
      <alignment horizontal="left"/>
      <protection locked="0"/>
    </xf>
    <xf numFmtId="0" fontId="10" fillId="0" borderId="0" xfId="1" applyFont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Font="1" applyProtection="1">
      <protection locked="0"/>
    </xf>
    <xf numFmtId="0" fontId="10" fillId="0" borderId="37" xfId="1" applyFont="1" applyBorder="1" applyProtection="1">
      <protection locked="0"/>
    </xf>
    <xf numFmtId="0" fontId="13" fillId="0" borderId="0" xfId="1" applyFont="1" applyAlignment="1" applyProtection="1">
      <alignment horizontal="left"/>
      <protection locked="0"/>
    </xf>
    <xf numFmtId="0" fontId="10" fillId="0" borderId="0" xfId="1" applyFont="1" applyProtection="1">
      <protection locked="0"/>
    </xf>
    <xf numFmtId="0" fontId="12" fillId="0" borderId="0" xfId="1" quotePrefix="1" applyFont="1" applyProtection="1">
      <protection locked="0"/>
    </xf>
    <xf numFmtId="0" fontId="10" fillId="0" borderId="40" xfId="2" applyFont="1" applyBorder="1" applyAlignment="1" applyProtection="1">
      <alignment horizontal="center"/>
      <protection locked="0"/>
    </xf>
    <xf numFmtId="0" fontId="10" fillId="0" borderId="37" xfId="1" applyFont="1" applyBorder="1" applyAlignment="1" applyProtection="1">
      <alignment horizontal="center"/>
      <protection locked="0"/>
    </xf>
    <xf numFmtId="0" fontId="18" fillId="0" borderId="0" xfId="1" applyFont="1" applyAlignment="1" applyProtection="1">
      <alignment vertical="top"/>
      <protection locked="0"/>
    </xf>
    <xf numFmtId="0" fontId="19" fillId="0" borderId="0" xfId="2" applyFont="1" applyProtection="1">
      <protection locked="0"/>
    </xf>
    <xf numFmtId="0" fontId="12" fillId="0" borderId="0" xfId="1" applyFont="1" applyAlignment="1" applyProtection="1">
      <alignment vertical="top"/>
      <protection locked="0"/>
    </xf>
    <xf numFmtId="0" fontId="11" fillId="0" borderId="0" xfId="2" applyFont="1" applyProtection="1">
      <protection locked="0"/>
    </xf>
    <xf numFmtId="0" fontId="10" fillId="0" borderId="0" xfId="2" applyFont="1" applyProtection="1">
      <protection locked="0"/>
    </xf>
    <xf numFmtId="0" fontId="18" fillId="0" borderId="0" xfId="1" applyFont="1" applyProtection="1">
      <protection locked="0"/>
    </xf>
    <xf numFmtId="0" fontId="10" fillId="7" borderId="0" xfId="1" applyFont="1" applyFill="1" applyProtection="1">
      <protection locked="0"/>
    </xf>
    <xf numFmtId="0" fontId="18" fillId="0" borderId="0" xfId="1" applyFont="1" applyAlignment="1">
      <alignment vertical="top"/>
    </xf>
    <xf numFmtId="0" fontId="20" fillId="0" borderId="0" xfId="1" applyFont="1" applyProtection="1">
      <protection locked="0"/>
    </xf>
    <xf numFmtId="0" fontId="10" fillId="0" borderId="0" xfId="1" applyFont="1"/>
    <xf numFmtId="0" fontId="21" fillId="0" borderId="0" xfId="1" applyFont="1" applyProtection="1">
      <protection locked="0"/>
    </xf>
    <xf numFmtId="0" fontId="10" fillId="0" borderId="15" xfId="1" applyFont="1" applyBorder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0" fontId="22" fillId="0" borderId="15" xfId="1" applyFont="1" applyBorder="1" applyProtection="1">
      <protection locked="0"/>
    </xf>
    <xf numFmtId="10" fontId="10" fillId="0" borderId="0" xfId="1" applyNumberFormat="1" applyFont="1" applyProtection="1">
      <protection locked="0"/>
    </xf>
    <xf numFmtId="0" fontId="10" fillId="0" borderId="1" xfId="1" applyFont="1" applyBorder="1" applyProtection="1">
      <protection locked="0"/>
    </xf>
    <xf numFmtId="0" fontId="10" fillId="0" borderId="35" xfId="1" applyFont="1" applyBorder="1" applyProtection="1">
      <protection locked="0"/>
    </xf>
    <xf numFmtId="0" fontId="10" fillId="0" borderId="17" xfId="1" applyFont="1" applyBorder="1" applyProtection="1">
      <protection locked="0"/>
    </xf>
    <xf numFmtId="0" fontId="10" fillId="0" borderId="18" xfId="1" applyFont="1" applyBorder="1" applyProtection="1">
      <protection locked="0"/>
    </xf>
    <xf numFmtId="0" fontId="19" fillId="0" borderId="18" xfId="3" applyFont="1" applyBorder="1" applyAlignment="1" applyProtection="1">
      <alignment vertical="center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0" fillId="0" borderId="0" xfId="0" applyAlignment="1"/>
    <xf numFmtId="0" fontId="10" fillId="0" borderId="0" xfId="1" applyFont="1" applyAlignment="1" applyProtection="1">
      <alignment horizontal="center"/>
      <protection locked="0"/>
    </xf>
    <xf numFmtId="0" fontId="7" fillId="0" borderId="5" xfId="0" applyFont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5" borderId="30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vertical="center" wrapText="1"/>
    </xf>
    <xf numFmtId="0" fontId="28" fillId="2" borderId="3" xfId="0" applyFont="1" applyFill="1" applyBorder="1" applyAlignment="1" applyProtection="1">
      <alignment horizontal="center" vertical="center"/>
      <protection locked="0"/>
    </xf>
    <xf numFmtId="0" fontId="28" fillId="2" borderId="21" xfId="0" applyFont="1" applyFill="1" applyBorder="1" applyAlignment="1">
      <alignment vertical="center" wrapText="1"/>
    </xf>
    <xf numFmtId="0" fontId="28" fillId="2" borderId="6" xfId="0" applyFont="1" applyFill="1" applyBorder="1" applyAlignment="1"/>
    <xf numFmtId="0" fontId="28" fillId="2" borderId="13" xfId="0" applyFont="1" applyFill="1" applyBorder="1" applyAlignment="1"/>
    <xf numFmtId="0" fontId="27" fillId="14" borderId="14" xfId="0" applyFont="1" applyFill="1" applyBorder="1" applyAlignment="1" applyProtection="1">
      <alignment vertical="center"/>
      <protection locked="0"/>
    </xf>
    <xf numFmtId="0" fontId="27" fillId="14" borderId="11" xfId="0" applyFont="1" applyFill="1" applyBorder="1" applyAlignment="1" applyProtection="1">
      <alignment vertical="center"/>
      <protection locked="0"/>
    </xf>
    <xf numFmtId="0" fontId="27" fillId="14" borderId="0" xfId="0" applyFont="1" applyFill="1" applyAlignment="1" applyProtection="1">
      <alignment vertical="center"/>
      <protection locked="0"/>
    </xf>
    <xf numFmtId="0" fontId="27" fillId="14" borderId="6" xfId="0" applyFont="1" applyFill="1" applyBorder="1" applyAlignment="1" applyProtection="1">
      <alignment vertical="center"/>
      <protection locked="0"/>
    </xf>
    <xf numFmtId="0" fontId="27" fillId="14" borderId="20" xfId="0" applyFont="1" applyFill="1" applyBorder="1" applyAlignment="1" applyProtection="1">
      <alignment vertical="center"/>
      <protection locked="0"/>
    </xf>
    <xf numFmtId="0" fontId="27" fillId="3" borderId="5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5" borderId="26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vertical="center" wrapText="1"/>
    </xf>
    <xf numFmtId="0" fontId="28" fillId="3" borderId="3" xfId="0" applyFont="1" applyFill="1" applyBorder="1" applyAlignment="1" applyProtection="1">
      <alignment horizontal="center" vertical="center"/>
      <protection locked="0"/>
    </xf>
    <xf numFmtId="0" fontId="28" fillId="3" borderId="5" xfId="0" applyFont="1" applyFill="1" applyBorder="1" applyAlignment="1">
      <alignment vertical="center" wrapText="1"/>
    </xf>
    <xf numFmtId="0" fontId="28" fillId="3" borderId="6" xfId="0" applyFont="1" applyFill="1" applyBorder="1" applyAlignment="1"/>
    <xf numFmtId="0" fontId="28" fillId="3" borderId="13" xfId="0" applyFont="1" applyFill="1" applyBorder="1" applyAlignment="1"/>
    <xf numFmtId="0" fontId="27" fillId="14" borderId="16" xfId="0" applyFont="1" applyFill="1" applyBorder="1" applyAlignment="1" applyProtection="1">
      <alignment vertical="center"/>
      <protection locked="0"/>
    </xf>
    <xf numFmtId="0" fontId="27" fillId="14" borderId="4" xfId="0" applyFont="1" applyFill="1" applyBorder="1" applyAlignment="1" applyProtection="1">
      <alignment vertical="center"/>
      <protection locked="0"/>
    </xf>
    <xf numFmtId="0" fontId="27" fillId="4" borderId="5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vertical="center" wrapText="1"/>
    </xf>
    <xf numFmtId="0" fontId="28" fillId="4" borderId="3" xfId="0" applyFont="1" applyFill="1" applyBorder="1" applyAlignment="1" applyProtection="1">
      <alignment horizontal="center" vertical="center"/>
      <protection locked="0"/>
    </xf>
    <xf numFmtId="0" fontId="28" fillId="4" borderId="5" xfId="0" applyFont="1" applyFill="1" applyBorder="1" applyAlignment="1">
      <alignment vertical="center" wrapText="1"/>
    </xf>
    <xf numFmtId="0" fontId="28" fillId="4" borderId="6" xfId="0" applyFont="1" applyFill="1" applyBorder="1" applyAlignment="1"/>
    <xf numFmtId="0" fontId="28" fillId="4" borderId="11" xfId="0" applyFont="1" applyFill="1" applyBorder="1" applyAlignment="1">
      <alignment vertical="center" wrapText="1"/>
    </xf>
    <xf numFmtId="0" fontId="28" fillId="4" borderId="19" xfId="0" applyFont="1" applyFill="1" applyBorder="1" applyAlignment="1">
      <alignment vertical="center" wrapText="1"/>
    </xf>
    <xf numFmtId="0" fontId="28" fillId="4" borderId="20" xfId="0" applyFont="1" applyFill="1" applyBorder="1" applyAlignment="1"/>
    <xf numFmtId="0" fontId="28" fillId="2" borderId="31" xfId="0" applyFont="1" applyFill="1" applyBorder="1" applyAlignment="1">
      <alignment horizontal="left" vertical="center" wrapText="1"/>
    </xf>
    <xf numFmtId="0" fontId="28" fillId="2" borderId="3" xfId="0" applyFont="1" applyFill="1" applyBorder="1" applyAlignment="1" applyProtection="1">
      <alignment horizontal="left" vertical="center"/>
      <protection locked="0"/>
    </xf>
    <xf numFmtId="0" fontId="28" fillId="2" borderId="21" xfId="0" applyFont="1" applyFill="1" applyBorder="1" applyAlignment="1">
      <alignment horizontal="left" vertical="center" wrapText="1"/>
    </xf>
    <xf numFmtId="0" fontId="28" fillId="2" borderId="6" xfId="0" applyFont="1" applyFill="1" applyBorder="1" applyAlignment="1">
      <alignment horizontal="left" vertical="center"/>
    </xf>
    <xf numFmtId="0" fontId="28" fillId="2" borderId="13" xfId="0" applyFont="1" applyFill="1" applyBorder="1" applyAlignment="1">
      <alignment horizontal="left" vertical="center"/>
    </xf>
    <xf numFmtId="0" fontId="27" fillId="14" borderId="14" xfId="0" applyFont="1" applyFill="1" applyBorder="1" applyAlignment="1" applyProtection="1">
      <alignment horizontal="left" vertical="center"/>
      <protection locked="0"/>
    </xf>
    <xf numFmtId="0" fontId="27" fillId="14" borderId="11" xfId="0" applyFont="1" applyFill="1" applyBorder="1" applyAlignment="1" applyProtection="1">
      <alignment horizontal="left" vertical="center"/>
      <protection locked="0"/>
    </xf>
    <xf numFmtId="0" fontId="27" fillId="14" borderId="0" xfId="0" applyFont="1" applyFill="1" applyAlignment="1" applyProtection="1">
      <alignment horizontal="left" vertical="center"/>
      <protection locked="0"/>
    </xf>
    <xf numFmtId="0" fontId="27" fillId="14" borderId="6" xfId="0" applyFont="1" applyFill="1" applyBorder="1" applyAlignment="1" applyProtection="1">
      <alignment horizontal="left" vertical="center"/>
      <protection locked="0"/>
    </xf>
    <xf numFmtId="0" fontId="27" fillId="14" borderId="20" xfId="0" applyFont="1" applyFill="1" applyBorder="1" applyAlignment="1" applyProtection="1">
      <alignment horizontal="left" vertical="center"/>
      <protection locked="0"/>
    </xf>
    <xf numFmtId="0" fontId="28" fillId="3" borderId="12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 applyProtection="1">
      <alignment horizontal="left" vertical="center"/>
      <protection locked="0"/>
    </xf>
    <xf numFmtId="0" fontId="28" fillId="3" borderId="5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/>
    </xf>
    <xf numFmtId="0" fontId="28" fillId="3" borderId="13" xfId="0" applyFont="1" applyFill="1" applyBorder="1" applyAlignment="1">
      <alignment horizontal="left" vertical="center"/>
    </xf>
    <xf numFmtId="0" fontId="27" fillId="14" borderId="16" xfId="0" applyFont="1" applyFill="1" applyBorder="1" applyAlignment="1" applyProtection="1">
      <alignment horizontal="left" vertical="center"/>
      <protection locked="0"/>
    </xf>
    <xf numFmtId="0" fontId="27" fillId="14" borderId="4" xfId="0" applyFont="1" applyFill="1" applyBorder="1" applyAlignment="1" applyProtection="1">
      <alignment horizontal="left" vertical="center"/>
      <protection locked="0"/>
    </xf>
    <xf numFmtId="0" fontId="27" fillId="14" borderId="5" xfId="0" applyFont="1" applyFill="1" applyBorder="1" applyAlignment="1">
      <alignment horizontal="center" vertical="center"/>
    </xf>
    <xf numFmtId="0" fontId="27" fillId="14" borderId="6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4" borderId="3" xfId="0" applyFont="1" applyFill="1" applyBorder="1" applyAlignment="1" applyProtection="1">
      <alignment horizontal="left" vertical="center"/>
      <protection locked="0"/>
    </xf>
    <xf numFmtId="0" fontId="29" fillId="14" borderId="6" xfId="0" applyFont="1" applyFill="1" applyBorder="1" applyAlignment="1">
      <alignment horizontal="left" vertical="center"/>
    </xf>
    <xf numFmtId="0" fontId="29" fillId="14" borderId="20" xfId="0" applyFont="1" applyFill="1" applyBorder="1" applyAlignment="1">
      <alignment horizontal="left" vertical="center"/>
    </xf>
    <xf numFmtId="0" fontId="27" fillId="10" borderId="5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10" borderId="19" xfId="0" applyFont="1" applyFill="1" applyBorder="1" applyAlignment="1">
      <alignment horizontal="center" vertical="center"/>
    </xf>
    <xf numFmtId="0" fontId="28" fillId="10" borderId="12" xfId="0" applyFont="1" applyFill="1" applyBorder="1" applyAlignment="1" applyProtection="1">
      <alignment horizontal="left" vertical="center"/>
      <protection locked="0"/>
    </xf>
    <xf numFmtId="0" fontId="28" fillId="10" borderId="5" xfId="0" applyFont="1" applyFill="1" applyBorder="1" applyAlignment="1">
      <alignment horizontal="left" vertical="center"/>
    </xf>
    <xf numFmtId="0" fontId="28" fillId="10" borderId="19" xfId="0" applyFont="1" applyFill="1" applyBorder="1" applyAlignment="1">
      <alignment horizontal="left" vertical="center"/>
    </xf>
    <xf numFmtId="0" fontId="28" fillId="10" borderId="13" xfId="0" applyFont="1" applyFill="1" applyBorder="1" applyAlignment="1" applyProtection="1">
      <alignment horizontal="left" vertical="center"/>
      <protection locked="0"/>
    </xf>
    <xf numFmtId="0" fontId="28" fillId="10" borderId="12" xfId="0" applyFont="1" applyFill="1" applyBorder="1" applyAlignment="1">
      <alignment horizontal="left" vertical="center" wrapText="1"/>
    </xf>
    <xf numFmtId="0" fontId="28" fillId="10" borderId="5" xfId="0" applyFont="1" applyFill="1" applyBorder="1" applyAlignment="1">
      <alignment horizontal="left" vertical="center" wrapText="1"/>
    </xf>
    <xf numFmtId="0" fontId="28" fillId="10" borderId="19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7" fillId="14" borderId="3" xfId="0" applyFont="1" applyFill="1" applyBorder="1" applyAlignment="1" applyProtection="1">
      <alignment horizontal="center" vertical="center"/>
      <protection locked="0"/>
    </xf>
    <xf numFmtId="0" fontId="29" fillId="14" borderId="6" xfId="0" applyFont="1" applyFill="1" applyBorder="1" applyAlignment="1"/>
    <xf numFmtId="0" fontId="27" fillId="14" borderId="6" xfId="0" applyFont="1" applyFill="1" applyBorder="1" applyAlignment="1" applyProtection="1">
      <alignment horizontal="center" vertical="center"/>
      <protection locked="0"/>
    </xf>
    <xf numFmtId="0" fontId="29" fillId="14" borderId="20" xfId="0" applyFont="1" applyFill="1" applyBorder="1" applyAlignment="1"/>
    <xf numFmtId="0" fontId="28" fillId="10" borderId="12" xfId="0" applyFont="1" applyFill="1" applyBorder="1" applyAlignment="1" applyProtection="1">
      <alignment horizontal="center" vertical="center"/>
      <protection locked="0"/>
    </xf>
    <xf numFmtId="0" fontId="28" fillId="10" borderId="5" xfId="0" applyFont="1" applyFill="1" applyBorder="1" applyAlignment="1"/>
    <xf numFmtId="0" fontId="28" fillId="10" borderId="19" xfId="0" applyFont="1" applyFill="1" applyBorder="1" applyAlignment="1"/>
    <xf numFmtId="0" fontId="28" fillId="10" borderId="13" xfId="0" applyFont="1" applyFill="1" applyBorder="1" applyAlignment="1" applyProtection="1">
      <alignment horizontal="center" vertical="center"/>
      <protection locked="0"/>
    </xf>
    <xf numFmtId="0" fontId="28" fillId="10" borderId="5" xfId="0" applyFont="1" applyFill="1" applyBorder="1" applyAlignment="1">
      <alignment horizontal="left"/>
    </xf>
    <xf numFmtId="0" fontId="28" fillId="10" borderId="19" xfId="0" applyFont="1" applyFill="1" applyBorder="1" applyAlignment="1">
      <alignment horizontal="left"/>
    </xf>
    <xf numFmtId="0" fontId="28" fillId="3" borderId="3" xfId="0" applyFont="1" applyFill="1" applyBorder="1" applyAlignment="1">
      <alignment vertical="center" wrapText="1"/>
    </xf>
    <xf numFmtId="0" fontId="28" fillId="3" borderId="6" xfId="0" applyFont="1" applyFill="1" applyBorder="1" applyAlignment="1">
      <alignment vertical="center" wrapText="1"/>
    </xf>
    <xf numFmtId="0" fontId="28" fillId="3" borderId="13" xfId="0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 applyProtection="1">
      <alignment horizontal="left" vertical="center"/>
      <protection locked="0"/>
    </xf>
    <xf numFmtId="0" fontId="28" fillId="4" borderId="5" xfId="0" applyFont="1" applyFill="1" applyBorder="1" applyAlignment="1">
      <alignment horizontal="left" vertical="center" wrapText="1"/>
    </xf>
    <xf numFmtId="0" fontId="28" fillId="4" borderId="6" xfId="0" applyFont="1" applyFill="1" applyBorder="1" applyAlignment="1">
      <alignment horizontal="left"/>
    </xf>
    <xf numFmtId="0" fontId="28" fillId="4" borderId="11" xfId="0" applyFont="1" applyFill="1" applyBorder="1" applyAlignment="1">
      <alignment horizontal="left" vertical="center" wrapText="1"/>
    </xf>
    <xf numFmtId="0" fontId="28" fillId="4" borderId="6" xfId="0" applyFont="1" applyFill="1" applyBorder="1" applyAlignment="1" applyProtection="1">
      <alignment horizontal="left" vertical="center"/>
      <protection locked="0"/>
    </xf>
    <xf numFmtId="0" fontId="28" fillId="4" borderId="19" xfId="0" applyFont="1" applyFill="1" applyBorder="1" applyAlignment="1">
      <alignment horizontal="left" vertical="center" wrapText="1"/>
    </xf>
    <xf numFmtId="0" fontId="28" fillId="4" borderId="20" xfId="0" applyFont="1" applyFill="1" applyBorder="1" applyAlignment="1">
      <alignment horizontal="left"/>
    </xf>
    <xf numFmtId="0" fontId="28" fillId="4" borderId="3" xfId="0" applyFont="1" applyFill="1" applyBorder="1" applyAlignment="1">
      <alignment vertical="center" wrapText="1"/>
    </xf>
    <xf numFmtId="0" fontId="28" fillId="4" borderId="6" xfId="0" applyFont="1" applyFill="1" applyBorder="1" applyAlignment="1">
      <alignment vertical="center" wrapText="1"/>
    </xf>
    <xf numFmtId="0" fontId="28" fillId="4" borderId="20" xfId="0" applyFont="1" applyFill="1" applyBorder="1" applyAlignment="1">
      <alignment vertical="center" wrapText="1"/>
    </xf>
    <xf numFmtId="0" fontId="28" fillId="2" borderId="6" xfId="0" applyFont="1" applyFill="1" applyBorder="1" applyAlignment="1">
      <alignment horizontal="left"/>
    </xf>
    <xf numFmtId="0" fontId="28" fillId="2" borderId="13" xfId="0" applyFont="1" applyFill="1" applyBorder="1" applyAlignment="1">
      <alignment horizontal="left"/>
    </xf>
    <xf numFmtId="0" fontId="27" fillId="7" borderId="5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left" vertical="center" wrapText="1"/>
    </xf>
    <xf numFmtId="0" fontId="28" fillId="7" borderId="5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horizontal="left"/>
    </xf>
    <xf numFmtId="0" fontId="29" fillId="14" borderId="20" xfId="0" applyFont="1" applyFill="1" applyBorder="1" applyAlignment="1">
      <alignment horizontal="left"/>
    </xf>
    <xf numFmtId="0" fontId="27" fillId="14" borderId="3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horizontal="left" vertical="center" wrapText="1"/>
    </xf>
    <xf numFmtId="0" fontId="27" fillId="14" borderId="6" xfId="0" applyFont="1" applyFill="1" applyBorder="1" applyAlignment="1">
      <alignment horizontal="left" vertical="center" wrapText="1"/>
    </xf>
    <xf numFmtId="0" fontId="29" fillId="14" borderId="20" xfId="0" applyFont="1" applyFill="1" applyBorder="1" applyAlignment="1">
      <alignment horizontal="left" vertical="center" wrapText="1"/>
    </xf>
    <xf numFmtId="0" fontId="27" fillId="9" borderId="5" xfId="0" applyFont="1" applyFill="1" applyBorder="1" applyAlignment="1">
      <alignment horizontal="center" vertical="center"/>
    </xf>
    <xf numFmtId="0" fontId="27" fillId="9" borderId="41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8" fillId="9" borderId="12" xfId="0" applyFont="1" applyFill="1" applyBorder="1" applyAlignment="1">
      <alignment horizontal="left" vertical="center" wrapText="1"/>
    </xf>
    <xf numFmtId="0" fontId="28" fillId="9" borderId="3" xfId="0" applyFont="1" applyFill="1" applyBorder="1" applyAlignment="1" applyProtection="1">
      <alignment horizontal="left" vertical="center"/>
      <protection locked="0"/>
    </xf>
    <xf numFmtId="0" fontId="28" fillId="9" borderId="5" xfId="0" applyFont="1" applyFill="1" applyBorder="1" applyAlignment="1">
      <alignment horizontal="left" vertical="center" wrapText="1"/>
    </xf>
    <xf numFmtId="0" fontId="28" fillId="9" borderId="32" xfId="0" applyFont="1" applyFill="1" applyBorder="1" applyAlignment="1">
      <alignment horizontal="left"/>
    </xf>
    <xf numFmtId="0" fontId="28" fillId="9" borderId="19" xfId="0" applyFont="1" applyFill="1" applyBorder="1" applyAlignment="1">
      <alignment horizontal="left" vertical="center" wrapText="1"/>
    </xf>
    <xf numFmtId="0" fontId="28" fillId="9" borderId="20" xfId="0" applyFont="1" applyFill="1" applyBorder="1" applyAlignment="1">
      <alignment horizontal="left"/>
    </xf>
    <xf numFmtId="0" fontId="28" fillId="9" borderId="13" xfId="0" applyFont="1" applyFill="1" applyBorder="1" applyAlignment="1">
      <alignment horizontal="left" vertical="center" wrapText="1"/>
    </xf>
    <xf numFmtId="0" fontId="28" fillId="9" borderId="32" xfId="0" applyFont="1" applyFill="1" applyBorder="1" applyAlignment="1" applyProtection="1">
      <alignment horizontal="left" vertical="center"/>
      <protection locked="0"/>
    </xf>
    <xf numFmtId="0" fontId="29" fillId="14" borderId="6" xfId="0" applyFont="1" applyFill="1" applyBorder="1" applyAlignment="1">
      <alignment horizontal="center" vertical="center"/>
    </xf>
    <xf numFmtId="0" fontId="29" fillId="14" borderId="32" xfId="0" applyFont="1" applyFill="1" applyBorder="1" applyAlignment="1">
      <alignment horizontal="left" vertical="center" wrapText="1"/>
    </xf>
    <xf numFmtId="0" fontId="27" fillId="14" borderId="11" xfId="0" applyFont="1" applyFill="1" applyBorder="1" applyAlignment="1">
      <alignment horizontal="left" vertical="center" wrapText="1"/>
    </xf>
    <xf numFmtId="0" fontId="27" fillId="14" borderId="20" xfId="0" applyFont="1" applyFill="1" applyBorder="1" applyAlignment="1">
      <alignment horizontal="left" vertical="center" wrapText="1"/>
    </xf>
    <xf numFmtId="0" fontId="28" fillId="7" borderId="12" xfId="0" applyFont="1" applyFill="1" applyBorder="1" applyAlignment="1" applyProtection="1">
      <alignment horizontal="left" vertical="center"/>
      <protection locked="0"/>
    </xf>
    <xf numFmtId="0" fontId="28" fillId="7" borderId="5" xfId="0" applyFont="1" applyFill="1" applyBorder="1" applyAlignment="1">
      <alignment horizontal="left"/>
    </xf>
    <xf numFmtId="0" fontId="28" fillId="7" borderId="5" xfId="0" applyFont="1" applyFill="1" applyBorder="1" applyAlignment="1">
      <alignment horizontal="left" vertical="center"/>
    </xf>
    <xf numFmtId="0" fontId="27" fillId="14" borderId="3" xfId="0" applyFont="1" applyFill="1" applyBorder="1" applyAlignment="1">
      <alignment horizontal="left"/>
    </xf>
    <xf numFmtId="0" fontId="29" fillId="14" borderId="32" xfId="0" applyFont="1" applyFill="1" applyBorder="1" applyAlignment="1">
      <alignment horizontal="left"/>
    </xf>
    <xf numFmtId="0" fontId="27" fillId="8" borderId="5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8" borderId="19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left" vertical="center" wrapText="1"/>
    </xf>
    <xf numFmtId="0" fontId="28" fillId="8" borderId="5" xfId="0" applyFont="1" applyFill="1" applyBorder="1" applyAlignment="1">
      <alignment horizontal="left" vertical="center" wrapText="1"/>
    </xf>
    <xf numFmtId="0" fontId="28" fillId="8" borderId="19" xfId="0" applyFont="1" applyFill="1" applyBorder="1" applyAlignment="1">
      <alignment horizontal="left" vertical="center" wrapText="1"/>
    </xf>
    <xf numFmtId="0" fontId="24" fillId="0" borderId="36" xfId="3" applyFont="1" applyBorder="1" applyAlignment="1" applyProtection="1">
      <alignment horizontal="center" vertical="center"/>
      <protection locked="0"/>
    </xf>
    <xf numFmtId="0" fontId="0" fillId="0" borderId="36" xfId="0" applyBorder="1" applyAlignment="1"/>
    <xf numFmtId="0" fontId="12" fillId="15" borderId="5" xfId="1" applyFont="1" applyFill="1" applyBorder="1" applyAlignment="1" applyProtection="1">
      <alignment horizontal="center" vertical="center" textRotation="90"/>
      <protection locked="0"/>
    </xf>
    <xf numFmtId="0" fontId="0" fillId="0" borderId="32" xfId="0" applyBorder="1" applyAlignment="1"/>
    <xf numFmtId="0" fontId="0" fillId="0" borderId="13" xfId="0" applyBorder="1" applyAlignment="1"/>
    <xf numFmtId="10" fontId="10" fillId="0" borderId="0" xfId="1" applyNumberFormat="1" applyFont="1" applyAlignment="1" applyProtection="1">
      <alignment horizontal="center"/>
      <protection locked="0"/>
    </xf>
    <xf numFmtId="0" fontId="0" fillId="0" borderId="0" xfId="0" applyAlignment="1"/>
    <xf numFmtId="0" fontId="10" fillId="0" borderId="45" xfId="1" applyFont="1" applyBorder="1" applyAlignment="1" applyProtection="1">
      <alignment horizontal="center"/>
      <protection locked="0"/>
    </xf>
    <xf numFmtId="0" fontId="0" fillId="0" borderId="30" xfId="0" applyBorder="1" applyAlignment="1"/>
    <xf numFmtId="0" fontId="0" fillId="0" borderId="9" xfId="0" applyBorder="1" applyAlignment="1"/>
    <xf numFmtId="0" fontId="24" fillId="0" borderId="18" xfId="3" applyFont="1" applyBorder="1" applyAlignment="1" applyProtection="1">
      <alignment horizontal="center" vertical="center"/>
      <protection locked="0"/>
    </xf>
    <xf numFmtId="0" fontId="0" fillId="0" borderId="18" xfId="0" applyBorder="1" applyAlignment="1"/>
    <xf numFmtId="0" fontId="15" fillId="0" borderId="5" xfId="1" applyFont="1" applyBorder="1" applyAlignment="1" applyProtection="1">
      <alignment horizontal="center" textRotation="90"/>
      <protection locked="0"/>
    </xf>
    <xf numFmtId="0" fontId="16" fillId="0" borderId="5" xfId="1" applyFont="1" applyBorder="1" applyAlignment="1" applyProtection="1">
      <alignment horizontal="center" textRotation="90"/>
      <protection locked="0"/>
    </xf>
    <xf numFmtId="0" fontId="15" fillId="0" borderId="5" xfId="2" applyFont="1" applyBorder="1" applyAlignment="1" applyProtection="1">
      <alignment horizontal="center" textRotation="90"/>
      <protection locked="0"/>
    </xf>
    <xf numFmtId="0" fontId="10" fillId="0" borderId="0" xfId="1" applyFont="1" applyAlignment="1" applyProtection="1">
      <alignment horizontal="center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 textRotation="90"/>
      <protection locked="0"/>
    </xf>
    <xf numFmtId="0" fontId="17" fillId="0" borderId="1" xfId="2" applyFont="1" applyBorder="1" applyAlignment="1" applyProtection="1">
      <alignment horizontal="center" vertical="center" textRotation="90"/>
      <protection locked="0"/>
    </xf>
    <xf numFmtId="0" fontId="0" fillId="0" borderId="4" xfId="0" applyBorder="1" applyAlignment="1"/>
    <xf numFmtId="0" fontId="0" fillId="0" borderId="10" xfId="0" applyBorder="1" applyAlignment="1"/>
    <xf numFmtId="0" fontId="5" fillId="0" borderId="5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/>
    <xf numFmtId="0" fontId="4" fillId="0" borderId="38" xfId="0" applyFont="1" applyBorder="1" applyAlignment="1">
      <alignment horizontal="center"/>
    </xf>
    <xf numFmtId="0" fontId="0" fillId="0" borderId="40" xfId="0" applyBorder="1" applyAlignment="1"/>
    <xf numFmtId="0" fontId="0" fillId="0" borderId="38" xfId="0" applyBorder="1" applyAlignment="1"/>
    <xf numFmtId="0" fontId="1" fillId="0" borderId="23" xfId="0" applyFont="1" applyBorder="1" applyAlignment="1">
      <alignment horizontal="center" vertical="center" textRotation="90"/>
    </xf>
    <xf numFmtId="0" fontId="0" fillId="0" borderId="7" xfId="0" applyBorder="1" applyAlignment="1"/>
    <xf numFmtId="0" fontId="0" fillId="0" borderId="33" xfId="0" applyBorder="1" applyAlignment="1"/>
    <xf numFmtId="0" fontId="0" fillId="0" borderId="28" xfId="0" applyBorder="1" applyAlignment="1">
      <alignment horizontal="center" vertical="center"/>
    </xf>
    <xf numFmtId="0" fontId="0" fillId="0" borderId="28" xfId="0" applyBorder="1" applyAlignment="1"/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</cellXfs>
  <cellStyles count="4">
    <cellStyle name="常规" xfId="0" builtinId="0"/>
    <cellStyle name="常规_FCR065控制机柜布置" xfId="2"/>
    <cellStyle name="常规_IO List(AIO Rev.0)" xfId="3"/>
    <cellStyle name="常规_附件2-7（2007-7-16）" xfId="1"/>
  </cellStyles>
  <dxfs count="327"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FONCTION\TRI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ython/4.NodePlan/Other/&#22825;&#27941;&#28196;&#21270;&#39033;&#30446;PP&#35013;&#32622;&#26426;&#26588;&#24067;&#32622;&#22270;-Rev0%200%20201909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5"/>
  <sheetViews>
    <sheetView tabSelected="1" workbookViewId="0">
      <selection activeCell="BF27" sqref="BF27"/>
    </sheetView>
  </sheetViews>
  <sheetFormatPr defaultRowHeight="13.5" x14ac:dyDescent="0.15"/>
  <cols>
    <col min="1" max="18" width="2.25" style="164" customWidth="1"/>
    <col min="19" max="19" width="5.625" style="164" bestFit="1" customWidth="1"/>
    <col min="20" max="56" width="2.25" style="164" customWidth="1"/>
    <col min="60" max="60" width="17.625" style="164" customWidth="1"/>
    <col min="61" max="61" width="12.625" style="164" customWidth="1"/>
    <col min="62" max="63" width="3.875" style="164" customWidth="1"/>
  </cols>
  <sheetData>
    <row r="1" spans="1:64" ht="14.25" customHeight="1" x14ac:dyDescent="0.2">
      <c r="A1" s="14" t="s">
        <v>0</v>
      </c>
      <c r="B1" s="128"/>
      <c r="C1" s="128"/>
      <c r="D1" s="130"/>
      <c r="E1" s="130"/>
      <c r="F1" s="129"/>
      <c r="G1" s="129"/>
      <c r="H1" s="129"/>
      <c r="I1" s="130"/>
      <c r="J1" s="130"/>
      <c r="K1" s="130"/>
      <c r="L1" s="130"/>
      <c r="M1" s="130"/>
      <c r="N1" s="130"/>
      <c r="O1" s="130"/>
      <c r="P1" s="130"/>
      <c r="Q1" s="129"/>
      <c r="R1" s="129"/>
      <c r="S1" s="129"/>
      <c r="T1" s="129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1"/>
      <c r="BH1" s="35" t="s">
        <v>1</v>
      </c>
      <c r="BI1" s="35" t="s">
        <v>2</v>
      </c>
    </row>
    <row r="2" spans="1:64" ht="14.25" customHeight="1" x14ac:dyDescent="0.2">
      <c r="A2" s="154"/>
      <c r="B2" s="139"/>
      <c r="C2" s="139"/>
      <c r="D2" s="139"/>
      <c r="E2" s="139"/>
      <c r="F2" s="132" t="s">
        <v>3</v>
      </c>
      <c r="G2" s="139"/>
      <c r="H2" s="133" t="s">
        <v>4</v>
      </c>
      <c r="I2" s="134"/>
      <c r="J2" s="139"/>
      <c r="K2" s="139"/>
      <c r="L2" s="134"/>
      <c r="M2" s="135"/>
      <c r="N2" s="134"/>
      <c r="O2" s="139"/>
      <c r="P2" s="139"/>
      <c r="Q2" s="139"/>
      <c r="R2" s="139"/>
      <c r="S2" s="135"/>
      <c r="T2" s="135"/>
      <c r="U2" s="139"/>
      <c r="V2" s="139"/>
      <c r="W2" s="139"/>
      <c r="X2" s="136"/>
      <c r="Y2" s="136"/>
      <c r="Z2" s="136"/>
      <c r="AA2" s="136"/>
      <c r="AB2" s="136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7"/>
      <c r="BH2" s="35" t="s">
        <v>3</v>
      </c>
      <c r="BI2" s="35" t="str">
        <f>H2</f>
        <v>天津渤化发展“两化”搬迁改造项目一期工程</v>
      </c>
    </row>
    <row r="3" spans="1:64" ht="14.25" customHeight="1" x14ac:dyDescent="0.2">
      <c r="A3" s="154"/>
      <c r="B3" s="139"/>
      <c r="C3" s="139"/>
      <c r="D3" s="139"/>
      <c r="E3" s="139"/>
      <c r="F3" s="132" t="s">
        <v>5</v>
      </c>
      <c r="G3" s="139"/>
      <c r="H3" s="138" t="s">
        <v>6</v>
      </c>
      <c r="I3" s="139"/>
      <c r="J3" s="139"/>
      <c r="K3" s="139"/>
      <c r="L3" s="139"/>
      <c r="M3" s="139"/>
      <c r="N3" s="139"/>
      <c r="O3" s="139"/>
      <c r="P3" s="139"/>
      <c r="Q3" s="139"/>
      <c r="R3" s="135"/>
      <c r="S3" s="135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7"/>
      <c r="BH3" s="35" t="s">
        <v>5</v>
      </c>
      <c r="BI3" s="35" t="str">
        <f>H3</f>
        <v>PP</v>
      </c>
    </row>
    <row r="4" spans="1:64" ht="14.25" customHeight="1" thickBot="1" x14ac:dyDescent="0.25">
      <c r="A4" s="154"/>
      <c r="B4" s="139"/>
      <c r="C4" s="139"/>
      <c r="D4" s="134"/>
      <c r="E4" s="139"/>
      <c r="F4" s="132" t="s">
        <v>7</v>
      </c>
      <c r="G4" s="139"/>
      <c r="H4" s="133" t="s">
        <v>8</v>
      </c>
      <c r="I4" s="139"/>
      <c r="J4" s="139"/>
      <c r="K4" s="139"/>
      <c r="L4" s="139"/>
      <c r="M4" s="139"/>
      <c r="N4" s="139"/>
      <c r="O4" s="139"/>
      <c r="P4" s="165"/>
      <c r="Q4" s="139"/>
      <c r="R4" s="139"/>
      <c r="S4" s="139"/>
      <c r="T4" s="139"/>
      <c r="U4" s="139"/>
      <c r="V4" s="139"/>
      <c r="W4" s="139"/>
      <c r="X4" s="326" t="s">
        <v>9</v>
      </c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163"/>
      <c r="AM4" s="163"/>
      <c r="AN4" s="165"/>
      <c r="AO4" s="165"/>
      <c r="AP4" s="326" t="s">
        <v>10</v>
      </c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137"/>
      <c r="BH4" s="35" t="s">
        <v>7</v>
      </c>
      <c r="BI4" s="35" t="str">
        <f>H4</f>
        <v>FCS0303</v>
      </c>
    </row>
    <row r="5" spans="1:64" ht="14.25" customHeight="1" x14ac:dyDescent="0.2">
      <c r="A5" s="154"/>
      <c r="B5" s="139"/>
      <c r="C5" s="139"/>
      <c r="D5" s="139"/>
      <c r="E5" s="139"/>
      <c r="F5" s="132" t="s">
        <v>11</v>
      </c>
      <c r="G5" s="139"/>
      <c r="H5" s="140" t="s">
        <v>12</v>
      </c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4"/>
      <c r="Y5" s="141">
        <v>1</v>
      </c>
      <c r="Z5" s="141">
        <v>2</v>
      </c>
      <c r="AA5" s="141">
        <v>3</v>
      </c>
      <c r="AB5" s="141">
        <v>4</v>
      </c>
      <c r="AC5" s="141">
        <v>5</v>
      </c>
      <c r="AD5" s="141">
        <v>6</v>
      </c>
      <c r="AE5" s="141">
        <v>7</v>
      </c>
      <c r="AF5" s="141">
        <v>8</v>
      </c>
      <c r="AG5" s="130"/>
      <c r="AH5" s="130"/>
      <c r="AI5" s="130"/>
      <c r="AJ5" s="130"/>
      <c r="AK5" s="131"/>
      <c r="AL5" s="139"/>
      <c r="AM5" s="139"/>
      <c r="AN5" s="165"/>
      <c r="AO5" s="165"/>
      <c r="AP5" s="14"/>
      <c r="AQ5" s="141">
        <v>1</v>
      </c>
      <c r="AR5" s="141">
        <v>2</v>
      </c>
      <c r="AS5" s="141">
        <v>3</v>
      </c>
      <c r="AT5" s="141">
        <v>4</v>
      </c>
      <c r="AU5" s="141">
        <v>5</v>
      </c>
      <c r="AV5" s="141">
        <v>6</v>
      </c>
      <c r="AW5" s="141">
        <v>7</v>
      </c>
      <c r="AX5" s="141">
        <v>8</v>
      </c>
      <c r="AY5" s="130"/>
      <c r="AZ5" s="130"/>
      <c r="BA5" s="130"/>
      <c r="BB5" s="130"/>
      <c r="BC5" s="131"/>
      <c r="BD5" s="137"/>
      <c r="BH5" s="35" t="s">
        <v>11</v>
      </c>
      <c r="BI5" s="35" t="str">
        <f>H5</f>
        <v>03.03</v>
      </c>
    </row>
    <row r="6" spans="1:64" ht="14.25" customHeight="1" x14ac:dyDescent="0.2">
      <c r="A6" s="154"/>
      <c r="B6" s="139"/>
      <c r="C6" s="139"/>
      <c r="D6" s="139"/>
      <c r="E6" s="139"/>
      <c r="F6" s="132" t="s">
        <v>13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54"/>
      <c r="Y6" s="139"/>
      <c r="Z6" s="139"/>
      <c r="AA6" s="139"/>
      <c r="AB6" s="139"/>
      <c r="AC6" s="139"/>
      <c r="AD6" s="139"/>
      <c r="AE6" s="139"/>
      <c r="AF6" s="139"/>
      <c r="AG6" s="165"/>
      <c r="AH6" s="165"/>
      <c r="AI6" s="165"/>
      <c r="AJ6" s="165"/>
      <c r="AK6" s="142"/>
      <c r="AL6" s="165"/>
      <c r="AM6" s="165"/>
      <c r="AN6" s="165"/>
      <c r="AO6" s="165"/>
      <c r="AP6" s="154"/>
      <c r="AQ6" s="139"/>
      <c r="AR6" s="139"/>
      <c r="AS6" s="139"/>
      <c r="AT6" s="139"/>
      <c r="AU6" s="139"/>
      <c r="AV6" s="139"/>
      <c r="AW6" s="139"/>
      <c r="AX6" s="139"/>
      <c r="AY6" s="165"/>
      <c r="AZ6" s="165"/>
      <c r="BA6" s="165"/>
      <c r="BB6" s="165"/>
      <c r="BC6" s="142"/>
      <c r="BD6" s="137"/>
      <c r="BH6" s="35" t="s">
        <v>14</v>
      </c>
      <c r="BI6" s="35" t="str">
        <f>IF(AJ7&lt;&gt;"","Y","N")</f>
        <v>Y</v>
      </c>
    </row>
    <row r="7" spans="1:64" ht="14.25" customHeight="1" x14ac:dyDescent="0.2">
      <c r="A7" s="154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54"/>
      <c r="Y7" s="322" t="s">
        <v>15</v>
      </c>
      <c r="Z7" s="322" t="s">
        <v>15</v>
      </c>
      <c r="AA7" s="322" t="s">
        <v>16</v>
      </c>
      <c r="AB7" s="322" t="s">
        <v>16</v>
      </c>
      <c r="AC7" s="324" t="s">
        <v>17</v>
      </c>
      <c r="AD7" s="324" t="s">
        <v>17</v>
      </c>
      <c r="AE7" s="327" t="s">
        <v>18</v>
      </c>
      <c r="AF7" s="328" t="s">
        <v>18</v>
      </c>
      <c r="AG7" s="312" t="s">
        <v>19</v>
      </c>
      <c r="AH7" s="312" t="s">
        <v>19</v>
      </c>
      <c r="AI7" s="312" t="s">
        <v>20</v>
      </c>
      <c r="AJ7" s="312" t="s">
        <v>20</v>
      </c>
      <c r="AK7" s="137"/>
      <c r="AL7" s="139"/>
      <c r="AM7" s="139"/>
      <c r="AN7" s="165"/>
      <c r="AO7" s="165"/>
      <c r="AP7" s="154"/>
      <c r="AQ7" s="322" t="s">
        <v>15</v>
      </c>
      <c r="AR7" s="322" t="s">
        <v>15</v>
      </c>
      <c r="AS7" s="322" t="s">
        <v>21</v>
      </c>
      <c r="AT7" s="324" t="s">
        <v>22</v>
      </c>
      <c r="AU7" s="323" t="s">
        <v>23</v>
      </c>
      <c r="AV7" s="323" t="s">
        <v>23</v>
      </c>
      <c r="AW7" s="322" t="s">
        <v>24</v>
      </c>
      <c r="AX7" s="322" t="s">
        <v>24</v>
      </c>
      <c r="AY7" s="312" t="s">
        <v>25</v>
      </c>
      <c r="AZ7" s="312" t="s">
        <v>25</v>
      </c>
      <c r="BA7" s="312" t="s">
        <v>20</v>
      </c>
      <c r="BB7" s="312" t="s">
        <v>20</v>
      </c>
      <c r="BC7" s="137"/>
      <c r="BD7" s="137"/>
      <c r="BH7" s="35" t="s">
        <v>26</v>
      </c>
      <c r="BI7" s="35" t="str">
        <f>IF(AJ12&lt;&gt;"","Y","N")</f>
        <v>Y</v>
      </c>
    </row>
    <row r="8" spans="1:64" ht="14.25" customHeight="1" x14ac:dyDescent="0.2">
      <c r="A8" s="154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65"/>
      <c r="Q8" s="139" t="s">
        <v>27</v>
      </c>
      <c r="R8" s="139"/>
      <c r="S8" s="139"/>
      <c r="T8" s="139"/>
      <c r="U8" s="139"/>
      <c r="V8" s="165" t="s">
        <v>28</v>
      </c>
      <c r="W8" s="139"/>
      <c r="X8" s="154"/>
      <c r="Y8" s="313"/>
      <c r="Z8" s="313"/>
      <c r="AA8" s="313"/>
      <c r="AB8" s="313"/>
      <c r="AC8" s="313"/>
      <c r="AD8" s="313"/>
      <c r="AE8" s="313"/>
      <c r="AF8" s="329"/>
      <c r="AG8" s="313"/>
      <c r="AH8" s="313"/>
      <c r="AI8" s="313"/>
      <c r="AJ8" s="313"/>
      <c r="AK8" s="137"/>
      <c r="AL8" s="139"/>
      <c r="AM8" s="139"/>
      <c r="AN8" s="165" t="s">
        <v>29</v>
      </c>
      <c r="AO8" s="165"/>
      <c r="AP8" s="154"/>
      <c r="AQ8" s="313"/>
      <c r="AR8" s="313"/>
      <c r="AS8" s="313"/>
      <c r="AT8" s="313"/>
      <c r="AU8" s="313"/>
      <c r="AV8" s="313"/>
      <c r="AW8" s="313"/>
      <c r="AX8" s="313"/>
      <c r="AY8" s="313"/>
      <c r="AZ8" s="313"/>
      <c r="BA8" s="313"/>
      <c r="BB8" s="313"/>
      <c r="BC8" s="137"/>
      <c r="BD8" s="137"/>
      <c r="BH8" s="35" t="s">
        <v>30</v>
      </c>
      <c r="BI8" s="35" t="str">
        <f>IF(AJ17&lt;&gt;"","Y","N")</f>
        <v>Y</v>
      </c>
    </row>
    <row r="9" spans="1:64" ht="14.25" customHeight="1" x14ac:dyDescent="0.2">
      <c r="A9" s="154"/>
      <c r="B9" s="139"/>
      <c r="C9" s="139"/>
      <c r="D9" s="139"/>
      <c r="E9" s="139"/>
      <c r="F9" s="132" t="s">
        <v>31</v>
      </c>
      <c r="G9" s="139"/>
      <c r="H9" s="134" t="s">
        <v>32</v>
      </c>
      <c r="I9" s="139"/>
      <c r="J9" s="139"/>
      <c r="K9" s="139"/>
      <c r="L9" s="139"/>
      <c r="M9" s="139"/>
      <c r="N9" s="139"/>
      <c r="O9" s="139"/>
      <c r="P9" s="132"/>
      <c r="Q9" s="152">
        <v>1</v>
      </c>
      <c r="R9" s="139"/>
      <c r="S9" s="139"/>
      <c r="T9" s="139"/>
      <c r="U9" s="139"/>
      <c r="V9" s="139"/>
      <c r="W9" s="139"/>
      <c r="X9" s="154"/>
      <c r="Y9" s="314"/>
      <c r="Z9" s="314"/>
      <c r="AA9" s="314"/>
      <c r="AB9" s="314"/>
      <c r="AC9" s="314"/>
      <c r="AD9" s="314"/>
      <c r="AE9" s="314"/>
      <c r="AF9" s="330"/>
      <c r="AG9" s="313"/>
      <c r="AH9" s="313"/>
      <c r="AI9" s="313"/>
      <c r="AJ9" s="313"/>
      <c r="AK9" s="137"/>
      <c r="AL9" s="139"/>
      <c r="AM9" s="139"/>
      <c r="AN9" s="165"/>
      <c r="AO9" s="165"/>
      <c r="AP9" s="154"/>
      <c r="AQ9" s="314"/>
      <c r="AR9" s="314"/>
      <c r="AS9" s="314"/>
      <c r="AT9" s="314"/>
      <c r="AU9" s="314"/>
      <c r="AV9" s="314"/>
      <c r="AW9" s="314"/>
      <c r="AX9" s="314"/>
      <c r="AY9" s="314"/>
      <c r="AZ9" s="314"/>
      <c r="BA9" s="313"/>
      <c r="BB9" s="313"/>
      <c r="BC9" s="137"/>
      <c r="BD9" s="137"/>
      <c r="BH9" s="35" t="s">
        <v>33</v>
      </c>
      <c r="BI9" s="35" t="str">
        <f>IF(AJ22&lt;&gt;"","Y","N")</f>
        <v>Y</v>
      </c>
    </row>
    <row r="10" spans="1:64" ht="14.25" customHeight="1" x14ac:dyDescent="0.2">
      <c r="A10" s="154"/>
      <c r="B10" s="139"/>
      <c r="C10" s="139"/>
      <c r="D10" s="139"/>
      <c r="E10" s="139"/>
      <c r="F10" s="132" t="s">
        <v>34</v>
      </c>
      <c r="G10" s="139"/>
      <c r="H10" s="134" t="s">
        <v>35</v>
      </c>
      <c r="I10" s="139"/>
      <c r="J10" s="139"/>
      <c r="K10" s="139"/>
      <c r="L10" s="139"/>
      <c r="M10" s="139"/>
      <c r="N10" s="139"/>
      <c r="O10" s="139"/>
      <c r="P10" s="132"/>
      <c r="Q10" s="152">
        <v>8</v>
      </c>
      <c r="R10" s="139"/>
      <c r="S10" s="139"/>
      <c r="T10" s="139"/>
      <c r="U10" s="139"/>
      <c r="V10" s="139"/>
      <c r="W10" s="139"/>
      <c r="X10" s="154"/>
      <c r="Y10" s="143" t="s">
        <v>36</v>
      </c>
      <c r="Z10" s="143" t="s">
        <v>36</v>
      </c>
      <c r="AA10" s="143" t="s">
        <v>36</v>
      </c>
      <c r="AB10" s="143" t="s">
        <v>36</v>
      </c>
      <c r="AC10" s="143" t="s">
        <v>37</v>
      </c>
      <c r="AD10" s="143" t="s">
        <v>37</v>
      </c>
      <c r="AE10" s="144"/>
      <c r="AF10" s="144"/>
      <c r="AG10" s="314"/>
      <c r="AH10" s="314"/>
      <c r="AI10" s="314"/>
      <c r="AJ10" s="314"/>
      <c r="AK10" s="137"/>
      <c r="AL10" s="139"/>
      <c r="AM10" s="139"/>
      <c r="AN10" s="165"/>
      <c r="AO10" s="165"/>
      <c r="AP10" s="154"/>
      <c r="AQ10" s="143" t="s">
        <v>36</v>
      </c>
      <c r="AR10" s="143" t="s">
        <v>36</v>
      </c>
      <c r="AS10" s="143" t="s">
        <v>36</v>
      </c>
      <c r="AT10" s="143" t="s">
        <v>36</v>
      </c>
      <c r="AU10" s="143"/>
      <c r="AV10" s="143"/>
      <c r="AW10" s="143" t="s">
        <v>38</v>
      </c>
      <c r="AX10" s="143" t="s">
        <v>38</v>
      </c>
      <c r="AY10" s="145"/>
      <c r="AZ10" s="145"/>
      <c r="BA10" s="314"/>
      <c r="BB10" s="314"/>
      <c r="BC10" s="137"/>
      <c r="BD10" s="137"/>
      <c r="BH10" s="35" t="s">
        <v>39</v>
      </c>
      <c r="BI10" s="35" t="str">
        <f>IF(AJ27&lt;&gt;"","Y","N")</f>
        <v>Y</v>
      </c>
    </row>
    <row r="11" spans="1:64" ht="14.25" customHeight="1" x14ac:dyDescent="0.2">
      <c r="A11" s="154"/>
      <c r="B11" s="139"/>
      <c r="C11" s="139"/>
      <c r="D11" s="139"/>
      <c r="E11" s="139"/>
      <c r="F11" s="139"/>
      <c r="G11" s="139"/>
      <c r="H11" s="139" t="s">
        <v>40</v>
      </c>
      <c r="I11" s="134"/>
      <c r="J11" s="139"/>
      <c r="K11" s="139"/>
      <c r="L11" s="134"/>
      <c r="M11" s="135"/>
      <c r="N11" s="134"/>
      <c r="O11" s="132"/>
      <c r="P11" s="132"/>
      <c r="Q11" s="152">
        <v>1</v>
      </c>
      <c r="R11" s="139"/>
      <c r="S11" s="139"/>
      <c r="T11" s="139"/>
      <c r="U11" s="139"/>
      <c r="V11" s="139"/>
      <c r="W11" s="139"/>
      <c r="X11" s="154"/>
      <c r="Y11" s="147"/>
      <c r="Z11" s="146"/>
      <c r="AA11" s="147"/>
      <c r="AB11" s="147"/>
      <c r="AC11" s="147"/>
      <c r="AD11" s="147"/>
      <c r="AE11" s="147"/>
      <c r="AF11" s="147"/>
      <c r="AG11" s="148" t="s">
        <v>41</v>
      </c>
      <c r="AH11" s="139"/>
      <c r="AI11" s="139"/>
      <c r="AJ11" s="139"/>
      <c r="AK11" s="137"/>
      <c r="AL11" s="139"/>
      <c r="AM11" s="139"/>
      <c r="AN11" s="165"/>
      <c r="AO11" s="165"/>
      <c r="AP11" s="154"/>
      <c r="AQ11" s="147"/>
      <c r="AR11" s="147"/>
      <c r="AS11" s="139"/>
      <c r="AT11" s="139"/>
      <c r="AU11" s="147"/>
      <c r="AV11" s="147"/>
      <c r="AW11" s="147"/>
      <c r="AX11" s="147"/>
      <c r="AY11" s="148" t="s">
        <v>42</v>
      </c>
      <c r="AZ11" s="147"/>
      <c r="BA11" s="147"/>
      <c r="BB11" s="147"/>
      <c r="BC11" s="137"/>
      <c r="BD11" s="137"/>
      <c r="BH11" s="35" t="s">
        <v>43</v>
      </c>
      <c r="BI11" s="35" t="str">
        <f>IF(BB7&lt;&gt;"","Y","N")</f>
        <v>Y</v>
      </c>
    </row>
    <row r="12" spans="1:64" ht="14.25" customHeight="1" x14ac:dyDescent="0.2">
      <c r="A12" s="154"/>
      <c r="B12" s="139"/>
      <c r="C12" s="134"/>
      <c r="D12" s="134"/>
      <c r="E12" s="139"/>
      <c r="F12" s="139"/>
      <c r="G12" s="139"/>
      <c r="H12" s="139" t="s">
        <v>44</v>
      </c>
      <c r="I12" s="134"/>
      <c r="J12" s="139"/>
      <c r="K12" s="139"/>
      <c r="L12" s="134"/>
      <c r="M12" s="135"/>
      <c r="N12" s="134"/>
      <c r="O12" s="132"/>
      <c r="P12" s="132"/>
      <c r="Q12" s="152">
        <v>0</v>
      </c>
      <c r="R12" s="139"/>
      <c r="S12" s="139"/>
      <c r="T12" s="139"/>
      <c r="U12" s="139"/>
      <c r="V12" s="139"/>
      <c r="W12" s="139"/>
      <c r="X12" s="154"/>
      <c r="Y12" s="322" t="s">
        <v>15</v>
      </c>
      <c r="Z12" s="322" t="s">
        <v>15</v>
      </c>
      <c r="AA12" s="322" t="s">
        <v>16</v>
      </c>
      <c r="AB12" s="322" t="s">
        <v>16</v>
      </c>
      <c r="AC12" s="323" t="s">
        <v>23</v>
      </c>
      <c r="AD12" s="324" t="s">
        <v>22</v>
      </c>
      <c r="AE12" s="324" t="s">
        <v>22</v>
      </c>
      <c r="AF12" s="324" t="s">
        <v>22</v>
      </c>
      <c r="AG12" s="312" t="s">
        <v>25</v>
      </c>
      <c r="AH12" s="312" t="s">
        <v>25</v>
      </c>
      <c r="AI12" s="312" t="s">
        <v>20</v>
      </c>
      <c r="AJ12" s="312" t="s">
        <v>20</v>
      </c>
      <c r="AK12" s="137"/>
      <c r="AL12" s="139"/>
      <c r="AM12" s="139"/>
      <c r="AN12" s="165"/>
      <c r="AO12" s="165"/>
      <c r="AP12" s="154"/>
      <c r="AQ12" s="322" t="s">
        <v>15</v>
      </c>
      <c r="AR12" s="322" t="s">
        <v>15</v>
      </c>
      <c r="AS12" s="322" t="s">
        <v>21</v>
      </c>
      <c r="AT12" s="322" t="s">
        <v>45</v>
      </c>
      <c r="AU12" s="323" t="s">
        <v>23</v>
      </c>
      <c r="AV12" s="323" t="s">
        <v>23</v>
      </c>
      <c r="AW12" s="322" t="s">
        <v>24</v>
      </c>
      <c r="AX12" s="322" t="s">
        <v>24</v>
      </c>
      <c r="AY12" s="312" t="s">
        <v>25</v>
      </c>
      <c r="AZ12" s="312" t="s">
        <v>25</v>
      </c>
      <c r="BA12" s="312" t="s">
        <v>20</v>
      </c>
      <c r="BB12" s="312" t="s">
        <v>20</v>
      </c>
      <c r="BC12" s="137"/>
      <c r="BD12" s="137"/>
      <c r="BH12" s="35" t="s">
        <v>46</v>
      </c>
      <c r="BI12" s="35" t="str">
        <f>IF(BB12&lt;&gt;"","Y","N")</f>
        <v>Y</v>
      </c>
    </row>
    <row r="13" spans="1:64" ht="15.75" customHeight="1" x14ac:dyDescent="0.2">
      <c r="A13" s="154"/>
      <c r="B13" s="139"/>
      <c r="C13" s="139"/>
      <c r="D13" s="139"/>
      <c r="E13" s="139"/>
      <c r="F13" s="139"/>
      <c r="G13" s="139"/>
      <c r="H13" s="139" t="s">
        <v>47</v>
      </c>
      <c r="I13" s="139"/>
      <c r="J13" s="139"/>
      <c r="K13" s="139"/>
      <c r="L13" s="139"/>
      <c r="M13" s="139"/>
      <c r="N13" s="139"/>
      <c r="O13" s="132"/>
      <c r="P13" s="132"/>
      <c r="Q13" s="152">
        <v>0</v>
      </c>
      <c r="R13" s="139"/>
      <c r="S13" s="139"/>
      <c r="T13" s="325"/>
      <c r="U13" s="316"/>
      <c r="V13" s="165" t="s">
        <v>48</v>
      </c>
      <c r="W13" s="139"/>
      <c r="X13" s="154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  <c r="AI13" s="313"/>
      <c r="AJ13" s="313"/>
      <c r="AK13" s="137"/>
      <c r="AL13" s="139"/>
      <c r="AM13" s="139"/>
      <c r="AN13" s="165" t="s">
        <v>49</v>
      </c>
      <c r="AO13" s="165"/>
      <c r="AP13" s="154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137"/>
      <c r="BD13" s="137"/>
      <c r="BH13" s="35" t="s">
        <v>50</v>
      </c>
      <c r="BI13" s="35" t="str">
        <f>IF(BB17&lt;&gt;"","Y","N")</f>
        <v>Y</v>
      </c>
    </row>
    <row r="14" spans="1:64" ht="15.75" customHeight="1" x14ac:dyDescent="0.2">
      <c r="A14" s="154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65"/>
      <c r="Q14" s="139"/>
      <c r="R14" s="139"/>
      <c r="S14" s="139"/>
      <c r="T14" s="325"/>
      <c r="U14" s="316"/>
      <c r="V14" s="139"/>
      <c r="W14" s="139"/>
      <c r="X14" s="15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3"/>
      <c r="AJ14" s="313"/>
      <c r="AK14" s="137"/>
      <c r="AL14" s="139"/>
      <c r="AM14" s="139"/>
      <c r="AN14" s="165"/>
      <c r="AO14" s="165"/>
      <c r="AP14" s="15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3"/>
      <c r="BB14" s="313"/>
      <c r="BC14" s="137"/>
      <c r="BD14" s="137"/>
      <c r="BH14" s="35" t="s">
        <v>51</v>
      </c>
      <c r="BI14" s="35" t="str">
        <f>IF(BB22&lt;&gt;"","Y","N")</f>
        <v>Y</v>
      </c>
    </row>
    <row r="15" spans="1:64" ht="15.75" customHeight="1" x14ac:dyDescent="0.2">
      <c r="A15" s="154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9" t="s">
        <v>52</v>
      </c>
      <c r="P15" s="165" t="s">
        <v>53</v>
      </c>
      <c r="Q15" s="139"/>
      <c r="R15" s="139"/>
      <c r="S15" s="139"/>
      <c r="T15" s="325"/>
      <c r="U15" s="316"/>
      <c r="V15" s="139"/>
      <c r="W15" s="139"/>
      <c r="X15" s="154"/>
      <c r="Y15" s="143" t="s">
        <v>36</v>
      </c>
      <c r="Z15" s="143" t="s">
        <v>36</v>
      </c>
      <c r="AA15" s="143" t="s">
        <v>36</v>
      </c>
      <c r="AB15" s="143" t="s">
        <v>36</v>
      </c>
      <c r="AC15" s="150"/>
      <c r="AD15" s="143" t="s">
        <v>37</v>
      </c>
      <c r="AE15" s="143" t="s">
        <v>37</v>
      </c>
      <c r="AF15" s="143" t="s">
        <v>37</v>
      </c>
      <c r="AG15" s="145"/>
      <c r="AH15" s="145"/>
      <c r="AI15" s="314"/>
      <c r="AJ15" s="314"/>
      <c r="AK15" s="137"/>
      <c r="AL15" s="139"/>
      <c r="AM15" s="139"/>
      <c r="AN15" s="165"/>
      <c r="AO15" s="165"/>
      <c r="AP15" s="154"/>
      <c r="AQ15" s="143" t="s">
        <v>36</v>
      </c>
      <c r="AR15" s="143" t="s">
        <v>36</v>
      </c>
      <c r="AS15" s="143" t="s">
        <v>36</v>
      </c>
      <c r="AT15" s="143"/>
      <c r="AU15" s="143"/>
      <c r="AV15" s="143"/>
      <c r="AW15" s="143" t="s">
        <v>38</v>
      </c>
      <c r="AX15" s="143" t="s">
        <v>38</v>
      </c>
      <c r="AY15" s="143"/>
      <c r="AZ15" s="145"/>
      <c r="BA15" s="314"/>
      <c r="BB15" s="314"/>
      <c r="BC15" s="137"/>
      <c r="BD15" s="137"/>
      <c r="BH15" s="35" t="s">
        <v>54</v>
      </c>
      <c r="BI15" s="35" t="str">
        <f>IF(BB27&lt;&gt;"","Y","N")</f>
        <v>Y</v>
      </c>
    </row>
    <row r="16" spans="1:64" ht="15.75" customHeight="1" x14ac:dyDescent="0.2">
      <c r="A16" s="154"/>
      <c r="B16" s="139"/>
      <c r="C16" s="139"/>
      <c r="D16" s="139"/>
      <c r="E16" s="139"/>
      <c r="F16" s="132" t="s">
        <v>55</v>
      </c>
      <c r="G16" s="139"/>
      <c r="H16" s="139" t="s">
        <v>21</v>
      </c>
      <c r="I16" s="139"/>
      <c r="J16" s="139"/>
      <c r="K16" s="139"/>
      <c r="L16" s="151"/>
      <c r="M16" s="139"/>
      <c r="N16" s="139"/>
      <c r="O16" s="152">
        <f>COUNTIF(X5:BB30,H16)</f>
        <v>12</v>
      </c>
      <c r="P16" s="152">
        <f>COUNTIF(X5:BB30,H16&amp;"/R")</f>
        <v>16</v>
      </c>
      <c r="Q16" s="152">
        <f t="shared" ref="Q16:Q24" si="0">SUM(O16:P16)</f>
        <v>28</v>
      </c>
      <c r="R16" s="139"/>
      <c r="S16" s="139" t="e">
        <f>Q16+#REF!</f>
        <v>#REF!</v>
      </c>
      <c r="T16" s="325"/>
      <c r="U16" s="316"/>
      <c r="V16" s="139"/>
      <c r="W16" s="139"/>
      <c r="X16" s="154"/>
      <c r="Y16" s="147"/>
      <c r="Z16" s="147"/>
      <c r="AA16" s="147"/>
      <c r="AB16" s="147"/>
      <c r="AC16" s="147"/>
      <c r="AD16" s="147"/>
      <c r="AE16" s="147"/>
      <c r="AF16" s="147"/>
      <c r="AG16" s="148" t="s">
        <v>42</v>
      </c>
      <c r="AH16" s="139"/>
      <c r="AI16" s="139"/>
      <c r="AJ16" s="139"/>
      <c r="AK16" s="137"/>
      <c r="AL16" s="139"/>
      <c r="AM16" s="139"/>
      <c r="AN16" s="165"/>
      <c r="AO16" s="165"/>
      <c r="AP16" s="154"/>
      <c r="AQ16" s="147"/>
      <c r="AR16" s="147"/>
      <c r="AS16" s="139"/>
      <c r="AT16" s="139"/>
      <c r="AU16" s="147"/>
      <c r="AV16" s="147"/>
      <c r="AW16" s="147"/>
      <c r="AX16" s="147"/>
      <c r="AY16" s="148" t="s">
        <v>41</v>
      </c>
      <c r="AZ16" s="147"/>
      <c r="BA16" s="147"/>
      <c r="BB16" s="147"/>
      <c r="BC16" s="137"/>
      <c r="BD16" s="137"/>
      <c r="BH16" s="35" t="s">
        <v>56</v>
      </c>
      <c r="BI16" s="35" t="str">
        <f>Y7</f>
        <v>AAI143/R</v>
      </c>
      <c r="BJ16" s="35">
        <v>1</v>
      </c>
      <c r="BK16" s="35">
        <v>1</v>
      </c>
      <c r="BL16" s="35" t="s">
        <v>15</v>
      </c>
    </row>
    <row r="17" spans="1:64" ht="15.75" customHeight="1" x14ac:dyDescent="0.2">
      <c r="A17" s="154"/>
      <c r="B17" s="139"/>
      <c r="C17" s="139"/>
      <c r="D17" s="139"/>
      <c r="E17" s="139"/>
      <c r="F17" s="139"/>
      <c r="G17" s="139"/>
      <c r="H17" s="139" t="s">
        <v>57</v>
      </c>
      <c r="I17" s="139"/>
      <c r="J17" s="139"/>
      <c r="K17" s="139"/>
      <c r="L17" s="151"/>
      <c r="M17" s="139"/>
      <c r="N17" s="139"/>
      <c r="O17" s="152">
        <f>COUNTIF(X5:BB30,H17)</f>
        <v>0</v>
      </c>
      <c r="P17" s="152">
        <f>COUNTIF(X5:BB30,H17&amp;"/R")</f>
        <v>10</v>
      </c>
      <c r="Q17" s="152">
        <f t="shared" si="0"/>
        <v>10</v>
      </c>
      <c r="R17" s="139"/>
      <c r="S17" s="139" t="e">
        <f>Q17+#REF!</f>
        <v>#REF!</v>
      </c>
      <c r="T17" s="325"/>
      <c r="U17" s="316"/>
      <c r="V17" s="139"/>
      <c r="W17" s="139"/>
      <c r="X17" s="154"/>
      <c r="Y17" s="322" t="s">
        <v>15</v>
      </c>
      <c r="Z17" s="322" t="s">
        <v>15</v>
      </c>
      <c r="AA17" s="322" t="s">
        <v>16</v>
      </c>
      <c r="AB17" s="322" t="s">
        <v>16</v>
      </c>
      <c r="AC17" s="323" t="s">
        <v>23</v>
      </c>
      <c r="AD17" s="324" t="s">
        <v>22</v>
      </c>
      <c r="AE17" s="324" t="s">
        <v>22</v>
      </c>
      <c r="AF17" s="324" t="s">
        <v>22</v>
      </c>
      <c r="AG17" s="312" t="s">
        <v>25</v>
      </c>
      <c r="AH17" s="312" t="s">
        <v>25</v>
      </c>
      <c r="AI17" s="312" t="s">
        <v>20</v>
      </c>
      <c r="AJ17" s="312" t="s">
        <v>20</v>
      </c>
      <c r="AK17" s="137"/>
      <c r="AL17" s="139"/>
      <c r="AM17" s="139"/>
      <c r="AN17" s="165"/>
      <c r="AO17" s="165"/>
      <c r="AP17" s="154"/>
      <c r="AQ17" s="322" t="s">
        <v>15</v>
      </c>
      <c r="AR17" s="322" t="s">
        <v>15</v>
      </c>
      <c r="AS17" s="322" t="s">
        <v>21</v>
      </c>
      <c r="AT17" s="322" t="s">
        <v>21</v>
      </c>
      <c r="AU17" s="323" t="s">
        <v>23</v>
      </c>
      <c r="AV17" s="323" t="s">
        <v>23</v>
      </c>
      <c r="AW17" s="322" t="s">
        <v>24</v>
      </c>
      <c r="AX17" s="322" t="s">
        <v>24</v>
      </c>
      <c r="AY17" s="312" t="s">
        <v>25</v>
      </c>
      <c r="AZ17" s="312" t="s">
        <v>25</v>
      </c>
      <c r="BA17" s="312" t="s">
        <v>20</v>
      </c>
      <c r="BB17" s="312" t="s">
        <v>20</v>
      </c>
      <c r="BC17" s="137"/>
      <c r="BD17" s="137"/>
      <c r="BH17" s="35" t="s">
        <v>58</v>
      </c>
      <c r="BI17" s="35" t="str">
        <f>IF(ISNUMBER(FIND("/R",BI16)),"R",AA6)</f>
        <v>R</v>
      </c>
      <c r="BJ17" s="35">
        <v>1</v>
      </c>
      <c r="BK17" s="35">
        <v>2</v>
      </c>
      <c r="BL17" s="35" t="s">
        <v>53</v>
      </c>
    </row>
    <row r="18" spans="1:64" ht="15.75" customHeight="1" x14ac:dyDescent="0.2">
      <c r="A18" s="154"/>
      <c r="B18" s="139"/>
      <c r="C18" s="139"/>
      <c r="D18" s="139"/>
      <c r="E18" s="139"/>
      <c r="F18" s="139"/>
      <c r="G18" s="139"/>
      <c r="H18" s="139" t="s">
        <v>22</v>
      </c>
      <c r="I18" s="139"/>
      <c r="J18" s="139"/>
      <c r="K18" s="139"/>
      <c r="L18" s="151"/>
      <c r="M18" s="139"/>
      <c r="N18" s="139"/>
      <c r="O18" s="152">
        <f>COUNTIF(X5:BB30,H18)</f>
        <v>9</v>
      </c>
      <c r="P18" s="152">
        <f>COUNTIF(X5:BB30,H18&amp;"/R")</f>
        <v>6</v>
      </c>
      <c r="Q18" s="152">
        <f t="shared" si="0"/>
        <v>15</v>
      </c>
      <c r="R18" s="139"/>
      <c r="S18" s="139" t="e">
        <f>Q18+#REF!</f>
        <v>#REF!</v>
      </c>
      <c r="T18" s="325"/>
      <c r="U18" s="316"/>
      <c r="V18" s="165" t="s">
        <v>59</v>
      </c>
      <c r="W18" s="139"/>
      <c r="X18" s="154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137"/>
      <c r="AL18" s="139"/>
      <c r="AM18" s="139"/>
      <c r="AN18" s="165" t="s">
        <v>60</v>
      </c>
      <c r="AO18" s="165"/>
      <c r="AP18" s="154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137"/>
      <c r="BD18" s="137"/>
      <c r="BH18" s="35" t="s">
        <v>61</v>
      </c>
      <c r="BI18" s="35" t="str">
        <f>IF(ISNUMBER(FIND("/R",BI17)),"R",AA7)</f>
        <v>AAI543/R</v>
      </c>
      <c r="BJ18" s="35">
        <v>1</v>
      </c>
      <c r="BK18" s="35">
        <v>3</v>
      </c>
      <c r="BL18" s="35" t="s">
        <v>16</v>
      </c>
    </row>
    <row r="19" spans="1:64" ht="15.75" customHeight="1" x14ac:dyDescent="0.2">
      <c r="A19" s="154"/>
      <c r="B19" s="139"/>
      <c r="C19" s="139"/>
      <c r="D19" s="139"/>
      <c r="E19" s="139"/>
      <c r="F19" s="139"/>
      <c r="G19" s="139"/>
      <c r="H19" s="139" t="s">
        <v>62</v>
      </c>
      <c r="I19" s="139"/>
      <c r="J19" s="139"/>
      <c r="K19" s="139"/>
      <c r="L19" s="151"/>
      <c r="M19" s="139"/>
      <c r="N19" s="139"/>
      <c r="O19" s="152">
        <f>COUNTIF(X5:BB30,H19)</f>
        <v>2</v>
      </c>
      <c r="P19" s="152">
        <f>COUNTIF(X5:BB30,H19&amp;"/R")</f>
        <v>6</v>
      </c>
      <c r="Q19" s="152">
        <f t="shared" si="0"/>
        <v>8</v>
      </c>
      <c r="R19" s="139"/>
      <c r="S19" s="139" t="e">
        <f>Q19+#REF!</f>
        <v>#REF!</v>
      </c>
      <c r="T19" s="325"/>
      <c r="U19" s="316"/>
      <c r="V19" s="139"/>
      <c r="W19" s="139"/>
      <c r="X19" s="15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3"/>
      <c r="AJ19" s="313"/>
      <c r="AK19" s="137"/>
      <c r="AL19" s="139"/>
      <c r="AM19" s="139"/>
      <c r="AN19" s="165"/>
      <c r="AO19" s="165"/>
      <c r="AP19" s="15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3"/>
      <c r="BB19" s="313"/>
      <c r="BC19" s="137"/>
      <c r="BD19" s="137"/>
      <c r="BH19" s="35" t="s">
        <v>63</v>
      </c>
      <c r="BI19" s="35" t="str">
        <f>IF(ISNUMBER(FIND("/R",BI18)),"R",AB7)</f>
        <v>R</v>
      </c>
      <c r="BJ19" s="35">
        <v>1</v>
      </c>
      <c r="BK19" s="35">
        <v>4</v>
      </c>
      <c r="BL19" s="35" t="s">
        <v>53</v>
      </c>
    </row>
    <row r="20" spans="1:64" ht="15.75" customHeight="1" x14ac:dyDescent="0.2">
      <c r="A20" s="154"/>
      <c r="B20" s="139"/>
      <c r="C20" s="139"/>
      <c r="D20" s="139"/>
      <c r="E20" s="139"/>
      <c r="F20" s="139"/>
      <c r="G20" s="139"/>
      <c r="H20" s="139" t="s">
        <v>64</v>
      </c>
      <c r="I20" s="139"/>
      <c r="J20" s="139"/>
      <c r="K20" s="139"/>
      <c r="L20" s="139"/>
      <c r="M20" s="139"/>
      <c r="N20" s="139"/>
      <c r="O20" s="152">
        <f>COUNTIF(X5:BB30,H20)</f>
        <v>0</v>
      </c>
      <c r="P20" s="152">
        <f>COUNTIF(X5:BB30,H20&amp;"/R")</f>
        <v>0</v>
      </c>
      <c r="Q20" s="152">
        <f t="shared" si="0"/>
        <v>0</v>
      </c>
      <c r="R20" s="139"/>
      <c r="S20" s="139" t="e">
        <f>Q20+#REF!</f>
        <v>#REF!</v>
      </c>
      <c r="T20" s="325"/>
      <c r="U20" s="316"/>
      <c r="V20" s="139"/>
      <c r="W20" s="139"/>
      <c r="X20" s="154"/>
      <c r="Y20" s="143" t="s">
        <v>36</v>
      </c>
      <c r="Z20" s="143" t="s">
        <v>36</v>
      </c>
      <c r="AA20" s="143" t="s">
        <v>36</v>
      </c>
      <c r="AB20" s="143" t="s">
        <v>36</v>
      </c>
      <c r="AC20" s="143"/>
      <c r="AD20" s="143" t="s">
        <v>65</v>
      </c>
      <c r="AE20" s="143" t="s">
        <v>37</v>
      </c>
      <c r="AF20" s="143" t="s">
        <v>37</v>
      </c>
      <c r="AG20" s="145"/>
      <c r="AH20" s="145"/>
      <c r="AI20" s="314"/>
      <c r="AJ20" s="314"/>
      <c r="AK20" s="137"/>
      <c r="AL20" s="139"/>
      <c r="AM20" s="139"/>
      <c r="AN20" s="165"/>
      <c r="AO20" s="165"/>
      <c r="AP20" s="154"/>
      <c r="AQ20" s="143" t="s">
        <v>66</v>
      </c>
      <c r="AR20" s="143" t="s">
        <v>66</v>
      </c>
      <c r="AS20" s="143" t="s">
        <v>66</v>
      </c>
      <c r="AT20" s="143" t="s">
        <v>66</v>
      </c>
      <c r="AU20" s="143"/>
      <c r="AV20" s="143"/>
      <c r="AW20" s="150" t="s">
        <v>67</v>
      </c>
      <c r="AX20" s="150" t="s">
        <v>67</v>
      </c>
      <c r="AY20" s="145"/>
      <c r="AZ20" s="145"/>
      <c r="BA20" s="314"/>
      <c r="BB20" s="314"/>
      <c r="BC20" s="137"/>
      <c r="BD20" s="137"/>
      <c r="BH20" s="35" t="s">
        <v>68</v>
      </c>
      <c r="BI20" s="35" t="str">
        <f>IF(ISNUMBER(FIND("/R",BI19)),"R",AC7)</f>
        <v>ADV151/R</v>
      </c>
      <c r="BJ20" s="35">
        <v>1</v>
      </c>
      <c r="BK20" s="35">
        <v>5</v>
      </c>
      <c r="BL20" s="35" t="s">
        <v>17</v>
      </c>
    </row>
    <row r="21" spans="1:64" ht="15.75" customHeight="1" x14ac:dyDescent="0.2">
      <c r="A21" s="154"/>
      <c r="B21" s="139"/>
      <c r="C21" s="139"/>
      <c r="D21" s="139"/>
      <c r="E21" s="139"/>
      <c r="F21" s="139"/>
      <c r="G21" s="139"/>
      <c r="H21" s="139" t="s">
        <v>69</v>
      </c>
      <c r="I21" s="139"/>
      <c r="J21" s="139"/>
      <c r="K21" s="139"/>
      <c r="L21" s="151"/>
      <c r="M21" s="139"/>
      <c r="N21" s="139"/>
      <c r="O21" s="152">
        <f>COUNTIF(X5:BB30,H21)</f>
        <v>0</v>
      </c>
      <c r="P21" s="152">
        <f>COUNTIF(X5:BB30,H21&amp;"/R")</f>
        <v>0</v>
      </c>
      <c r="Q21" s="152">
        <f t="shared" si="0"/>
        <v>0</v>
      </c>
      <c r="R21" s="139"/>
      <c r="S21" s="139" t="e">
        <f>Q21+#REF!</f>
        <v>#REF!</v>
      </c>
      <c r="T21" s="325"/>
      <c r="U21" s="316"/>
      <c r="V21" s="139"/>
      <c r="W21" s="139"/>
      <c r="X21" s="154"/>
      <c r="Y21" s="147"/>
      <c r="Z21" s="147"/>
      <c r="AA21" s="147"/>
      <c r="AB21" s="147"/>
      <c r="AC21" s="147"/>
      <c r="AD21" s="147"/>
      <c r="AE21" s="147"/>
      <c r="AF21" s="147"/>
      <c r="AG21" s="148" t="s">
        <v>41</v>
      </c>
      <c r="AH21" s="139"/>
      <c r="AI21" s="139"/>
      <c r="AJ21" s="139"/>
      <c r="AK21" s="137"/>
      <c r="AL21" s="139"/>
      <c r="AM21" s="139"/>
      <c r="AN21" s="165"/>
      <c r="AO21" s="165"/>
      <c r="AP21" s="154"/>
      <c r="AQ21" s="139"/>
      <c r="AR21" s="139"/>
      <c r="AS21" s="139"/>
      <c r="AT21" s="139"/>
      <c r="AU21" s="139"/>
      <c r="AV21" s="139"/>
      <c r="AW21" s="139"/>
      <c r="AX21" s="139"/>
      <c r="AY21" s="148" t="s">
        <v>42</v>
      </c>
      <c r="AZ21" s="139"/>
      <c r="BA21" s="139"/>
      <c r="BB21" s="139"/>
      <c r="BC21" s="137"/>
      <c r="BD21" s="137"/>
      <c r="BH21" s="35" t="s">
        <v>70</v>
      </c>
      <c r="BI21" s="35" t="str">
        <f>IF(ISNUMBER(FIND("/R",BI20)),"R",AD7)</f>
        <v>R</v>
      </c>
      <c r="BJ21" s="35">
        <v>1</v>
      </c>
      <c r="BK21" s="35">
        <v>6</v>
      </c>
      <c r="BL21" s="35" t="s">
        <v>53</v>
      </c>
    </row>
    <row r="22" spans="1:64" ht="13.5" customHeight="1" x14ac:dyDescent="0.2">
      <c r="A22" s="154"/>
      <c r="B22" s="139"/>
      <c r="C22" s="139"/>
      <c r="D22" s="139"/>
      <c r="E22" s="139"/>
      <c r="F22" s="139"/>
      <c r="G22" s="139"/>
      <c r="H22" s="139" t="s">
        <v>71</v>
      </c>
      <c r="I22" s="153"/>
      <c r="J22" s="153"/>
      <c r="K22" s="153"/>
      <c r="L22" s="151"/>
      <c r="M22" s="153"/>
      <c r="N22" s="153"/>
      <c r="O22" s="152">
        <f>COUNTIF(X5:BB30,H22)</f>
        <v>0</v>
      </c>
      <c r="P22" s="152">
        <f>COUNTIF(X5:BB30,H22&amp;"/R")</f>
        <v>0</v>
      </c>
      <c r="Q22" s="152">
        <f t="shared" si="0"/>
        <v>0</v>
      </c>
      <c r="R22" s="139"/>
      <c r="S22" s="139" t="e">
        <f>Q22+#REF!</f>
        <v>#REF!</v>
      </c>
      <c r="T22" s="139"/>
      <c r="U22" s="139"/>
      <c r="V22" s="139"/>
      <c r="W22" s="139"/>
      <c r="X22" s="154"/>
      <c r="Y22" s="322" t="s">
        <v>15</v>
      </c>
      <c r="Z22" s="322" t="s">
        <v>15</v>
      </c>
      <c r="AA22" s="322" t="s">
        <v>16</v>
      </c>
      <c r="AB22" s="322" t="s">
        <v>16</v>
      </c>
      <c r="AC22" s="323" t="s">
        <v>23</v>
      </c>
      <c r="AD22" s="324" t="s">
        <v>22</v>
      </c>
      <c r="AE22" s="324" t="s">
        <v>17</v>
      </c>
      <c r="AF22" s="324" t="s">
        <v>17</v>
      </c>
      <c r="AG22" s="312" t="s">
        <v>25</v>
      </c>
      <c r="AH22" s="312" t="s">
        <v>25</v>
      </c>
      <c r="AI22" s="312" t="s">
        <v>20</v>
      </c>
      <c r="AJ22" s="312" t="s">
        <v>20</v>
      </c>
      <c r="AK22" s="137"/>
      <c r="AL22" s="139"/>
      <c r="AM22" s="139"/>
      <c r="AN22" s="165"/>
      <c r="AO22" s="165"/>
      <c r="AP22" s="154"/>
      <c r="AQ22" s="322" t="s">
        <v>21</v>
      </c>
      <c r="AR22" s="322" t="s">
        <v>21</v>
      </c>
      <c r="AS22" s="322" t="s">
        <v>21</v>
      </c>
      <c r="AT22" s="322" t="s">
        <v>21</v>
      </c>
      <c r="AU22" s="323" t="s">
        <v>23</v>
      </c>
      <c r="AV22" s="323" t="s">
        <v>23</v>
      </c>
      <c r="AW22" s="323" t="s">
        <v>23</v>
      </c>
      <c r="AX22" s="324" t="s">
        <v>62</v>
      </c>
      <c r="AY22" s="312" t="s">
        <v>25</v>
      </c>
      <c r="AZ22" s="312" t="s">
        <v>25</v>
      </c>
      <c r="BA22" s="312" t="s">
        <v>20</v>
      </c>
      <c r="BB22" s="312" t="s">
        <v>20</v>
      </c>
      <c r="BC22" s="137"/>
      <c r="BD22" s="137"/>
      <c r="BH22" s="35" t="s">
        <v>72</v>
      </c>
      <c r="BI22" s="35" t="str">
        <f>IF(ISNUMBER(FIND("/R",BI21)),"R",AE7)</f>
        <v>EC401</v>
      </c>
      <c r="BJ22" s="35">
        <v>1</v>
      </c>
      <c r="BK22" s="35">
        <v>7</v>
      </c>
      <c r="BL22" s="35" t="s">
        <v>18</v>
      </c>
    </row>
    <row r="23" spans="1:64" ht="13.5" customHeight="1" x14ac:dyDescent="0.2">
      <c r="A23" s="154"/>
      <c r="B23" s="139"/>
      <c r="C23" s="139"/>
      <c r="D23" s="139"/>
      <c r="E23" s="139"/>
      <c r="F23" s="139"/>
      <c r="G23" s="139"/>
      <c r="H23" s="139" t="s">
        <v>45</v>
      </c>
      <c r="I23" s="139"/>
      <c r="J23" s="139"/>
      <c r="K23" s="139"/>
      <c r="L23" s="139"/>
      <c r="M23" s="139"/>
      <c r="N23" s="139"/>
      <c r="O23" s="152">
        <f>COUNTIF(X5:BB30,H23)</f>
        <v>1</v>
      </c>
      <c r="P23" s="152">
        <f>COUNTIF(X5:BB30,H23&amp;"/R")</f>
        <v>0</v>
      </c>
      <c r="Q23" s="152">
        <f t="shared" si="0"/>
        <v>1</v>
      </c>
      <c r="R23" s="139"/>
      <c r="S23" s="139" t="e">
        <f>Q23+#REF!</f>
        <v>#REF!</v>
      </c>
      <c r="T23" s="139"/>
      <c r="U23" s="139"/>
      <c r="V23" s="165" t="s">
        <v>73</v>
      </c>
      <c r="W23" s="139"/>
      <c r="X23" s="154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  <c r="AI23" s="313"/>
      <c r="AJ23" s="313"/>
      <c r="AK23" s="137"/>
      <c r="AL23" s="139"/>
      <c r="AM23" s="139"/>
      <c r="AN23" s="165" t="s">
        <v>74</v>
      </c>
      <c r="AO23" s="165"/>
      <c r="AP23" s="154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137"/>
      <c r="BD23" s="137"/>
      <c r="BH23" s="35" t="s">
        <v>75</v>
      </c>
      <c r="BI23" s="35" t="str">
        <f>IF(ISNUMBER(FIND("/R",BI22)),"R",AF7)</f>
        <v>EC401</v>
      </c>
      <c r="BJ23" s="35">
        <v>1</v>
      </c>
      <c r="BK23" s="35">
        <v>8</v>
      </c>
      <c r="BL23" s="35" t="s">
        <v>18</v>
      </c>
    </row>
    <row r="24" spans="1:64" ht="13.5" customHeight="1" x14ac:dyDescent="0.2">
      <c r="A24" s="154"/>
      <c r="B24" s="139"/>
      <c r="C24" s="139"/>
      <c r="D24" s="139"/>
      <c r="E24" s="139"/>
      <c r="F24" s="139"/>
      <c r="G24" s="139"/>
      <c r="H24" s="139" t="s">
        <v>23</v>
      </c>
      <c r="I24" s="139"/>
      <c r="J24" s="139"/>
      <c r="K24" s="139"/>
      <c r="L24" s="151"/>
      <c r="M24" s="139"/>
      <c r="N24" s="139"/>
      <c r="O24" s="152">
        <f>COUNTIF(X5:BB30,H24)</f>
        <v>16</v>
      </c>
      <c r="P24" s="152">
        <f>COUNTIF(X5:BB30,H24&amp;"/R")</f>
        <v>0</v>
      </c>
      <c r="Q24" s="152">
        <f t="shared" si="0"/>
        <v>16</v>
      </c>
      <c r="R24" s="139"/>
      <c r="S24" s="139" t="e">
        <f>Q24+#REF!</f>
        <v>#REF!</v>
      </c>
      <c r="T24" s="139"/>
      <c r="U24" s="139"/>
      <c r="V24" s="139"/>
      <c r="W24" s="139"/>
      <c r="X24" s="15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3"/>
      <c r="AJ24" s="313"/>
      <c r="AK24" s="137"/>
      <c r="AL24" s="139"/>
      <c r="AM24" s="139"/>
      <c r="AN24" s="165"/>
      <c r="AO24" s="165"/>
      <c r="AP24" s="15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3"/>
      <c r="BB24" s="313"/>
      <c r="BC24" s="137"/>
      <c r="BD24" s="137"/>
      <c r="BH24" s="35" t="s">
        <v>76</v>
      </c>
      <c r="BI24" s="35" t="str">
        <f>IF(ISNUMBER(FIND("/R",BI23)),"R",Y12)</f>
        <v>AAI143/R</v>
      </c>
      <c r="BJ24" s="35">
        <v>2</v>
      </c>
      <c r="BK24" s="35">
        <v>1</v>
      </c>
      <c r="BL24" s="35" t="s">
        <v>15</v>
      </c>
    </row>
    <row r="25" spans="1:64" ht="13.5" customHeight="1" x14ac:dyDescent="0.2">
      <c r="A25" s="154"/>
      <c r="B25" s="139"/>
      <c r="C25" s="139"/>
      <c r="D25" s="139"/>
      <c r="E25" s="139"/>
      <c r="F25" s="139"/>
      <c r="G25" s="139"/>
      <c r="H25" s="139" t="s">
        <v>42</v>
      </c>
      <c r="I25" s="139"/>
      <c r="J25" s="139"/>
      <c r="K25" s="139"/>
      <c r="L25" s="139"/>
      <c r="M25" s="139"/>
      <c r="N25" s="139"/>
      <c r="O25" s="139"/>
      <c r="P25" s="165"/>
      <c r="Q25" s="152">
        <f>COUNTIF(Y5:BC33,H25)</f>
        <v>4</v>
      </c>
      <c r="R25" s="139"/>
      <c r="S25" s="139"/>
      <c r="T25" s="139"/>
      <c r="U25" s="139"/>
      <c r="V25" s="139"/>
      <c r="W25" s="139"/>
      <c r="X25" s="154"/>
      <c r="Y25" s="143" t="s">
        <v>36</v>
      </c>
      <c r="Z25" s="143" t="s">
        <v>36</v>
      </c>
      <c r="AA25" s="143" t="s">
        <v>36</v>
      </c>
      <c r="AB25" s="143" t="s">
        <v>36</v>
      </c>
      <c r="AC25" s="143"/>
      <c r="AD25" s="143" t="s">
        <v>65</v>
      </c>
      <c r="AE25" s="143" t="s">
        <v>65</v>
      </c>
      <c r="AF25" s="143" t="s">
        <v>65</v>
      </c>
      <c r="AG25" s="145"/>
      <c r="AH25" s="145"/>
      <c r="AI25" s="314"/>
      <c r="AJ25" s="314"/>
      <c r="AK25" s="137"/>
      <c r="AL25" s="139"/>
      <c r="AM25" s="139"/>
      <c r="AN25" s="165"/>
      <c r="AO25" s="165"/>
      <c r="AP25" s="154"/>
      <c r="AQ25" s="143" t="s">
        <v>36</v>
      </c>
      <c r="AR25" s="143" t="s">
        <v>36</v>
      </c>
      <c r="AS25" s="143" t="s">
        <v>66</v>
      </c>
      <c r="AT25" s="143" t="s">
        <v>66</v>
      </c>
      <c r="AU25" s="143"/>
      <c r="AV25" s="143"/>
      <c r="AW25" s="143"/>
      <c r="AX25" s="143" t="s">
        <v>38</v>
      </c>
      <c r="AY25" s="145"/>
      <c r="AZ25" s="145"/>
      <c r="BA25" s="314"/>
      <c r="BB25" s="314"/>
      <c r="BC25" s="137"/>
      <c r="BD25" s="137"/>
      <c r="BH25" s="35" t="s">
        <v>77</v>
      </c>
      <c r="BI25" s="35" t="str">
        <f>IF(ISNUMBER(FIND("/R",BI24)),"R",Z12)</f>
        <v>R</v>
      </c>
      <c r="BJ25" s="35">
        <v>2</v>
      </c>
      <c r="BK25" s="35">
        <v>2</v>
      </c>
      <c r="BL25" s="35" t="s">
        <v>53</v>
      </c>
    </row>
    <row r="26" spans="1:64" x14ac:dyDescent="0.2">
      <c r="A26" s="154"/>
      <c r="B26" s="139"/>
      <c r="C26" s="139"/>
      <c r="D26" s="139"/>
      <c r="E26" s="139"/>
      <c r="F26" s="139"/>
      <c r="G26" s="139"/>
      <c r="H26" s="139" t="s">
        <v>41</v>
      </c>
      <c r="I26" s="139"/>
      <c r="J26" s="139"/>
      <c r="K26" s="139"/>
      <c r="L26" s="139"/>
      <c r="M26" s="139"/>
      <c r="N26" s="139"/>
      <c r="O26" s="139"/>
      <c r="P26" s="165"/>
      <c r="Q26" s="152">
        <f>COUNTIF(Y5:BC33,H26)</f>
        <v>4</v>
      </c>
      <c r="R26" s="139"/>
      <c r="S26" s="139"/>
      <c r="T26" s="139"/>
      <c r="U26" s="139"/>
      <c r="V26" s="139"/>
      <c r="W26" s="139"/>
      <c r="X26" s="154"/>
      <c r="Y26" s="155"/>
      <c r="Z26" s="155"/>
      <c r="AA26" s="155"/>
      <c r="AB26" s="155"/>
      <c r="AC26" s="147"/>
      <c r="AD26" s="147"/>
      <c r="AE26" s="147"/>
      <c r="AF26" s="147"/>
      <c r="AG26" s="148" t="s">
        <v>42</v>
      </c>
      <c r="AH26" s="139"/>
      <c r="AI26" s="139"/>
      <c r="AJ26" s="139"/>
      <c r="AK26" s="137"/>
      <c r="AL26" s="139"/>
      <c r="AM26" s="139"/>
      <c r="AN26" s="165"/>
      <c r="AO26" s="165"/>
      <c r="AP26" s="154"/>
      <c r="AQ26" s="147"/>
      <c r="AR26" s="147"/>
      <c r="AS26" s="147"/>
      <c r="AT26" s="147"/>
      <c r="AU26" s="147"/>
      <c r="AV26" s="147"/>
      <c r="AW26" s="147"/>
      <c r="AX26" s="147"/>
      <c r="AY26" s="148" t="s">
        <v>41</v>
      </c>
      <c r="AZ26" s="147"/>
      <c r="BA26" s="147"/>
      <c r="BB26" s="147"/>
      <c r="BC26" s="137"/>
      <c r="BD26" s="137"/>
      <c r="BH26" s="35" t="s">
        <v>78</v>
      </c>
      <c r="BI26" s="35" t="str">
        <f>IF(ISNUMBER(FIND("/R",BI25)),"R",AA12)</f>
        <v>AAI543/R</v>
      </c>
      <c r="BJ26" s="35">
        <v>2</v>
      </c>
      <c r="BK26" s="35">
        <v>3</v>
      </c>
      <c r="BL26" s="35" t="s">
        <v>16</v>
      </c>
    </row>
    <row r="27" spans="1:64" ht="13.5" customHeight="1" x14ac:dyDescent="0.2">
      <c r="A27" s="154"/>
      <c r="B27" s="139"/>
      <c r="C27" s="139"/>
      <c r="D27" s="139"/>
      <c r="E27" s="139"/>
      <c r="F27" s="132"/>
      <c r="G27" s="139"/>
      <c r="H27" s="139" t="s">
        <v>79</v>
      </c>
      <c r="I27" s="139"/>
      <c r="J27" s="139"/>
      <c r="K27" s="139"/>
      <c r="L27" s="139"/>
      <c r="M27" s="139"/>
      <c r="N27" s="139"/>
      <c r="O27" s="139"/>
      <c r="P27" s="165"/>
      <c r="Q27" s="152">
        <f>COUNTIF(Y5:BC33,H27)</f>
        <v>1</v>
      </c>
      <c r="R27" s="139"/>
      <c r="S27" s="139"/>
      <c r="T27" s="139"/>
      <c r="U27" s="139"/>
      <c r="V27" s="139"/>
      <c r="W27" s="139"/>
      <c r="X27" s="154"/>
      <c r="Y27" s="322" t="s">
        <v>15</v>
      </c>
      <c r="Z27" s="322" t="s">
        <v>15</v>
      </c>
      <c r="AA27" s="322" t="s">
        <v>16</v>
      </c>
      <c r="AB27" s="322" t="s">
        <v>16</v>
      </c>
      <c r="AC27" s="323" t="s">
        <v>23</v>
      </c>
      <c r="AD27" s="324" t="s">
        <v>22</v>
      </c>
      <c r="AE27" s="322" t="s">
        <v>17</v>
      </c>
      <c r="AF27" s="322" t="s">
        <v>17</v>
      </c>
      <c r="AG27" s="312" t="s">
        <v>25</v>
      </c>
      <c r="AH27" s="312" t="s">
        <v>25</v>
      </c>
      <c r="AI27" s="312" t="s">
        <v>20</v>
      </c>
      <c r="AJ27" s="312" t="s">
        <v>20</v>
      </c>
      <c r="AK27" s="137"/>
      <c r="AL27" s="139"/>
      <c r="AM27" s="139"/>
      <c r="AN27" s="165"/>
      <c r="AO27" s="165"/>
      <c r="AP27" s="156"/>
      <c r="AQ27" s="322" t="s">
        <v>21</v>
      </c>
      <c r="AR27" s="322" t="s">
        <v>21</v>
      </c>
      <c r="AS27" s="322" t="s">
        <v>21</v>
      </c>
      <c r="AT27" s="322" t="s">
        <v>21</v>
      </c>
      <c r="AU27" s="323" t="s">
        <v>23</v>
      </c>
      <c r="AV27" s="323" t="s">
        <v>23</v>
      </c>
      <c r="AW27" s="323" t="s">
        <v>23</v>
      </c>
      <c r="AX27" s="322" t="s">
        <v>62</v>
      </c>
      <c r="AY27" s="312" t="s">
        <v>25</v>
      </c>
      <c r="AZ27" s="312" t="s">
        <v>25</v>
      </c>
      <c r="BA27" s="312" t="s">
        <v>20</v>
      </c>
      <c r="BB27" s="312" t="s">
        <v>20</v>
      </c>
      <c r="BC27" s="137"/>
      <c r="BD27" s="137"/>
      <c r="BH27" s="35" t="s">
        <v>80</v>
      </c>
      <c r="BI27" s="35" t="str">
        <f>IF(ISNUMBER(FIND("/R",BI26)),"R",AB12)</f>
        <v>R</v>
      </c>
      <c r="BJ27" s="35">
        <v>2</v>
      </c>
      <c r="BK27" s="35">
        <v>4</v>
      </c>
      <c r="BL27" s="35" t="s">
        <v>53</v>
      </c>
    </row>
    <row r="28" spans="1:64" ht="13.5" customHeight="1" x14ac:dyDescent="0.2">
      <c r="A28" s="154"/>
      <c r="B28" s="139"/>
      <c r="C28" s="139"/>
      <c r="D28" s="139"/>
      <c r="E28" s="139"/>
      <c r="F28" s="132"/>
      <c r="G28" s="139"/>
      <c r="H28" s="139"/>
      <c r="I28" s="139"/>
      <c r="J28" s="139"/>
      <c r="K28" s="139"/>
      <c r="L28" s="139"/>
      <c r="M28" s="139"/>
      <c r="N28" s="139"/>
      <c r="O28" s="139"/>
      <c r="P28" s="165"/>
      <c r="Q28" s="139"/>
      <c r="R28" s="139"/>
      <c r="S28" s="139"/>
      <c r="T28" s="139"/>
      <c r="U28" s="139"/>
      <c r="V28" s="165" t="s">
        <v>81</v>
      </c>
      <c r="W28" s="139"/>
      <c r="X28" s="154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137"/>
      <c r="AL28" s="139"/>
      <c r="AM28" s="139"/>
      <c r="AN28" s="165" t="s">
        <v>82</v>
      </c>
      <c r="AO28" s="165"/>
      <c r="AP28" s="156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137"/>
      <c r="BD28" s="137"/>
      <c r="BH28" s="35" t="s">
        <v>83</v>
      </c>
      <c r="BI28" s="35" t="str">
        <f>IF(ISNUMBER(FIND("/R",BI27)),"R",AC12)</f>
        <v>ADCV01</v>
      </c>
      <c r="BJ28" s="35">
        <v>2</v>
      </c>
      <c r="BK28" s="35">
        <v>5</v>
      </c>
      <c r="BL28" s="35" t="s">
        <v>23</v>
      </c>
    </row>
    <row r="29" spans="1:64" ht="14.25" customHeight="1" x14ac:dyDescent="0.2">
      <c r="A29" s="154"/>
      <c r="B29" s="139"/>
      <c r="C29" s="139"/>
      <c r="D29" s="139"/>
      <c r="E29" s="139"/>
      <c r="F29" s="132"/>
      <c r="G29" s="157"/>
      <c r="H29" s="315"/>
      <c r="I29" s="316"/>
      <c r="J29" s="316"/>
      <c r="K29" s="139"/>
      <c r="L29" s="139"/>
      <c r="M29" s="139"/>
      <c r="N29" s="139"/>
      <c r="O29" s="139"/>
      <c r="P29" s="165"/>
      <c r="Q29" s="139"/>
      <c r="R29" s="139"/>
      <c r="S29" s="139"/>
      <c r="T29" s="139"/>
      <c r="U29" s="139"/>
      <c r="V29" s="139"/>
      <c r="W29" s="139"/>
      <c r="X29" s="154"/>
      <c r="Y29" s="314"/>
      <c r="Z29" s="314"/>
      <c r="AA29" s="314"/>
      <c r="AB29" s="314"/>
      <c r="AC29" s="314"/>
      <c r="AD29" s="314"/>
      <c r="AE29" s="314"/>
      <c r="AF29" s="314"/>
      <c r="AG29" s="314"/>
      <c r="AH29" s="314"/>
      <c r="AI29" s="313"/>
      <c r="AJ29" s="313"/>
      <c r="AK29" s="137"/>
      <c r="AL29" s="139"/>
      <c r="AM29" s="139"/>
      <c r="AN29" s="165"/>
      <c r="AO29" s="165"/>
      <c r="AP29" s="156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3"/>
      <c r="BB29" s="313"/>
      <c r="BC29" s="137"/>
      <c r="BD29" s="137"/>
      <c r="BH29" s="35" t="s">
        <v>84</v>
      </c>
      <c r="BI29" s="35" t="str">
        <f>IF(ISNUMBER(FIND("/R",BI28)),"R",AD12)</f>
        <v>ADV151</v>
      </c>
      <c r="BJ29" s="35">
        <v>2</v>
      </c>
      <c r="BK29" s="35">
        <v>6</v>
      </c>
      <c r="BL29" s="35" t="s">
        <v>22</v>
      </c>
    </row>
    <row r="30" spans="1:64" ht="13.5" customHeight="1" x14ac:dyDescent="0.2">
      <c r="A30" s="154"/>
      <c r="B30" s="139"/>
      <c r="C30" s="139"/>
      <c r="D30" s="139"/>
      <c r="E30" s="139"/>
      <c r="F30" s="132" t="s">
        <v>85</v>
      </c>
      <c r="G30" s="139"/>
      <c r="H30" s="149" t="s">
        <v>52</v>
      </c>
      <c r="I30" s="139"/>
      <c r="J30" s="139"/>
      <c r="K30" s="139"/>
      <c r="L30" s="139"/>
      <c r="M30" s="139"/>
      <c r="N30" s="139"/>
      <c r="O30" s="139"/>
      <c r="P30" s="165"/>
      <c r="Q30" s="139"/>
      <c r="R30" s="139"/>
      <c r="S30" s="139"/>
      <c r="T30" s="139"/>
      <c r="U30" s="139"/>
      <c r="V30" s="139"/>
      <c r="W30" s="139"/>
      <c r="X30" s="154"/>
      <c r="Y30" s="143" t="s">
        <v>36</v>
      </c>
      <c r="Z30" s="143" t="s">
        <v>36</v>
      </c>
      <c r="AA30" s="143" t="s">
        <v>66</v>
      </c>
      <c r="AB30" s="143" t="s">
        <v>66</v>
      </c>
      <c r="AC30" s="143"/>
      <c r="AD30" s="143" t="s">
        <v>65</v>
      </c>
      <c r="AE30" s="143" t="s">
        <v>36</v>
      </c>
      <c r="AF30" s="143" t="s">
        <v>36</v>
      </c>
      <c r="AG30" s="145"/>
      <c r="AH30" s="145"/>
      <c r="AI30" s="314"/>
      <c r="AJ30" s="314"/>
      <c r="AK30" s="137"/>
      <c r="AL30" s="139"/>
      <c r="AM30" s="139"/>
      <c r="AN30" s="165"/>
      <c r="AO30" s="165"/>
      <c r="AP30" s="154"/>
      <c r="AQ30" s="143" t="s">
        <v>36</v>
      </c>
      <c r="AR30" s="143" t="s">
        <v>36</v>
      </c>
      <c r="AS30" s="143" t="s">
        <v>66</v>
      </c>
      <c r="AT30" s="143" t="s">
        <v>66</v>
      </c>
      <c r="AU30" s="143"/>
      <c r="AV30" s="143"/>
      <c r="AW30" s="143"/>
      <c r="AX30" s="150" t="s">
        <v>67</v>
      </c>
      <c r="AY30" s="145"/>
      <c r="AZ30" s="145"/>
      <c r="BA30" s="314"/>
      <c r="BB30" s="314"/>
      <c r="BC30" s="137"/>
      <c r="BD30" s="137"/>
      <c r="BH30" s="35" t="s">
        <v>86</v>
      </c>
      <c r="BI30" s="35" t="str">
        <f>IF(ISNUMBER(FIND("/R",BI29)),"R",AE12)</f>
        <v>ADV151</v>
      </c>
      <c r="BJ30" s="35">
        <v>2</v>
      </c>
      <c r="BK30" s="35">
        <v>7</v>
      </c>
      <c r="BL30" s="35" t="s">
        <v>22</v>
      </c>
    </row>
    <row r="31" spans="1:64" ht="14.25" customHeight="1" thickBot="1" x14ac:dyDescent="0.25">
      <c r="A31" s="154"/>
      <c r="B31" s="139"/>
      <c r="C31" s="139"/>
      <c r="D31" s="139"/>
      <c r="E31" s="139"/>
      <c r="F31" s="132" t="s">
        <v>87</v>
      </c>
      <c r="G31" s="139"/>
      <c r="H31" s="139" t="s">
        <v>53</v>
      </c>
      <c r="I31" s="139"/>
      <c r="J31" s="139"/>
      <c r="K31" s="139"/>
      <c r="L31" s="139"/>
      <c r="M31" s="139"/>
      <c r="N31" s="139"/>
      <c r="O31" s="139"/>
      <c r="P31" s="165"/>
      <c r="Q31" s="139"/>
      <c r="R31" s="139"/>
      <c r="S31" s="139"/>
      <c r="T31" s="139"/>
      <c r="U31" s="139"/>
      <c r="V31" s="139"/>
      <c r="W31" s="139"/>
      <c r="X31" s="154"/>
      <c r="Y31" s="139"/>
      <c r="Z31" s="139"/>
      <c r="AA31" s="139"/>
      <c r="AB31" s="139"/>
      <c r="AC31" s="139"/>
      <c r="AD31" s="139"/>
      <c r="AE31" s="139"/>
      <c r="AF31" s="139"/>
      <c r="AG31" s="148" t="s">
        <v>79</v>
      </c>
      <c r="AH31" s="139"/>
      <c r="AI31" s="139"/>
      <c r="AJ31" s="139"/>
      <c r="AK31" s="137"/>
      <c r="AL31" s="139"/>
      <c r="AM31" s="139"/>
      <c r="AN31" s="165"/>
      <c r="AO31" s="165"/>
      <c r="AP31" s="154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37"/>
      <c r="BD31" s="137"/>
      <c r="BH31" s="35" t="s">
        <v>88</v>
      </c>
      <c r="BI31" s="35" t="str">
        <f>IF(ISNUMBER(FIND("/R",BI30)),"R",AF12)</f>
        <v>ADV151</v>
      </c>
      <c r="BJ31" s="35">
        <v>2</v>
      </c>
      <c r="BK31" s="35">
        <v>8</v>
      </c>
      <c r="BL31" s="35" t="s">
        <v>22</v>
      </c>
    </row>
    <row r="32" spans="1:64" ht="14.25" customHeight="1" thickBot="1" x14ac:dyDescent="0.25">
      <c r="A32" s="154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65"/>
      <c r="Q32" s="139"/>
      <c r="R32" s="139"/>
      <c r="S32" s="139"/>
      <c r="T32" s="139"/>
      <c r="U32" s="139"/>
      <c r="V32" s="139"/>
      <c r="W32" s="139"/>
      <c r="X32" s="154"/>
      <c r="Y32" s="317"/>
      <c r="Z32" s="318"/>
      <c r="AA32" s="318"/>
      <c r="AB32" s="318"/>
      <c r="AC32" s="318"/>
      <c r="AD32" s="318"/>
      <c r="AE32" s="318"/>
      <c r="AF32" s="318"/>
      <c r="AG32" s="318"/>
      <c r="AH32" s="318"/>
      <c r="AI32" s="318"/>
      <c r="AJ32" s="319"/>
      <c r="AK32" s="137"/>
      <c r="AL32" s="139"/>
      <c r="AM32" s="139"/>
      <c r="AN32" s="165"/>
      <c r="AO32" s="165"/>
      <c r="AP32" s="154"/>
      <c r="AQ32" s="158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"/>
      <c r="BC32" s="137"/>
      <c r="BD32" s="137"/>
      <c r="BH32" s="35" t="s">
        <v>89</v>
      </c>
      <c r="BI32" s="35" t="str">
        <f>IF(ISNUMBER(FIND("/R",BI31)),"R",Y17)</f>
        <v>AAI143/R</v>
      </c>
      <c r="BJ32" s="35">
        <v>3</v>
      </c>
      <c r="BK32" s="35">
        <v>1</v>
      </c>
      <c r="BL32" s="35" t="s">
        <v>15</v>
      </c>
    </row>
    <row r="33" spans="1:64" ht="14.25" customHeight="1" thickBot="1" x14ac:dyDescent="0.25">
      <c r="A33" s="154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65"/>
      <c r="Q33" s="139"/>
      <c r="R33" s="139"/>
      <c r="S33" s="139"/>
      <c r="T33" s="139"/>
      <c r="U33" s="139"/>
      <c r="V33" s="139"/>
      <c r="W33" s="139"/>
      <c r="X33" s="160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"/>
      <c r="AL33" s="139"/>
      <c r="AM33" s="139"/>
      <c r="AN33" s="165"/>
      <c r="AO33" s="165"/>
      <c r="AP33" s="160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"/>
      <c r="BD33" s="137"/>
      <c r="BH33" s="35" t="s">
        <v>90</v>
      </c>
      <c r="BI33" s="35" t="str">
        <f>IF(ISNUMBER(FIND("/R",BI32)),"R",Z17)</f>
        <v>R</v>
      </c>
      <c r="BJ33" s="35">
        <v>3</v>
      </c>
      <c r="BK33" s="35">
        <v>2</v>
      </c>
      <c r="BL33" s="35" t="s">
        <v>53</v>
      </c>
    </row>
    <row r="34" spans="1:64" ht="14.25" customHeight="1" thickBot="1" x14ac:dyDescent="0.25">
      <c r="A34" s="154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65"/>
      <c r="Q34" s="139"/>
      <c r="R34" s="139"/>
      <c r="S34" s="139"/>
      <c r="T34" s="139"/>
      <c r="U34" s="139"/>
      <c r="V34" s="139"/>
      <c r="W34" s="139"/>
      <c r="X34" s="139"/>
      <c r="Y34" s="17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9"/>
      <c r="AK34" s="139"/>
      <c r="AL34" s="139"/>
      <c r="AM34" s="139"/>
      <c r="AN34" s="165"/>
      <c r="AO34" s="165"/>
      <c r="AP34" s="139"/>
      <c r="AQ34" s="17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9"/>
      <c r="BC34" s="139"/>
      <c r="BD34" s="137"/>
      <c r="BH34" s="35" t="s">
        <v>91</v>
      </c>
      <c r="BI34" s="35" t="str">
        <f>IF(ISNUMBER(FIND("/R",BI33)),"R",AA17)</f>
        <v>AAI543/R</v>
      </c>
      <c r="BJ34" s="35">
        <v>3</v>
      </c>
      <c r="BK34" s="35">
        <v>3</v>
      </c>
      <c r="BL34" s="35" t="s">
        <v>16</v>
      </c>
    </row>
    <row r="35" spans="1:64" x14ac:dyDescent="0.2">
      <c r="A35" s="154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65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7"/>
      <c r="BH35" s="35" t="s">
        <v>92</v>
      </c>
      <c r="BI35" s="35" t="str">
        <f>IF(ISNUMBER(FIND("/R",BI34)),"R",AB17)</f>
        <v>R</v>
      </c>
      <c r="BJ35" s="35">
        <v>3</v>
      </c>
      <c r="BK35" s="35">
        <v>4</v>
      </c>
      <c r="BL35" s="35" t="s">
        <v>53</v>
      </c>
    </row>
    <row r="36" spans="1:64" ht="16.5" customHeight="1" thickBot="1" x14ac:dyDescent="0.25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20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2"/>
      <c r="AX36" s="162"/>
      <c r="AY36" s="21" t="s">
        <v>93</v>
      </c>
      <c r="AZ36" s="320" t="e">
        <f>#REF!+1</f>
        <v>#REF!</v>
      </c>
      <c r="BA36" s="321"/>
      <c r="BB36" s="22" t="s">
        <v>94</v>
      </c>
      <c r="BC36" s="310">
        <f>[3]Cover!$X$24</f>
        <v>32</v>
      </c>
      <c r="BD36" s="311"/>
      <c r="BH36" s="35" t="s">
        <v>95</v>
      </c>
      <c r="BI36" s="35" t="str">
        <f>IF(ISNUMBER(FIND("/R",BI35)),"R",AC17)</f>
        <v>ADCV01</v>
      </c>
      <c r="BJ36" s="35">
        <v>3</v>
      </c>
      <c r="BK36" s="35">
        <v>5</v>
      </c>
      <c r="BL36" s="35" t="s">
        <v>23</v>
      </c>
    </row>
    <row r="37" spans="1:64" x14ac:dyDescent="0.15">
      <c r="BH37" s="35" t="s">
        <v>96</v>
      </c>
      <c r="BI37" s="35" t="str">
        <f>IF(ISNUMBER(FIND("/R",BI36)),"R",AD17)</f>
        <v>ADV151</v>
      </c>
      <c r="BJ37" s="35">
        <v>3</v>
      </c>
      <c r="BK37" s="35">
        <v>6</v>
      </c>
      <c r="BL37" s="35" t="s">
        <v>22</v>
      </c>
    </row>
    <row r="38" spans="1:64" x14ac:dyDescent="0.15">
      <c r="BH38" s="35" t="s">
        <v>97</v>
      </c>
      <c r="BI38" s="35" t="str">
        <f>IF(ISNUMBER(FIND("/R",BI37)),"R",AE17)</f>
        <v>ADV151</v>
      </c>
      <c r="BJ38" s="35">
        <v>3</v>
      </c>
      <c r="BK38" s="35">
        <v>7</v>
      </c>
      <c r="BL38" s="35" t="s">
        <v>22</v>
      </c>
    </row>
    <row r="39" spans="1:64" x14ac:dyDescent="0.15">
      <c r="BH39" s="35" t="s">
        <v>98</v>
      </c>
      <c r="BI39" s="35" t="str">
        <f>IF(ISNUMBER(FIND("/R",BI38)),"R",AF17)</f>
        <v>ADV151</v>
      </c>
      <c r="BJ39" s="35">
        <v>3</v>
      </c>
      <c r="BK39" s="35">
        <v>8</v>
      </c>
      <c r="BL39" s="35" t="s">
        <v>22</v>
      </c>
    </row>
    <row r="40" spans="1:64" x14ac:dyDescent="0.15">
      <c r="BH40" s="35" t="s">
        <v>99</v>
      </c>
      <c r="BI40" s="35" t="str">
        <f>IF(ISNUMBER(FIND("/R",BI39)),"R",Y22)</f>
        <v>AAI143/R</v>
      </c>
      <c r="BJ40" s="35">
        <v>4</v>
      </c>
      <c r="BK40" s="35">
        <v>1</v>
      </c>
      <c r="BL40" s="35" t="s">
        <v>15</v>
      </c>
    </row>
    <row r="41" spans="1:64" x14ac:dyDescent="0.15">
      <c r="BH41" s="35" t="s">
        <v>100</v>
      </c>
      <c r="BI41" s="35" t="str">
        <f>IF(ISNUMBER(FIND("/R",BI40)),"R",Z22)</f>
        <v>R</v>
      </c>
      <c r="BJ41" s="35">
        <v>4</v>
      </c>
      <c r="BK41" s="35">
        <v>2</v>
      </c>
      <c r="BL41" s="35" t="s">
        <v>53</v>
      </c>
    </row>
    <row r="42" spans="1:64" x14ac:dyDescent="0.15">
      <c r="BH42" s="35" t="s">
        <v>101</v>
      </c>
      <c r="BI42" s="35" t="str">
        <f>IF(ISNUMBER(FIND("/R",BI41)),"R",AA22)</f>
        <v>AAI543/R</v>
      </c>
      <c r="BJ42" s="35">
        <v>4</v>
      </c>
      <c r="BK42" s="35">
        <v>3</v>
      </c>
      <c r="BL42" s="35" t="s">
        <v>16</v>
      </c>
    </row>
    <row r="43" spans="1:64" x14ac:dyDescent="0.15">
      <c r="BH43" s="35" t="s">
        <v>102</v>
      </c>
      <c r="BI43" s="35" t="str">
        <f>IF(ISNUMBER(FIND("/R",BI42)),"R",AB22)</f>
        <v>R</v>
      </c>
      <c r="BJ43" s="35">
        <v>4</v>
      </c>
      <c r="BK43" s="35">
        <v>4</v>
      </c>
      <c r="BL43" s="35" t="s">
        <v>53</v>
      </c>
    </row>
    <row r="44" spans="1:64" x14ac:dyDescent="0.15">
      <c r="BH44" s="35" t="s">
        <v>103</v>
      </c>
      <c r="BI44" s="35" t="str">
        <f>IF(ISNUMBER(FIND("/R",BI43)),"R",AC22)</f>
        <v>ADCV01</v>
      </c>
      <c r="BJ44" s="35">
        <v>4</v>
      </c>
      <c r="BK44" s="35">
        <v>5</v>
      </c>
      <c r="BL44" s="35" t="s">
        <v>23</v>
      </c>
    </row>
    <row r="45" spans="1:64" x14ac:dyDescent="0.15">
      <c r="BH45" s="35" t="s">
        <v>104</v>
      </c>
      <c r="BI45" s="35" t="str">
        <f>IF(ISNUMBER(FIND("/R",BI44)),"R",AD22)</f>
        <v>ADV151</v>
      </c>
      <c r="BJ45" s="35">
        <v>4</v>
      </c>
      <c r="BK45" s="35">
        <v>6</v>
      </c>
      <c r="BL45" s="35" t="s">
        <v>22</v>
      </c>
    </row>
    <row r="46" spans="1:64" x14ac:dyDescent="0.15">
      <c r="BH46" s="35" t="s">
        <v>105</v>
      </c>
      <c r="BI46" s="35" t="str">
        <f>IF(ISNUMBER(FIND("/R",BI45)),"R",AE22)</f>
        <v>ADV151/R</v>
      </c>
      <c r="BJ46" s="35">
        <v>4</v>
      </c>
      <c r="BK46" s="35">
        <v>7</v>
      </c>
      <c r="BL46" s="35" t="s">
        <v>17</v>
      </c>
    </row>
    <row r="47" spans="1:64" x14ac:dyDescent="0.15">
      <c r="BH47" s="35" t="s">
        <v>106</v>
      </c>
      <c r="BI47" s="35" t="str">
        <f>IF(ISNUMBER(FIND("/R",BI46)),"R",AF22)</f>
        <v>R</v>
      </c>
      <c r="BJ47" s="35">
        <v>4</v>
      </c>
      <c r="BK47" s="35">
        <v>8</v>
      </c>
      <c r="BL47" s="35" t="s">
        <v>53</v>
      </c>
    </row>
    <row r="48" spans="1:64" x14ac:dyDescent="0.15">
      <c r="BH48" s="35" t="s">
        <v>107</v>
      </c>
      <c r="BI48" s="35" t="str">
        <f>IF(ISNUMBER(FIND("/R",BI47)),"R",Y27)</f>
        <v>AAI143/R</v>
      </c>
      <c r="BJ48" s="35">
        <v>5</v>
      </c>
      <c r="BK48" s="35">
        <v>1</v>
      </c>
      <c r="BL48" s="35" t="s">
        <v>15</v>
      </c>
    </row>
    <row r="49" spans="60:64" x14ac:dyDescent="0.15">
      <c r="BH49" s="35" t="s">
        <v>108</v>
      </c>
      <c r="BI49" s="35" t="str">
        <f>IF(ISNUMBER(FIND("/R",BI48)),"R",Z27)</f>
        <v>R</v>
      </c>
      <c r="BJ49" s="35">
        <v>5</v>
      </c>
      <c r="BK49" s="35">
        <v>2</v>
      </c>
      <c r="BL49" s="35" t="s">
        <v>53</v>
      </c>
    </row>
    <row r="50" spans="60:64" x14ac:dyDescent="0.15">
      <c r="BH50" s="35" t="s">
        <v>109</v>
      </c>
      <c r="BI50" s="35" t="str">
        <f>IF(ISNUMBER(FIND("/R",BI49)),"R",AA27)</f>
        <v>AAI543/R</v>
      </c>
      <c r="BJ50" s="35">
        <v>5</v>
      </c>
      <c r="BK50" s="35">
        <v>3</v>
      </c>
      <c r="BL50" s="35" t="s">
        <v>16</v>
      </c>
    </row>
    <row r="51" spans="60:64" x14ac:dyDescent="0.15">
      <c r="BH51" s="35" t="s">
        <v>110</v>
      </c>
      <c r="BI51" s="35" t="str">
        <f>IF(ISNUMBER(FIND("/R",BI50)),"R",AB27)</f>
        <v>R</v>
      </c>
      <c r="BJ51" s="35">
        <v>5</v>
      </c>
      <c r="BK51" s="35">
        <v>4</v>
      </c>
      <c r="BL51" s="35" t="s">
        <v>53</v>
      </c>
    </row>
    <row r="52" spans="60:64" x14ac:dyDescent="0.15">
      <c r="BH52" s="35" t="s">
        <v>111</v>
      </c>
      <c r="BI52" s="35" t="str">
        <f>IF(ISNUMBER(FIND("/R",BI51)),"R",AC27)</f>
        <v>ADCV01</v>
      </c>
      <c r="BJ52" s="35">
        <v>5</v>
      </c>
      <c r="BK52" s="35">
        <v>5</v>
      </c>
      <c r="BL52" s="35" t="s">
        <v>23</v>
      </c>
    </row>
    <row r="53" spans="60:64" x14ac:dyDescent="0.15">
      <c r="BH53" s="35" t="s">
        <v>112</v>
      </c>
      <c r="BI53" s="35" t="str">
        <f>IF(ISNUMBER(FIND("/R",BI52)),"R",AD27)</f>
        <v>ADV151</v>
      </c>
      <c r="BJ53" s="35">
        <v>5</v>
      </c>
      <c r="BK53" s="35">
        <v>6</v>
      </c>
      <c r="BL53" s="35" t="s">
        <v>22</v>
      </c>
    </row>
    <row r="54" spans="60:64" x14ac:dyDescent="0.15">
      <c r="BH54" s="35" t="s">
        <v>113</v>
      </c>
      <c r="BI54" s="35" t="str">
        <f>IF(ISNUMBER(FIND("/R",BI53)),"R",AE27)</f>
        <v>ADV151/R</v>
      </c>
      <c r="BJ54" s="35">
        <v>5</v>
      </c>
      <c r="BK54" s="35">
        <v>7</v>
      </c>
      <c r="BL54" s="35" t="s">
        <v>17</v>
      </c>
    </row>
    <row r="55" spans="60:64" x14ac:dyDescent="0.15">
      <c r="BH55" s="35" t="s">
        <v>114</v>
      </c>
      <c r="BI55" s="35" t="str">
        <f>IF(ISNUMBER(FIND("/R",BI54)),"R",AF27)</f>
        <v>R</v>
      </c>
      <c r="BJ55" s="35">
        <v>5</v>
      </c>
      <c r="BK55" s="35">
        <v>8</v>
      </c>
      <c r="BL55" s="35" t="s">
        <v>53</v>
      </c>
    </row>
    <row r="56" spans="60:64" x14ac:dyDescent="0.15">
      <c r="BH56" s="35" t="s">
        <v>115</v>
      </c>
      <c r="BI56" s="35" t="str">
        <f>IF(ISNUMBER(FIND("/R",BI55)),"R",AQ7)</f>
        <v>AAI143/R</v>
      </c>
      <c r="BJ56" s="35">
        <v>6</v>
      </c>
      <c r="BK56" s="35">
        <v>1</v>
      </c>
      <c r="BL56" s="35" t="s">
        <v>15</v>
      </c>
    </row>
    <row r="57" spans="60:64" x14ac:dyDescent="0.15">
      <c r="BH57" s="35" t="s">
        <v>116</v>
      </c>
      <c r="BI57" s="35" t="str">
        <f>IF(ISNUMBER(FIND("/R",BI56)),"R",AR7)</f>
        <v>R</v>
      </c>
      <c r="BJ57" s="35">
        <v>6</v>
      </c>
      <c r="BK57" s="35">
        <v>2</v>
      </c>
      <c r="BL57" s="35" t="s">
        <v>53</v>
      </c>
    </row>
    <row r="58" spans="60:64" x14ac:dyDescent="0.15">
      <c r="BH58" s="35" t="s">
        <v>117</v>
      </c>
      <c r="BI58" s="35" t="str">
        <f>IF(ISNUMBER(FIND("/R",BI57)),"R",AS7)</f>
        <v>AAI143</v>
      </c>
      <c r="BJ58" s="35">
        <v>6</v>
      </c>
      <c r="BK58" s="35">
        <v>3</v>
      </c>
      <c r="BL58" s="35" t="s">
        <v>21</v>
      </c>
    </row>
    <row r="59" spans="60:64" x14ac:dyDescent="0.15">
      <c r="BH59" s="35" t="s">
        <v>118</v>
      </c>
      <c r="BI59" s="35" t="str">
        <f>IF(ISNUMBER(FIND("/R",BI58)),"R",AT7)</f>
        <v>ADV151</v>
      </c>
      <c r="BJ59" s="35">
        <v>6</v>
      </c>
      <c r="BK59" s="35">
        <v>4</v>
      </c>
      <c r="BL59" s="35" t="s">
        <v>22</v>
      </c>
    </row>
    <row r="60" spans="60:64" x14ac:dyDescent="0.15">
      <c r="BH60" s="35" t="s">
        <v>119</v>
      </c>
      <c r="BI60" s="35" t="str">
        <f>IF(ISNUMBER(FIND("/R",BI59)),"R",AU7)</f>
        <v>ADCV01</v>
      </c>
      <c r="BJ60" s="35">
        <v>6</v>
      </c>
      <c r="BK60" s="35">
        <v>5</v>
      </c>
      <c r="BL60" s="35" t="s">
        <v>23</v>
      </c>
    </row>
    <row r="61" spans="60:64" x14ac:dyDescent="0.15">
      <c r="BH61" s="35" t="s">
        <v>120</v>
      </c>
      <c r="BI61" s="35" t="str">
        <f>IF(ISNUMBER(FIND("/R",BI60)),"R",AV7)</f>
        <v>ADCV01</v>
      </c>
      <c r="BJ61" s="35">
        <v>6</v>
      </c>
      <c r="BK61" s="35">
        <v>6</v>
      </c>
      <c r="BL61" s="35" t="s">
        <v>23</v>
      </c>
    </row>
    <row r="62" spans="60:64" x14ac:dyDescent="0.15">
      <c r="BH62" s="35" t="s">
        <v>121</v>
      </c>
      <c r="BI62" s="35" t="str">
        <f>IF(ISNUMBER(FIND("/R",BI61)),"R",AW7)</f>
        <v>ADV551/R</v>
      </c>
      <c r="BJ62" s="35">
        <v>6</v>
      </c>
      <c r="BK62" s="35">
        <v>7</v>
      </c>
      <c r="BL62" s="35" t="s">
        <v>24</v>
      </c>
    </row>
    <row r="63" spans="60:64" x14ac:dyDescent="0.15">
      <c r="BH63" s="35" t="s">
        <v>122</v>
      </c>
      <c r="BI63" s="35" t="str">
        <f>IF(ISNUMBER(FIND("/R",BI62)),"R",AX7)</f>
        <v>R</v>
      </c>
      <c r="BJ63" s="35">
        <v>6</v>
      </c>
      <c r="BK63" s="35">
        <v>8</v>
      </c>
      <c r="BL63" s="35" t="s">
        <v>53</v>
      </c>
    </row>
    <row r="64" spans="60:64" x14ac:dyDescent="0.15">
      <c r="BH64" s="35" t="s">
        <v>123</v>
      </c>
      <c r="BI64" s="35" t="str">
        <f>IF(ISNUMBER(FIND("/R",BI63)),"R",AQ12)</f>
        <v>AAI143/R</v>
      </c>
      <c r="BJ64" s="35">
        <v>7</v>
      </c>
      <c r="BK64" s="35">
        <v>1</v>
      </c>
      <c r="BL64" s="35" t="s">
        <v>15</v>
      </c>
    </row>
    <row r="65" spans="60:64" x14ac:dyDescent="0.15">
      <c r="BH65" s="35" t="s">
        <v>124</v>
      </c>
      <c r="BI65" s="35" t="str">
        <f>IF(ISNUMBER(FIND("/R",BI64)),"R",AR12)</f>
        <v>R</v>
      </c>
      <c r="BJ65" s="35">
        <v>7</v>
      </c>
      <c r="BK65" s="35">
        <v>2</v>
      </c>
      <c r="BL65" s="35" t="s">
        <v>53</v>
      </c>
    </row>
    <row r="66" spans="60:64" x14ac:dyDescent="0.15">
      <c r="BH66" s="35" t="s">
        <v>125</v>
      </c>
      <c r="BI66" s="35" t="str">
        <f>IF(ISNUMBER(FIND("/R",BI65)),"R",AS12)</f>
        <v>AAI143</v>
      </c>
      <c r="BJ66" s="35">
        <v>7</v>
      </c>
      <c r="BK66" s="35">
        <v>3</v>
      </c>
      <c r="BL66" s="35" t="s">
        <v>21</v>
      </c>
    </row>
    <row r="67" spans="60:64" x14ac:dyDescent="0.15">
      <c r="BH67" s="35" t="s">
        <v>126</v>
      </c>
      <c r="BI67" s="35" t="str">
        <f>IF(ISNUMBER(FIND("/R",BI66)),"R",AT12)</f>
        <v>ALE111</v>
      </c>
      <c r="BJ67" s="35">
        <v>7</v>
      </c>
      <c r="BK67" s="35">
        <v>4</v>
      </c>
      <c r="BL67" s="35" t="s">
        <v>45</v>
      </c>
    </row>
    <row r="68" spans="60:64" x14ac:dyDescent="0.15">
      <c r="BH68" s="35" t="s">
        <v>127</v>
      </c>
      <c r="BI68" s="35" t="str">
        <f>IF(ISNUMBER(FIND("/R",BI67)),"R",AU12)</f>
        <v>ADCV01</v>
      </c>
      <c r="BJ68" s="35">
        <v>7</v>
      </c>
      <c r="BK68" s="35">
        <v>5</v>
      </c>
      <c r="BL68" s="35" t="s">
        <v>23</v>
      </c>
    </row>
    <row r="69" spans="60:64" x14ac:dyDescent="0.15">
      <c r="BH69" s="35" t="s">
        <v>128</v>
      </c>
      <c r="BI69" s="35" t="str">
        <f>IF(ISNUMBER(FIND("/R",BI68)),"R",AV12)</f>
        <v>ADCV01</v>
      </c>
      <c r="BJ69" s="35">
        <v>7</v>
      </c>
      <c r="BK69" s="35">
        <v>6</v>
      </c>
      <c r="BL69" s="35" t="s">
        <v>23</v>
      </c>
    </row>
    <row r="70" spans="60:64" x14ac:dyDescent="0.15">
      <c r="BH70" s="35" t="s">
        <v>129</v>
      </c>
      <c r="BI70" s="35" t="str">
        <f>IF(ISNUMBER(FIND("/R",BI69)),"R",AW12)</f>
        <v>ADV551/R</v>
      </c>
      <c r="BJ70" s="35">
        <v>7</v>
      </c>
      <c r="BK70" s="35">
        <v>7</v>
      </c>
      <c r="BL70" s="35" t="s">
        <v>24</v>
      </c>
    </row>
    <row r="71" spans="60:64" x14ac:dyDescent="0.15">
      <c r="BH71" s="35" t="s">
        <v>130</v>
      </c>
      <c r="BI71" s="35" t="str">
        <f>IF(ISNUMBER(FIND("/R",BI70)),"R",AX12)</f>
        <v>R</v>
      </c>
      <c r="BJ71" s="35">
        <v>7</v>
      </c>
      <c r="BK71" s="35">
        <v>8</v>
      </c>
      <c r="BL71" s="35" t="s">
        <v>53</v>
      </c>
    </row>
    <row r="72" spans="60:64" x14ac:dyDescent="0.15">
      <c r="BH72" s="35" t="s">
        <v>131</v>
      </c>
      <c r="BI72" s="35" t="str">
        <f>IF(ISNUMBER(FIND("/R",BI71)),"R",AQ17)</f>
        <v>AAI143/R</v>
      </c>
      <c r="BJ72" s="35">
        <v>8</v>
      </c>
      <c r="BK72" s="35">
        <v>1</v>
      </c>
      <c r="BL72" s="35" t="s">
        <v>15</v>
      </c>
    </row>
    <row r="73" spans="60:64" x14ac:dyDescent="0.15">
      <c r="BH73" s="35" t="s">
        <v>132</v>
      </c>
      <c r="BI73" s="35" t="str">
        <f>IF(ISNUMBER(FIND("/R",BI72)),"R",AR17)</f>
        <v>R</v>
      </c>
      <c r="BJ73" s="35">
        <v>8</v>
      </c>
      <c r="BK73" s="35">
        <v>2</v>
      </c>
      <c r="BL73" s="35" t="s">
        <v>53</v>
      </c>
    </row>
    <row r="74" spans="60:64" x14ac:dyDescent="0.15">
      <c r="BH74" s="35" t="s">
        <v>133</v>
      </c>
      <c r="BI74" s="35" t="str">
        <f>IF(ISNUMBER(FIND("/R",BI73)),"R",AS17)</f>
        <v>AAI143</v>
      </c>
      <c r="BJ74" s="35">
        <v>8</v>
      </c>
      <c r="BK74" s="35">
        <v>3</v>
      </c>
      <c r="BL74" s="35" t="s">
        <v>21</v>
      </c>
    </row>
    <row r="75" spans="60:64" x14ac:dyDescent="0.15">
      <c r="BH75" s="35" t="s">
        <v>134</v>
      </c>
      <c r="BI75" s="35" t="str">
        <f>IF(ISNUMBER(FIND("/R",BI74)),"R",AT17)</f>
        <v>AAI143</v>
      </c>
      <c r="BJ75" s="35">
        <v>8</v>
      </c>
      <c r="BK75" s="35">
        <v>4</v>
      </c>
      <c r="BL75" s="35" t="s">
        <v>21</v>
      </c>
    </row>
    <row r="76" spans="60:64" x14ac:dyDescent="0.15">
      <c r="BH76" s="35" t="s">
        <v>135</v>
      </c>
      <c r="BI76" s="35" t="str">
        <f>IF(ISNUMBER(FIND("/R",BI75)),"R",AU17)</f>
        <v>ADCV01</v>
      </c>
      <c r="BJ76" s="35">
        <v>8</v>
      </c>
      <c r="BK76" s="35">
        <v>5</v>
      </c>
      <c r="BL76" s="35" t="s">
        <v>23</v>
      </c>
    </row>
    <row r="77" spans="60:64" x14ac:dyDescent="0.15">
      <c r="BH77" s="35" t="s">
        <v>136</v>
      </c>
      <c r="BI77" s="35" t="str">
        <f>IF(ISNUMBER(FIND("/R",BI76)),"R",AV17)</f>
        <v>ADCV01</v>
      </c>
      <c r="BJ77" s="35">
        <v>8</v>
      </c>
      <c r="BK77" s="35">
        <v>6</v>
      </c>
      <c r="BL77" s="35" t="s">
        <v>23</v>
      </c>
    </row>
    <row r="78" spans="60:64" x14ac:dyDescent="0.15">
      <c r="BH78" s="35" t="s">
        <v>137</v>
      </c>
      <c r="BI78" s="35" t="str">
        <f>IF(ISNUMBER(FIND("/R",BI77)),"R",AW17)</f>
        <v>ADV551/R</v>
      </c>
      <c r="BJ78" s="35">
        <v>8</v>
      </c>
      <c r="BK78" s="35">
        <v>7</v>
      </c>
      <c r="BL78" s="35" t="s">
        <v>24</v>
      </c>
    </row>
    <row r="79" spans="60:64" x14ac:dyDescent="0.15">
      <c r="BH79" s="35" t="s">
        <v>138</v>
      </c>
      <c r="BI79" s="35" t="str">
        <f>IF(ISNUMBER(FIND("/R",BI78)),"R",AX17)</f>
        <v>R</v>
      </c>
      <c r="BJ79" s="35">
        <v>8</v>
      </c>
      <c r="BK79" s="35">
        <v>8</v>
      </c>
      <c r="BL79" s="35" t="s">
        <v>53</v>
      </c>
    </row>
    <row r="80" spans="60:64" x14ac:dyDescent="0.15">
      <c r="BH80" s="35" t="s">
        <v>139</v>
      </c>
      <c r="BI80" s="35" t="str">
        <f>IF(ISNUMBER(FIND("/R",BI79)),"R",AQ22)</f>
        <v>AAI143</v>
      </c>
      <c r="BJ80" s="35">
        <v>9</v>
      </c>
      <c r="BK80" s="35">
        <v>1</v>
      </c>
      <c r="BL80" s="35" t="s">
        <v>21</v>
      </c>
    </row>
    <row r="81" spans="60:64" x14ac:dyDescent="0.15">
      <c r="BH81" s="35" t="s">
        <v>140</v>
      </c>
      <c r="BI81" s="35" t="str">
        <f>IF(ISNUMBER(FIND("/R",BI80)),"R",AR22)</f>
        <v>AAI143</v>
      </c>
      <c r="BJ81" s="35">
        <v>9</v>
      </c>
      <c r="BK81" s="35">
        <v>2</v>
      </c>
      <c r="BL81" s="35" t="s">
        <v>21</v>
      </c>
    </row>
    <row r="82" spans="60:64" x14ac:dyDescent="0.15">
      <c r="BH82" s="35" t="s">
        <v>141</v>
      </c>
      <c r="BI82" s="35" t="str">
        <f>IF(ISNUMBER(FIND("/R",BI81)),"R",AS22)</f>
        <v>AAI143</v>
      </c>
      <c r="BJ82" s="35">
        <v>9</v>
      </c>
      <c r="BK82" s="35">
        <v>3</v>
      </c>
      <c r="BL82" s="35" t="s">
        <v>21</v>
      </c>
    </row>
    <row r="83" spans="60:64" x14ac:dyDescent="0.15">
      <c r="BH83" s="35" t="s">
        <v>142</v>
      </c>
      <c r="BI83" s="35" t="str">
        <f>IF(ISNUMBER(FIND("/R",BI82)),"R",AT22)</f>
        <v>AAI143</v>
      </c>
      <c r="BJ83" s="35">
        <v>9</v>
      </c>
      <c r="BK83" s="35">
        <v>4</v>
      </c>
      <c r="BL83" s="35" t="s">
        <v>21</v>
      </c>
    </row>
    <row r="84" spans="60:64" x14ac:dyDescent="0.15">
      <c r="BH84" s="35" t="s">
        <v>143</v>
      </c>
      <c r="BI84" s="35" t="str">
        <f>IF(ISNUMBER(FIND("/R",BI83)),"R",AU22)</f>
        <v>ADCV01</v>
      </c>
      <c r="BJ84" s="35">
        <v>9</v>
      </c>
      <c r="BK84" s="35">
        <v>5</v>
      </c>
      <c r="BL84" s="35" t="s">
        <v>23</v>
      </c>
    </row>
    <row r="85" spans="60:64" x14ac:dyDescent="0.15">
      <c r="BH85" s="35" t="s">
        <v>144</v>
      </c>
      <c r="BI85" s="35" t="str">
        <f>IF(ISNUMBER(FIND("/R",BI84)),"R",AV22)</f>
        <v>ADCV01</v>
      </c>
      <c r="BJ85" s="35">
        <v>9</v>
      </c>
      <c r="BK85" s="35">
        <v>6</v>
      </c>
      <c r="BL85" s="35" t="s">
        <v>23</v>
      </c>
    </row>
    <row r="86" spans="60:64" x14ac:dyDescent="0.15">
      <c r="BH86" s="35" t="s">
        <v>145</v>
      </c>
      <c r="BI86" s="35" t="str">
        <f>IF(ISNUMBER(FIND("/R",BI85)),"R",AW22)</f>
        <v>ADCV01</v>
      </c>
      <c r="BJ86" s="35">
        <v>9</v>
      </c>
      <c r="BK86" s="35">
        <v>7</v>
      </c>
      <c r="BL86" s="35" t="s">
        <v>24</v>
      </c>
    </row>
    <row r="87" spans="60:64" x14ac:dyDescent="0.15">
      <c r="BH87" s="35" t="s">
        <v>146</v>
      </c>
      <c r="BI87" s="35" t="str">
        <f>IF(ISNUMBER(FIND("/R",BI86)),"R",AX22)</f>
        <v>ADV551</v>
      </c>
      <c r="BJ87" s="35">
        <v>9</v>
      </c>
      <c r="BK87" s="35">
        <v>8</v>
      </c>
      <c r="BL87" s="35" t="s">
        <v>53</v>
      </c>
    </row>
    <row r="88" spans="60:64" x14ac:dyDescent="0.15">
      <c r="BH88" s="35" t="s">
        <v>147</v>
      </c>
      <c r="BI88" s="35" t="str">
        <f>IF(ISNUMBER(FIND("/R",BI87)),"R",AQ27)</f>
        <v>AAI143</v>
      </c>
      <c r="BJ88" s="35">
        <v>10</v>
      </c>
      <c r="BK88" s="35">
        <v>1</v>
      </c>
      <c r="BL88" s="35" t="s">
        <v>21</v>
      </c>
    </row>
    <row r="89" spans="60:64" x14ac:dyDescent="0.15">
      <c r="BH89" s="35" t="s">
        <v>148</v>
      </c>
      <c r="BI89" s="35" t="str">
        <f>IF(ISNUMBER(FIND("/R",BI88)),"R",AR27)</f>
        <v>AAI143</v>
      </c>
      <c r="BJ89" s="35">
        <v>10</v>
      </c>
      <c r="BK89" s="35">
        <v>2</v>
      </c>
      <c r="BL89" s="35" t="s">
        <v>21</v>
      </c>
    </row>
    <row r="90" spans="60:64" x14ac:dyDescent="0.15">
      <c r="BH90" s="35" t="s">
        <v>149</v>
      </c>
      <c r="BI90" s="35" t="str">
        <f>IF(ISNUMBER(FIND("/R",BI89)),"R",AS27)</f>
        <v>AAI143</v>
      </c>
      <c r="BJ90" s="35">
        <v>10</v>
      </c>
      <c r="BK90" s="35">
        <v>3</v>
      </c>
      <c r="BL90" s="35" t="s">
        <v>21</v>
      </c>
    </row>
    <row r="91" spans="60:64" x14ac:dyDescent="0.15">
      <c r="BH91" s="35" t="s">
        <v>150</v>
      </c>
      <c r="BI91" s="35" t="str">
        <f>IF(ISNUMBER(FIND("/R",BI90)),"R",AT27)</f>
        <v>AAI143</v>
      </c>
      <c r="BJ91" s="35">
        <v>10</v>
      </c>
      <c r="BK91" s="35">
        <v>4</v>
      </c>
      <c r="BL91" s="35" t="s">
        <v>21</v>
      </c>
    </row>
    <row r="92" spans="60:64" x14ac:dyDescent="0.15">
      <c r="BH92" s="35" t="s">
        <v>151</v>
      </c>
      <c r="BI92" s="35" t="str">
        <f>IF(ISNUMBER(FIND("/R",BI91)),"R",AU27)</f>
        <v>ADCV01</v>
      </c>
      <c r="BJ92" s="35">
        <v>10</v>
      </c>
      <c r="BK92" s="35">
        <v>5</v>
      </c>
      <c r="BL92" s="35" t="s">
        <v>45</v>
      </c>
    </row>
    <row r="93" spans="60:64" x14ac:dyDescent="0.15">
      <c r="BH93" s="35" t="s">
        <v>152</v>
      </c>
      <c r="BI93" s="35" t="str">
        <f>IF(ISNUMBER(FIND("/R",BI92)),"R",AV27)</f>
        <v>ADCV01</v>
      </c>
      <c r="BJ93" s="35">
        <v>10</v>
      </c>
      <c r="BK93" s="35">
        <v>6</v>
      </c>
      <c r="BL93" s="35" t="s">
        <v>23</v>
      </c>
    </row>
    <row r="94" spans="60:64" x14ac:dyDescent="0.15">
      <c r="BH94" s="35" t="s">
        <v>153</v>
      </c>
      <c r="BI94" s="35" t="str">
        <f>IF(ISNUMBER(FIND("/R",BI93)),"R",AW27)</f>
        <v>ADCV01</v>
      </c>
      <c r="BJ94" s="35">
        <v>10</v>
      </c>
      <c r="BK94" s="35">
        <v>7</v>
      </c>
      <c r="BL94" s="35" t="s">
        <v>23</v>
      </c>
    </row>
    <row r="95" spans="60:64" x14ac:dyDescent="0.15">
      <c r="BH95" s="35" t="s">
        <v>154</v>
      </c>
      <c r="BI95" s="35" t="str">
        <f>IF(ISNUMBER(FIND("/R",BI94)),"R",AX27)</f>
        <v>ADV551</v>
      </c>
      <c r="BJ95" s="35">
        <v>10</v>
      </c>
      <c r="BK95" s="35">
        <v>8</v>
      </c>
      <c r="BL95" s="35" t="s">
        <v>62</v>
      </c>
    </row>
  </sheetData>
  <mergeCells count="135"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zoomScale="85" zoomScaleNormal="85" workbookViewId="0">
      <selection activeCell="O244" sqref="O244"/>
    </sheetView>
  </sheetViews>
  <sheetFormatPr defaultRowHeight="13.5" x14ac:dyDescent="0.15"/>
  <cols>
    <col min="1" max="1" width="8.125" style="35" customWidth="1"/>
    <col min="2" max="2" width="3" style="164" bestFit="1" customWidth="1"/>
    <col min="3" max="10" width="12.5" style="164" customWidth="1"/>
    <col min="11" max="12" width="3.5" style="35" customWidth="1"/>
    <col min="13" max="13" width="8.125" style="164" customWidth="1"/>
    <col min="14" max="14" width="3" style="164" bestFit="1" customWidth="1"/>
    <col min="15" max="22" width="12.5" style="164" customWidth="1"/>
    <col min="23" max="24" width="3.5" style="35" customWidth="1"/>
    <col min="25" max="25" width="19.625" style="164" bestFit="1" customWidth="1"/>
    <col min="26" max="26" width="11.375" style="164" bestFit="1" customWidth="1"/>
    <col min="27" max="38" width="9" style="35" customWidth="1"/>
    <col min="39" max="16384" width="9" style="35"/>
  </cols>
  <sheetData>
    <row r="1" spans="1:23" s="35" customFormat="1" ht="14.25" customHeight="1" thickBot="1" x14ac:dyDescent="0.25">
      <c r="A1" s="66" t="str">
        <f>卡件布置图!BI4</f>
        <v>FCS0303</v>
      </c>
      <c r="B1" s="24"/>
      <c r="C1" s="334" t="str">
        <f>A1&amp;" Node 1"</f>
        <v>FCS0303 Node 1</v>
      </c>
      <c r="D1" s="335"/>
      <c r="E1" s="335"/>
      <c r="F1" s="335"/>
      <c r="G1" s="335"/>
      <c r="H1" s="335"/>
      <c r="I1" s="335"/>
      <c r="J1" s="336"/>
      <c r="K1" s="127"/>
      <c r="M1" s="66"/>
      <c r="N1" s="24"/>
      <c r="O1" s="334" t="str">
        <f>A1&amp;" Node 6"</f>
        <v>FCS0303 Node 6</v>
      </c>
      <c r="P1" s="335"/>
      <c r="Q1" s="335"/>
      <c r="R1" s="335"/>
      <c r="S1" s="335"/>
      <c r="T1" s="335"/>
      <c r="U1" s="335"/>
      <c r="V1" s="336"/>
      <c r="W1" s="127"/>
    </row>
    <row r="2" spans="1:23" s="35" customFormat="1" ht="13.5" customHeight="1" x14ac:dyDescent="0.15">
      <c r="A2" s="66"/>
      <c r="B2" s="337" t="s">
        <v>155</v>
      </c>
      <c r="C2" s="25" t="s">
        <v>156</v>
      </c>
      <c r="D2" s="26" t="s">
        <v>157</v>
      </c>
      <c r="E2" s="26" t="s">
        <v>158</v>
      </c>
      <c r="F2" s="26" t="s">
        <v>159</v>
      </c>
      <c r="G2" s="27" t="s">
        <v>160</v>
      </c>
      <c r="H2" s="27" t="s">
        <v>161</v>
      </c>
      <c r="I2" s="27"/>
      <c r="J2" s="122"/>
      <c r="K2" s="127"/>
      <c r="M2" s="66"/>
      <c r="N2" s="337" t="s">
        <v>155</v>
      </c>
      <c r="O2" s="28" t="s">
        <v>156</v>
      </c>
      <c r="P2" s="26" t="s">
        <v>157</v>
      </c>
      <c r="Q2" s="26" t="s">
        <v>158</v>
      </c>
      <c r="R2" s="26" t="s">
        <v>159</v>
      </c>
      <c r="S2" s="27" t="s">
        <v>160</v>
      </c>
      <c r="T2" s="27" t="s">
        <v>161</v>
      </c>
      <c r="U2" s="29" t="s">
        <v>162</v>
      </c>
      <c r="V2" s="30" t="s">
        <v>163</v>
      </c>
      <c r="W2" s="127"/>
    </row>
    <row r="3" spans="1:23" s="35" customFormat="1" x14ac:dyDescent="0.2">
      <c r="A3" s="66"/>
      <c r="B3" s="338"/>
      <c r="C3" s="167" t="s">
        <v>164</v>
      </c>
      <c r="D3" s="168" t="s">
        <v>164</v>
      </c>
      <c r="E3" s="185" t="s">
        <v>165</v>
      </c>
      <c r="F3" s="185" t="s">
        <v>165</v>
      </c>
      <c r="G3" s="196" t="s">
        <v>166</v>
      </c>
      <c r="H3" s="196" t="s">
        <v>166</v>
      </c>
      <c r="I3" s="32"/>
      <c r="J3" s="123"/>
      <c r="K3" s="127"/>
      <c r="M3" s="66"/>
      <c r="N3" s="338"/>
      <c r="O3" s="167" t="s">
        <v>164</v>
      </c>
      <c r="P3" s="168" t="s">
        <v>164</v>
      </c>
      <c r="Q3" s="269" t="s">
        <v>164</v>
      </c>
      <c r="R3" s="231" t="s">
        <v>166</v>
      </c>
      <c r="S3" s="225" t="s">
        <v>23</v>
      </c>
      <c r="T3" s="225" t="s">
        <v>23</v>
      </c>
      <c r="U3" s="281" t="s">
        <v>167</v>
      </c>
      <c r="V3" s="281" t="s">
        <v>167</v>
      </c>
      <c r="W3" s="127"/>
    </row>
    <row r="4" spans="1:23" s="35" customFormat="1" ht="14.25" customHeight="1" thickBot="1" x14ac:dyDescent="0.2">
      <c r="A4" s="66"/>
      <c r="B4" s="338"/>
      <c r="C4" s="169">
        <v>16</v>
      </c>
      <c r="D4" s="170"/>
      <c r="E4" s="186">
        <v>16</v>
      </c>
      <c r="F4" s="186"/>
      <c r="G4" s="197">
        <v>32</v>
      </c>
      <c r="H4" s="197"/>
      <c r="I4" s="31"/>
      <c r="J4" s="124"/>
      <c r="K4" s="127"/>
      <c r="M4" s="66"/>
      <c r="N4" s="338"/>
      <c r="O4" s="169">
        <v>16</v>
      </c>
      <c r="P4" s="170"/>
      <c r="Q4" s="270">
        <v>16</v>
      </c>
      <c r="R4" s="232">
        <v>32</v>
      </c>
      <c r="S4" s="226"/>
      <c r="T4" s="226"/>
      <c r="U4" s="282">
        <v>32</v>
      </c>
      <c r="V4" s="282"/>
      <c r="W4" s="127"/>
    </row>
    <row r="5" spans="1:23" s="35" customFormat="1" ht="15" customHeight="1" thickBot="1" x14ac:dyDescent="0.2">
      <c r="A5" s="66"/>
      <c r="B5" s="338"/>
      <c r="C5" s="171"/>
      <c r="D5" s="172" t="s">
        <v>53</v>
      </c>
      <c r="E5" s="187"/>
      <c r="F5" s="172" t="s">
        <v>53</v>
      </c>
      <c r="G5" s="198"/>
      <c r="H5" s="199" t="s">
        <v>53</v>
      </c>
      <c r="I5" s="31"/>
      <c r="J5" s="124"/>
      <c r="K5" s="127"/>
      <c r="M5" s="66"/>
      <c r="N5" s="338"/>
      <c r="O5" s="171"/>
      <c r="P5" s="172" t="s">
        <v>53</v>
      </c>
      <c r="Q5" s="271"/>
      <c r="R5" s="233"/>
      <c r="S5" s="225"/>
      <c r="T5" s="225"/>
      <c r="U5" s="283"/>
      <c r="V5" s="284"/>
      <c r="W5" s="127"/>
    </row>
    <row r="6" spans="1:23" s="35" customFormat="1" ht="14.25" customHeight="1" thickBot="1" x14ac:dyDescent="0.2">
      <c r="A6" s="66"/>
      <c r="B6" s="339"/>
      <c r="C6" s="173"/>
      <c r="D6" s="174"/>
      <c r="E6" s="188"/>
      <c r="F6" s="188"/>
      <c r="G6" s="200"/>
      <c r="H6" s="200"/>
      <c r="I6" s="31"/>
      <c r="J6" s="124"/>
      <c r="K6" s="127"/>
      <c r="M6" s="66"/>
      <c r="N6" s="339"/>
      <c r="O6" s="173"/>
      <c r="P6" s="174"/>
      <c r="Q6" s="272"/>
      <c r="R6" s="234"/>
      <c r="S6" s="227"/>
      <c r="T6" s="227"/>
      <c r="U6" s="285"/>
      <c r="V6" s="285"/>
      <c r="W6" s="127"/>
    </row>
    <row r="7" spans="1:23" s="35" customFormat="1" ht="13.5" customHeight="1" x14ac:dyDescent="0.2">
      <c r="A7" s="331" t="s">
        <v>168</v>
      </c>
      <c r="B7" s="13">
        <v>1</v>
      </c>
      <c r="C7" s="175" t="s">
        <v>169</v>
      </c>
      <c r="D7" s="176"/>
      <c r="E7" s="189" t="s">
        <v>169</v>
      </c>
      <c r="F7" s="190"/>
      <c r="G7" s="201" t="s">
        <v>169</v>
      </c>
      <c r="H7" s="202"/>
      <c r="I7" s="23"/>
      <c r="J7" s="125"/>
      <c r="K7" s="127"/>
      <c r="M7" s="331" t="s">
        <v>170</v>
      </c>
      <c r="N7" s="13">
        <v>1</v>
      </c>
      <c r="O7" s="208" t="s">
        <v>169</v>
      </c>
      <c r="P7" s="209"/>
      <c r="Q7" s="273" t="s">
        <v>169</v>
      </c>
      <c r="R7" s="239" t="s">
        <v>169</v>
      </c>
      <c r="S7" s="228"/>
      <c r="T7" s="277"/>
      <c r="U7" s="286" t="s">
        <v>169</v>
      </c>
      <c r="V7" s="287"/>
      <c r="W7" s="127"/>
    </row>
    <row r="8" spans="1:23" s="35" customFormat="1" ht="13.5" customHeight="1" x14ac:dyDescent="0.2">
      <c r="A8" s="313"/>
      <c r="B8" s="13">
        <v>2</v>
      </c>
      <c r="C8" s="177" t="s">
        <v>169</v>
      </c>
      <c r="D8" s="178"/>
      <c r="E8" s="191" t="s">
        <v>169</v>
      </c>
      <c r="F8" s="192"/>
      <c r="G8" s="203" t="s">
        <v>169</v>
      </c>
      <c r="H8" s="204"/>
      <c r="I8" s="33"/>
      <c r="J8" s="124"/>
      <c r="K8" s="127"/>
      <c r="M8" s="313"/>
      <c r="N8" s="13">
        <v>2</v>
      </c>
      <c r="O8" s="210" t="s">
        <v>169</v>
      </c>
      <c r="P8" s="267"/>
      <c r="Q8" s="274" t="s">
        <v>169</v>
      </c>
      <c r="R8" s="240" t="s">
        <v>169</v>
      </c>
      <c r="S8" s="275"/>
      <c r="T8" s="278"/>
      <c r="U8" s="288" t="s">
        <v>169</v>
      </c>
      <c r="V8" s="289"/>
      <c r="W8" s="127"/>
    </row>
    <row r="9" spans="1:23" s="35" customFormat="1" ht="13.5" customHeight="1" x14ac:dyDescent="0.2">
      <c r="A9" s="313"/>
      <c r="B9" s="13">
        <v>3</v>
      </c>
      <c r="C9" s="177" t="s">
        <v>169</v>
      </c>
      <c r="D9" s="178"/>
      <c r="E9" s="191" t="s">
        <v>169</v>
      </c>
      <c r="F9" s="192"/>
      <c r="G9" s="203" t="s">
        <v>169</v>
      </c>
      <c r="H9" s="204"/>
      <c r="I9" s="33"/>
      <c r="J9" s="124"/>
      <c r="K9" s="127"/>
      <c r="M9" s="313"/>
      <c r="N9" s="13">
        <v>3</v>
      </c>
      <c r="O9" s="210" t="s">
        <v>169</v>
      </c>
      <c r="P9" s="267"/>
      <c r="Q9" s="274" t="s">
        <v>169</v>
      </c>
      <c r="R9" s="240" t="s">
        <v>169</v>
      </c>
      <c r="S9" s="275"/>
      <c r="T9" s="278"/>
      <c r="U9" s="288" t="s">
        <v>169</v>
      </c>
      <c r="V9" s="289"/>
      <c r="W9" s="127"/>
    </row>
    <row r="10" spans="1:23" s="35" customFormat="1" ht="13.5" customHeight="1" x14ac:dyDescent="0.2">
      <c r="A10" s="313"/>
      <c r="B10" s="13">
        <v>4</v>
      </c>
      <c r="C10" s="177" t="s">
        <v>169</v>
      </c>
      <c r="D10" s="178"/>
      <c r="E10" s="191" t="s">
        <v>169</v>
      </c>
      <c r="F10" s="192"/>
      <c r="G10" s="203" t="s">
        <v>169</v>
      </c>
      <c r="H10" s="204"/>
      <c r="I10" s="33"/>
      <c r="J10" s="124"/>
      <c r="K10" s="127"/>
      <c r="M10" s="313"/>
      <c r="N10" s="13">
        <v>4</v>
      </c>
      <c r="O10" s="210" t="s">
        <v>169</v>
      </c>
      <c r="P10" s="267"/>
      <c r="Q10" s="274" t="s">
        <v>169</v>
      </c>
      <c r="R10" s="240" t="s">
        <v>169</v>
      </c>
      <c r="S10" s="275"/>
      <c r="T10" s="278"/>
      <c r="U10" s="288" t="s">
        <v>169</v>
      </c>
      <c r="V10" s="289"/>
      <c r="W10" s="127"/>
    </row>
    <row r="11" spans="1:23" s="35" customFormat="1" ht="13.5" customHeight="1" x14ac:dyDescent="0.2">
      <c r="A11" s="313"/>
      <c r="B11" s="13">
        <v>5</v>
      </c>
      <c r="C11" s="177" t="s">
        <v>169</v>
      </c>
      <c r="D11" s="178"/>
      <c r="E11" s="191" t="s">
        <v>169</v>
      </c>
      <c r="F11" s="192"/>
      <c r="G11" s="203" t="s">
        <v>169</v>
      </c>
      <c r="H11" s="204"/>
      <c r="I11" s="33"/>
      <c r="J11" s="124"/>
      <c r="K11" s="127"/>
      <c r="M11" s="313"/>
      <c r="N11" s="13">
        <v>5</v>
      </c>
      <c r="O11" s="210" t="s">
        <v>169</v>
      </c>
      <c r="P11" s="267"/>
      <c r="Q11" s="274" t="s">
        <v>169</v>
      </c>
      <c r="R11" s="240" t="s">
        <v>169</v>
      </c>
      <c r="S11" s="275"/>
      <c r="T11" s="278"/>
      <c r="U11" s="288" t="s">
        <v>169</v>
      </c>
      <c r="V11" s="289"/>
      <c r="W11" s="127"/>
    </row>
    <row r="12" spans="1:23" s="35" customFormat="1" ht="13.5" customHeight="1" x14ac:dyDescent="0.2">
      <c r="A12" s="313"/>
      <c r="B12" s="13">
        <v>6</v>
      </c>
      <c r="C12" s="177" t="s">
        <v>169</v>
      </c>
      <c r="D12" s="178"/>
      <c r="E12" s="191" t="s">
        <v>169</v>
      </c>
      <c r="F12" s="192"/>
      <c r="G12" s="203" t="s">
        <v>169</v>
      </c>
      <c r="H12" s="204"/>
      <c r="I12" s="33"/>
      <c r="J12" s="124"/>
      <c r="K12" s="127"/>
      <c r="M12" s="313"/>
      <c r="N12" s="13">
        <v>6</v>
      </c>
      <c r="O12" s="210" t="s">
        <v>169</v>
      </c>
      <c r="P12" s="267"/>
      <c r="Q12" s="274" t="s">
        <v>169</v>
      </c>
      <c r="R12" s="240" t="s">
        <v>169</v>
      </c>
      <c r="S12" s="275"/>
      <c r="T12" s="278"/>
      <c r="U12" s="288" t="s">
        <v>169</v>
      </c>
      <c r="V12" s="289"/>
      <c r="W12" s="127"/>
    </row>
    <row r="13" spans="1:23" s="35" customFormat="1" ht="13.5" customHeight="1" x14ac:dyDescent="0.2">
      <c r="A13" s="313"/>
      <c r="B13" s="13">
        <v>7</v>
      </c>
      <c r="C13" s="177" t="s">
        <v>169</v>
      </c>
      <c r="D13" s="178"/>
      <c r="E13" s="191" t="s">
        <v>169</v>
      </c>
      <c r="F13" s="192"/>
      <c r="G13" s="203" t="s">
        <v>169</v>
      </c>
      <c r="H13" s="204"/>
      <c r="I13" s="33"/>
      <c r="J13" s="124"/>
      <c r="K13" s="127"/>
      <c r="M13" s="313"/>
      <c r="N13" s="13">
        <v>7</v>
      </c>
      <c r="O13" s="210" t="s">
        <v>169</v>
      </c>
      <c r="P13" s="267"/>
      <c r="Q13" s="274" t="s">
        <v>169</v>
      </c>
      <c r="R13" s="240" t="s">
        <v>169</v>
      </c>
      <c r="S13" s="275"/>
      <c r="T13" s="278"/>
      <c r="U13" s="288" t="s">
        <v>169</v>
      </c>
      <c r="V13" s="289"/>
      <c r="W13" s="127"/>
    </row>
    <row r="14" spans="1:23" s="35" customFormat="1" ht="13.5" customHeight="1" x14ac:dyDescent="0.2">
      <c r="A14" s="313"/>
      <c r="B14" s="13">
        <v>8</v>
      </c>
      <c r="C14" s="177" t="s">
        <v>169</v>
      </c>
      <c r="D14" s="178"/>
      <c r="E14" s="191" t="s">
        <v>169</v>
      </c>
      <c r="F14" s="192"/>
      <c r="G14" s="203" t="s">
        <v>169</v>
      </c>
      <c r="H14" s="204"/>
      <c r="I14" s="33"/>
      <c r="J14" s="124"/>
      <c r="K14" s="127"/>
      <c r="M14" s="313"/>
      <c r="N14" s="13">
        <v>8</v>
      </c>
      <c r="O14" s="210" t="s">
        <v>169</v>
      </c>
      <c r="P14" s="267"/>
      <c r="Q14" s="274" t="s">
        <v>169</v>
      </c>
      <c r="R14" s="240" t="s">
        <v>169</v>
      </c>
      <c r="S14" s="275"/>
      <c r="T14" s="278"/>
      <c r="U14" s="288" t="s">
        <v>169</v>
      </c>
      <c r="V14" s="289"/>
      <c r="W14" s="127"/>
    </row>
    <row r="15" spans="1:23" s="35" customFormat="1" ht="13.5" customHeight="1" x14ac:dyDescent="0.2">
      <c r="A15" s="313"/>
      <c r="B15" s="13">
        <v>9</v>
      </c>
      <c r="C15" s="177" t="s">
        <v>169</v>
      </c>
      <c r="D15" s="178"/>
      <c r="E15" s="191" t="s">
        <v>169</v>
      </c>
      <c r="F15" s="192"/>
      <c r="G15" s="203" t="s">
        <v>169</v>
      </c>
      <c r="H15" s="204"/>
      <c r="I15" s="33"/>
      <c r="J15" s="124"/>
      <c r="K15" s="127"/>
      <c r="M15" s="313"/>
      <c r="N15" s="13">
        <v>9</v>
      </c>
      <c r="O15" s="210" t="s">
        <v>169</v>
      </c>
      <c r="P15" s="267"/>
      <c r="Q15" s="274" t="s">
        <v>169</v>
      </c>
      <c r="R15" s="240" t="s">
        <v>169</v>
      </c>
      <c r="S15" s="275"/>
      <c r="T15" s="278"/>
      <c r="U15" s="288" t="s">
        <v>169</v>
      </c>
      <c r="V15" s="289"/>
      <c r="W15" s="127"/>
    </row>
    <row r="16" spans="1:23" s="35" customFormat="1" ht="13.5" customHeight="1" x14ac:dyDescent="0.2">
      <c r="A16" s="313"/>
      <c r="B16" s="13">
        <v>10</v>
      </c>
      <c r="C16" s="177" t="s">
        <v>169</v>
      </c>
      <c r="D16" s="178"/>
      <c r="E16" s="191" t="s">
        <v>169</v>
      </c>
      <c r="F16" s="192"/>
      <c r="G16" s="203" t="s">
        <v>169</v>
      </c>
      <c r="H16" s="204"/>
      <c r="I16" s="33"/>
      <c r="J16" s="124"/>
      <c r="K16" s="127"/>
      <c r="M16" s="313"/>
      <c r="N16" s="13">
        <v>10</v>
      </c>
      <c r="O16" s="210" t="s">
        <v>169</v>
      </c>
      <c r="P16" s="267"/>
      <c r="Q16" s="274" t="s">
        <v>169</v>
      </c>
      <c r="R16" s="240" t="s">
        <v>169</v>
      </c>
      <c r="S16" s="275"/>
      <c r="T16" s="278"/>
      <c r="U16" s="288" t="s">
        <v>169</v>
      </c>
      <c r="V16" s="289"/>
      <c r="W16" s="127"/>
    </row>
    <row r="17" spans="1:23" s="35" customFormat="1" ht="13.5" customHeight="1" x14ac:dyDescent="0.2">
      <c r="A17" s="313"/>
      <c r="B17" s="13">
        <v>11</v>
      </c>
      <c r="C17" s="177" t="s">
        <v>169</v>
      </c>
      <c r="D17" s="178"/>
      <c r="E17" s="191" t="s">
        <v>169</v>
      </c>
      <c r="F17" s="192"/>
      <c r="G17" s="203" t="s">
        <v>169</v>
      </c>
      <c r="H17" s="204"/>
      <c r="I17" s="33"/>
      <c r="J17" s="124"/>
      <c r="K17" s="127"/>
      <c r="M17" s="313"/>
      <c r="N17" s="13">
        <v>11</v>
      </c>
      <c r="O17" s="210" t="s">
        <v>169</v>
      </c>
      <c r="P17" s="267"/>
      <c r="Q17" s="274" t="s">
        <v>169</v>
      </c>
      <c r="R17" s="240" t="s">
        <v>169</v>
      </c>
      <c r="S17" s="275"/>
      <c r="T17" s="278"/>
      <c r="U17" s="288" t="s">
        <v>169</v>
      </c>
      <c r="V17" s="289"/>
      <c r="W17" s="127"/>
    </row>
    <row r="18" spans="1:23" s="35" customFormat="1" ht="13.5" customHeight="1" x14ac:dyDescent="0.2">
      <c r="A18" s="313"/>
      <c r="B18" s="13">
        <v>12</v>
      </c>
      <c r="C18" s="177" t="s">
        <v>169</v>
      </c>
      <c r="D18" s="178"/>
      <c r="E18" s="191" t="s">
        <v>169</v>
      </c>
      <c r="F18" s="192"/>
      <c r="G18" s="203" t="s">
        <v>169</v>
      </c>
      <c r="H18" s="204"/>
      <c r="I18" s="33"/>
      <c r="J18" s="124"/>
      <c r="K18" s="127"/>
      <c r="M18" s="313"/>
      <c r="N18" s="13">
        <v>12</v>
      </c>
      <c r="O18" s="210" t="s">
        <v>169</v>
      </c>
      <c r="P18" s="267"/>
      <c r="Q18" s="274" t="s">
        <v>169</v>
      </c>
      <c r="R18" s="240" t="s">
        <v>169</v>
      </c>
      <c r="S18" s="275"/>
      <c r="T18" s="278"/>
      <c r="U18" s="288" t="s">
        <v>169</v>
      </c>
      <c r="V18" s="289"/>
      <c r="W18" s="127"/>
    </row>
    <row r="19" spans="1:23" s="35" customFormat="1" ht="13.5" customHeight="1" x14ac:dyDescent="0.2">
      <c r="A19" s="313"/>
      <c r="B19" s="13">
        <v>13</v>
      </c>
      <c r="C19" s="177" t="s">
        <v>169</v>
      </c>
      <c r="D19" s="178"/>
      <c r="E19" s="191" t="s">
        <v>169</v>
      </c>
      <c r="F19" s="192"/>
      <c r="G19" s="203" t="s">
        <v>169</v>
      </c>
      <c r="H19" s="204"/>
      <c r="I19" s="33"/>
      <c r="J19" s="124"/>
      <c r="K19" s="127"/>
      <c r="M19" s="313"/>
      <c r="N19" s="13">
        <v>13</v>
      </c>
      <c r="O19" s="210" t="s">
        <v>169</v>
      </c>
      <c r="P19" s="267"/>
      <c r="Q19" s="274" t="s">
        <v>169</v>
      </c>
      <c r="R19" s="240" t="s">
        <v>169</v>
      </c>
      <c r="S19" s="275"/>
      <c r="T19" s="278"/>
      <c r="U19" s="288" t="s">
        <v>169</v>
      </c>
      <c r="V19" s="289"/>
      <c r="W19" s="127"/>
    </row>
    <row r="20" spans="1:23" s="35" customFormat="1" ht="13.5" customHeight="1" x14ac:dyDescent="0.2">
      <c r="A20" s="313"/>
      <c r="B20" s="13">
        <v>14</v>
      </c>
      <c r="C20" s="177" t="s">
        <v>169</v>
      </c>
      <c r="D20" s="178"/>
      <c r="E20" s="191" t="s">
        <v>169</v>
      </c>
      <c r="F20" s="192"/>
      <c r="G20" s="203" t="s">
        <v>169</v>
      </c>
      <c r="H20" s="204"/>
      <c r="I20" s="33"/>
      <c r="J20" s="124"/>
      <c r="K20" s="127"/>
      <c r="M20" s="313"/>
      <c r="N20" s="13">
        <v>14</v>
      </c>
      <c r="O20" s="210" t="s">
        <v>169</v>
      </c>
      <c r="P20" s="267"/>
      <c r="Q20" s="274" t="s">
        <v>169</v>
      </c>
      <c r="R20" s="240" t="s">
        <v>169</v>
      </c>
      <c r="S20" s="275"/>
      <c r="T20" s="278"/>
      <c r="U20" s="288" t="s">
        <v>169</v>
      </c>
      <c r="V20" s="289"/>
      <c r="W20" s="127"/>
    </row>
    <row r="21" spans="1:23" s="35" customFormat="1" ht="14.25" customHeight="1" x14ac:dyDescent="0.2">
      <c r="A21" s="313"/>
      <c r="B21" s="13">
        <v>15</v>
      </c>
      <c r="C21" s="177" t="s">
        <v>169</v>
      </c>
      <c r="D21" s="178"/>
      <c r="E21" s="191" t="s">
        <v>169</v>
      </c>
      <c r="F21" s="192"/>
      <c r="G21" s="203" t="s">
        <v>169</v>
      </c>
      <c r="H21" s="204"/>
      <c r="I21" s="33"/>
      <c r="J21" s="124"/>
      <c r="K21" s="127"/>
      <c r="M21" s="313"/>
      <c r="N21" s="13">
        <v>15</v>
      </c>
      <c r="O21" s="210" t="s">
        <v>169</v>
      </c>
      <c r="P21" s="267"/>
      <c r="Q21" s="274" t="s">
        <v>169</v>
      </c>
      <c r="R21" s="240" t="s">
        <v>169</v>
      </c>
      <c r="S21" s="275"/>
      <c r="T21" s="278"/>
      <c r="U21" s="288" t="s">
        <v>169</v>
      </c>
      <c r="V21" s="289"/>
      <c r="W21" s="127"/>
    </row>
    <row r="22" spans="1:23" s="35" customFormat="1" ht="14.25" customHeight="1" thickBot="1" x14ac:dyDescent="0.25">
      <c r="A22" s="313"/>
      <c r="B22" s="13">
        <v>16</v>
      </c>
      <c r="C22" s="177" t="s">
        <v>169</v>
      </c>
      <c r="D22" s="179"/>
      <c r="E22" s="191" t="s">
        <v>169</v>
      </c>
      <c r="F22" s="193"/>
      <c r="G22" s="205" t="s">
        <v>169</v>
      </c>
      <c r="H22" s="204"/>
      <c r="I22" s="33"/>
      <c r="J22" s="124"/>
      <c r="K22" s="127"/>
      <c r="M22" s="313"/>
      <c r="N22" s="13">
        <v>16</v>
      </c>
      <c r="O22" s="210" t="s">
        <v>169</v>
      </c>
      <c r="P22" s="268"/>
      <c r="Q22" s="274" t="s">
        <v>169</v>
      </c>
      <c r="R22" s="241" t="s">
        <v>169</v>
      </c>
      <c r="S22" s="275"/>
      <c r="T22" s="278"/>
      <c r="U22" s="290" t="s">
        <v>169</v>
      </c>
      <c r="V22" s="291"/>
      <c r="W22" s="127"/>
    </row>
    <row r="23" spans="1:23" s="35" customFormat="1" ht="13.5" customHeight="1" x14ac:dyDescent="0.2">
      <c r="A23" s="313"/>
      <c r="B23" s="13">
        <v>17</v>
      </c>
      <c r="C23" s="180"/>
      <c r="D23" s="181"/>
      <c r="E23" s="194"/>
      <c r="F23" s="181"/>
      <c r="G23" s="201" t="s">
        <v>169</v>
      </c>
      <c r="H23" s="204"/>
      <c r="I23" s="33"/>
      <c r="J23" s="124"/>
      <c r="K23" s="127"/>
      <c r="M23" s="313"/>
      <c r="N23" s="13">
        <v>17</v>
      </c>
      <c r="O23" s="213"/>
      <c r="P23" s="214"/>
      <c r="Q23" s="214"/>
      <c r="R23" s="242" t="s">
        <v>169</v>
      </c>
      <c r="S23" s="216"/>
      <c r="T23" s="279"/>
      <c r="U23" s="292" t="s">
        <v>169</v>
      </c>
      <c r="V23" s="293"/>
      <c r="W23" s="127"/>
    </row>
    <row r="24" spans="1:23" s="35" customFormat="1" ht="13.5" customHeight="1" x14ac:dyDescent="0.2">
      <c r="A24" s="313"/>
      <c r="B24" s="13">
        <v>18</v>
      </c>
      <c r="C24" s="182"/>
      <c r="D24" s="183"/>
      <c r="E24" s="195"/>
      <c r="F24" s="183"/>
      <c r="G24" s="203" t="s">
        <v>169</v>
      </c>
      <c r="H24" s="204"/>
      <c r="I24" s="33"/>
      <c r="J24" s="124"/>
      <c r="K24" s="127"/>
      <c r="M24" s="313"/>
      <c r="N24" s="13">
        <v>18</v>
      </c>
      <c r="O24" s="215"/>
      <c r="P24" s="216"/>
      <c r="Q24" s="216"/>
      <c r="R24" s="240" t="s">
        <v>169</v>
      </c>
      <c r="S24" s="275"/>
      <c r="T24" s="278"/>
      <c r="U24" s="288" t="s">
        <v>169</v>
      </c>
      <c r="V24" s="289"/>
      <c r="W24" s="127"/>
    </row>
    <row r="25" spans="1:23" s="35" customFormat="1" ht="13.5" customHeight="1" x14ac:dyDescent="0.2">
      <c r="A25" s="313"/>
      <c r="B25" s="13">
        <v>19</v>
      </c>
      <c r="C25" s="182"/>
      <c r="D25" s="183"/>
      <c r="E25" s="195"/>
      <c r="F25" s="183"/>
      <c r="G25" s="203" t="s">
        <v>169</v>
      </c>
      <c r="H25" s="204"/>
      <c r="I25" s="33"/>
      <c r="J25" s="124"/>
      <c r="K25" s="127"/>
      <c r="M25" s="313"/>
      <c r="N25" s="13">
        <v>19</v>
      </c>
      <c r="O25" s="215"/>
      <c r="P25" s="216"/>
      <c r="Q25" s="216"/>
      <c r="R25" s="240" t="s">
        <v>169</v>
      </c>
      <c r="S25" s="275"/>
      <c r="T25" s="278"/>
      <c r="U25" s="288" t="s">
        <v>169</v>
      </c>
      <c r="V25" s="289"/>
      <c r="W25" s="127"/>
    </row>
    <row r="26" spans="1:23" s="35" customFormat="1" ht="13.5" customHeight="1" x14ac:dyDescent="0.2">
      <c r="A26" s="313"/>
      <c r="B26" s="13">
        <v>20</v>
      </c>
      <c r="C26" s="182"/>
      <c r="D26" s="183"/>
      <c r="E26" s="195"/>
      <c r="F26" s="183"/>
      <c r="G26" s="203" t="s">
        <v>169</v>
      </c>
      <c r="H26" s="204"/>
      <c r="I26" s="33"/>
      <c r="J26" s="124"/>
      <c r="K26" s="127"/>
      <c r="M26" s="313"/>
      <c r="N26" s="13">
        <v>20</v>
      </c>
      <c r="O26" s="215"/>
      <c r="P26" s="216"/>
      <c r="Q26" s="216"/>
      <c r="R26" s="240" t="s">
        <v>169</v>
      </c>
      <c r="S26" s="275"/>
      <c r="T26" s="278"/>
      <c r="U26" s="288" t="s">
        <v>169</v>
      </c>
      <c r="V26" s="289"/>
      <c r="W26" s="127"/>
    </row>
    <row r="27" spans="1:23" s="35" customFormat="1" ht="13.5" customHeight="1" x14ac:dyDescent="0.2">
      <c r="A27" s="313"/>
      <c r="B27" s="13">
        <v>21</v>
      </c>
      <c r="C27" s="182"/>
      <c r="D27" s="183"/>
      <c r="E27" s="195"/>
      <c r="F27" s="183"/>
      <c r="G27" s="203" t="s">
        <v>169</v>
      </c>
      <c r="H27" s="204"/>
      <c r="I27" s="33"/>
      <c r="J27" s="124"/>
      <c r="K27" s="127"/>
      <c r="M27" s="313"/>
      <c r="N27" s="13">
        <v>21</v>
      </c>
      <c r="O27" s="215"/>
      <c r="P27" s="216"/>
      <c r="Q27" s="216"/>
      <c r="R27" s="240" t="s">
        <v>169</v>
      </c>
      <c r="S27" s="275"/>
      <c r="T27" s="278"/>
      <c r="U27" s="288" t="s">
        <v>169</v>
      </c>
      <c r="V27" s="289"/>
      <c r="W27" s="127"/>
    </row>
    <row r="28" spans="1:23" s="35" customFormat="1" ht="13.5" customHeight="1" x14ac:dyDescent="0.2">
      <c r="A28" s="313"/>
      <c r="B28" s="13">
        <v>22</v>
      </c>
      <c r="C28" s="182"/>
      <c r="D28" s="183"/>
      <c r="E28" s="195"/>
      <c r="F28" s="183"/>
      <c r="G28" s="203" t="s">
        <v>169</v>
      </c>
      <c r="H28" s="204"/>
      <c r="I28" s="33"/>
      <c r="J28" s="124"/>
      <c r="K28" s="127"/>
      <c r="M28" s="313"/>
      <c r="N28" s="13">
        <v>22</v>
      </c>
      <c r="O28" s="215"/>
      <c r="P28" s="216"/>
      <c r="Q28" s="216"/>
      <c r="R28" s="240" t="s">
        <v>169</v>
      </c>
      <c r="S28" s="275"/>
      <c r="T28" s="278"/>
      <c r="U28" s="288" t="s">
        <v>169</v>
      </c>
      <c r="V28" s="289"/>
      <c r="W28" s="127"/>
    </row>
    <row r="29" spans="1:23" s="35" customFormat="1" ht="13.5" customHeight="1" x14ac:dyDescent="0.2">
      <c r="A29" s="313"/>
      <c r="B29" s="13">
        <v>23</v>
      </c>
      <c r="C29" s="182"/>
      <c r="D29" s="183"/>
      <c r="E29" s="195"/>
      <c r="F29" s="183"/>
      <c r="G29" s="203" t="s">
        <v>169</v>
      </c>
      <c r="H29" s="204"/>
      <c r="I29" s="33"/>
      <c r="J29" s="124"/>
      <c r="K29" s="127"/>
      <c r="M29" s="313"/>
      <c r="N29" s="13">
        <v>23</v>
      </c>
      <c r="O29" s="215"/>
      <c r="P29" s="216"/>
      <c r="Q29" s="216"/>
      <c r="R29" s="240" t="s">
        <v>169</v>
      </c>
      <c r="S29" s="275"/>
      <c r="T29" s="278"/>
      <c r="U29" s="288" t="s">
        <v>169</v>
      </c>
      <c r="V29" s="289"/>
      <c r="W29" s="127"/>
    </row>
    <row r="30" spans="1:23" s="35" customFormat="1" ht="13.5" customHeight="1" x14ac:dyDescent="0.2">
      <c r="A30" s="313"/>
      <c r="B30" s="13">
        <v>24</v>
      </c>
      <c r="C30" s="182"/>
      <c r="D30" s="183"/>
      <c r="E30" s="195"/>
      <c r="F30" s="183"/>
      <c r="G30" s="203" t="s">
        <v>169</v>
      </c>
      <c r="H30" s="204"/>
      <c r="I30" s="33"/>
      <c r="J30" s="124"/>
      <c r="K30" s="127"/>
      <c r="M30" s="313"/>
      <c r="N30" s="13">
        <v>24</v>
      </c>
      <c r="O30" s="215"/>
      <c r="P30" s="216"/>
      <c r="Q30" s="216"/>
      <c r="R30" s="240" t="s">
        <v>169</v>
      </c>
      <c r="S30" s="275"/>
      <c r="T30" s="278"/>
      <c r="U30" s="288" t="s">
        <v>169</v>
      </c>
      <c r="V30" s="289"/>
      <c r="W30" s="127"/>
    </row>
    <row r="31" spans="1:23" s="35" customFormat="1" ht="13.5" customHeight="1" x14ac:dyDescent="0.2">
      <c r="A31" s="313"/>
      <c r="B31" s="13">
        <v>25</v>
      </c>
      <c r="C31" s="182"/>
      <c r="D31" s="183"/>
      <c r="E31" s="195"/>
      <c r="F31" s="183"/>
      <c r="G31" s="203" t="s">
        <v>169</v>
      </c>
      <c r="H31" s="204"/>
      <c r="I31" s="33"/>
      <c r="J31" s="124"/>
      <c r="K31" s="127"/>
      <c r="M31" s="313"/>
      <c r="N31" s="13">
        <v>25</v>
      </c>
      <c r="O31" s="215"/>
      <c r="P31" s="216"/>
      <c r="Q31" s="216"/>
      <c r="R31" s="240" t="s">
        <v>169</v>
      </c>
      <c r="S31" s="275"/>
      <c r="T31" s="278"/>
      <c r="U31" s="288" t="s">
        <v>169</v>
      </c>
      <c r="V31" s="289"/>
      <c r="W31" s="127"/>
    </row>
    <row r="32" spans="1:23" s="35" customFormat="1" ht="14.25" customHeight="1" x14ac:dyDescent="0.2">
      <c r="A32" s="313"/>
      <c r="B32" s="13">
        <v>26</v>
      </c>
      <c r="C32" s="182"/>
      <c r="D32" s="183"/>
      <c r="E32" s="195"/>
      <c r="F32" s="183"/>
      <c r="G32" s="203" t="s">
        <v>169</v>
      </c>
      <c r="H32" s="204"/>
      <c r="I32" s="33"/>
      <c r="J32" s="124"/>
      <c r="K32" s="127"/>
      <c r="M32" s="313"/>
      <c r="N32" s="13">
        <v>26</v>
      </c>
      <c r="O32" s="215"/>
      <c r="P32" s="216"/>
      <c r="Q32" s="216"/>
      <c r="R32" s="240" t="s">
        <v>169</v>
      </c>
      <c r="S32" s="275"/>
      <c r="T32" s="278"/>
      <c r="U32" s="288" t="s">
        <v>169</v>
      </c>
      <c r="V32" s="289"/>
      <c r="W32" s="127"/>
    </row>
    <row r="33" spans="1:23" s="35" customFormat="1" ht="14.25" customHeight="1" x14ac:dyDescent="0.2">
      <c r="A33" s="313"/>
      <c r="B33" s="13">
        <v>27</v>
      </c>
      <c r="C33" s="182"/>
      <c r="D33" s="183"/>
      <c r="E33" s="195"/>
      <c r="F33" s="183"/>
      <c r="G33" s="203" t="s">
        <v>169</v>
      </c>
      <c r="H33" s="204"/>
      <c r="I33" s="33"/>
      <c r="J33" s="124"/>
      <c r="K33" s="127"/>
      <c r="M33" s="313"/>
      <c r="N33" s="13">
        <v>27</v>
      </c>
      <c r="O33" s="215"/>
      <c r="P33" s="216"/>
      <c r="Q33" s="216"/>
      <c r="R33" s="240" t="s">
        <v>169</v>
      </c>
      <c r="S33" s="275"/>
      <c r="T33" s="278"/>
      <c r="U33" s="288" t="s">
        <v>169</v>
      </c>
      <c r="V33" s="289"/>
      <c r="W33" s="127"/>
    </row>
    <row r="34" spans="1:23" s="35" customFormat="1" ht="14.25" customHeight="1" x14ac:dyDescent="0.2">
      <c r="A34" s="313"/>
      <c r="B34" s="13">
        <v>28</v>
      </c>
      <c r="C34" s="182"/>
      <c r="D34" s="183"/>
      <c r="E34" s="195"/>
      <c r="F34" s="183"/>
      <c r="G34" s="203" t="s">
        <v>169</v>
      </c>
      <c r="H34" s="204"/>
      <c r="I34" s="33"/>
      <c r="J34" s="124"/>
      <c r="K34" s="127"/>
      <c r="M34" s="313"/>
      <c r="N34" s="13">
        <v>28</v>
      </c>
      <c r="O34" s="215"/>
      <c r="P34" s="216"/>
      <c r="Q34" s="216"/>
      <c r="R34" s="240" t="s">
        <v>169</v>
      </c>
      <c r="S34" s="275"/>
      <c r="T34" s="278"/>
      <c r="U34" s="288" t="s">
        <v>169</v>
      </c>
      <c r="V34" s="289"/>
      <c r="W34" s="127"/>
    </row>
    <row r="35" spans="1:23" s="35" customFormat="1" ht="14.25" customHeight="1" x14ac:dyDescent="0.2">
      <c r="A35" s="313"/>
      <c r="B35" s="13">
        <v>29</v>
      </c>
      <c r="C35" s="182"/>
      <c r="D35" s="183"/>
      <c r="E35" s="195"/>
      <c r="F35" s="183"/>
      <c r="G35" s="203" t="s">
        <v>169</v>
      </c>
      <c r="H35" s="204"/>
      <c r="I35" s="33"/>
      <c r="J35" s="124"/>
      <c r="K35" s="127"/>
      <c r="M35" s="313"/>
      <c r="N35" s="13">
        <v>29</v>
      </c>
      <c r="O35" s="215"/>
      <c r="P35" s="216"/>
      <c r="Q35" s="216"/>
      <c r="R35" s="240" t="s">
        <v>169</v>
      </c>
      <c r="S35" s="275"/>
      <c r="T35" s="278"/>
      <c r="U35" s="288" t="s">
        <v>169</v>
      </c>
      <c r="V35" s="289"/>
      <c r="W35" s="127"/>
    </row>
    <row r="36" spans="1:23" s="35" customFormat="1" ht="14.25" customHeight="1" x14ac:dyDescent="0.2">
      <c r="A36" s="313"/>
      <c r="B36" s="13">
        <v>30</v>
      </c>
      <c r="C36" s="182"/>
      <c r="D36" s="183"/>
      <c r="E36" s="195"/>
      <c r="F36" s="183"/>
      <c r="G36" s="203" t="s">
        <v>169</v>
      </c>
      <c r="H36" s="204"/>
      <c r="I36" s="33"/>
      <c r="J36" s="124"/>
      <c r="K36" s="127"/>
      <c r="M36" s="313"/>
      <c r="N36" s="13">
        <v>30</v>
      </c>
      <c r="O36" s="215"/>
      <c r="P36" s="216"/>
      <c r="Q36" s="216"/>
      <c r="R36" s="240" t="s">
        <v>169</v>
      </c>
      <c r="S36" s="275"/>
      <c r="T36" s="278"/>
      <c r="U36" s="288" t="s">
        <v>169</v>
      </c>
      <c r="V36" s="289"/>
      <c r="W36" s="127"/>
    </row>
    <row r="37" spans="1:23" s="35" customFormat="1" ht="14.25" customHeight="1" x14ac:dyDescent="0.2">
      <c r="A37" s="313"/>
      <c r="B37" s="13">
        <v>31</v>
      </c>
      <c r="C37" s="182"/>
      <c r="D37" s="183"/>
      <c r="E37" s="195"/>
      <c r="F37" s="183"/>
      <c r="G37" s="203" t="s">
        <v>169</v>
      </c>
      <c r="H37" s="204"/>
      <c r="I37" s="33"/>
      <c r="J37" s="124"/>
      <c r="K37" s="127"/>
      <c r="M37" s="313"/>
      <c r="N37" s="13">
        <v>31</v>
      </c>
      <c r="O37" s="215"/>
      <c r="P37" s="216"/>
      <c r="Q37" s="216"/>
      <c r="R37" s="240" t="s">
        <v>169</v>
      </c>
      <c r="S37" s="275"/>
      <c r="T37" s="278"/>
      <c r="U37" s="288" t="s">
        <v>169</v>
      </c>
      <c r="V37" s="289"/>
      <c r="W37" s="127"/>
    </row>
    <row r="38" spans="1:23" s="35" customFormat="1" ht="14.25" customHeight="1" thickBot="1" x14ac:dyDescent="0.25">
      <c r="A38" s="314"/>
      <c r="B38" s="13">
        <v>32</v>
      </c>
      <c r="C38" s="184"/>
      <c r="D38" s="184"/>
      <c r="E38" s="184"/>
      <c r="F38" s="184"/>
      <c r="G38" s="206" t="s">
        <v>169</v>
      </c>
      <c r="H38" s="207"/>
      <c r="I38" s="34"/>
      <c r="J38" s="126"/>
      <c r="K38" s="127"/>
      <c r="M38" s="314"/>
      <c r="N38" s="13">
        <v>32</v>
      </c>
      <c r="O38" s="217"/>
      <c r="P38" s="217"/>
      <c r="Q38" s="217"/>
      <c r="R38" s="241" t="s">
        <v>169</v>
      </c>
      <c r="S38" s="276"/>
      <c r="T38" s="280"/>
      <c r="U38" s="290" t="s">
        <v>169</v>
      </c>
      <c r="V38" s="291"/>
      <c r="W38" s="127"/>
    </row>
    <row r="39" spans="1:23" s="35" customFormat="1" x14ac:dyDescent="0.15">
      <c r="A39" s="332" t="s">
        <v>171</v>
      </c>
      <c r="B39" s="333"/>
      <c r="C39" s="3">
        <f>SUM(C4-COUNTIF(C7:C22,"Spare"))</f>
        <v>0</v>
      </c>
      <c r="D39" s="3">
        <f>SUM(D4-COUNTIF(D7:D22,"Spare"))</f>
        <v>0</v>
      </c>
      <c r="E39" s="3">
        <f>SUM(E4-COUNTIF(E7:E22,"Spare"))</f>
        <v>0</v>
      </c>
      <c r="F39" s="3">
        <f>SUM(F4-COUNTIF(F7:F22,"Spare"))</f>
        <v>0</v>
      </c>
      <c r="G39" s="3">
        <f>SUM(G4-COUNTIF(G7:G38,"Spare"))</f>
        <v>0</v>
      </c>
      <c r="H39" s="3">
        <f>SUM(H4-COUNTIF(H7:H22,"Spare"))</f>
        <v>0</v>
      </c>
      <c r="I39" s="3"/>
      <c r="J39" s="3"/>
      <c r="K39" s="35">
        <f>SUM(C39:J39)</f>
        <v>0</v>
      </c>
      <c r="M39" s="332" t="s">
        <v>171</v>
      </c>
      <c r="N39" s="333"/>
      <c r="O39" s="3">
        <f t="shared" ref="O39:T39" si="0">SUM(O4-COUNTIF(O7:O22,"Spare"))</f>
        <v>0</v>
      </c>
      <c r="P39" s="3">
        <f t="shared" si="0"/>
        <v>0</v>
      </c>
      <c r="Q39" s="3">
        <f t="shared" si="0"/>
        <v>0</v>
      </c>
      <c r="R39" s="3">
        <f t="shared" si="0"/>
        <v>16</v>
      </c>
      <c r="S39" s="3">
        <f t="shared" si="0"/>
        <v>0</v>
      </c>
      <c r="T39" s="3">
        <f t="shared" si="0"/>
        <v>0</v>
      </c>
      <c r="U39" s="3">
        <f>SUM(U4-COUNTIF(U7:U38,"Spare"))</f>
        <v>0</v>
      </c>
      <c r="V39" s="3">
        <f>SUM(V4-COUNTIF(V7:V22,"Spare"))</f>
        <v>0</v>
      </c>
      <c r="W39" s="35">
        <f>SUM(O39:V39)</f>
        <v>16</v>
      </c>
    </row>
    <row r="40" spans="1:23" s="35" customFormat="1" ht="14.25" customHeight="1" thickBot="1" x14ac:dyDescent="0.2"/>
    <row r="41" spans="1:23" s="35" customFormat="1" ht="14.25" customHeight="1" thickBot="1" x14ac:dyDescent="0.25">
      <c r="A41" s="66"/>
      <c r="B41" s="24"/>
      <c r="C41" s="334" t="str">
        <f>A1&amp;" Node 2"</f>
        <v>FCS0303 Node 2</v>
      </c>
      <c r="D41" s="335"/>
      <c r="E41" s="335"/>
      <c r="F41" s="335"/>
      <c r="G41" s="335"/>
      <c r="H41" s="335"/>
      <c r="I41" s="335"/>
      <c r="J41" s="336"/>
      <c r="K41" s="127"/>
      <c r="M41" s="66"/>
      <c r="N41" s="24"/>
      <c r="O41" s="334" t="str">
        <f>A1&amp;" Node 7"</f>
        <v>FCS0303 Node 7</v>
      </c>
      <c r="P41" s="335"/>
      <c r="Q41" s="335"/>
      <c r="R41" s="335"/>
      <c r="S41" s="335"/>
      <c r="T41" s="335"/>
      <c r="U41" s="335"/>
      <c r="V41" s="336"/>
      <c r="W41" s="127"/>
    </row>
    <row r="42" spans="1:23" s="35" customFormat="1" ht="13.5" customHeight="1" x14ac:dyDescent="0.15">
      <c r="A42" s="66"/>
      <c r="B42" s="337" t="s">
        <v>155</v>
      </c>
      <c r="C42" s="28" t="s">
        <v>156</v>
      </c>
      <c r="D42" s="26" t="s">
        <v>157</v>
      </c>
      <c r="E42" s="26" t="s">
        <v>158</v>
      </c>
      <c r="F42" s="26" t="s">
        <v>159</v>
      </c>
      <c r="G42" s="27" t="s">
        <v>160</v>
      </c>
      <c r="H42" s="27" t="s">
        <v>161</v>
      </c>
      <c r="I42" s="29" t="s">
        <v>162</v>
      </c>
      <c r="J42" s="30" t="s">
        <v>163</v>
      </c>
      <c r="K42" s="127"/>
      <c r="M42" s="66"/>
      <c r="N42" s="337" t="s">
        <v>155</v>
      </c>
      <c r="O42" s="28" t="s">
        <v>156</v>
      </c>
      <c r="P42" s="26" t="s">
        <v>157</v>
      </c>
      <c r="Q42" s="26" t="s">
        <v>158</v>
      </c>
      <c r="R42" s="26" t="s">
        <v>159</v>
      </c>
      <c r="S42" s="27" t="s">
        <v>160</v>
      </c>
      <c r="T42" s="27" t="s">
        <v>161</v>
      </c>
      <c r="U42" s="29" t="s">
        <v>162</v>
      </c>
      <c r="V42" s="30" t="s">
        <v>163</v>
      </c>
      <c r="W42" s="127"/>
    </row>
    <row r="43" spans="1:23" s="35" customFormat="1" x14ac:dyDescent="0.15">
      <c r="A43" s="66"/>
      <c r="B43" s="338"/>
      <c r="C43" s="167" t="s">
        <v>164</v>
      </c>
      <c r="D43" s="168" t="s">
        <v>164</v>
      </c>
      <c r="E43" s="185" t="s">
        <v>165</v>
      </c>
      <c r="F43" s="185" t="s">
        <v>165</v>
      </c>
      <c r="G43" s="225" t="s">
        <v>23</v>
      </c>
      <c r="H43" s="231" t="s">
        <v>166</v>
      </c>
      <c r="I43" s="231" t="s">
        <v>166</v>
      </c>
      <c r="J43" s="231" t="s">
        <v>166</v>
      </c>
      <c r="K43" s="127"/>
      <c r="M43" s="66"/>
      <c r="N43" s="338"/>
      <c r="O43" s="167" t="s">
        <v>164</v>
      </c>
      <c r="P43" s="168" t="s">
        <v>164</v>
      </c>
      <c r="Q43" s="269" t="s">
        <v>164</v>
      </c>
      <c r="R43" s="225">
        <v>0</v>
      </c>
      <c r="S43" s="225" t="s">
        <v>23</v>
      </c>
      <c r="T43" s="225" t="s">
        <v>23</v>
      </c>
      <c r="U43" s="281" t="s">
        <v>167</v>
      </c>
      <c r="V43" s="281" t="s">
        <v>167</v>
      </c>
      <c r="W43" s="127"/>
    </row>
    <row r="44" spans="1:23" s="35" customFormat="1" ht="14.25" customHeight="1" thickBot="1" x14ac:dyDescent="0.2">
      <c r="A44" s="66"/>
      <c r="B44" s="338"/>
      <c r="C44" s="169">
        <v>16</v>
      </c>
      <c r="D44" s="170"/>
      <c r="E44" s="186">
        <v>16</v>
      </c>
      <c r="F44" s="186"/>
      <c r="G44" s="226"/>
      <c r="H44" s="232">
        <v>32</v>
      </c>
      <c r="I44" s="232">
        <v>32</v>
      </c>
      <c r="J44" s="232">
        <v>32</v>
      </c>
      <c r="K44" s="127"/>
      <c r="M44" s="66"/>
      <c r="N44" s="338"/>
      <c r="O44" s="169">
        <v>16</v>
      </c>
      <c r="P44" s="170"/>
      <c r="Q44" s="270">
        <v>16</v>
      </c>
      <c r="R44" s="294"/>
      <c r="S44" s="226"/>
      <c r="T44" s="226"/>
      <c r="U44" s="282">
        <v>32</v>
      </c>
      <c r="V44" s="282"/>
      <c r="W44" s="127"/>
    </row>
    <row r="45" spans="1:23" s="35" customFormat="1" ht="15" customHeight="1" thickBot="1" x14ac:dyDescent="0.2">
      <c r="A45" s="66"/>
      <c r="B45" s="338"/>
      <c r="C45" s="171"/>
      <c r="D45" s="172" t="s">
        <v>53</v>
      </c>
      <c r="E45" s="187"/>
      <c r="F45" s="172" t="s">
        <v>53</v>
      </c>
      <c r="G45" s="225"/>
      <c r="H45" s="233"/>
      <c r="I45" s="233"/>
      <c r="J45" s="233"/>
      <c r="K45" s="127"/>
      <c r="M45" s="66"/>
      <c r="N45" s="338"/>
      <c r="O45" s="171"/>
      <c r="P45" s="172" t="s">
        <v>53</v>
      </c>
      <c r="Q45" s="271"/>
      <c r="R45" s="294"/>
      <c r="S45" s="225"/>
      <c r="T45" s="225"/>
      <c r="U45" s="283"/>
      <c r="V45" s="284"/>
      <c r="W45" s="127"/>
    </row>
    <row r="46" spans="1:23" s="35" customFormat="1" ht="14.25" customHeight="1" thickBot="1" x14ac:dyDescent="0.2">
      <c r="A46" s="66"/>
      <c r="B46" s="339"/>
      <c r="C46" s="173"/>
      <c r="D46" s="174"/>
      <c r="E46" s="188"/>
      <c r="F46" s="188"/>
      <c r="G46" s="227"/>
      <c r="H46" s="234"/>
      <c r="I46" s="234"/>
      <c r="J46" s="234"/>
      <c r="K46" s="127"/>
      <c r="M46" s="66"/>
      <c r="N46" s="339"/>
      <c r="O46" s="173"/>
      <c r="P46" s="174"/>
      <c r="Q46" s="272"/>
      <c r="R46" s="294"/>
      <c r="S46" s="227"/>
      <c r="T46" s="227"/>
      <c r="U46" s="285"/>
      <c r="V46" s="285"/>
      <c r="W46" s="127"/>
    </row>
    <row r="47" spans="1:23" s="35" customFormat="1" ht="14.25" customHeight="1" x14ac:dyDescent="0.2">
      <c r="A47" s="331" t="s">
        <v>172</v>
      </c>
      <c r="B47" s="13">
        <v>1</v>
      </c>
      <c r="C47" s="208" t="s">
        <v>169</v>
      </c>
      <c r="D47" s="209"/>
      <c r="E47" s="218" t="s">
        <v>169</v>
      </c>
      <c r="F47" s="219"/>
      <c r="G47" s="228"/>
      <c r="H47" s="235" t="s">
        <v>169</v>
      </c>
      <c r="I47" s="239" t="s">
        <v>169</v>
      </c>
      <c r="J47" s="239" t="s">
        <v>169</v>
      </c>
      <c r="K47" s="127"/>
      <c r="M47" s="331" t="s">
        <v>173</v>
      </c>
      <c r="N47" s="13">
        <v>1</v>
      </c>
      <c r="O47" s="208" t="s">
        <v>169</v>
      </c>
      <c r="P47" s="209"/>
      <c r="Q47" s="273" t="s">
        <v>169</v>
      </c>
      <c r="R47" s="277"/>
      <c r="S47" s="228"/>
      <c r="T47" s="277"/>
      <c r="U47" s="286" t="s">
        <v>169</v>
      </c>
      <c r="V47" s="287"/>
      <c r="W47" s="127"/>
    </row>
    <row r="48" spans="1:23" s="35" customFormat="1" ht="14.25" customHeight="1" x14ac:dyDescent="0.2">
      <c r="A48" s="313"/>
      <c r="B48" s="13">
        <v>2</v>
      </c>
      <c r="C48" s="210" t="s">
        <v>169</v>
      </c>
      <c r="D48" s="211"/>
      <c r="E48" s="220" t="s">
        <v>169</v>
      </c>
      <c r="F48" s="221"/>
      <c r="G48" s="229"/>
      <c r="H48" s="236" t="s">
        <v>169</v>
      </c>
      <c r="I48" s="240" t="s">
        <v>169</v>
      </c>
      <c r="J48" s="240" t="s">
        <v>169</v>
      </c>
      <c r="K48" s="127"/>
      <c r="M48" s="313"/>
      <c r="N48" s="13">
        <v>2</v>
      </c>
      <c r="O48" s="210" t="s">
        <v>169</v>
      </c>
      <c r="P48" s="267"/>
      <c r="Q48" s="274" t="s">
        <v>169</v>
      </c>
      <c r="R48" s="295"/>
      <c r="S48" s="275"/>
      <c r="T48" s="278"/>
      <c r="U48" s="288" t="s">
        <v>169</v>
      </c>
      <c r="V48" s="289"/>
      <c r="W48" s="127"/>
    </row>
    <row r="49" spans="1:23" s="35" customFormat="1" ht="14.25" customHeight="1" x14ac:dyDescent="0.2">
      <c r="A49" s="313"/>
      <c r="B49" s="13">
        <v>3</v>
      </c>
      <c r="C49" s="210" t="s">
        <v>169</v>
      </c>
      <c r="D49" s="211"/>
      <c r="E49" s="220" t="s">
        <v>169</v>
      </c>
      <c r="F49" s="221"/>
      <c r="G49" s="229"/>
      <c r="H49" s="236" t="s">
        <v>169</v>
      </c>
      <c r="I49" s="240" t="s">
        <v>169</v>
      </c>
      <c r="J49" s="240" t="s">
        <v>169</v>
      </c>
      <c r="K49" s="127"/>
      <c r="M49" s="313"/>
      <c r="N49" s="13">
        <v>3</v>
      </c>
      <c r="O49" s="210" t="s">
        <v>169</v>
      </c>
      <c r="P49" s="267"/>
      <c r="Q49" s="274" t="s">
        <v>169</v>
      </c>
      <c r="R49" s="295"/>
      <c r="S49" s="275"/>
      <c r="T49" s="278"/>
      <c r="U49" s="288" t="s">
        <v>169</v>
      </c>
      <c r="V49" s="289"/>
      <c r="W49" s="127"/>
    </row>
    <row r="50" spans="1:23" s="35" customFormat="1" ht="14.25" customHeight="1" x14ac:dyDescent="0.2">
      <c r="A50" s="313"/>
      <c r="B50" s="13">
        <v>4</v>
      </c>
      <c r="C50" s="210" t="s">
        <v>169</v>
      </c>
      <c r="D50" s="211"/>
      <c r="E50" s="220" t="s">
        <v>169</v>
      </c>
      <c r="F50" s="221"/>
      <c r="G50" s="229"/>
      <c r="H50" s="236" t="s">
        <v>169</v>
      </c>
      <c r="I50" s="240" t="s">
        <v>169</v>
      </c>
      <c r="J50" s="240" t="s">
        <v>169</v>
      </c>
      <c r="K50" s="127"/>
      <c r="M50" s="313"/>
      <c r="N50" s="13">
        <v>4</v>
      </c>
      <c r="O50" s="210" t="s">
        <v>169</v>
      </c>
      <c r="P50" s="267"/>
      <c r="Q50" s="274" t="s">
        <v>169</v>
      </c>
      <c r="R50" s="295"/>
      <c r="S50" s="275"/>
      <c r="T50" s="278"/>
      <c r="U50" s="288" t="s">
        <v>169</v>
      </c>
      <c r="V50" s="289"/>
      <c r="W50" s="127"/>
    </row>
    <row r="51" spans="1:23" s="35" customFormat="1" ht="14.25" customHeight="1" x14ac:dyDescent="0.2">
      <c r="A51" s="313"/>
      <c r="B51" s="13">
        <v>5</v>
      </c>
      <c r="C51" s="210" t="s">
        <v>169</v>
      </c>
      <c r="D51" s="211"/>
      <c r="E51" s="220" t="s">
        <v>169</v>
      </c>
      <c r="F51" s="221"/>
      <c r="G51" s="229"/>
      <c r="H51" s="236" t="s">
        <v>169</v>
      </c>
      <c r="I51" s="240" t="s">
        <v>169</v>
      </c>
      <c r="J51" s="240" t="s">
        <v>169</v>
      </c>
      <c r="K51" s="127"/>
      <c r="M51" s="313"/>
      <c r="N51" s="13">
        <v>5</v>
      </c>
      <c r="O51" s="210" t="s">
        <v>169</v>
      </c>
      <c r="P51" s="267"/>
      <c r="Q51" s="274" t="s">
        <v>169</v>
      </c>
      <c r="R51" s="295"/>
      <c r="S51" s="275"/>
      <c r="T51" s="278"/>
      <c r="U51" s="288" t="s">
        <v>169</v>
      </c>
      <c r="V51" s="289"/>
      <c r="W51" s="127"/>
    </row>
    <row r="52" spans="1:23" s="35" customFormat="1" ht="14.25" customHeight="1" x14ac:dyDescent="0.2">
      <c r="A52" s="313"/>
      <c r="B52" s="13">
        <v>6</v>
      </c>
      <c r="C52" s="210" t="s">
        <v>169</v>
      </c>
      <c r="D52" s="211"/>
      <c r="E52" s="220" t="s">
        <v>169</v>
      </c>
      <c r="F52" s="221"/>
      <c r="G52" s="229"/>
      <c r="H52" s="236" t="s">
        <v>169</v>
      </c>
      <c r="I52" s="240" t="s">
        <v>169</v>
      </c>
      <c r="J52" s="240" t="s">
        <v>169</v>
      </c>
      <c r="K52" s="127"/>
      <c r="M52" s="313"/>
      <c r="N52" s="13">
        <v>6</v>
      </c>
      <c r="O52" s="210" t="s">
        <v>169</v>
      </c>
      <c r="P52" s="267"/>
      <c r="Q52" s="274" t="s">
        <v>169</v>
      </c>
      <c r="R52" s="295"/>
      <c r="S52" s="275"/>
      <c r="T52" s="278"/>
      <c r="U52" s="288" t="s">
        <v>169</v>
      </c>
      <c r="V52" s="289"/>
      <c r="W52" s="127"/>
    </row>
    <row r="53" spans="1:23" s="35" customFormat="1" ht="14.25" customHeight="1" x14ac:dyDescent="0.2">
      <c r="A53" s="313"/>
      <c r="B53" s="13">
        <v>7</v>
      </c>
      <c r="C53" s="210" t="s">
        <v>169</v>
      </c>
      <c r="D53" s="211"/>
      <c r="E53" s="220" t="s">
        <v>169</v>
      </c>
      <c r="F53" s="221"/>
      <c r="G53" s="229"/>
      <c r="H53" s="236" t="s">
        <v>169</v>
      </c>
      <c r="I53" s="240" t="s">
        <v>169</v>
      </c>
      <c r="J53" s="240" t="s">
        <v>169</v>
      </c>
      <c r="K53" s="127"/>
      <c r="M53" s="313"/>
      <c r="N53" s="13">
        <v>7</v>
      </c>
      <c r="O53" s="210" t="s">
        <v>169</v>
      </c>
      <c r="P53" s="267"/>
      <c r="Q53" s="274" t="s">
        <v>169</v>
      </c>
      <c r="R53" s="295"/>
      <c r="S53" s="275"/>
      <c r="T53" s="278"/>
      <c r="U53" s="288" t="s">
        <v>169</v>
      </c>
      <c r="V53" s="289"/>
      <c r="W53" s="127"/>
    </row>
    <row r="54" spans="1:23" s="35" customFormat="1" ht="14.25" customHeight="1" x14ac:dyDescent="0.2">
      <c r="A54" s="313"/>
      <c r="B54" s="13">
        <v>8</v>
      </c>
      <c r="C54" s="210" t="s">
        <v>169</v>
      </c>
      <c r="D54" s="211"/>
      <c r="E54" s="220" t="s">
        <v>169</v>
      </c>
      <c r="F54" s="221"/>
      <c r="G54" s="229"/>
      <c r="H54" s="236" t="s">
        <v>169</v>
      </c>
      <c r="I54" s="240" t="s">
        <v>169</v>
      </c>
      <c r="J54" s="240" t="s">
        <v>169</v>
      </c>
      <c r="K54" s="127"/>
      <c r="M54" s="313"/>
      <c r="N54" s="13">
        <v>8</v>
      </c>
      <c r="O54" s="210" t="s">
        <v>169</v>
      </c>
      <c r="P54" s="267"/>
      <c r="Q54" s="274" t="s">
        <v>169</v>
      </c>
      <c r="R54" s="295"/>
      <c r="S54" s="275"/>
      <c r="T54" s="278"/>
      <c r="U54" s="288" t="s">
        <v>169</v>
      </c>
      <c r="V54" s="289"/>
      <c r="W54" s="127"/>
    </row>
    <row r="55" spans="1:23" s="35" customFormat="1" ht="14.25" customHeight="1" x14ac:dyDescent="0.2">
      <c r="A55" s="313"/>
      <c r="B55" s="13">
        <v>9</v>
      </c>
      <c r="C55" s="210" t="s">
        <v>169</v>
      </c>
      <c r="D55" s="211"/>
      <c r="E55" s="220" t="s">
        <v>169</v>
      </c>
      <c r="F55" s="221"/>
      <c r="G55" s="229"/>
      <c r="H55" s="236" t="s">
        <v>169</v>
      </c>
      <c r="I55" s="240" t="s">
        <v>169</v>
      </c>
      <c r="J55" s="240" t="s">
        <v>169</v>
      </c>
      <c r="K55" s="127"/>
      <c r="M55" s="313"/>
      <c r="N55" s="13">
        <v>9</v>
      </c>
      <c r="O55" s="210" t="s">
        <v>169</v>
      </c>
      <c r="P55" s="267"/>
      <c r="Q55" s="274" t="s">
        <v>169</v>
      </c>
      <c r="R55" s="295"/>
      <c r="S55" s="275"/>
      <c r="T55" s="278"/>
      <c r="U55" s="288" t="s">
        <v>169</v>
      </c>
      <c r="V55" s="289"/>
      <c r="W55" s="127"/>
    </row>
    <row r="56" spans="1:23" s="35" customFormat="1" ht="14.25" customHeight="1" x14ac:dyDescent="0.2">
      <c r="A56" s="313"/>
      <c r="B56" s="13">
        <v>10</v>
      </c>
      <c r="C56" s="210" t="s">
        <v>169</v>
      </c>
      <c r="D56" s="211"/>
      <c r="E56" s="220" t="s">
        <v>169</v>
      </c>
      <c r="F56" s="221"/>
      <c r="G56" s="229"/>
      <c r="H56" s="236" t="s">
        <v>169</v>
      </c>
      <c r="I56" s="240" t="s">
        <v>169</v>
      </c>
      <c r="J56" s="240" t="s">
        <v>169</v>
      </c>
      <c r="K56" s="127"/>
      <c r="M56" s="313"/>
      <c r="N56" s="13">
        <v>10</v>
      </c>
      <c r="O56" s="210" t="s">
        <v>169</v>
      </c>
      <c r="P56" s="267"/>
      <c r="Q56" s="274" t="s">
        <v>169</v>
      </c>
      <c r="R56" s="295" t="s">
        <v>174</v>
      </c>
      <c r="S56" s="275"/>
      <c r="T56" s="278"/>
      <c r="U56" s="288" t="s">
        <v>169</v>
      </c>
      <c r="V56" s="289"/>
      <c r="W56" s="127"/>
    </row>
    <row r="57" spans="1:23" s="35" customFormat="1" ht="14.25" customHeight="1" x14ac:dyDescent="0.2">
      <c r="A57" s="313"/>
      <c r="B57" s="13">
        <v>11</v>
      </c>
      <c r="C57" s="210" t="s">
        <v>169</v>
      </c>
      <c r="D57" s="211"/>
      <c r="E57" s="220" t="s">
        <v>169</v>
      </c>
      <c r="F57" s="221"/>
      <c r="G57" s="229"/>
      <c r="H57" s="236" t="s">
        <v>169</v>
      </c>
      <c r="I57" s="240" t="s">
        <v>169</v>
      </c>
      <c r="J57" s="240" t="s">
        <v>169</v>
      </c>
      <c r="K57" s="127"/>
      <c r="M57" s="313"/>
      <c r="N57" s="13">
        <v>11</v>
      </c>
      <c r="O57" s="210" t="s">
        <v>169</v>
      </c>
      <c r="P57" s="267"/>
      <c r="Q57" s="274" t="s">
        <v>169</v>
      </c>
      <c r="R57" s="295" t="s">
        <v>175</v>
      </c>
      <c r="S57" s="275"/>
      <c r="T57" s="278"/>
      <c r="U57" s="288" t="s">
        <v>169</v>
      </c>
      <c r="V57" s="289"/>
      <c r="W57" s="127"/>
    </row>
    <row r="58" spans="1:23" s="35" customFormat="1" ht="14.25" customHeight="1" x14ac:dyDescent="0.2">
      <c r="A58" s="313"/>
      <c r="B58" s="13">
        <v>12</v>
      </c>
      <c r="C58" s="210" t="s">
        <v>169</v>
      </c>
      <c r="D58" s="211"/>
      <c r="E58" s="220" t="s">
        <v>169</v>
      </c>
      <c r="F58" s="221"/>
      <c r="G58" s="229"/>
      <c r="H58" s="236" t="s">
        <v>169</v>
      </c>
      <c r="I58" s="240" t="s">
        <v>169</v>
      </c>
      <c r="J58" s="240" t="s">
        <v>169</v>
      </c>
      <c r="K58" s="127"/>
      <c r="M58" s="313"/>
      <c r="N58" s="13">
        <v>12</v>
      </c>
      <c r="O58" s="210" t="s">
        <v>169</v>
      </c>
      <c r="P58" s="267"/>
      <c r="Q58" s="274" t="s">
        <v>169</v>
      </c>
      <c r="R58" s="295" t="s">
        <v>176</v>
      </c>
      <c r="S58" s="275"/>
      <c r="T58" s="278"/>
      <c r="U58" s="288" t="s">
        <v>169</v>
      </c>
      <c r="V58" s="289"/>
      <c r="W58" s="127"/>
    </row>
    <row r="59" spans="1:23" s="35" customFormat="1" ht="14.25" customHeight="1" x14ac:dyDescent="0.2">
      <c r="A59" s="313"/>
      <c r="B59" s="13">
        <v>13</v>
      </c>
      <c r="C59" s="210" t="s">
        <v>169</v>
      </c>
      <c r="D59" s="211"/>
      <c r="E59" s="220" t="s">
        <v>169</v>
      </c>
      <c r="F59" s="221"/>
      <c r="G59" s="229"/>
      <c r="H59" s="236" t="s">
        <v>169</v>
      </c>
      <c r="I59" s="240" t="s">
        <v>169</v>
      </c>
      <c r="J59" s="240" t="s">
        <v>169</v>
      </c>
      <c r="K59" s="127"/>
      <c r="M59" s="313"/>
      <c r="N59" s="13">
        <v>13</v>
      </c>
      <c r="O59" s="210" t="s">
        <v>169</v>
      </c>
      <c r="P59" s="267"/>
      <c r="Q59" s="274" t="s">
        <v>169</v>
      </c>
      <c r="R59" s="295" t="s">
        <v>177</v>
      </c>
      <c r="S59" s="275"/>
      <c r="T59" s="278"/>
      <c r="U59" s="288" t="s">
        <v>169</v>
      </c>
      <c r="V59" s="289"/>
      <c r="W59" s="127"/>
    </row>
    <row r="60" spans="1:23" s="35" customFormat="1" ht="14.25" customHeight="1" x14ac:dyDescent="0.2">
      <c r="A60" s="313"/>
      <c r="B60" s="13">
        <v>14</v>
      </c>
      <c r="C60" s="210" t="s">
        <v>169</v>
      </c>
      <c r="D60" s="211"/>
      <c r="E60" s="220" t="s">
        <v>169</v>
      </c>
      <c r="F60" s="221"/>
      <c r="G60" s="229"/>
      <c r="H60" s="236" t="s">
        <v>169</v>
      </c>
      <c r="I60" s="240" t="s">
        <v>169</v>
      </c>
      <c r="J60" s="240" t="s">
        <v>169</v>
      </c>
      <c r="K60" s="127"/>
      <c r="M60" s="313"/>
      <c r="N60" s="13">
        <v>14</v>
      </c>
      <c r="O60" s="210" t="s">
        <v>169</v>
      </c>
      <c r="P60" s="267"/>
      <c r="Q60" s="274" t="s">
        <v>169</v>
      </c>
      <c r="R60" s="295" t="s">
        <v>178</v>
      </c>
      <c r="S60" s="275"/>
      <c r="T60" s="278"/>
      <c r="U60" s="288" t="s">
        <v>169</v>
      </c>
      <c r="V60" s="289"/>
      <c r="W60" s="127"/>
    </row>
    <row r="61" spans="1:23" s="35" customFormat="1" ht="14.25" customHeight="1" x14ac:dyDescent="0.2">
      <c r="A61" s="313"/>
      <c r="B61" s="13">
        <v>15</v>
      </c>
      <c r="C61" s="210" t="s">
        <v>169</v>
      </c>
      <c r="D61" s="211"/>
      <c r="E61" s="220" t="s">
        <v>169</v>
      </c>
      <c r="F61" s="221"/>
      <c r="G61" s="229"/>
      <c r="H61" s="236" t="s">
        <v>169</v>
      </c>
      <c r="I61" s="240" t="s">
        <v>169</v>
      </c>
      <c r="J61" s="240" t="s">
        <v>169</v>
      </c>
      <c r="K61" s="127"/>
      <c r="M61" s="313"/>
      <c r="N61" s="13">
        <v>15</v>
      </c>
      <c r="O61" s="210" t="s">
        <v>169</v>
      </c>
      <c r="P61" s="267"/>
      <c r="Q61" s="274" t="s">
        <v>169</v>
      </c>
      <c r="R61" s="295"/>
      <c r="S61" s="275"/>
      <c r="T61" s="278"/>
      <c r="U61" s="288" t="s">
        <v>169</v>
      </c>
      <c r="V61" s="289"/>
      <c r="W61" s="127"/>
    </row>
    <row r="62" spans="1:23" s="35" customFormat="1" ht="14.25" customHeight="1" thickBot="1" x14ac:dyDescent="0.25">
      <c r="A62" s="313"/>
      <c r="B62" s="13">
        <v>16</v>
      </c>
      <c r="C62" s="210" t="s">
        <v>169</v>
      </c>
      <c r="D62" s="212"/>
      <c r="E62" s="220" t="s">
        <v>169</v>
      </c>
      <c r="F62" s="222"/>
      <c r="G62" s="229"/>
      <c r="H62" s="237" t="s">
        <v>169</v>
      </c>
      <c r="I62" s="241" t="s">
        <v>169</v>
      </c>
      <c r="J62" s="241" t="s">
        <v>169</v>
      </c>
      <c r="K62" s="127"/>
      <c r="M62" s="313"/>
      <c r="N62" s="13">
        <v>16</v>
      </c>
      <c r="O62" s="210" t="s">
        <v>169</v>
      </c>
      <c r="P62" s="268"/>
      <c r="Q62" s="274" t="s">
        <v>169</v>
      </c>
      <c r="R62" s="295"/>
      <c r="S62" s="275"/>
      <c r="T62" s="278"/>
      <c r="U62" s="290" t="s">
        <v>169</v>
      </c>
      <c r="V62" s="291"/>
      <c r="W62" s="127"/>
    </row>
    <row r="63" spans="1:23" s="35" customFormat="1" ht="14.25" customHeight="1" x14ac:dyDescent="0.2">
      <c r="A63" s="313"/>
      <c r="B63" s="13">
        <v>17</v>
      </c>
      <c r="C63" s="213"/>
      <c r="D63" s="214"/>
      <c r="E63" s="223"/>
      <c r="F63" s="214"/>
      <c r="G63" s="216"/>
      <c r="H63" s="238" t="s">
        <v>169</v>
      </c>
      <c r="I63" s="242" t="s">
        <v>169</v>
      </c>
      <c r="J63" s="242" t="s">
        <v>169</v>
      </c>
      <c r="K63" s="127"/>
      <c r="M63" s="313"/>
      <c r="N63" s="13">
        <v>17</v>
      </c>
      <c r="O63" s="213"/>
      <c r="P63" s="214"/>
      <c r="Q63" s="214"/>
      <c r="R63" s="295"/>
      <c r="S63" s="216"/>
      <c r="T63" s="279"/>
      <c r="U63" s="292" t="s">
        <v>169</v>
      </c>
      <c r="V63" s="293"/>
      <c r="W63" s="127"/>
    </row>
    <row r="64" spans="1:23" s="35" customFormat="1" ht="14.25" customHeight="1" x14ac:dyDescent="0.2">
      <c r="A64" s="313"/>
      <c r="B64" s="13">
        <v>18</v>
      </c>
      <c r="C64" s="215"/>
      <c r="D64" s="216"/>
      <c r="E64" s="224"/>
      <c r="F64" s="216"/>
      <c r="G64" s="229"/>
      <c r="H64" s="236" t="s">
        <v>169</v>
      </c>
      <c r="I64" s="240" t="s">
        <v>169</v>
      </c>
      <c r="J64" s="240" t="s">
        <v>169</v>
      </c>
      <c r="K64" s="127"/>
      <c r="M64" s="313"/>
      <c r="N64" s="13">
        <v>18</v>
      </c>
      <c r="O64" s="215"/>
      <c r="P64" s="216"/>
      <c r="Q64" s="216"/>
      <c r="R64" s="295"/>
      <c r="S64" s="275"/>
      <c r="T64" s="278"/>
      <c r="U64" s="288" t="s">
        <v>169</v>
      </c>
      <c r="V64" s="289"/>
      <c r="W64" s="127"/>
    </row>
    <row r="65" spans="1:26" ht="14.25" customHeight="1" x14ac:dyDescent="0.2">
      <c r="A65" s="313"/>
      <c r="B65" s="13">
        <v>19</v>
      </c>
      <c r="C65" s="215"/>
      <c r="D65" s="216"/>
      <c r="E65" s="224"/>
      <c r="F65" s="216"/>
      <c r="G65" s="229"/>
      <c r="H65" s="236" t="s">
        <v>169</v>
      </c>
      <c r="I65" s="240" t="s">
        <v>169</v>
      </c>
      <c r="J65" s="240" t="s">
        <v>169</v>
      </c>
      <c r="K65" s="127"/>
      <c r="M65" s="313"/>
      <c r="N65" s="13">
        <v>19</v>
      </c>
      <c r="O65" s="215"/>
      <c r="P65" s="216"/>
      <c r="Q65" s="216"/>
      <c r="R65" s="295"/>
      <c r="S65" s="275"/>
      <c r="T65" s="278"/>
      <c r="U65" s="288" t="s">
        <v>169</v>
      </c>
      <c r="V65" s="289"/>
      <c r="W65" s="127"/>
      <c r="Y65" s="35"/>
      <c r="Z65" s="35"/>
    </row>
    <row r="66" spans="1:26" ht="14.25" customHeight="1" x14ac:dyDescent="0.2">
      <c r="A66" s="313"/>
      <c r="B66" s="13">
        <v>20</v>
      </c>
      <c r="C66" s="215"/>
      <c r="D66" s="216"/>
      <c r="E66" s="224"/>
      <c r="F66" s="216"/>
      <c r="G66" s="229"/>
      <c r="H66" s="236" t="s">
        <v>169</v>
      </c>
      <c r="I66" s="240" t="s">
        <v>169</v>
      </c>
      <c r="J66" s="240" t="s">
        <v>169</v>
      </c>
      <c r="K66" s="127"/>
      <c r="M66" s="313"/>
      <c r="N66" s="13">
        <v>20</v>
      </c>
      <c r="O66" s="215"/>
      <c r="P66" s="216"/>
      <c r="Q66" s="216"/>
      <c r="R66" s="295"/>
      <c r="S66" s="275"/>
      <c r="T66" s="278"/>
      <c r="U66" s="288" t="s">
        <v>169</v>
      </c>
      <c r="V66" s="289"/>
      <c r="W66" s="127"/>
      <c r="Y66" s="35"/>
      <c r="Z66" s="35"/>
    </row>
    <row r="67" spans="1:26" ht="14.25" customHeight="1" x14ac:dyDescent="0.2">
      <c r="A67" s="313"/>
      <c r="B67" s="13">
        <v>21</v>
      </c>
      <c r="C67" s="215"/>
      <c r="D67" s="216"/>
      <c r="E67" s="224"/>
      <c r="F67" s="216"/>
      <c r="G67" s="229"/>
      <c r="H67" s="236" t="s">
        <v>169</v>
      </c>
      <c r="I67" s="240" t="s">
        <v>169</v>
      </c>
      <c r="J67" s="240" t="s">
        <v>169</v>
      </c>
      <c r="K67" s="127"/>
      <c r="M67" s="313"/>
      <c r="N67" s="13">
        <v>21</v>
      </c>
      <c r="O67" s="215"/>
      <c r="P67" s="216"/>
      <c r="Q67" s="216"/>
      <c r="R67" s="295"/>
      <c r="S67" s="275"/>
      <c r="T67" s="278"/>
      <c r="U67" s="288" t="s">
        <v>169</v>
      </c>
      <c r="V67" s="289"/>
      <c r="W67" s="127"/>
      <c r="Y67" s="35"/>
      <c r="Z67" s="35"/>
    </row>
    <row r="68" spans="1:26" ht="14.25" customHeight="1" x14ac:dyDescent="0.2">
      <c r="A68" s="313"/>
      <c r="B68" s="13">
        <v>22</v>
      </c>
      <c r="C68" s="215"/>
      <c r="D68" s="216"/>
      <c r="E68" s="224"/>
      <c r="F68" s="216"/>
      <c r="G68" s="229"/>
      <c r="H68" s="236" t="s">
        <v>169</v>
      </c>
      <c r="I68" s="240" t="s">
        <v>169</v>
      </c>
      <c r="J68" s="240" t="s">
        <v>169</v>
      </c>
      <c r="K68" s="127"/>
      <c r="M68" s="313"/>
      <c r="N68" s="13">
        <v>22</v>
      </c>
      <c r="O68" s="215"/>
      <c r="P68" s="216"/>
      <c r="Q68" s="216"/>
      <c r="R68" s="295"/>
      <c r="S68" s="275"/>
      <c r="T68" s="278"/>
      <c r="U68" s="288" t="s">
        <v>169</v>
      </c>
      <c r="V68" s="289"/>
      <c r="W68" s="127"/>
      <c r="Y68" s="35"/>
      <c r="Z68" s="35"/>
    </row>
    <row r="69" spans="1:26" ht="14.25" customHeight="1" x14ac:dyDescent="0.2">
      <c r="A69" s="313"/>
      <c r="B69" s="13">
        <v>23</v>
      </c>
      <c r="C69" s="215"/>
      <c r="D69" s="216"/>
      <c r="E69" s="224"/>
      <c r="F69" s="216"/>
      <c r="G69" s="229"/>
      <c r="H69" s="236" t="s">
        <v>169</v>
      </c>
      <c r="I69" s="240" t="s">
        <v>169</v>
      </c>
      <c r="J69" s="240" t="s">
        <v>169</v>
      </c>
      <c r="K69" s="127"/>
      <c r="M69" s="313"/>
      <c r="N69" s="13">
        <v>23</v>
      </c>
      <c r="O69" s="215"/>
      <c r="P69" s="216"/>
      <c r="Q69" s="216"/>
      <c r="R69" s="295"/>
      <c r="S69" s="275"/>
      <c r="T69" s="278"/>
      <c r="U69" s="288" t="s">
        <v>169</v>
      </c>
      <c r="V69" s="289"/>
      <c r="W69" s="127"/>
      <c r="Y69" s="35"/>
      <c r="Z69" s="35"/>
    </row>
    <row r="70" spans="1:26" ht="14.25" customHeight="1" x14ac:dyDescent="0.2">
      <c r="A70" s="313"/>
      <c r="B70" s="13">
        <v>24</v>
      </c>
      <c r="C70" s="215"/>
      <c r="D70" s="216"/>
      <c r="E70" s="224"/>
      <c r="F70" s="216"/>
      <c r="G70" s="229"/>
      <c r="H70" s="236" t="s">
        <v>169</v>
      </c>
      <c r="I70" s="240" t="s">
        <v>169</v>
      </c>
      <c r="J70" s="240" t="s">
        <v>169</v>
      </c>
      <c r="K70" s="127"/>
      <c r="M70" s="313"/>
      <c r="N70" s="13">
        <v>24</v>
      </c>
      <c r="O70" s="215"/>
      <c r="P70" s="216"/>
      <c r="Q70" s="216"/>
      <c r="R70" s="295"/>
      <c r="S70" s="275"/>
      <c r="T70" s="278"/>
      <c r="U70" s="288" t="s">
        <v>169</v>
      </c>
      <c r="V70" s="289"/>
      <c r="W70" s="127"/>
      <c r="Y70" s="35"/>
      <c r="Z70" s="35"/>
    </row>
    <row r="71" spans="1:26" ht="14.25" customHeight="1" x14ac:dyDescent="0.2">
      <c r="A71" s="313"/>
      <c r="B71" s="13">
        <v>25</v>
      </c>
      <c r="C71" s="215"/>
      <c r="D71" s="216"/>
      <c r="E71" s="224"/>
      <c r="F71" s="216"/>
      <c r="G71" s="229"/>
      <c r="H71" s="236" t="s">
        <v>169</v>
      </c>
      <c r="I71" s="240" t="s">
        <v>169</v>
      </c>
      <c r="J71" s="240" t="s">
        <v>169</v>
      </c>
      <c r="K71" s="127"/>
      <c r="M71" s="313"/>
      <c r="N71" s="13">
        <v>25</v>
      </c>
      <c r="O71" s="215"/>
      <c r="P71" s="216"/>
      <c r="Q71" s="216"/>
      <c r="R71" s="295"/>
      <c r="S71" s="275"/>
      <c r="T71" s="278"/>
      <c r="U71" s="288" t="s">
        <v>169</v>
      </c>
      <c r="V71" s="289"/>
      <c r="W71" s="127"/>
      <c r="Y71" s="35"/>
      <c r="Z71" s="35"/>
    </row>
    <row r="72" spans="1:26" ht="14.25" customHeight="1" x14ac:dyDescent="0.2">
      <c r="A72" s="313"/>
      <c r="B72" s="13">
        <v>26</v>
      </c>
      <c r="C72" s="215"/>
      <c r="D72" s="216"/>
      <c r="E72" s="224"/>
      <c r="F72" s="216"/>
      <c r="G72" s="229"/>
      <c r="H72" s="236" t="s">
        <v>169</v>
      </c>
      <c r="I72" s="240" t="s">
        <v>169</v>
      </c>
      <c r="J72" s="240" t="s">
        <v>169</v>
      </c>
      <c r="K72" s="127"/>
      <c r="M72" s="313"/>
      <c r="N72" s="13">
        <v>26</v>
      </c>
      <c r="O72" s="215"/>
      <c r="P72" s="216"/>
      <c r="Q72" s="216"/>
      <c r="R72" s="295"/>
      <c r="S72" s="275"/>
      <c r="T72" s="278"/>
      <c r="U72" s="288" t="s">
        <v>169</v>
      </c>
      <c r="V72" s="289"/>
      <c r="W72" s="127"/>
      <c r="Y72" s="35"/>
      <c r="Z72" s="35"/>
    </row>
    <row r="73" spans="1:26" ht="14.25" customHeight="1" x14ac:dyDescent="0.2">
      <c r="A73" s="313"/>
      <c r="B73" s="13">
        <v>27</v>
      </c>
      <c r="C73" s="215"/>
      <c r="D73" s="216"/>
      <c r="E73" s="224"/>
      <c r="F73" s="216"/>
      <c r="G73" s="229"/>
      <c r="H73" s="236" t="s">
        <v>169</v>
      </c>
      <c r="I73" s="240" t="s">
        <v>169</v>
      </c>
      <c r="J73" s="240" t="s">
        <v>169</v>
      </c>
      <c r="K73" s="127"/>
      <c r="M73" s="313"/>
      <c r="N73" s="13">
        <v>27</v>
      </c>
      <c r="O73" s="215"/>
      <c r="P73" s="216"/>
      <c r="Q73" s="216"/>
      <c r="R73" s="295"/>
      <c r="S73" s="275"/>
      <c r="T73" s="278"/>
      <c r="U73" s="288" t="s">
        <v>169</v>
      </c>
      <c r="V73" s="289"/>
      <c r="W73" s="127"/>
      <c r="Y73" s="35"/>
      <c r="Z73" s="35"/>
    </row>
    <row r="74" spans="1:26" ht="14.25" customHeight="1" x14ac:dyDescent="0.2">
      <c r="A74" s="313"/>
      <c r="B74" s="13">
        <v>28</v>
      </c>
      <c r="C74" s="215"/>
      <c r="D74" s="216"/>
      <c r="E74" s="224"/>
      <c r="F74" s="216"/>
      <c r="G74" s="229"/>
      <c r="H74" s="236" t="s">
        <v>169</v>
      </c>
      <c r="I74" s="240" t="s">
        <v>169</v>
      </c>
      <c r="J74" s="240" t="s">
        <v>169</v>
      </c>
      <c r="K74" s="127"/>
      <c r="M74" s="313"/>
      <c r="N74" s="13">
        <v>28</v>
      </c>
      <c r="O74" s="215"/>
      <c r="P74" s="216"/>
      <c r="Q74" s="216"/>
      <c r="R74" s="295"/>
      <c r="S74" s="275"/>
      <c r="T74" s="278"/>
      <c r="U74" s="288" t="s">
        <v>169</v>
      </c>
      <c r="V74" s="289"/>
      <c r="W74" s="127"/>
      <c r="Y74" s="35"/>
      <c r="Z74" s="35"/>
    </row>
    <row r="75" spans="1:26" ht="14.25" customHeight="1" x14ac:dyDescent="0.2">
      <c r="A75" s="313"/>
      <c r="B75" s="13">
        <v>29</v>
      </c>
      <c r="C75" s="215"/>
      <c r="D75" s="216"/>
      <c r="E75" s="224"/>
      <c r="F75" s="216"/>
      <c r="G75" s="229"/>
      <c r="H75" s="236" t="s">
        <v>169</v>
      </c>
      <c r="I75" s="240" t="s">
        <v>169</v>
      </c>
      <c r="J75" s="240" t="s">
        <v>169</v>
      </c>
      <c r="K75" s="127"/>
      <c r="M75" s="313"/>
      <c r="N75" s="13">
        <v>29</v>
      </c>
      <c r="O75" s="215"/>
      <c r="P75" s="216"/>
      <c r="Q75" s="216"/>
      <c r="R75" s="295"/>
      <c r="S75" s="275"/>
      <c r="T75" s="278"/>
      <c r="U75" s="288" t="s">
        <v>169</v>
      </c>
      <c r="V75" s="289"/>
      <c r="W75" s="127"/>
      <c r="Y75" s="35"/>
      <c r="Z75" s="35"/>
    </row>
    <row r="76" spans="1:26" ht="14.25" customHeight="1" x14ac:dyDescent="0.2">
      <c r="A76" s="313"/>
      <c r="B76" s="13">
        <v>30</v>
      </c>
      <c r="C76" s="215"/>
      <c r="D76" s="216"/>
      <c r="E76" s="224"/>
      <c r="F76" s="216"/>
      <c r="G76" s="229"/>
      <c r="H76" s="236" t="s">
        <v>169</v>
      </c>
      <c r="I76" s="240" t="s">
        <v>169</v>
      </c>
      <c r="J76" s="240" t="s">
        <v>169</v>
      </c>
      <c r="K76" s="127"/>
      <c r="M76" s="313"/>
      <c r="N76" s="13">
        <v>30</v>
      </c>
      <c r="O76" s="215"/>
      <c r="P76" s="216"/>
      <c r="Q76" s="216"/>
      <c r="R76" s="295"/>
      <c r="S76" s="275"/>
      <c r="T76" s="278"/>
      <c r="U76" s="288" t="s">
        <v>169</v>
      </c>
      <c r="V76" s="289"/>
      <c r="W76" s="127"/>
      <c r="Y76" s="35"/>
      <c r="Z76" s="35"/>
    </row>
    <row r="77" spans="1:26" ht="14.25" customHeight="1" x14ac:dyDescent="0.2">
      <c r="A77" s="313"/>
      <c r="B77" s="13">
        <v>31</v>
      </c>
      <c r="C77" s="215"/>
      <c r="D77" s="216"/>
      <c r="E77" s="224"/>
      <c r="F77" s="216"/>
      <c r="G77" s="229"/>
      <c r="H77" s="236" t="s">
        <v>169</v>
      </c>
      <c r="I77" s="240" t="s">
        <v>169</v>
      </c>
      <c r="J77" s="240" t="s">
        <v>169</v>
      </c>
      <c r="K77" s="127"/>
      <c r="M77" s="313"/>
      <c r="N77" s="13">
        <v>31</v>
      </c>
      <c r="O77" s="215"/>
      <c r="P77" s="216"/>
      <c r="Q77" s="216"/>
      <c r="R77" s="295"/>
      <c r="S77" s="275"/>
      <c r="T77" s="278"/>
      <c r="U77" s="288" t="s">
        <v>169</v>
      </c>
      <c r="V77" s="289"/>
      <c r="W77" s="127"/>
      <c r="Y77" s="35"/>
      <c r="Z77" s="35"/>
    </row>
    <row r="78" spans="1:26" ht="14.25" customHeight="1" thickBot="1" x14ac:dyDescent="0.25">
      <c r="A78" s="314"/>
      <c r="B78" s="13">
        <v>32</v>
      </c>
      <c r="C78" s="217"/>
      <c r="D78" s="217"/>
      <c r="E78" s="217"/>
      <c r="F78" s="217"/>
      <c r="G78" s="230"/>
      <c r="H78" s="237" t="s">
        <v>169</v>
      </c>
      <c r="I78" s="241" t="s">
        <v>169</v>
      </c>
      <c r="J78" s="241" t="s">
        <v>169</v>
      </c>
      <c r="K78" s="127"/>
      <c r="M78" s="314"/>
      <c r="N78" s="13">
        <v>32</v>
      </c>
      <c r="O78" s="217"/>
      <c r="P78" s="217"/>
      <c r="Q78" s="217"/>
      <c r="R78" s="280"/>
      <c r="S78" s="276"/>
      <c r="T78" s="280"/>
      <c r="U78" s="290" t="s">
        <v>169</v>
      </c>
      <c r="V78" s="291"/>
      <c r="W78" s="127"/>
      <c r="Y78" s="35"/>
      <c r="Z78" s="35"/>
    </row>
    <row r="79" spans="1:26" x14ac:dyDescent="0.15">
      <c r="A79" s="332" t="s">
        <v>171</v>
      </c>
      <c r="B79" s="333"/>
      <c r="C79" s="3">
        <f>SUM(C44-COUNTIF(C47:C62,"Spare"))</f>
        <v>0</v>
      </c>
      <c r="D79" s="3">
        <f>SUM(D44-COUNTIF(D47:D62,"Spare"))</f>
        <v>0</v>
      </c>
      <c r="E79" s="3">
        <f>SUM(E44-COUNTIF(E47:E62,"Spare"))</f>
        <v>0</v>
      </c>
      <c r="F79" s="3">
        <f>SUM(F44-COUNTIF(F47:F62,"Spare"))</f>
        <v>0</v>
      </c>
      <c r="G79" s="3">
        <f>SUM(G44-COUNTIF(G47:G78,"Spare"))</f>
        <v>0</v>
      </c>
      <c r="H79" s="3">
        <f>SUM(H44-COUNTIF(H47:H78,"Spare"))</f>
        <v>0</v>
      </c>
      <c r="I79" s="3">
        <f>SUM(I44-COUNTIF(I47:I78,"Spare"))</f>
        <v>0</v>
      </c>
      <c r="J79" s="3">
        <f>SUM(J44-COUNTIF(J47:J78,"Spare"))</f>
        <v>0</v>
      </c>
      <c r="K79" s="35">
        <f>SUM(C79:J79)</f>
        <v>0</v>
      </c>
      <c r="M79" s="332" t="s">
        <v>171</v>
      </c>
      <c r="N79" s="333"/>
      <c r="O79" s="3">
        <f t="shared" ref="O79:T79" si="1">SUM(O44-COUNTIF(O47:O62,"Spare"))</f>
        <v>0</v>
      </c>
      <c r="P79" s="3">
        <f t="shared" si="1"/>
        <v>0</v>
      </c>
      <c r="Q79" s="3">
        <f t="shared" si="1"/>
        <v>0</v>
      </c>
      <c r="R79" s="3">
        <f t="shared" si="1"/>
        <v>0</v>
      </c>
      <c r="S79" s="3">
        <f t="shared" si="1"/>
        <v>0</v>
      </c>
      <c r="T79" s="3">
        <f t="shared" si="1"/>
        <v>0</v>
      </c>
      <c r="U79" s="3">
        <f>SUM(U44-COUNTIF(U47:U78,"Spare"))</f>
        <v>0</v>
      </c>
      <c r="V79" s="3">
        <f>SUM(V44-COUNTIF(V47:V78,"Spare"))</f>
        <v>0</v>
      </c>
      <c r="W79" s="35">
        <f>SUM(O79:V79)</f>
        <v>0</v>
      </c>
      <c r="Y79" s="35"/>
      <c r="Z79" s="35"/>
    </row>
    <row r="80" spans="1:26" ht="14.25" customHeight="1" thickBot="1" x14ac:dyDescent="0.2">
      <c r="B80" s="35"/>
      <c r="C80" s="35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Y80" s="35"/>
      <c r="Z80" s="35"/>
    </row>
    <row r="81" spans="1:26" ht="14.25" customHeight="1" thickBot="1" x14ac:dyDescent="0.25">
      <c r="A81" s="66"/>
      <c r="B81" s="24"/>
      <c r="C81" s="334" t="str">
        <f>A1&amp;" Node 3"</f>
        <v>FCS0303 Node 3</v>
      </c>
      <c r="D81" s="335"/>
      <c r="E81" s="335"/>
      <c r="F81" s="335"/>
      <c r="G81" s="335"/>
      <c r="H81" s="335"/>
      <c r="I81" s="335"/>
      <c r="J81" s="336"/>
      <c r="K81" s="127"/>
      <c r="M81" s="66"/>
      <c r="N81" s="24"/>
      <c r="O81" s="334" t="str">
        <f>A1&amp;" Node 8"</f>
        <v>FCS0303 Node 8</v>
      </c>
      <c r="P81" s="335"/>
      <c r="Q81" s="335"/>
      <c r="R81" s="335"/>
      <c r="S81" s="335"/>
      <c r="T81" s="335"/>
      <c r="U81" s="335"/>
      <c r="V81" s="336"/>
      <c r="W81" s="127"/>
      <c r="Y81" s="35"/>
      <c r="Z81" s="35"/>
    </row>
    <row r="82" spans="1:26" ht="14.25" customHeight="1" x14ac:dyDescent="0.15">
      <c r="A82" s="66"/>
      <c r="B82" s="337" t="s">
        <v>155</v>
      </c>
      <c r="C82" s="28" t="s">
        <v>156</v>
      </c>
      <c r="D82" s="26" t="s">
        <v>157</v>
      </c>
      <c r="E82" s="26" t="s">
        <v>158</v>
      </c>
      <c r="F82" s="26" t="s">
        <v>159</v>
      </c>
      <c r="G82" s="27" t="s">
        <v>160</v>
      </c>
      <c r="H82" s="27" t="s">
        <v>161</v>
      </c>
      <c r="I82" s="29" t="s">
        <v>162</v>
      </c>
      <c r="J82" s="30" t="s">
        <v>163</v>
      </c>
      <c r="K82" s="127"/>
      <c r="M82" s="66"/>
      <c r="N82" s="337" t="s">
        <v>155</v>
      </c>
      <c r="O82" s="28" t="s">
        <v>156</v>
      </c>
      <c r="P82" s="26" t="s">
        <v>157</v>
      </c>
      <c r="Q82" s="26" t="s">
        <v>158</v>
      </c>
      <c r="R82" s="26" t="s">
        <v>159</v>
      </c>
      <c r="S82" s="27" t="s">
        <v>160</v>
      </c>
      <c r="T82" s="27" t="s">
        <v>161</v>
      </c>
      <c r="U82" s="29" t="s">
        <v>162</v>
      </c>
      <c r="V82" s="30" t="s">
        <v>163</v>
      </c>
      <c r="W82" s="127"/>
      <c r="Y82" s="35"/>
      <c r="Z82" s="35"/>
    </row>
    <row r="83" spans="1:26" ht="13.5" customHeight="1" x14ac:dyDescent="0.15">
      <c r="A83" s="66"/>
      <c r="B83" s="338"/>
      <c r="C83" s="167" t="s">
        <v>164</v>
      </c>
      <c r="D83" s="168" t="s">
        <v>164</v>
      </c>
      <c r="E83" s="185" t="s">
        <v>165</v>
      </c>
      <c r="F83" s="185" t="s">
        <v>165</v>
      </c>
      <c r="G83" s="225" t="s">
        <v>23</v>
      </c>
      <c r="H83" s="231" t="s">
        <v>166</v>
      </c>
      <c r="I83" s="231" t="s">
        <v>166</v>
      </c>
      <c r="J83" s="231" t="s">
        <v>166</v>
      </c>
      <c r="K83" s="127"/>
      <c r="M83" s="66"/>
      <c r="N83" s="338"/>
      <c r="O83" s="167" t="s">
        <v>164</v>
      </c>
      <c r="P83" s="168" t="s">
        <v>164</v>
      </c>
      <c r="Q83" s="269" t="s">
        <v>164</v>
      </c>
      <c r="R83" s="269" t="s">
        <v>164</v>
      </c>
      <c r="S83" s="225" t="s">
        <v>23</v>
      </c>
      <c r="T83" s="225" t="s">
        <v>23</v>
      </c>
      <c r="U83" s="281" t="s">
        <v>167</v>
      </c>
      <c r="V83" s="281" t="s">
        <v>167</v>
      </c>
      <c r="W83" s="127"/>
      <c r="Y83" s="35"/>
      <c r="Z83" s="35"/>
    </row>
    <row r="84" spans="1:26" ht="14.25" customHeight="1" thickBot="1" x14ac:dyDescent="0.2">
      <c r="A84" s="66"/>
      <c r="B84" s="338"/>
      <c r="C84" s="169">
        <v>16</v>
      </c>
      <c r="D84" s="170"/>
      <c r="E84" s="186">
        <v>16</v>
      </c>
      <c r="F84" s="186"/>
      <c r="G84" s="226"/>
      <c r="H84" s="232">
        <v>32</v>
      </c>
      <c r="I84" s="232">
        <v>32</v>
      </c>
      <c r="J84" s="232">
        <v>32</v>
      </c>
      <c r="K84" s="127"/>
      <c r="M84" s="66"/>
      <c r="N84" s="338"/>
      <c r="O84" s="169">
        <v>16</v>
      </c>
      <c r="P84" s="170"/>
      <c r="Q84" s="270">
        <v>16</v>
      </c>
      <c r="R84" s="270">
        <v>16</v>
      </c>
      <c r="S84" s="226"/>
      <c r="T84" s="226"/>
      <c r="U84" s="282">
        <v>32</v>
      </c>
      <c r="V84" s="282"/>
      <c r="W84" s="127"/>
      <c r="Y84" s="35"/>
      <c r="Z84" s="35"/>
    </row>
    <row r="85" spans="1:26" ht="14.25" customHeight="1" thickTop="1" thickBot="1" x14ac:dyDescent="0.2">
      <c r="A85" s="66"/>
      <c r="B85" s="338"/>
      <c r="C85" s="171"/>
      <c r="D85" s="172" t="s">
        <v>53</v>
      </c>
      <c r="E85" s="187"/>
      <c r="F85" s="172" t="s">
        <v>53</v>
      </c>
      <c r="G85" s="225"/>
      <c r="H85" s="233"/>
      <c r="I85" s="233"/>
      <c r="J85" s="233"/>
      <c r="K85" s="127"/>
      <c r="M85" s="66"/>
      <c r="N85" s="338"/>
      <c r="O85" s="171"/>
      <c r="P85" s="172" t="s">
        <v>53</v>
      </c>
      <c r="Q85" s="271"/>
      <c r="R85" s="271"/>
      <c r="S85" s="225"/>
      <c r="T85" s="225"/>
      <c r="U85" s="283"/>
      <c r="V85" s="284"/>
      <c r="W85" s="127"/>
      <c r="Y85" s="35"/>
      <c r="Z85" s="35"/>
    </row>
    <row r="86" spans="1:26" ht="14.25" customHeight="1" thickTop="1" thickBot="1" x14ac:dyDescent="0.2">
      <c r="A86" s="66"/>
      <c r="B86" s="339"/>
      <c r="C86" s="173"/>
      <c r="D86" s="174"/>
      <c r="E86" s="188"/>
      <c r="F86" s="188"/>
      <c r="G86" s="227"/>
      <c r="H86" s="234"/>
      <c r="I86" s="234"/>
      <c r="J86" s="234"/>
      <c r="K86" s="127"/>
      <c r="M86" s="66"/>
      <c r="N86" s="339"/>
      <c r="O86" s="173"/>
      <c r="P86" s="174"/>
      <c r="Q86" s="272"/>
      <c r="R86" s="272"/>
      <c r="S86" s="227"/>
      <c r="T86" s="227"/>
      <c r="U86" s="285"/>
      <c r="V86" s="285"/>
      <c r="W86" s="127"/>
      <c r="Y86" s="35"/>
      <c r="Z86" s="35"/>
    </row>
    <row r="87" spans="1:26" ht="14.25" customHeight="1" x14ac:dyDescent="0.2">
      <c r="A87" s="331" t="s">
        <v>179</v>
      </c>
      <c r="B87" s="13">
        <v>1</v>
      </c>
      <c r="C87" s="175" t="s">
        <v>169</v>
      </c>
      <c r="D87" s="176"/>
      <c r="E87" s="189" t="s">
        <v>169</v>
      </c>
      <c r="F87" s="190"/>
      <c r="G87" s="243"/>
      <c r="H87" s="247" t="s">
        <v>169</v>
      </c>
      <c r="I87" s="239" t="s">
        <v>169</v>
      </c>
      <c r="J87" s="235" t="s">
        <v>169</v>
      </c>
      <c r="K87" s="127"/>
      <c r="M87" s="331" t="s">
        <v>180</v>
      </c>
      <c r="N87" s="13">
        <v>1</v>
      </c>
      <c r="O87" s="208" t="s">
        <v>169</v>
      </c>
      <c r="P87" s="209"/>
      <c r="Q87" s="273" t="s">
        <v>169</v>
      </c>
      <c r="R87" s="273" t="s">
        <v>169</v>
      </c>
      <c r="S87" s="228"/>
      <c r="T87" s="228"/>
      <c r="U87" s="286" t="s">
        <v>169</v>
      </c>
      <c r="V87" s="287"/>
      <c r="W87" s="127"/>
      <c r="Y87" s="35"/>
      <c r="Z87" s="35"/>
    </row>
    <row r="88" spans="1:26" ht="14.25" customHeight="1" x14ac:dyDescent="0.2">
      <c r="A88" s="313"/>
      <c r="B88" s="13">
        <v>2</v>
      </c>
      <c r="C88" s="177" t="s">
        <v>169</v>
      </c>
      <c r="D88" s="178"/>
      <c r="E88" s="191" t="s">
        <v>169</v>
      </c>
      <c r="F88" s="192"/>
      <c r="G88" s="244"/>
      <c r="H88" s="248" t="s">
        <v>169</v>
      </c>
      <c r="I88" s="240" t="s">
        <v>169</v>
      </c>
      <c r="J88" s="251" t="s">
        <v>169</v>
      </c>
      <c r="K88" s="127"/>
      <c r="M88" s="313"/>
      <c r="N88" s="13">
        <v>2</v>
      </c>
      <c r="O88" s="210" t="s">
        <v>169</v>
      </c>
      <c r="P88" s="267"/>
      <c r="Q88" s="274" t="s">
        <v>169</v>
      </c>
      <c r="R88" s="274" t="s">
        <v>169</v>
      </c>
      <c r="S88" s="275"/>
      <c r="T88" s="275"/>
      <c r="U88" s="288" t="s">
        <v>169</v>
      </c>
      <c r="V88" s="289"/>
      <c r="W88" s="127"/>
      <c r="Y88" s="35"/>
      <c r="Z88" s="35"/>
    </row>
    <row r="89" spans="1:26" ht="14.25" customHeight="1" x14ac:dyDescent="0.2">
      <c r="A89" s="313"/>
      <c r="B89" s="13">
        <v>3</v>
      </c>
      <c r="C89" s="177" t="s">
        <v>169</v>
      </c>
      <c r="D89" s="178"/>
      <c r="E89" s="191" t="s">
        <v>169</v>
      </c>
      <c r="F89" s="192"/>
      <c r="G89" s="244"/>
      <c r="H89" s="248" t="s">
        <v>169</v>
      </c>
      <c r="I89" s="240" t="s">
        <v>169</v>
      </c>
      <c r="J89" s="251" t="s">
        <v>169</v>
      </c>
      <c r="K89" s="127"/>
      <c r="M89" s="313"/>
      <c r="N89" s="13">
        <v>3</v>
      </c>
      <c r="O89" s="210" t="s">
        <v>169</v>
      </c>
      <c r="P89" s="267"/>
      <c r="Q89" s="274" t="s">
        <v>169</v>
      </c>
      <c r="R89" s="274" t="s">
        <v>169</v>
      </c>
      <c r="S89" s="275"/>
      <c r="T89" s="275"/>
      <c r="U89" s="288" t="s">
        <v>169</v>
      </c>
      <c r="V89" s="289"/>
      <c r="W89" s="127"/>
      <c r="Y89" s="35"/>
      <c r="Z89" s="35"/>
    </row>
    <row r="90" spans="1:26" ht="14.25" customHeight="1" x14ac:dyDescent="0.2">
      <c r="A90" s="313"/>
      <c r="B90" s="13">
        <v>4</v>
      </c>
      <c r="C90" s="177" t="s">
        <v>169</v>
      </c>
      <c r="D90" s="178"/>
      <c r="E90" s="191" t="s">
        <v>169</v>
      </c>
      <c r="F90" s="192"/>
      <c r="G90" s="244"/>
      <c r="H90" s="248" t="s">
        <v>169</v>
      </c>
      <c r="I90" s="240" t="s">
        <v>169</v>
      </c>
      <c r="J90" s="251" t="s">
        <v>169</v>
      </c>
      <c r="K90" s="127"/>
      <c r="M90" s="313"/>
      <c r="N90" s="13">
        <v>4</v>
      </c>
      <c r="O90" s="210" t="s">
        <v>169</v>
      </c>
      <c r="P90" s="267"/>
      <c r="Q90" s="274" t="s">
        <v>169</v>
      </c>
      <c r="R90" s="274" t="s">
        <v>169</v>
      </c>
      <c r="S90" s="275"/>
      <c r="T90" s="275"/>
      <c r="U90" s="288" t="s">
        <v>169</v>
      </c>
      <c r="V90" s="289"/>
      <c r="W90" s="127"/>
      <c r="Y90" s="35"/>
      <c r="Z90" s="35"/>
    </row>
    <row r="91" spans="1:26" ht="14.25" customHeight="1" x14ac:dyDescent="0.2">
      <c r="A91" s="313"/>
      <c r="B91" s="13">
        <v>5</v>
      </c>
      <c r="C91" s="177" t="s">
        <v>169</v>
      </c>
      <c r="D91" s="178"/>
      <c r="E91" s="191" t="s">
        <v>169</v>
      </c>
      <c r="F91" s="192"/>
      <c r="G91" s="244"/>
      <c r="H91" s="248" t="s">
        <v>169</v>
      </c>
      <c r="I91" s="240" t="s">
        <v>169</v>
      </c>
      <c r="J91" s="251" t="s">
        <v>169</v>
      </c>
      <c r="K91" s="127"/>
      <c r="M91" s="313"/>
      <c r="N91" s="13">
        <v>5</v>
      </c>
      <c r="O91" s="210" t="s">
        <v>169</v>
      </c>
      <c r="P91" s="267"/>
      <c r="Q91" s="274" t="s">
        <v>169</v>
      </c>
      <c r="R91" s="274" t="s">
        <v>169</v>
      </c>
      <c r="S91" s="275"/>
      <c r="T91" s="275"/>
      <c r="U91" s="288" t="s">
        <v>169</v>
      </c>
      <c r="V91" s="289"/>
      <c r="W91" s="127"/>
      <c r="Y91" s="35"/>
      <c r="Z91" s="35"/>
    </row>
    <row r="92" spans="1:26" ht="14.25" customHeight="1" x14ac:dyDescent="0.2">
      <c r="A92" s="313"/>
      <c r="B92" s="13">
        <v>6</v>
      </c>
      <c r="C92" s="177" t="s">
        <v>169</v>
      </c>
      <c r="D92" s="178"/>
      <c r="E92" s="191" t="s">
        <v>169</v>
      </c>
      <c r="F92" s="192"/>
      <c r="G92" s="244"/>
      <c r="H92" s="248" t="s">
        <v>169</v>
      </c>
      <c r="I92" s="240" t="s">
        <v>169</v>
      </c>
      <c r="J92" s="251" t="s">
        <v>169</v>
      </c>
      <c r="K92" s="127"/>
      <c r="M92" s="313"/>
      <c r="N92" s="13">
        <v>6</v>
      </c>
      <c r="O92" s="210" t="s">
        <v>169</v>
      </c>
      <c r="P92" s="267"/>
      <c r="Q92" s="274" t="s">
        <v>169</v>
      </c>
      <c r="R92" s="274" t="s">
        <v>169</v>
      </c>
      <c r="S92" s="275"/>
      <c r="T92" s="275"/>
      <c r="U92" s="288" t="s">
        <v>169</v>
      </c>
      <c r="V92" s="289"/>
      <c r="W92" s="127"/>
      <c r="Y92" s="35"/>
      <c r="Z92" s="35"/>
    </row>
    <row r="93" spans="1:26" ht="14.25" customHeight="1" x14ac:dyDescent="0.2">
      <c r="A93" s="313"/>
      <c r="B93" s="13">
        <v>7</v>
      </c>
      <c r="C93" s="177" t="s">
        <v>169</v>
      </c>
      <c r="D93" s="178"/>
      <c r="E93" s="191" t="s">
        <v>169</v>
      </c>
      <c r="F93" s="192"/>
      <c r="G93" s="244"/>
      <c r="H93" s="248" t="s">
        <v>169</v>
      </c>
      <c r="I93" s="240" t="s">
        <v>169</v>
      </c>
      <c r="J93" s="251" t="s">
        <v>169</v>
      </c>
      <c r="K93" s="127"/>
      <c r="M93" s="313"/>
      <c r="N93" s="13">
        <v>7</v>
      </c>
      <c r="O93" s="210" t="s">
        <v>169</v>
      </c>
      <c r="P93" s="267"/>
      <c r="Q93" s="274" t="s">
        <v>169</v>
      </c>
      <c r="R93" s="274" t="s">
        <v>169</v>
      </c>
      <c r="S93" s="275"/>
      <c r="T93" s="275"/>
      <c r="U93" s="288" t="s">
        <v>169</v>
      </c>
      <c r="V93" s="289"/>
      <c r="W93" s="127"/>
      <c r="Y93" s="35"/>
      <c r="Z93" s="35"/>
    </row>
    <row r="94" spans="1:26" ht="14.25" customHeight="1" x14ac:dyDescent="0.2">
      <c r="A94" s="313"/>
      <c r="B94" s="13">
        <v>8</v>
      </c>
      <c r="C94" s="177" t="s">
        <v>169</v>
      </c>
      <c r="D94" s="178"/>
      <c r="E94" s="191" t="s">
        <v>169</v>
      </c>
      <c r="F94" s="192"/>
      <c r="G94" s="244"/>
      <c r="H94" s="248" t="s">
        <v>169</v>
      </c>
      <c r="I94" s="240" t="s">
        <v>169</v>
      </c>
      <c r="J94" s="251" t="s">
        <v>169</v>
      </c>
      <c r="K94" s="127"/>
      <c r="M94" s="313"/>
      <c r="N94" s="13">
        <v>8</v>
      </c>
      <c r="O94" s="210" t="s">
        <v>169</v>
      </c>
      <c r="P94" s="267"/>
      <c r="Q94" s="274" t="s">
        <v>169</v>
      </c>
      <c r="R94" s="274" t="s">
        <v>169</v>
      </c>
      <c r="S94" s="275"/>
      <c r="T94" s="275"/>
      <c r="U94" s="288" t="s">
        <v>169</v>
      </c>
      <c r="V94" s="289"/>
      <c r="W94" s="127"/>
      <c r="Y94" s="35"/>
      <c r="Z94" s="35"/>
    </row>
    <row r="95" spans="1:26" ht="14.25" customHeight="1" x14ac:dyDescent="0.2">
      <c r="A95" s="313"/>
      <c r="B95" s="13">
        <v>9</v>
      </c>
      <c r="C95" s="177" t="s">
        <v>169</v>
      </c>
      <c r="D95" s="178"/>
      <c r="E95" s="191" t="s">
        <v>169</v>
      </c>
      <c r="F95" s="192"/>
      <c r="G95" s="244"/>
      <c r="H95" s="248" t="s">
        <v>169</v>
      </c>
      <c r="I95" s="240" t="s">
        <v>169</v>
      </c>
      <c r="J95" s="251" t="s">
        <v>169</v>
      </c>
      <c r="K95" s="127"/>
      <c r="M95" s="313"/>
      <c r="N95" s="13">
        <v>9</v>
      </c>
      <c r="O95" s="210" t="s">
        <v>169</v>
      </c>
      <c r="P95" s="267"/>
      <c r="Q95" s="274" t="s">
        <v>169</v>
      </c>
      <c r="R95" s="274" t="s">
        <v>169</v>
      </c>
      <c r="S95" s="275"/>
      <c r="T95" s="275"/>
      <c r="U95" s="288" t="s">
        <v>169</v>
      </c>
      <c r="V95" s="289"/>
      <c r="W95" s="127"/>
      <c r="Y95" s="35"/>
      <c r="Z95" s="35"/>
    </row>
    <row r="96" spans="1:26" ht="14.25" customHeight="1" x14ac:dyDescent="0.2">
      <c r="A96" s="313"/>
      <c r="B96" s="13">
        <v>10</v>
      </c>
      <c r="C96" s="177" t="s">
        <v>169</v>
      </c>
      <c r="D96" s="178"/>
      <c r="E96" s="191" t="s">
        <v>169</v>
      </c>
      <c r="F96" s="192"/>
      <c r="G96" s="244"/>
      <c r="H96" s="248" t="s">
        <v>169</v>
      </c>
      <c r="I96" s="240" t="s">
        <v>169</v>
      </c>
      <c r="J96" s="251" t="s">
        <v>169</v>
      </c>
      <c r="K96" s="127"/>
      <c r="M96" s="313"/>
      <c r="N96" s="13">
        <v>10</v>
      </c>
      <c r="O96" s="210" t="s">
        <v>169</v>
      </c>
      <c r="P96" s="267"/>
      <c r="Q96" s="274" t="s">
        <v>169</v>
      </c>
      <c r="R96" s="274" t="s">
        <v>169</v>
      </c>
      <c r="S96" s="275"/>
      <c r="T96" s="275"/>
      <c r="U96" s="288" t="s">
        <v>169</v>
      </c>
      <c r="V96" s="289"/>
      <c r="W96" s="127"/>
      <c r="Y96" s="35"/>
      <c r="Z96" s="35"/>
    </row>
    <row r="97" spans="1:26" ht="14.25" customHeight="1" x14ac:dyDescent="0.2">
      <c r="A97" s="313"/>
      <c r="B97" s="13">
        <v>11</v>
      </c>
      <c r="C97" s="177" t="s">
        <v>169</v>
      </c>
      <c r="D97" s="178"/>
      <c r="E97" s="191" t="s">
        <v>169</v>
      </c>
      <c r="F97" s="192"/>
      <c r="G97" s="244"/>
      <c r="H97" s="248" t="s">
        <v>169</v>
      </c>
      <c r="I97" s="240" t="s">
        <v>169</v>
      </c>
      <c r="J97" s="251" t="s">
        <v>169</v>
      </c>
      <c r="K97" s="127"/>
      <c r="M97" s="313"/>
      <c r="N97" s="13">
        <v>11</v>
      </c>
      <c r="O97" s="210" t="s">
        <v>169</v>
      </c>
      <c r="P97" s="267"/>
      <c r="Q97" s="274" t="s">
        <v>169</v>
      </c>
      <c r="R97" s="274" t="s">
        <v>169</v>
      </c>
      <c r="S97" s="275"/>
      <c r="T97" s="275"/>
      <c r="U97" s="288" t="s">
        <v>169</v>
      </c>
      <c r="V97" s="289"/>
      <c r="W97" s="127"/>
      <c r="Y97" s="35"/>
      <c r="Z97" s="35"/>
    </row>
    <row r="98" spans="1:26" ht="14.25" customHeight="1" x14ac:dyDescent="0.2">
      <c r="A98" s="313"/>
      <c r="B98" s="13">
        <v>12</v>
      </c>
      <c r="C98" s="177" t="s">
        <v>169</v>
      </c>
      <c r="D98" s="178"/>
      <c r="E98" s="191" t="s">
        <v>169</v>
      </c>
      <c r="F98" s="192"/>
      <c r="G98" s="244"/>
      <c r="H98" s="248" t="s">
        <v>169</v>
      </c>
      <c r="I98" s="240" t="s">
        <v>169</v>
      </c>
      <c r="J98" s="251" t="s">
        <v>169</v>
      </c>
      <c r="K98" s="127"/>
      <c r="M98" s="313"/>
      <c r="N98" s="13">
        <v>12</v>
      </c>
      <c r="O98" s="210" t="s">
        <v>169</v>
      </c>
      <c r="P98" s="267"/>
      <c r="Q98" s="274" t="s">
        <v>169</v>
      </c>
      <c r="R98" s="274" t="s">
        <v>169</v>
      </c>
      <c r="S98" s="275"/>
      <c r="T98" s="275"/>
      <c r="U98" s="288" t="s">
        <v>169</v>
      </c>
      <c r="V98" s="289"/>
      <c r="W98" s="127"/>
      <c r="Y98" s="35"/>
      <c r="Z98" s="35"/>
    </row>
    <row r="99" spans="1:26" ht="14.25" customHeight="1" x14ac:dyDescent="0.2">
      <c r="A99" s="313"/>
      <c r="B99" s="13">
        <v>13</v>
      </c>
      <c r="C99" s="177" t="s">
        <v>169</v>
      </c>
      <c r="D99" s="178"/>
      <c r="E99" s="191" t="s">
        <v>169</v>
      </c>
      <c r="F99" s="192"/>
      <c r="G99" s="244"/>
      <c r="H99" s="248" t="s">
        <v>169</v>
      </c>
      <c r="I99" s="240" t="s">
        <v>169</v>
      </c>
      <c r="J99" s="251" t="s">
        <v>169</v>
      </c>
      <c r="K99" s="127"/>
      <c r="M99" s="313"/>
      <c r="N99" s="13">
        <v>13</v>
      </c>
      <c r="O99" s="210" t="s">
        <v>169</v>
      </c>
      <c r="P99" s="267"/>
      <c r="Q99" s="274" t="s">
        <v>169</v>
      </c>
      <c r="R99" s="274" t="s">
        <v>169</v>
      </c>
      <c r="S99" s="275"/>
      <c r="T99" s="275"/>
      <c r="U99" s="288" t="s">
        <v>169</v>
      </c>
      <c r="V99" s="289"/>
      <c r="W99" s="127"/>
      <c r="Y99" s="35"/>
      <c r="Z99" s="35"/>
    </row>
    <row r="100" spans="1:26" ht="14.25" customHeight="1" x14ac:dyDescent="0.2">
      <c r="A100" s="313"/>
      <c r="B100" s="13">
        <v>14</v>
      </c>
      <c r="C100" s="177" t="s">
        <v>169</v>
      </c>
      <c r="D100" s="178"/>
      <c r="E100" s="191" t="s">
        <v>169</v>
      </c>
      <c r="F100" s="192"/>
      <c r="G100" s="244"/>
      <c r="H100" s="248" t="s">
        <v>169</v>
      </c>
      <c r="I100" s="240" t="s">
        <v>169</v>
      </c>
      <c r="J100" s="251" t="s">
        <v>169</v>
      </c>
      <c r="K100" s="127"/>
      <c r="M100" s="313"/>
      <c r="N100" s="13">
        <v>14</v>
      </c>
      <c r="O100" s="210" t="s">
        <v>169</v>
      </c>
      <c r="P100" s="267"/>
      <c r="Q100" s="274" t="s">
        <v>169</v>
      </c>
      <c r="R100" s="274" t="s">
        <v>169</v>
      </c>
      <c r="S100" s="275"/>
      <c r="T100" s="275"/>
      <c r="U100" s="288" t="s">
        <v>169</v>
      </c>
      <c r="V100" s="289"/>
      <c r="W100" s="127"/>
      <c r="Y100" s="35"/>
      <c r="Z100" s="35"/>
    </row>
    <row r="101" spans="1:26" ht="14.25" customHeight="1" x14ac:dyDescent="0.2">
      <c r="A101" s="313"/>
      <c r="B101" s="13">
        <v>15</v>
      </c>
      <c r="C101" s="177" t="s">
        <v>169</v>
      </c>
      <c r="D101" s="178"/>
      <c r="E101" s="191" t="s">
        <v>169</v>
      </c>
      <c r="F101" s="192"/>
      <c r="G101" s="244"/>
      <c r="H101" s="248" t="s">
        <v>169</v>
      </c>
      <c r="I101" s="240" t="s">
        <v>169</v>
      </c>
      <c r="J101" s="251" t="s">
        <v>169</v>
      </c>
      <c r="K101" s="127"/>
      <c r="M101" s="313"/>
      <c r="N101" s="13">
        <v>15</v>
      </c>
      <c r="O101" s="210" t="s">
        <v>169</v>
      </c>
      <c r="P101" s="267"/>
      <c r="Q101" s="274" t="s">
        <v>169</v>
      </c>
      <c r="R101" s="274" t="s">
        <v>169</v>
      </c>
      <c r="S101" s="275"/>
      <c r="T101" s="275"/>
      <c r="U101" s="288" t="s">
        <v>169</v>
      </c>
      <c r="V101" s="289"/>
      <c r="W101" s="127"/>
      <c r="Y101" s="35"/>
      <c r="Z101" s="35"/>
    </row>
    <row r="102" spans="1:26" ht="14.25" customHeight="1" thickBot="1" x14ac:dyDescent="0.25">
      <c r="A102" s="313"/>
      <c r="B102" s="13">
        <v>16</v>
      </c>
      <c r="C102" s="177" t="s">
        <v>169</v>
      </c>
      <c r="D102" s="179"/>
      <c r="E102" s="191" t="s">
        <v>169</v>
      </c>
      <c r="F102" s="193"/>
      <c r="G102" s="244"/>
      <c r="H102" s="249" t="s">
        <v>169</v>
      </c>
      <c r="I102" s="241" t="s">
        <v>169</v>
      </c>
      <c r="J102" s="252" t="s">
        <v>169</v>
      </c>
      <c r="K102" s="127"/>
      <c r="M102" s="313"/>
      <c r="N102" s="13">
        <v>16</v>
      </c>
      <c r="O102" s="210" t="s">
        <v>169</v>
      </c>
      <c r="P102" s="268"/>
      <c r="Q102" s="274" t="s">
        <v>169</v>
      </c>
      <c r="R102" s="274" t="s">
        <v>169</v>
      </c>
      <c r="S102" s="275"/>
      <c r="T102" s="275"/>
      <c r="U102" s="290" t="s">
        <v>169</v>
      </c>
      <c r="V102" s="291"/>
      <c r="W102" s="127"/>
      <c r="Y102" s="35"/>
      <c r="Z102" s="35"/>
    </row>
    <row r="103" spans="1:26" ht="14.25" customHeight="1" x14ac:dyDescent="0.2">
      <c r="A103" s="313"/>
      <c r="B103" s="13">
        <v>17</v>
      </c>
      <c r="C103" s="180"/>
      <c r="D103" s="181"/>
      <c r="E103" s="194"/>
      <c r="F103" s="181"/>
      <c r="G103" s="245"/>
      <c r="H103" s="250" t="s">
        <v>169</v>
      </c>
      <c r="I103" s="242" t="s">
        <v>169</v>
      </c>
      <c r="J103" s="238" t="s">
        <v>169</v>
      </c>
      <c r="K103" s="127"/>
      <c r="M103" s="313"/>
      <c r="N103" s="13">
        <v>17</v>
      </c>
      <c r="O103" s="213"/>
      <c r="P103" s="214"/>
      <c r="Q103" s="214"/>
      <c r="R103" s="296"/>
      <c r="S103" s="216"/>
      <c r="T103" s="216"/>
      <c r="U103" s="292" t="s">
        <v>169</v>
      </c>
      <c r="V103" s="293"/>
      <c r="W103" s="127"/>
      <c r="Y103" s="35"/>
      <c r="Z103" s="35"/>
    </row>
    <row r="104" spans="1:26" ht="14.25" customHeight="1" x14ac:dyDescent="0.2">
      <c r="A104" s="313"/>
      <c r="B104" s="13">
        <v>18</v>
      </c>
      <c r="C104" s="182"/>
      <c r="D104" s="183"/>
      <c r="E104" s="195"/>
      <c r="F104" s="183"/>
      <c r="G104" s="244"/>
      <c r="H104" s="248" t="s">
        <v>169</v>
      </c>
      <c r="I104" s="240" t="s">
        <v>169</v>
      </c>
      <c r="J104" s="251" t="s">
        <v>169</v>
      </c>
      <c r="K104" s="127"/>
      <c r="M104" s="313"/>
      <c r="N104" s="13">
        <v>18</v>
      </c>
      <c r="O104" s="215"/>
      <c r="P104" s="216"/>
      <c r="Q104" s="216"/>
      <c r="R104" s="279"/>
      <c r="S104" s="275"/>
      <c r="T104" s="275"/>
      <c r="U104" s="288" t="s">
        <v>169</v>
      </c>
      <c r="V104" s="289"/>
      <c r="W104" s="127"/>
      <c r="Y104" s="35"/>
      <c r="Z104" s="35"/>
    </row>
    <row r="105" spans="1:26" ht="14.25" customHeight="1" x14ac:dyDescent="0.2">
      <c r="A105" s="313"/>
      <c r="B105" s="13">
        <v>19</v>
      </c>
      <c r="C105" s="182"/>
      <c r="D105" s="183"/>
      <c r="E105" s="195"/>
      <c r="F105" s="183"/>
      <c r="G105" s="244"/>
      <c r="H105" s="248" t="s">
        <v>169</v>
      </c>
      <c r="I105" s="240" t="s">
        <v>169</v>
      </c>
      <c r="J105" s="251" t="s">
        <v>169</v>
      </c>
      <c r="K105" s="127"/>
      <c r="M105" s="313"/>
      <c r="N105" s="13">
        <v>19</v>
      </c>
      <c r="O105" s="215"/>
      <c r="P105" s="216"/>
      <c r="Q105" s="216"/>
      <c r="R105" s="279"/>
      <c r="S105" s="275"/>
      <c r="T105" s="275"/>
      <c r="U105" s="288" t="s">
        <v>169</v>
      </c>
      <c r="V105" s="289"/>
      <c r="W105" s="127"/>
      <c r="Y105" s="35"/>
      <c r="Z105" s="35"/>
    </row>
    <row r="106" spans="1:26" ht="14.25" customHeight="1" x14ac:dyDescent="0.2">
      <c r="A106" s="313"/>
      <c r="B106" s="13">
        <v>20</v>
      </c>
      <c r="C106" s="182"/>
      <c r="D106" s="183"/>
      <c r="E106" s="195"/>
      <c r="F106" s="183"/>
      <c r="G106" s="244"/>
      <c r="H106" s="248" t="s">
        <v>169</v>
      </c>
      <c r="I106" s="240" t="s">
        <v>169</v>
      </c>
      <c r="J106" s="251" t="s">
        <v>169</v>
      </c>
      <c r="K106" s="127"/>
      <c r="M106" s="313"/>
      <c r="N106" s="13">
        <v>20</v>
      </c>
      <c r="O106" s="215"/>
      <c r="P106" s="216"/>
      <c r="Q106" s="216"/>
      <c r="R106" s="279"/>
      <c r="S106" s="275"/>
      <c r="T106" s="275"/>
      <c r="U106" s="288" t="s">
        <v>169</v>
      </c>
      <c r="V106" s="289"/>
      <c r="W106" s="127"/>
      <c r="Y106" s="35"/>
      <c r="Z106" s="35"/>
    </row>
    <row r="107" spans="1:26" ht="14.25" customHeight="1" x14ac:dyDescent="0.2">
      <c r="A107" s="313"/>
      <c r="B107" s="13">
        <v>21</v>
      </c>
      <c r="C107" s="182"/>
      <c r="D107" s="183"/>
      <c r="E107" s="195"/>
      <c r="F107" s="183"/>
      <c r="G107" s="244"/>
      <c r="H107" s="248" t="s">
        <v>169</v>
      </c>
      <c r="I107" s="240" t="s">
        <v>169</v>
      </c>
      <c r="J107" s="251" t="s">
        <v>169</v>
      </c>
      <c r="K107" s="127"/>
      <c r="M107" s="313"/>
      <c r="N107" s="13">
        <v>21</v>
      </c>
      <c r="O107" s="215"/>
      <c r="P107" s="216"/>
      <c r="Q107" s="216"/>
      <c r="R107" s="279"/>
      <c r="S107" s="275"/>
      <c r="T107" s="275"/>
      <c r="U107" s="288" t="s">
        <v>169</v>
      </c>
      <c r="V107" s="289"/>
      <c r="W107" s="127"/>
      <c r="Y107" s="35"/>
      <c r="Z107" s="35"/>
    </row>
    <row r="108" spans="1:26" ht="14.25" customHeight="1" x14ac:dyDescent="0.2">
      <c r="A108" s="313"/>
      <c r="B108" s="13">
        <v>22</v>
      </c>
      <c r="C108" s="182"/>
      <c r="D108" s="183"/>
      <c r="E108" s="195"/>
      <c r="F108" s="183"/>
      <c r="G108" s="244"/>
      <c r="H108" s="248" t="s">
        <v>169</v>
      </c>
      <c r="I108" s="240" t="s">
        <v>169</v>
      </c>
      <c r="J108" s="251" t="s">
        <v>169</v>
      </c>
      <c r="K108" s="127"/>
      <c r="M108" s="313"/>
      <c r="N108" s="13">
        <v>22</v>
      </c>
      <c r="O108" s="215"/>
      <c r="P108" s="216"/>
      <c r="Q108" s="216"/>
      <c r="R108" s="279"/>
      <c r="S108" s="275"/>
      <c r="T108" s="275"/>
      <c r="U108" s="288" t="s">
        <v>169</v>
      </c>
      <c r="V108" s="289"/>
      <c r="W108" s="127"/>
      <c r="Y108" s="35"/>
      <c r="Z108" s="35"/>
    </row>
    <row r="109" spans="1:26" ht="14.25" customHeight="1" x14ac:dyDescent="0.2">
      <c r="A109" s="313"/>
      <c r="B109" s="13">
        <v>23</v>
      </c>
      <c r="C109" s="182"/>
      <c r="D109" s="183"/>
      <c r="E109" s="195"/>
      <c r="F109" s="183"/>
      <c r="G109" s="244"/>
      <c r="H109" s="248" t="s">
        <v>169</v>
      </c>
      <c r="I109" s="240" t="s">
        <v>169</v>
      </c>
      <c r="J109" s="251" t="s">
        <v>169</v>
      </c>
      <c r="K109" s="127"/>
      <c r="M109" s="313"/>
      <c r="N109" s="13">
        <v>23</v>
      </c>
      <c r="O109" s="215"/>
      <c r="P109" s="216"/>
      <c r="Q109" s="216"/>
      <c r="R109" s="279"/>
      <c r="S109" s="275"/>
      <c r="T109" s="275"/>
      <c r="U109" s="288" t="s">
        <v>169</v>
      </c>
      <c r="V109" s="289"/>
      <c r="W109" s="127"/>
      <c r="Y109" s="35"/>
      <c r="Z109" s="35"/>
    </row>
    <row r="110" spans="1:26" ht="14.25" customHeight="1" x14ac:dyDescent="0.2">
      <c r="A110" s="313"/>
      <c r="B110" s="13">
        <v>24</v>
      </c>
      <c r="C110" s="182"/>
      <c r="D110" s="183"/>
      <c r="E110" s="195"/>
      <c r="F110" s="183"/>
      <c r="G110" s="244"/>
      <c r="H110" s="248" t="s">
        <v>169</v>
      </c>
      <c r="I110" s="240" t="s">
        <v>169</v>
      </c>
      <c r="J110" s="251" t="s">
        <v>169</v>
      </c>
      <c r="K110" s="127"/>
      <c r="M110" s="313"/>
      <c r="N110" s="13">
        <v>24</v>
      </c>
      <c r="O110" s="215"/>
      <c r="P110" s="216"/>
      <c r="Q110" s="216"/>
      <c r="R110" s="279"/>
      <c r="S110" s="275"/>
      <c r="T110" s="275"/>
      <c r="U110" s="288" t="s">
        <v>169</v>
      </c>
      <c r="V110" s="289"/>
      <c r="W110" s="127"/>
      <c r="Y110" s="35"/>
      <c r="Z110" s="35"/>
    </row>
    <row r="111" spans="1:26" ht="14.25" customHeight="1" x14ac:dyDescent="0.2">
      <c r="A111" s="313"/>
      <c r="B111" s="13">
        <v>25</v>
      </c>
      <c r="C111" s="182"/>
      <c r="D111" s="183"/>
      <c r="E111" s="195"/>
      <c r="F111" s="183"/>
      <c r="G111" s="244"/>
      <c r="H111" s="248" t="s">
        <v>169</v>
      </c>
      <c r="I111" s="240" t="s">
        <v>169</v>
      </c>
      <c r="J111" s="251" t="s">
        <v>169</v>
      </c>
      <c r="K111" s="127"/>
      <c r="M111" s="313"/>
      <c r="N111" s="13">
        <v>25</v>
      </c>
      <c r="O111" s="215"/>
      <c r="P111" s="216"/>
      <c r="Q111" s="216"/>
      <c r="R111" s="279"/>
      <c r="S111" s="275"/>
      <c r="T111" s="275"/>
      <c r="U111" s="288" t="s">
        <v>169</v>
      </c>
      <c r="V111" s="289"/>
      <c r="W111" s="127"/>
      <c r="Y111" s="35"/>
      <c r="Z111" s="35"/>
    </row>
    <row r="112" spans="1:26" ht="14.25" customHeight="1" x14ac:dyDescent="0.2">
      <c r="A112" s="313"/>
      <c r="B112" s="13">
        <v>26</v>
      </c>
      <c r="C112" s="182"/>
      <c r="D112" s="183"/>
      <c r="E112" s="195"/>
      <c r="F112" s="183"/>
      <c r="G112" s="244"/>
      <c r="H112" s="248" t="s">
        <v>169</v>
      </c>
      <c r="I112" s="240" t="s">
        <v>169</v>
      </c>
      <c r="J112" s="251" t="s">
        <v>169</v>
      </c>
      <c r="K112" s="127"/>
      <c r="M112" s="313"/>
      <c r="N112" s="13">
        <v>26</v>
      </c>
      <c r="O112" s="215"/>
      <c r="P112" s="216"/>
      <c r="Q112" s="216"/>
      <c r="R112" s="279"/>
      <c r="S112" s="275"/>
      <c r="T112" s="275"/>
      <c r="U112" s="288" t="s">
        <v>169</v>
      </c>
      <c r="V112" s="289"/>
      <c r="W112" s="127"/>
      <c r="Y112" s="35"/>
      <c r="Z112" s="35"/>
    </row>
    <row r="113" spans="1:26" ht="14.25" customHeight="1" x14ac:dyDescent="0.2">
      <c r="A113" s="313"/>
      <c r="B113" s="13">
        <v>27</v>
      </c>
      <c r="C113" s="182"/>
      <c r="D113" s="183"/>
      <c r="E113" s="195"/>
      <c r="F113" s="183"/>
      <c r="G113" s="244"/>
      <c r="H113" s="248" t="s">
        <v>169</v>
      </c>
      <c r="I113" s="240" t="s">
        <v>169</v>
      </c>
      <c r="J113" s="251" t="s">
        <v>169</v>
      </c>
      <c r="K113" s="127"/>
      <c r="M113" s="313"/>
      <c r="N113" s="13">
        <v>27</v>
      </c>
      <c r="O113" s="215"/>
      <c r="P113" s="216"/>
      <c r="Q113" s="216"/>
      <c r="R113" s="279"/>
      <c r="S113" s="275"/>
      <c r="T113" s="275"/>
      <c r="U113" s="288" t="s">
        <v>169</v>
      </c>
      <c r="V113" s="289"/>
      <c r="W113" s="127"/>
      <c r="Y113" s="35"/>
      <c r="Z113" s="35"/>
    </row>
    <row r="114" spans="1:26" ht="14.25" customHeight="1" x14ac:dyDescent="0.2">
      <c r="A114" s="313"/>
      <c r="B114" s="13">
        <v>28</v>
      </c>
      <c r="C114" s="182"/>
      <c r="D114" s="183"/>
      <c r="E114" s="195"/>
      <c r="F114" s="183"/>
      <c r="G114" s="244"/>
      <c r="H114" s="248" t="s">
        <v>169</v>
      </c>
      <c r="I114" s="240" t="s">
        <v>169</v>
      </c>
      <c r="J114" s="251" t="s">
        <v>169</v>
      </c>
      <c r="K114" s="127"/>
      <c r="M114" s="313"/>
      <c r="N114" s="13">
        <v>28</v>
      </c>
      <c r="O114" s="215"/>
      <c r="P114" s="216"/>
      <c r="Q114" s="216"/>
      <c r="R114" s="279"/>
      <c r="S114" s="275"/>
      <c r="T114" s="275"/>
      <c r="U114" s="288" t="s">
        <v>169</v>
      </c>
      <c r="V114" s="289"/>
      <c r="W114" s="127"/>
      <c r="Y114" s="35"/>
      <c r="Z114" s="35"/>
    </row>
    <row r="115" spans="1:26" ht="14.25" customHeight="1" x14ac:dyDescent="0.2">
      <c r="A115" s="313"/>
      <c r="B115" s="13">
        <v>29</v>
      </c>
      <c r="C115" s="182"/>
      <c r="D115" s="183"/>
      <c r="E115" s="195"/>
      <c r="F115" s="183"/>
      <c r="G115" s="244"/>
      <c r="H115" s="248" t="s">
        <v>169</v>
      </c>
      <c r="I115" s="240" t="s">
        <v>169</v>
      </c>
      <c r="J115" s="251" t="s">
        <v>169</v>
      </c>
      <c r="K115" s="127"/>
      <c r="M115" s="313"/>
      <c r="N115" s="13">
        <v>29</v>
      </c>
      <c r="O115" s="215"/>
      <c r="P115" s="216"/>
      <c r="Q115" s="216"/>
      <c r="R115" s="279"/>
      <c r="S115" s="275"/>
      <c r="T115" s="275"/>
      <c r="U115" s="288" t="s">
        <v>169</v>
      </c>
      <c r="V115" s="289"/>
      <c r="W115" s="127"/>
      <c r="Y115" s="35"/>
      <c r="Z115" s="35"/>
    </row>
    <row r="116" spans="1:26" ht="14.25" customHeight="1" x14ac:dyDescent="0.2">
      <c r="A116" s="313"/>
      <c r="B116" s="13">
        <v>30</v>
      </c>
      <c r="C116" s="182"/>
      <c r="D116" s="183"/>
      <c r="E116" s="195"/>
      <c r="F116" s="183"/>
      <c r="G116" s="244"/>
      <c r="H116" s="248" t="s">
        <v>169</v>
      </c>
      <c r="I116" s="240" t="s">
        <v>169</v>
      </c>
      <c r="J116" s="251" t="s">
        <v>169</v>
      </c>
      <c r="K116" s="127"/>
      <c r="M116" s="313"/>
      <c r="N116" s="13">
        <v>30</v>
      </c>
      <c r="O116" s="215"/>
      <c r="P116" s="216"/>
      <c r="Q116" s="216"/>
      <c r="R116" s="279"/>
      <c r="S116" s="275"/>
      <c r="T116" s="275"/>
      <c r="U116" s="288" t="s">
        <v>169</v>
      </c>
      <c r="V116" s="289"/>
      <c r="W116" s="127"/>
      <c r="Y116" s="35"/>
      <c r="Z116" s="35"/>
    </row>
    <row r="117" spans="1:26" ht="14.25" customHeight="1" x14ac:dyDescent="0.2">
      <c r="A117" s="313"/>
      <c r="B117" s="13">
        <v>31</v>
      </c>
      <c r="C117" s="182"/>
      <c r="D117" s="183"/>
      <c r="E117" s="195"/>
      <c r="F117" s="183"/>
      <c r="G117" s="244"/>
      <c r="H117" s="248" t="s">
        <v>169</v>
      </c>
      <c r="I117" s="240" t="s">
        <v>169</v>
      </c>
      <c r="J117" s="251" t="s">
        <v>169</v>
      </c>
      <c r="K117" s="127"/>
      <c r="M117" s="313"/>
      <c r="N117" s="13">
        <v>31</v>
      </c>
      <c r="O117" s="215"/>
      <c r="P117" s="216"/>
      <c r="Q117" s="216"/>
      <c r="R117" s="279"/>
      <c r="S117" s="275"/>
      <c r="T117" s="275"/>
      <c r="U117" s="288" t="s">
        <v>169</v>
      </c>
      <c r="V117" s="289"/>
      <c r="W117" s="127"/>
      <c r="Y117" s="35"/>
      <c r="Z117" s="35"/>
    </row>
    <row r="118" spans="1:26" ht="14.25" customHeight="1" thickBot="1" x14ac:dyDescent="0.25">
      <c r="A118" s="314"/>
      <c r="B118" s="13">
        <v>32</v>
      </c>
      <c r="C118" s="184"/>
      <c r="D118" s="184"/>
      <c r="E118" s="184"/>
      <c r="F118" s="184"/>
      <c r="G118" s="246"/>
      <c r="H118" s="249" t="s">
        <v>169</v>
      </c>
      <c r="I118" s="241" t="s">
        <v>169</v>
      </c>
      <c r="J118" s="252" t="s">
        <v>169</v>
      </c>
      <c r="K118" s="127"/>
      <c r="M118" s="314"/>
      <c r="N118" s="13">
        <v>32</v>
      </c>
      <c r="O118" s="217"/>
      <c r="P118" s="217"/>
      <c r="Q118" s="217"/>
      <c r="R118" s="297"/>
      <c r="S118" s="276"/>
      <c r="T118" s="276"/>
      <c r="U118" s="290" t="s">
        <v>169</v>
      </c>
      <c r="V118" s="291"/>
      <c r="W118" s="127"/>
      <c r="Y118" s="35"/>
      <c r="Z118" s="35"/>
    </row>
    <row r="119" spans="1:26" ht="14.25" customHeight="1" x14ac:dyDescent="0.15">
      <c r="A119" s="332" t="s">
        <v>171</v>
      </c>
      <c r="B119" s="333"/>
      <c r="C119" s="3">
        <f t="shared" ref="C119:H119" si="2">SUM(C84-COUNTIF(C87:C102,"Spare"))</f>
        <v>0</v>
      </c>
      <c r="D119" s="3">
        <f t="shared" si="2"/>
        <v>0</v>
      </c>
      <c r="E119" s="3">
        <f t="shared" si="2"/>
        <v>0</v>
      </c>
      <c r="F119" s="3">
        <f t="shared" si="2"/>
        <v>0</v>
      </c>
      <c r="G119" s="3">
        <f t="shared" si="2"/>
        <v>0</v>
      </c>
      <c r="H119" s="3">
        <f t="shared" si="2"/>
        <v>16</v>
      </c>
      <c r="I119" s="3">
        <f>SUM(I84-COUNTIF(I87:I118,"Spare"))</f>
        <v>0</v>
      </c>
      <c r="J119" s="3">
        <f>SUM(J84-COUNTIF(J87:J118,"Spare"))</f>
        <v>0</v>
      </c>
      <c r="K119" s="35">
        <f>SUM(C119:J119)</f>
        <v>16</v>
      </c>
      <c r="M119" s="332" t="s">
        <v>171</v>
      </c>
      <c r="N119" s="333"/>
      <c r="O119" s="3">
        <f t="shared" ref="O119:T119" si="3">SUM(O84-COUNTIF(O87:O102,"Spare"))</f>
        <v>0</v>
      </c>
      <c r="P119" s="3">
        <f t="shared" si="3"/>
        <v>0</v>
      </c>
      <c r="Q119" s="3">
        <f t="shared" si="3"/>
        <v>0</v>
      </c>
      <c r="R119" s="3">
        <f t="shared" si="3"/>
        <v>0</v>
      </c>
      <c r="S119" s="3">
        <f t="shared" si="3"/>
        <v>0</v>
      </c>
      <c r="T119" s="3">
        <f t="shared" si="3"/>
        <v>0</v>
      </c>
      <c r="U119" s="3">
        <f>SUM(U84-COUNTIF(U87:U118,"Spare"))</f>
        <v>0</v>
      </c>
      <c r="V119" s="3">
        <f>SUM(V84-COUNTIF(V87:V102,"Spare"))</f>
        <v>0</v>
      </c>
      <c r="W119" s="35">
        <f>SUM(O119:V119)</f>
        <v>0</v>
      </c>
      <c r="Y119" s="35"/>
      <c r="Z119" s="35"/>
    </row>
    <row r="120" spans="1:26" ht="14.25" customHeight="1" thickBot="1" x14ac:dyDescent="0.2">
      <c r="B120" s="35"/>
      <c r="C120" s="35"/>
      <c r="D120" s="35"/>
      <c r="E120" s="35"/>
      <c r="F120" s="35"/>
      <c r="G120" s="35"/>
      <c r="H120" s="35"/>
      <c r="I120" s="35"/>
      <c r="J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Y120" s="35"/>
      <c r="Z120" s="35"/>
    </row>
    <row r="121" spans="1:26" ht="14.25" customHeight="1" thickBot="1" x14ac:dyDescent="0.25">
      <c r="A121" s="66"/>
      <c r="B121" s="24"/>
      <c r="C121" s="334" t="str">
        <f>A1&amp;" Node 4"</f>
        <v>FCS0303 Node 4</v>
      </c>
      <c r="D121" s="335"/>
      <c r="E121" s="335"/>
      <c r="F121" s="335"/>
      <c r="G121" s="335"/>
      <c r="H121" s="335"/>
      <c r="I121" s="335"/>
      <c r="J121" s="336"/>
      <c r="K121" s="127"/>
      <c r="M121" s="66"/>
      <c r="N121" s="24"/>
      <c r="O121" s="334" t="str">
        <f>A1&amp;" Node 9"</f>
        <v>FCS0303 Node 9</v>
      </c>
      <c r="P121" s="335"/>
      <c r="Q121" s="335"/>
      <c r="R121" s="335"/>
      <c r="S121" s="335"/>
      <c r="T121" s="335"/>
      <c r="U121" s="335"/>
      <c r="V121" s="336"/>
      <c r="W121" s="127"/>
      <c r="Y121" s="35"/>
      <c r="Z121" s="35"/>
    </row>
    <row r="122" spans="1:26" ht="14.25" customHeight="1" x14ac:dyDescent="0.15">
      <c r="A122" s="66"/>
      <c r="B122" s="337" t="s">
        <v>155</v>
      </c>
      <c r="C122" s="28" t="s">
        <v>156</v>
      </c>
      <c r="D122" s="26" t="s">
        <v>157</v>
      </c>
      <c r="E122" s="26" t="s">
        <v>158</v>
      </c>
      <c r="F122" s="26" t="s">
        <v>159</v>
      </c>
      <c r="G122" s="27" t="s">
        <v>160</v>
      </c>
      <c r="H122" s="27" t="s">
        <v>161</v>
      </c>
      <c r="I122" s="29" t="s">
        <v>162</v>
      </c>
      <c r="J122" s="30" t="s">
        <v>163</v>
      </c>
      <c r="K122" s="127"/>
      <c r="M122" s="66"/>
      <c r="N122" s="337" t="s">
        <v>155</v>
      </c>
      <c r="O122" s="28" t="s">
        <v>156</v>
      </c>
      <c r="P122" s="26" t="s">
        <v>157</v>
      </c>
      <c r="Q122" s="26" t="s">
        <v>158</v>
      </c>
      <c r="R122" s="26" t="s">
        <v>159</v>
      </c>
      <c r="S122" s="27" t="s">
        <v>160</v>
      </c>
      <c r="T122" s="27" t="s">
        <v>161</v>
      </c>
      <c r="U122" s="29" t="s">
        <v>162</v>
      </c>
      <c r="V122" s="30" t="s">
        <v>163</v>
      </c>
      <c r="W122" s="127"/>
      <c r="Y122" s="35"/>
      <c r="Z122" s="35"/>
    </row>
    <row r="123" spans="1:26" ht="13.5" customHeight="1" x14ac:dyDescent="0.15">
      <c r="A123" s="66"/>
      <c r="B123" s="338"/>
      <c r="C123" s="167" t="s">
        <v>164</v>
      </c>
      <c r="D123" s="168" t="s">
        <v>164</v>
      </c>
      <c r="E123" s="185" t="s">
        <v>165</v>
      </c>
      <c r="F123" s="185" t="s">
        <v>165</v>
      </c>
      <c r="G123" s="225" t="s">
        <v>23</v>
      </c>
      <c r="H123" s="231" t="s">
        <v>166</v>
      </c>
      <c r="I123" s="196" t="s">
        <v>166</v>
      </c>
      <c r="J123" s="196" t="s">
        <v>166</v>
      </c>
      <c r="K123" s="127"/>
      <c r="M123" s="66"/>
      <c r="N123" s="338"/>
      <c r="O123" s="269" t="s">
        <v>164</v>
      </c>
      <c r="P123" s="269" t="s">
        <v>164</v>
      </c>
      <c r="Q123" s="269" t="s">
        <v>164</v>
      </c>
      <c r="R123" s="269" t="s">
        <v>164</v>
      </c>
      <c r="S123" s="225" t="s">
        <v>23</v>
      </c>
      <c r="T123" s="225" t="s">
        <v>23</v>
      </c>
      <c r="U123" s="281" t="s">
        <v>167</v>
      </c>
      <c r="V123" s="281" t="s">
        <v>167</v>
      </c>
      <c r="W123" s="127"/>
      <c r="Y123" s="35"/>
      <c r="Z123" s="35"/>
    </row>
    <row r="124" spans="1:26" ht="14.25" customHeight="1" thickBot="1" x14ac:dyDescent="0.2">
      <c r="A124" s="66"/>
      <c r="B124" s="338"/>
      <c r="C124" s="169">
        <v>16</v>
      </c>
      <c r="D124" s="170"/>
      <c r="E124" s="186">
        <v>16</v>
      </c>
      <c r="F124" s="186"/>
      <c r="G124" s="226"/>
      <c r="H124" s="232">
        <v>32</v>
      </c>
      <c r="I124" s="197">
        <v>32</v>
      </c>
      <c r="J124" s="197"/>
      <c r="K124" s="127"/>
      <c r="M124" s="66"/>
      <c r="N124" s="338"/>
      <c r="O124" s="270">
        <v>16</v>
      </c>
      <c r="P124" s="270">
        <v>16</v>
      </c>
      <c r="Q124" s="270">
        <v>16</v>
      </c>
      <c r="R124" s="270">
        <v>16</v>
      </c>
      <c r="S124" s="226"/>
      <c r="T124" s="226"/>
      <c r="U124" s="282">
        <v>32</v>
      </c>
      <c r="V124" s="282"/>
      <c r="W124" s="127"/>
      <c r="Y124" s="35"/>
      <c r="Z124" s="35"/>
    </row>
    <row r="125" spans="1:26" ht="14.25" customHeight="1" thickTop="1" thickBot="1" x14ac:dyDescent="0.2">
      <c r="A125" s="66"/>
      <c r="B125" s="338"/>
      <c r="C125" s="171"/>
      <c r="D125" s="172" t="s">
        <v>53</v>
      </c>
      <c r="E125" s="187"/>
      <c r="F125" s="172" t="s">
        <v>53</v>
      </c>
      <c r="G125" s="225"/>
      <c r="H125" s="233"/>
      <c r="I125" s="198"/>
      <c r="J125" s="199" t="s">
        <v>53</v>
      </c>
      <c r="K125" s="127"/>
      <c r="M125" s="66"/>
      <c r="N125" s="338"/>
      <c r="O125" s="271"/>
      <c r="P125" s="271"/>
      <c r="Q125" s="271"/>
      <c r="R125" s="271"/>
      <c r="S125" s="225"/>
      <c r="T125" s="225"/>
      <c r="U125" s="283"/>
      <c r="V125" s="284"/>
      <c r="W125" s="127"/>
      <c r="Y125" s="35"/>
      <c r="Z125" s="35"/>
    </row>
    <row r="126" spans="1:26" ht="14.25" customHeight="1" thickTop="1" thickBot="1" x14ac:dyDescent="0.2">
      <c r="A126" s="66"/>
      <c r="B126" s="339"/>
      <c r="C126" s="173"/>
      <c r="D126" s="174"/>
      <c r="E126" s="188"/>
      <c r="F126" s="188"/>
      <c r="G126" s="227"/>
      <c r="H126" s="234"/>
      <c r="I126" s="200"/>
      <c r="J126" s="200"/>
      <c r="K126" s="127"/>
      <c r="M126" s="66"/>
      <c r="N126" s="339"/>
      <c r="O126" s="272"/>
      <c r="P126" s="272"/>
      <c r="Q126" s="272"/>
      <c r="R126" s="272"/>
      <c r="S126" s="227"/>
      <c r="T126" s="227"/>
      <c r="U126" s="285"/>
      <c r="V126" s="285"/>
      <c r="W126" s="127"/>
      <c r="Y126" s="35"/>
      <c r="Z126" s="35"/>
    </row>
    <row r="127" spans="1:26" ht="14.25" customHeight="1" x14ac:dyDescent="0.2">
      <c r="A127" s="331" t="s">
        <v>181</v>
      </c>
      <c r="B127" s="13">
        <v>1</v>
      </c>
      <c r="C127" s="175" t="s">
        <v>169</v>
      </c>
      <c r="D127" s="176"/>
      <c r="E127" s="189" t="s">
        <v>169</v>
      </c>
      <c r="F127" s="253"/>
      <c r="G127" s="243"/>
      <c r="H127" s="247" t="s">
        <v>169</v>
      </c>
      <c r="I127" s="256" t="s">
        <v>169</v>
      </c>
      <c r="J127" s="257"/>
      <c r="K127" s="127"/>
      <c r="M127" s="331" t="s">
        <v>182</v>
      </c>
      <c r="N127" s="13">
        <v>1</v>
      </c>
      <c r="O127" s="273" t="s">
        <v>169</v>
      </c>
      <c r="P127" s="298" t="s">
        <v>169</v>
      </c>
      <c r="Q127" s="273" t="s">
        <v>169</v>
      </c>
      <c r="R127" s="273" t="s">
        <v>169</v>
      </c>
      <c r="S127" s="228"/>
      <c r="T127" s="228"/>
      <c r="U127" s="286" t="s">
        <v>169</v>
      </c>
      <c r="V127" s="287"/>
      <c r="W127" s="127"/>
      <c r="Y127" s="35"/>
      <c r="Z127" s="35"/>
    </row>
    <row r="128" spans="1:26" ht="14.25" customHeight="1" x14ac:dyDescent="0.2">
      <c r="A128" s="313"/>
      <c r="B128" s="13">
        <v>2</v>
      </c>
      <c r="C128" s="177" t="s">
        <v>169</v>
      </c>
      <c r="D128" s="178"/>
      <c r="E128" s="191" t="s">
        <v>169</v>
      </c>
      <c r="F128" s="254"/>
      <c r="G128" s="244"/>
      <c r="H128" s="248" t="s">
        <v>169</v>
      </c>
      <c r="I128" s="258" t="s">
        <v>169</v>
      </c>
      <c r="J128" s="259"/>
      <c r="K128" s="127"/>
      <c r="M128" s="313"/>
      <c r="N128" s="13">
        <v>2</v>
      </c>
      <c r="O128" s="274" t="s">
        <v>169</v>
      </c>
      <c r="P128" s="299" t="s">
        <v>169</v>
      </c>
      <c r="Q128" s="274" t="s">
        <v>169</v>
      </c>
      <c r="R128" s="274" t="s">
        <v>169</v>
      </c>
      <c r="S128" s="275"/>
      <c r="T128" s="275"/>
      <c r="U128" s="288" t="s">
        <v>169</v>
      </c>
      <c r="V128" s="289"/>
      <c r="W128" s="127"/>
      <c r="Y128" s="35"/>
      <c r="Z128" s="35"/>
    </row>
    <row r="129" spans="1:26" ht="14.25" customHeight="1" x14ac:dyDescent="0.2">
      <c r="A129" s="313"/>
      <c r="B129" s="13">
        <v>3</v>
      </c>
      <c r="C129" s="177" t="s">
        <v>169</v>
      </c>
      <c r="D129" s="178"/>
      <c r="E129" s="191" t="s">
        <v>169</v>
      </c>
      <c r="F129" s="254"/>
      <c r="G129" s="244"/>
      <c r="H129" s="248" t="s">
        <v>169</v>
      </c>
      <c r="I129" s="258" t="s">
        <v>169</v>
      </c>
      <c r="J129" s="259"/>
      <c r="K129" s="127"/>
      <c r="M129" s="313"/>
      <c r="N129" s="13">
        <v>3</v>
      </c>
      <c r="O129" s="274" t="s">
        <v>169</v>
      </c>
      <c r="P129" s="299" t="s">
        <v>169</v>
      </c>
      <c r="Q129" s="274" t="s">
        <v>169</v>
      </c>
      <c r="R129" s="274" t="s">
        <v>169</v>
      </c>
      <c r="S129" s="275"/>
      <c r="T129" s="275"/>
      <c r="U129" s="288" t="s">
        <v>169</v>
      </c>
      <c r="V129" s="289"/>
      <c r="W129" s="127"/>
      <c r="Y129" s="35"/>
      <c r="Z129" s="35"/>
    </row>
    <row r="130" spans="1:26" ht="14.25" customHeight="1" x14ac:dyDescent="0.2">
      <c r="A130" s="313"/>
      <c r="B130" s="13">
        <v>4</v>
      </c>
      <c r="C130" s="177" t="s">
        <v>169</v>
      </c>
      <c r="D130" s="178"/>
      <c r="E130" s="191" t="s">
        <v>169</v>
      </c>
      <c r="F130" s="254"/>
      <c r="G130" s="244"/>
      <c r="H130" s="248" t="s">
        <v>169</v>
      </c>
      <c r="I130" s="258" t="s">
        <v>169</v>
      </c>
      <c r="J130" s="259"/>
      <c r="K130" s="127"/>
      <c r="M130" s="313"/>
      <c r="N130" s="13">
        <v>4</v>
      </c>
      <c r="O130" s="274" t="s">
        <v>169</v>
      </c>
      <c r="P130" s="299" t="s">
        <v>169</v>
      </c>
      <c r="Q130" s="274" t="s">
        <v>169</v>
      </c>
      <c r="R130" s="274" t="s">
        <v>169</v>
      </c>
      <c r="S130" s="275"/>
      <c r="T130" s="275"/>
      <c r="U130" s="288" t="s">
        <v>169</v>
      </c>
      <c r="V130" s="289"/>
      <c r="W130" s="127"/>
      <c r="Y130" s="35"/>
      <c r="Z130" s="35"/>
    </row>
    <row r="131" spans="1:26" ht="14.25" customHeight="1" x14ac:dyDescent="0.2">
      <c r="A131" s="313"/>
      <c r="B131" s="13">
        <v>5</v>
      </c>
      <c r="C131" s="177" t="s">
        <v>169</v>
      </c>
      <c r="D131" s="178"/>
      <c r="E131" s="191" t="s">
        <v>169</v>
      </c>
      <c r="F131" s="254"/>
      <c r="G131" s="244"/>
      <c r="H131" s="248" t="s">
        <v>169</v>
      </c>
      <c r="I131" s="258" t="s">
        <v>169</v>
      </c>
      <c r="J131" s="259"/>
      <c r="K131" s="127"/>
      <c r="M131" s="313"/>
      <c r="N131" s="13">
        <v>5</v>
      </c>
      <c r="O131" s="274" t="s">
        <v>169</v>
      </c>
      <c r="P131" s="299" t="s">
        <v>169</v>
      </c>
      <c r="Q131" s="274" t="s">
        <v>169</v>
      </c>
      <c r="R131" s="274" t="s">
        <v>169</v>
      </c>
      <c r="S131" s="275"/>
      <c r="T131" s="275"/>
      <c r="U131" s="288" t="s">
        <v>169</v>
      </c>
      <c r="V131" s="289"/>
      <c r="W131" s="127"/>
      <c r="Y131" s="35"/>
      <c r="Z131" s="35"/>
    </row>
    <row r="132" spans="1:26" ht="14.25" customHeight="1" x14ac:dyDescent="0.2">
      <c r="A132" s="313"/>
      <c r="B132" s="13">
        <v>6</v>
      </c>
      <c r="C132" s="177" t="s">
        <v>169</v>
      </c>
      <c r="D132" s="178"/>
      <c r="E132" s="191" t="s">
        <v>169</v>
      </c>
      <c r="F132" s="254"/>
      <c r="G132" s="244"/>
      <c r="H132" s="248" t="s">
        <v>169</v>
      </c>
      <c r="I132" s="258" t="s">
        <v>169</v>
      </c>
      <c r="J132" s="259"/>
      <c r="K132" s="127"/>
      <c r="M132" s="313"/>
      <c r="N132" s="13">
        <v>6</v>
      </c>
      <c r="O132" s="274" t="s">
        <v>169</v>
      </c>
      <c r="P132" s="299" t="s">
        <v>169</v>
      </c>
      <c r="Q132" s="274" t="s">
        <v>169</v>
      </c>
      <c r="R132" s="274" t="s">
        <v>169</v>
      </c>
      <c r="S132" s="275"/>
      <c r="T132" s="275"/>
      <c r="U132" s="288" t="s">
        <v>169</v>
      </c>
      <c r="V132" s="289"/>
      <c r="W132" s="127"/>
      <c r="Y132" s="35"/>
      <c r="Z132" s="35"/>
    </row>
    <row r="133" spans="1:26" ht="14.25" customHeight="1" x14ac:dyDescent="0.2">
      <c r="A133" s="313"/>
      <c r="B133" s="13">
        <v>7</v>
      </c>
      <c r="C133" s="177" t="s">
        <v>169</v>
      </c>
      <c r="D133" s="178"/>
      <c r="E133" s="191" t="s">
        <v>169</v>
      </c>
      <c r="F133" s="254"/>
      <c r="G133" s="244"/>
      <c r="H133" s="248" t="s">
        <v>169</v>
      </c>
      <c r="I133" s="258" t="s">
        <v>169</v>
      </c>
      <c r="J133" s="259"/>
      <c r="K133" s="127"/>
      <c r="M133" s="313"/>
      <c r="N133" s="13">
        <v>7</v>
      </c>
      <c r="O133" s="274" t="s">
        <v>169</v>
      </c>
      <c r="P133" s="299" t="s">
        <v>169</v>
      </c>
      <c r="Q133" s="274" t="s">
        <v>169</v>
      </c>
      <c r="R133" s="274" t="s">
        <v>169</v>
      </c>
      <c r="S133" s="275"/>
      <c r="T133" s="275"/>
      <c r="U133" s="288" t="s">
        <v>169</v>
      </c>
      <c r="V133" s="289"/>
      <c r="W133" s="127"/>
      <c r="Y133" s="35"/>
      <c r="Z133" s="35"/>
    </row>
    <row r="134" spans="1:26" ht="14.25" customHeight="1" x14ac:dyDescent="0.2">
      <c r="A134" s="313"/>
      <c r="B134" s="13">
        <v>8</v>
      </c>
      <c r="C134" s="177" t="s">
        <v>169</v>
      </c>
      <c r="D134" s="178"/>
      <c r="E134" s="191" t="s">
        <v>169</v>
      </c>
      <c r="F134" s="254"/>
      <c r="G134" s="244"/>
      <c r="H134" s="248" t="s">
        <v>169</v>
      </c>
      <c r="I134" s="258" t="s">
        <v>169</v>
      </c>
      <c r="J134" s="259"/>
      <c r="K134" s="127"/>
      <c r="M134" s="313"/>
      <c r="N134" s="13">
        <v>8</v>
      </c>
      <c r="O134" s="274" t="s">
        <v>169</v>
      </c>
      <c r="P134" s="299" t="s">
        <v>169</v>
      </c>
      <c r="Q134" s="274" t="s">
        <v>169</v>
      </c>
      <c r="R134" s="274" t="s">
        <v>169</v>
      </c>
      <c r="S134" s="275"/>
      <c r="T134" s="275"/>
      <c r="U134" s="288" t="s">
        <v>169</v>
      </c>
      <c r="V134" s="289"/>
      <c r="W134" s="127"/>
      <c r="Y134" s="35"/>
      <c r="Z134" s="35"/>
    </row>
    <row r="135" spans="1:26" ht="14.25" customHeight="1" x14ac:dyDescent="0.2">
      <c r="A135" s="313"/>
      <c r="B135" s="13">
        <v>9</v>
      </c>
      <c r="C135" s="177" t="s">
        <v>169</v>
      </c>
      <c r="D135" s="178"/>
      <c r="E135" s="191" t="s">
        <v>169</v>
      </c>
      <c r="F135" s="254"/>
      <c r="G135" s="244"/>
      <c r="H135" s="248" t="s">
        <v>169</v>
      </c>
      <c r="I135" s="258" t="s">
        <v>169</v>
      </c>
      <c r="J135" s="259"/>
      <c r="K135" s="127"/>
      <c r="M135" s="313"/>
      <c r="N135" s="13">
        <v>9</v>
      </c>
      <c r="O135" s="274" t="s">
        <v>169</v>
      </c>
      <c r="P135" s="299" t="s">
        <v>169</v>
      </c>
      <c r="Q135" s="274" t="s">
        <v>169</v>
      </c>
      <c r="R135" s="274" t="s">
        <v>169</v>
      </c>
      <c r="S135" s="275"/>
      <c r="T135" s="275"/>
      <c r="U135" s="288" t="s">
        <v>169</v>
      </c>
      <c r="V135" s="289"/>
      <c r="W135" s="127"/>
      <c r="Y135" s="35"/>
      <c r="Z135" s="35"/>
    </row>
    <row r="136" spans="1:26" ht="14.25" customHeight="1" x14ac:dyDescent="0.2">
      <c r="A136" s="313"/>
      <c r="B136" s="13">
        <v>10</v>
      </c>
      <c r="C136" s="177" t="s">
        <v>169</v>
      </c>
      <c r="D136" s="178"/>
      <c r="E136" s="191" t="s">
        <v>169</v>
      </c>
      <c r="F136" s="254"/>
      <c r="G136" s="244"/>
      <c r="H136" s="248" t="s">
        <v>169</v>
      </c>
      <c r="I136" s="258" t="s">
        <v>169</v>
      </c>
      <c r="J136" s="259"/>
      <c r="K136" s="127"/>
      <c r="M136" s="313"/>
      <c r="N136" s="13">
        <v>10</v>
      </c>
      <c r="O136" s="274" t="s">
        <v>169</v>
      </c>
      <c r="P136" s="299" t="s">
        <v>169</v>
      </c>
      <c r="Q136" s="274" t="s">
        <v>169</v>
      </c>
      <c r="R136" s="274" t="s">
        <v>169</v>
      </c>
      <c r="S136" s="275"/>
      <c r="T136" s="275"/>
      <c r="U136" s="288" t="s">
        <v>169</v>
      </c>
      <c r="V136" s="289"/>
      <c r="W136" s="127"/>
      <c r="Y136" s="35"/>
      <c r="Z136" s="35"/>
    </row>
    <row r="137" spans="1:26" ht="14.25" customHeight="1" x14ac:dyDescent="0.2">
      <c r="A137" s="313"/>
      <c r="B137" s="13">
        <v>11</v>
      </c>
      <c r="C137" s="177" t="s">
        <v>169</v>
      </c>
      <c r="D137" s="178"/>
      <c r="E137" s="191" t="s">
        <v>169</v>
      </c>
      <c r="F137" s="254"/>
      <c r="G137" s="244"/>
      <c r="H137" s="248" t="s">
        <v>169</v>
      </c>
      <c r="I137" s="258" t="s">
        <v>169</v>
      </c>
      <c r="J137" s="259"/>
      <c r="K137" s="127"/>
      <c r="M137" s="313"/>
      <c r="N137" s="13">
        <v>11</v>
      </c>
      <c r="O137" s="274" t="s">
        <v>169</v>
      </c>
      <c r="P137" s="299" t="s">
        <v>169</v>
      </c>
      <c r="Q137" s="274" t="s">
        <v>169</v>
      </c>
      <c r="R137" s="274" t="s">
        <v>169</v>
      </c>
      <c r="S137" s="275"/>
      <c r="T137" s="275"/>
      <c r="U137" s="288" t="s">
        <v>169</v>
      </c>
      <c r="V137" s="289"/>
      <c r="W137" s="127"/>
      <c r="Y137" s="35"/>
      <c r="Z137" s="35"/>
    </row>
    <row r="138" spans="1:26" ht="14.25" customHeight="1" x14ac:dyDescent="0.2">
      <c r="A138" s="313"/>
      <c r="B138" s="13">
        <v>12</v>
      </c>
      <c r="C138" s="177" t="s">
        <v>169</v>
      </c>
      <c r="D138" s="178"/>
      <c r="E138" s="191" t="s">
        <v>169</v>
      </c>
      <c r="F138" s="254"/>
      <c r="G138" s="244"/>
      <c r="H138" s="248" t="s">
        <v>169</v>
      </c>
      <c r="I138" s="258" t="s">
        <v>169</v>
      </c>
      <c r="J138" s="259"/>
      <c r="K138" s="127"/>
      <c r="M138" s="313"/>
      <c r="N138" s="13">
        <v>12</v>
      </c>
      <c r="O138" s="274" t="s">
        <v>169</v>
      </c>
      <c r="P138" s="299" t="s">
        <v>169</v>
      </c>
      <c r="Q138" s="274" t="s">
        <v>169</v>
      </c>
      <c r="R138" s="274" t="s">
        <v>169</v>
      </c>
      <c r="S138" s="275"/>
      <c r="T138" s="275"/>
      <c r="U138" s="288" t="s">
        <v>169</v>
      </c>
      <c r="V138" s="289"/>
      <c r="W138" s="127"/>
      <c r="Y138" s="35"/>
      <c r="Z138" s="35"/>
    </row>
    <row r="139" spans="1:26" ht="14.25" customHeight="1" x14ac:dyDescent="0.2">
      <c r="A139" s="313"/>
      <c r="B139" s="13">
        <v>13</v>
      </c>
      <c r="C139" s="177" t="s">
        <v>169</v>
      </c>
      <c r="D139" s="178"/>
      <c r="E139" s="191" t="s">
        <v>169</v>
      </c>
      <c r="F139" s="254"/>
      <c r="G139" s="244"/>
      <c r="H139" s="248" t="s">
        <v>169</v>
      </c>
      <c r="I139" s="258" t="s">
        <v>169</v>
      </c>
      <c r="J139" s="259"/>
      <c r="K139" s="127"/>
      <c r="M139" s="313"/>
      <c r="N139" s="13">
        <v>13</v>
      </c>
      <c r="O139" s="274" t="s">
        <v>169</v>
      </c>
      <c r="P139" s="299" t="s">
        <v>169</v>
      </c>
      <c r="Q139" s="274" t="s">
        <v>169</v>
      </c>
      <c r="R139" s="274" t="s">
        <v>169</v>
      </c>
      <c r="S139" s="275"/>
      <c r="T139" s="275"/>
      <c r="U139" s="288" t="s">
        <v>169</v>
      </c>
      <c r="V139" s="289"/>
      <c r="W139" s="127"/>
      <c r="Y139" s="35"/>
      <c r="Z139" s="35"/>
    </row>
    <row r="140" spans="1:26" ht="14.25" customHeight="1" x14ac:dyDescent="0.2">
      <c r="A140" s="313"/>
      <c r="B140" s="13">
        <v>14</v>
      </c>
      <c r="C140" s="177" t="s">
        <v>169</v>
      </c>
      <c r="D140" s="178"/>
      <c r="E140" s="191" t="s">
        <v>169</v>
      </c>
      <c r="F140" s="254"/>
      <c r="G140" s="244"/>
      <c r="H140" s="248" t="s">
        <v>169</v>
      </c>
      <c r="I140" s="258" t="s">
        <v>169</v>
      </c>
      <c r="J140" s="259"/>
      <c r="K140" s="127"/>
      <c r="M140" s="313"/>
      <c r="N140" s="13">
        <v>14</v>
      </c>
      <c r="O140" s="274" t="s">
        <v>169</v>
      </c>
      <c r="P140" s="299" t="s">
        <v>169</v>
      </c>
      <c r="Q140" s="274" t="s">
        <v>169</v>
      </c>
      <c r="R140" s="274" t="s">
        <v>169</v>
      </c>
      <c r="S140" s="275"/>
      <c r="T140" s="275"/>
      <c r="U140" s="288" t="s">
        <v>169</v>
      </c>
      <c r="V140" s="289"/>
      <c r="W140" s="127"/>
      <c r="Y140" s="35"/>
      <c r="Z140" s="35"/>
    </row>
    <row r="141" spans="1:26" ht="14.25" customHeight="1" x14ac:dyDescent="0.2">
      <c r="A141" s="313"/>
      <c r="B141" s="13">
        <v>15</v>
      </c>
      <c r="C141" s="177" t="s">
        <v>169</v>
      </c>
      <c r="D141" s="178"/>
      <c r="E141" s="191" t="s">
        <v>169</v>
      </c>
      <c r="F141" s="254"/>
      <c r="G141" s="244"/>
      <c r="H141" s="248" t="s">
        <v>169</v>
      </c>
      <c r="I141" s="258" t="s">
        <v>169</v>
      </c>
      <c r="J141" s="259"/>
      <c r="K141" s="127"/>
      <c r="M141" s="313"/>
      <c r="N141" s="13">
        <v>15</v>
      </c>
      <c r="O141" s="274" t="s">
        <v>169</v>
      </c>
      <c r="P141" s="299" t="s">
        <v>169</v>
      </c>
      <c r="Q141" s="274" t="s">
        <v>169</v>
      </c>
      <c r="R141" s="274" t="s">
        <v>169</v>
      </c>
      <c r="S141" s="275"/>
      <c r="T141" s="275"/>
      <c r="U141" s="288" t="s">
        <v>169</v>
      </c>
      <c r="V141" s="289"/>
      <c r="W141" s="127"/>
      <c r="Y141" s="35"/>
      <c r="Z141" s="35"/>
    </row>
    <row r="142" spans="1:26" ht="14.25" customHeight="1" thickBot="1" x14ac:dyDescent="0.25">
      <c r="A142" s="313"/>
      <c r="B142" s="13">
        <v>16</v>
      </c>
      <c r="C142" s="177" t="s">
        <v>169</v>
      </c>
      <c r="D142" s="179"/>
      <c r="E142" s="191" t="s">
        <v>169</v>
      </c>
      <c r="F142" s="255"/>
      <c r="G142" s="244"/>
      <c r="H142" s="249" t="s">
        <v>169</v>
      </c>
      <c r="I142" s="260" t="s">
        <v>169</v>
      </c>
      <c r="J142" s="259"/>
      <c r="K142" s="127"/>
      <c r="M142" s="313"/>
      <c r="N142" s="13">
        <v>16</v>
      </c>
      <c r="O142" s="274" t="s">
        <v>169</v>
      </c>
      <c r="P142" s="299" t="s">
        <v>169</v>
      </c>
      <c r="Q142" s="274" t="s">
        <v>169</v>
      </c>
      <c r="R142" s="274" t="s">
        <v>169</v>
      </c>
      <c r="S142" s="275"/>
      <c r="T142" s="275"/>
      <c r="U142" s="290" t="s">
        <v>169</v>
      </c>
      <c r="V142" s="291"/>
      <c r="W142" s="127"/>
      <c r="Y142" s="35"/>
      <c r="Z142" s="35"/>
    </row>
    <row r="143" spans="1:26" ht="14.25" customHeight="1" x14ac:dyDescent="0.2">
      <c r="A143" s="313"/>
      <c r="B143" s="13">
        <v>17</v>
      </c>
      <c r="C143" s="180"/>
      <c r="D143" s="181"/>
      <c r="E143" s="194"/>
      <c r="F143" s="181"/>
      <c r="G143" s="245"/>
      <c r="H143" s="250" t="s">
        <v>169</v>
      </c>
      <c r="I143" s="256" t="s">
        <v>169</v>
      </c>
      <c r="J143" s="261"/>
      <c r="K143" s="127"/>
      <c r="M143" s="313"/>
      <c r="N143" s="13">
        <v>17</v>
      </c>
      <c r="O143" s="214"/>
      <c r="P143" s="214"/>
      <c r="Q143" s="214"/>
      <c r="R143" s="296"/>
      <c r="S143" s="216"/>
      <c r="T143" s="216"/>
      <c r="U143" s="292" t="s">
        <v>169</v>
      </c>
      <c r="V143" s="293"/>
      <c r="W143" s="127"/>
      <c r="Y143" s="35"/>
      <c r="Z143" s="35"/>
    </row>
    <row r="144" spans="1:26" ht="14.25" customHeight="1" x14ac:dyDescent="0.2">
      <c r="A144" s="313"/>
      <c r="B144" s="13">
        <v>18</v>
      </c>
      <c r="C144" s="182"/>
      <c r="D144" s="183"/>
      <c r="E144" s="195"/>
      <c r="F144" s="183"/>
      <c r="G144" s="244"/>
      <c r="H144" s="248" t="s">
        <v>169</v>
      </c>
      <c r="I144" s="258" t="s">
        <v>169</v>
      </c>
      <c r="J144" s="259"/>
      <c r="K144" s="127"/>
      <c r="M144" s="313"/>
      <c r="N144" s="13">
        <v>18</v>
      </c>
      <c r="O144" s="216"/>
      <c r="P144" s="216"/>
      <c r="Q144" s="216"/>
      <c r="R144" s="279"/>
      <c r="S144" s="275"/>
      <c r="T144" s="275"/>
      <c r="U144" s="288" t="s">
        <v>169</v>
      </c>
      <c r="V144" s="289"/>
      <c r="W144" s="127"/>
      <c r="Y144" s="35"/>
      <c r="Z144" s="35"/>
    </row>
    <row r="145" spans="1:26" ht="14.25" customHeight="1" x14ac:dyDescent="0.2">
      <c r="A145" s="313"/>
      <c r="B145" s="13">
        <v>19</v>
      </c>
      <c r="C145" s="182"/>
      <c r="D145" s="183"/>
      <c r="E145" s="195"/>
      <c r="F145" s="183"/>
      <c r="G145" s="244"/>
      <c r="H145" s="248" t="s">
        <v>169</v>
      </c>
      <c r="I145" s="258" t="s">
        <v>169</v>
      </c>
      <c r="J145" s="259"/>
      <c r="K145" s="127"/>
      <c r="M145" s="313"/>
      <c r="N145" s="13">
        <v>19</v>
      </c>
      <c r="O145" s="216"/>
      <c r="P145" s="216"/>
      <c r="Q145" s="216"/>
      <c r="R145" s="279"/>
      <c r="S145" s="275"/>
      <c r="T145" s="275"/>
      <c r="U145" s="288" t="s">
        <v>169</v>
      </c>
      <c r="V145" s="289"/>
      <c r="W145" s="127"/>
      <c r="Y145" s="35"/>
      <c r="Z145" s="35"/>
    </row>
    <row r="146" spans="1:26" ht="14.25" customHeight="1" x14ac:dyDescent="0.2">
      <c r="A146" s="313"/>
      <c r="B146" s="13">
        <v>20</v>
      </c>
      <c r="C146" s="182"/>
      <c r="D146" s="183"/>
      <c r="E146" s="195"/>
      <c r="F146" s="183"/>
      <c r="G146" s="244"/>
      <c r="H146" s="248" t="s">
        <v>169</v>
      </c>
      <c r="I146" s="258" t="s">
        <v>169</v>
      </c>
      <c r="J146" s="259"/>
      <c r="K146" s="127"/>
      <c r="M146" s="313"/>
      <c r="N146" s="13">
        <v>20</v>
      </c>
      <c r="O146" s="216"/>
      <c r="P146" s="216"/>
      <c r="Q146" s="216"/>
      <c r="R146" s="279"/>
      <c r="S146" s="275"/>
      <c r="T146" s="275"/>
      <c r="U146" s="288" t="s">
        <v>169</v>
      </c>
      <c r="V146" s="289"/>
      <c r="W146" s="127"/>
      <c r="Y146" s="35"/>
      <c r="Z146" s="35"/>
    </row>
    <row r="147" spans="1:26" ht="14.25" customHeight="1" x14ac:dyDescent="0.2">
      <c r="A147" s="313"/>
      <c r="B147" s="13">
        <v>21</v>
      </c>
      <c r="C147" s="182"/>
      <c r="D147" s="183"/>
      <c r="E147" s="195"/>
      <c r="F147" s="183"/>
      <c r="G147" s="244"/>
      <c r="H147" s="248" t="s">
        <v>169</v>
      </c>
      <c r="I147" s="258" t="s">
        <v>169</v>
      </c>
      <c r="J147" s="259"/>
      <c r="K147" s="127"/>
      <c r="M147" s="313"/>
      <c r="N147" s="13">
        <v>21</v>
      </c>
      <c r="O147" s="216"/>
      <c r="P147" s="216"/>
      <c r="Q147" s="216"/>
      <c r="R147" s="279"/>
      <c r="S147" s="275"/>
      <c r="T147" s="275"/>
      <c r="U147" s="288" t="s">
        <v>169</v>
      </c>
      <c r="V147" s="289"/>
      <c r="W147" s="127"/>
      <c r="Y147" s="35"/>
      <c r="Z147" s="35"/>
    </row>
    <row r="148" spans="1:26" ht="14.25" customHeight="1" x14ac:dyDescent="0.2">
      <c r="A148" s="313"/>
      <c r="B148" s="13">
        <v>22</v>
      </c>
      <c r="C148" s="182"/>
      <c r="D148" s="183"/>
      <c r="E148" s="195"/>
      <c r="F148" s="183"/>
      <c r="G148" s="244"/>
      <c r="H148" s="248" t="s">
        <v>169</v>
      </c>
      <c r="I148" s="258" t="s">
        <v>169</v>
      </c>
      <c r="J148" s="259"/>
      <c r="K148" s="127"/>
      <c r="M148" s="313"/>
      <c r="N148" s="13">
        <v>22</v>
      </c>
      <c r="O148" s="216"/>
      <c r="P148" s="216"/>
      <c r="Q148" s="216"/>
      <c r="R148" s="279"/>
      <c r="S148" s="275"/>
      <c r="T148" s="275"/>
      <c r="U148" s="288" t="s">
        <v>169</v>
      </c>
      <c r="V148" s="289"/>
      <c r="W148" s="127"/>
      <c r="Y148" s="35"/>
      <c r="Z148" s="35"/>
    </row>
    <row r="149" spans="1:26" ht="14.25" customHeight="1" x14ac:dyDescent="0.2">
      <c r="A149" s="313"/>
      <c r="B149" s="13">
        <v>23</v>
      </c>
      <c r="C149" s="182"/>
      <c r="D149" s="183"/>
      <c r="E149" s="195"/>
      <c r="F149" s="183"/>
      <c r="G149" s="244"/>
      <c r="H149" s="248" t="s">
        <v>169</v>
      </c>
      <c r="I149" s="258" t="s">
        <v>169</v>
      </c>
      <c r="J149" s="259"/>
      <c r="K149" s="127"/>
      <c r="M149" s="313"/>
      <c r="N149" s="13">
        <v>23</v>
      </c>
      <c r="O149" s="216"/>
      <c r="P149" s="216"/>
      <c r="Q149" s="216"/>
      <c r="R149" s="279"/>
      <c r="S149" s="275"/>
      <c r="T149" s="275"/>
      <c r="U149" s="288" t="s">
        <v>169</v>
      </c>
      <c r="V149" s="289"/>
      <c r="W149" s="127"/>
      <c r="Y149" s="35"/>
      <c r="Z149" s="35"/>
    </row>
    <row r="150" spans="1:26" ht="14.25" customHeight="1" x14ac:dyDescent="0.2">
      <c r="A150" s="313"/>
      <c r="B150" s="13">
        <v>24</v>
      </c>
      <c r="C150" s="182"/>
      <c r="D150" s="183"/>
      <c r="E150" s="195"/>
      <c r="F150" s="183"/>
      <c r="G150" s="244"/>
      <c r="H150" s="248" t="s">
        <v>169</v>
      </c>
      <c r="I150" s="258" t="s">
        <v>169</v>
      </c>
      <c r="J150" s="259"/>
      <c r="K150" s="127"/>
      <c r="M150" s="313"/>
      <c r="N150" s="13">
        <v>24</v>
      </c>
      <c r="O150" s="216"/>
      <c r="P150" s="216"/>
      <c r="Q150" s="216"/>
      <c r="R150" s="279"/>
      <c r="S150" s="275"/>
      <c r="T150" s="275"/>
      <c r="U150" s="288" t="s">
        <v>169</v>
      </c>
      <c r="V150" s="289"/>
      <c r="W150" s="127"/>
      <c r="Y150" s="35"/>
      <c r="Z150" s="35"/>
    </row>
    <row r="151" spans="1:26" ht="14.25" customHeight="1" x14ac:dyDescent="0.2">
      <c r="A151" s="313"/>
      <c r="B151" s="13">
        <v>25</v>
      </c>
      <c r="C151" s="182"/>
      <c r="D151" s="183"/>
      <c r="E151" s="195"/>
      <c r="F151" s="183"/>
      <c r="G151" s="244"/>
      <c r="H151" s="248" t="s">
        <v>169</v>
      </c>
      <c r="I151" s="258" t="s">
        <v>169</v>
      </c>
      <c r="J151" s="259"/>
      <c r="K151" s="127"/>
      <c r="M151" s="313"/>
      <c r="N151" s="13">
        <v>25</v>
      </c>
      <c r="O151" s="216"/>
      <c r="P151" s="216"/>
      <c r="Q151" s="216"/>
      <c r="R151" s="279"/>
      <c r="S151" s="275"/>
      <c r="T151" s="275"/>
      <c r="U151" s="288" t="s">
        <v>169</v>
      </c>
      <c r="V151" s="289"/>
      <c r="W151" s="127"/>
      <c r="Y151" s="35"/>
      <c r="Z151" s="35"/>
    </row>
    <row r="152" spans="1:26" ht="14.25" customHeight="1" x14ac:dyDescent="0.2">
      <c r="A152" s="313"/>
      <c r="B152" s="13">
        <v>26</v>
      </c>
      <c r="C152" s="182"/>
      <c r="D152" s="183"/>
      <c r="E152" s="195"/>
      <c r="F152" s="183"/>
      <c r="G152" s="244"/>
      <c r="H152" s="248" t="s">
        <v>169</v>
      </c>
      <c r="I152" s="258" t="s">
        <v>169</v>
      </c>
      <c r="J152" s="259"/>
      <c r="K152" s="127"/>
      <c r="M152" s="313"/>
      <c r="N152" s="13">
        <v>26</v>
      </c>
      <c r="O152" s="216"/>
      <c r="P152" s="216"/>
      <c r="Q152" s="216"/>
      <c r="R152" s="279"/>
      <c r="S152" s="275"/>
      <c r="T152" s="275"/>
      <c r="U152" s="288" t="s">
        <v>169</v>
      </c>
      <c r="V152" s="289"/>
      <c r="W152" s="127"/>
      <c r="Y152" s="35"/>
      <c r="Z152" s="35"/>
    </row>
    <row r="153" spans="1:26" ht="14.25" customHeight="1" x14ac:dyDescent="0.2">
      <c r="A153" s="313"/>
      <c r="B153" s="13">
        <v>27</v>
      </c>
      <c r="C153" s="182"/>
      <c r="D153" s="183"/>
      <c r="E153" s="195"/>
      <c r="F153" s="183"/>
      <c r="G153" s="244"/>
      <c r="H153" s="248" t="s">
        <v>169</v>
      </c>
      <c r="I153" s="258" t="s">
        <v>169</v>
      </c>
      <c r="J153" s="259"/>
      <c r="K153" s="127"/>
      <c r="M153" s="313"/>
      <c r="N153" s="13">
        <v>27</v>
      </c>
      <c r="O153" s="216"/>
      <c r="P153" s="216"/>
      <c r="Q153" s="216"/>
      <c r="R153" s="279"/>
      <c r="S153" s="275"/>
      <c r="T153" s="275"/>
      <c r="U153" s="288" t="s">
        <v>169</v>
      </c>
      <c r="V153" s="289"/>
      <c r="W153" s="127"/>
      <c r="Y153" s="35"/>
      <c r="Z153" s="35"/>
    </row>
    <row r="154" spans="1:26" ht="14.25" customHeight="1" x14ac:dyDescent="0.2">
      <c r="A154" s="313"/>
      <c r="B154" s="13">
        <v>28</v>
      </c>
      <c r="C154" s="182"/>
      <c r="D154" s="183"/>
      <c r="E154" s="195"/>
      <c r="F154" s="183"/>
      <c r="G154" s="244"/>
      <c r="H154" s="248" t="s">
        <v>169</v>
      </c>
      <c r="I154" s="258" t="s">
        <v>169</v>
      </c>
      <c r="J154" s="259"/>
      <c r="K154" s="127"/>
      <c r="M154" s="313"/>
      <c r="N154" s="13">
        <v>28</v>
      </c>
      <c r="O154" s="216"/>
      <c r="P154" s="216"/>
      <c r="Q154" s="216"/>
      <c r="R154" s="279"/>
      <c r="S154" s="275"/>
      <c r="T154" s="275"/>
      <c r="U154" s="288" t="s">
        <v>169</v>
      </c>
      <c r="V154" s="289"/>
      <c r="W154" s="127"/>
      <c r="Y154" s="35"/>
      <c r="Z154" s="35"/>
    </row>
    <row r="155" spans="1:26" ht="14.25" customHeight="1" x14ac:dyDescent="0.2">
      <c r="A155" s="313"/>
      <c r="B155" s="13">
        <v>29</v>
      </c>
      <c r="C155" s="182"/>
      <c r="D155" s="183"/>
      <c r="E155" s="195"/>
      <c r="F155" s="183"/>
      <c r="G155" s="244"/>
      <c r="H155" s="248" t="s">
        <v>169</v>
      </c>
      <c r="I155" s="258" t="s">
        <v>169</v>
      </c>
      <c r="J155" s="259"/>
      <c r="K155" s="127"/>
      <c r="M155" s="313"/>
      <c r="N155" s="13">
        <v>29</v>
      </c>
      <c r="O155" s="216"/>
      <c r="P155" s="216"/>
      <c r="Q155" s="216"/>
      <c r="R155" s="279"/>
      <c r="S155" s="275"/>
      <c r="T155" s="275"/>
      <c r="U155" s="288" t="s">
        <v>169</v>
      </c>
      <c r="V155" s="289"/>
      <c r="W155" s="127"/>
      <c r="Y155" s="35"/>
      <c r="Z155" s="35"/>
    </row>
    <row r="156" spans="1:26" ht="14.25" customHeight="1" x14ac:dyDescent="0.2">
      <c r="A156" s="313"/>
      <c r="B156" s="13">
        <v>30</v>
      </c>
      <c r="C156" s="182"/>
      <c r="D156" s="183"/>
      <c r="E156" s="195"/>
      <c r="F156" s="183"/>
      <c r="G156" s="244"/>
      <c r="H156" s="248" t="s">
        <v>169</v>
      </c>
      <c r="I156" s="258" t="s">
        <v>169</v>
      </c>
      <c r="J156" s="259"/>
      <c r="K156" s="127"/>
      <c r="M156" s="313"/>
      <c r="N156" s="13">
        <v>30</v>
      </c>
      <c r="O156" s="216"/>
      <c r="P156" s="216"/>
      <c r="Q156" s="216"/>
      <c r="R156" s="279"/>
      <c r="S156" s="275"/>
      <c r="T156" s="275"/>
      <c r="U156" s="288" t="s">
        <v>169</v>
      </c>
      <c r="V156" s="289"/>
      <c r="W156" s="127"/>
      <c r="Y156" s="35"/>
      <c r="Z156" s="35"/>
    </row>
    <row r="157" spans="1:26" ht="14.25" customHeight="1" x14ac:dyDescent="0.2">
      <c r="A157" s="313"/>
      <c r="B157" s="13">
        <v>31</v>
      </c>
      <c r="C157" s="182"/>
      <c r="D157" s="183"/>
      <c r="E157" s="195"/>
      <c r="F157" s="183"/>
      <c r="G157" s="244"/>
      <c r="H157" s="248" t="s">
        <v>169</v>
      </c>
      <c r="I157" s="258" t="s">
        <v>169</v>
      </c>
      <c r="J157" s="259"/>
      <c r="K157" s="127"/>
      <c r="M157" s="313"/>
      <c r="N157" s="13">
        <v>31</v>
      </c>
      <c r="O157" s="216"/>
      <c r="P157" s="216"/>
      <c r="Q157" s="216"/>
      <c r="R157" s="279"/>
      <c r="S157" s="275"/>
      <c r="T157" s="275"/>
      <c r="U157" s="288" t="s">
        <v>169</v>
      </c>
      <c r="V157" s="289"/>
      <c r="W157" s="127"/>
      <c r="Y157" s="35"/>
      <c r="Z157" s="35"/>
    </row>
    <row r="158" spans="1:26" ht="14.25" customHeight="1" thickBot="1" x14ac:dyDescent="0.25">
      <c r="A158" s="314"/>
      <c r="B158" s="13">
        <v>32</v>
      </c>
      <c r="C158" s="184"/>
      <c r="D158" s="184"/>
      <c r="E158" s="184"/>
      <c r="F158" s="184"/>
      <c r="G158" s="246"/>
      <c r="H158" s="249" t="s">
        <v>169</v>
      </c>
      <c r="I158" s="262" t="s">
        <v>169</v>
      </c>
      <c r="J158" s="263"/>
      <c r="K158" s="127"/>
      <c r="M158" s="314"/>
      <c r="N158" s="13">
        <v>32</v>
      </c>
      <c r="O158" s="217"/>
      <c r="P158" s="217"/>
      <c r="Q158" s="217"/>
      <c r="R158" s="297"/>
      <c r="S158" s="276"/>
      <c r="T158" s="276"/>
      <c r="U158" s="290" t="s">
        <v>169</v>
      </c>
      <c r="V158" s="291"/>
      <c r="W158" s="127"/>
      <c r="Y158" s="35"/>
      <c r="Z158" s="35"/>
    </row>
    <row r="159" spans="1:26" ht="14.25" customHeight="1" x14ac:dyDescent="0.15">
      <c r="A159" s="332" t="s">
        <v>171</v>
      </c>
      <c r="B159" s="333"/>
      <c r="C159" s="3">
        <f t="shared" ref="C159:H159" si="4">SUM(C124-COUNTIF(C127:C142,"Spare"))</f>
        <v>0</v>
      </c>
      <c r="D159" s="3">
        <f t="shared" si="4"/>
        <v>0</v>
      </c>
      <c r="E159" s="3">
        <f t="shared" si="4"/>
        <v>0</v>
      </c>
      <c r="F159" s="3">
        <f t="shared" si="4"/>
        <v>0</v>
      </c>
      <c r="G159" s="3">
        <f t="shared" si="4"/>
        <v>0</v>
      </c>
      <c r="H159" s="3">
        <f t="shared" si="4"/>
        <v>16</v>
      </c>
      <c r="I159" s="3">
        <f>SUM(I124-COUNTIF(I127:I158,"Spare"))</f>
        <v>0</v>
      </c>
      <c r="J159" s="3">
        <f>SUM(J124-COUNTIF(J127:J158,"Spare"))</f>
        <v>0</v>
      </c>
      <c r="K159" s="35">
        <f>SUM(C159:J159)</f>
        <v>16</v>
      </c>
      <c r="M159" s="332" t="s">
        <v>171</v>
      </c>
      <c r="N159" s="333"/>
      <c r="O159" s="3">
        <f>SUM(O124-COUNTIF(O127:O142,"Spare"))</f>
        <v>0</v>
      </c>
      <c r="P159" s="3">
        <f>SUM(P124-COUNTIF(P127:P142,"Spare"))</f>
        <v>0</v>
      </c>
      <c r="Q159" s="3">
        <f>SUM(Q124-COUNTIF(Q127:Q158,"Spare"))</f>
        <v>0</v>
      </c>
      <c r="R159" s="3">
        <f>SUM(R124-COUNTIF(R127:R158,"Spare"))</f>
        <v>0</v>
      </c>
      <c r="S159" s="3">
        <f>SUM(S124-COUNTIF(S127:S142,"Spare"))</f>
        <v>0</v>
      </c>
      <c r="T159" s="3">
        <f>SUM(T124-COUNTIF(T127:T142,"Spare"))</f>
        <v>0</v>
      </c>
      <c r="U159" s="3">
        <f>SUM(U124-COUNTIF(U127:U158,"Spare"))</f>
        <v>0</v>
      </c>
      <c r="V159" s="3">
        <f>SUM(V124-COUNTIF(V127:V142,"Spare"))</f>
        <v>0</v>
      </c>
      <c r="W159" s="35">
        <f>SUM(O159:V159)</f>
        <v>0</v>
      </c>
      <c r="Y159" s="35"/>
      <c r="Z159" s="35"/>
    </row>
    <row r="160" spans="1:26" ht="14.25" customHeight="1" thickBot="1" x14ac:dyDescent="0.2">
      <c r="B160" s="35"/>
      <c r="C160" s="35"/>
      <c r="D160" s="35"/>
      <c r="E160" s="35"/>
      <c r="F160" s="35"/>
      <c r="G160" s="35"/>
      <c r="H160" s="35"/>
      <c r="I160" s="35"/>
      <c r="J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Y160" s="35"/>
      <c r="Z160" s="35"/>
    </row>
    <row r="161" spans="1:26" ht="14.25" customHeight="1" thickBot="1" x14ac:dyDescent="0.25">
      <c r="A161" s="66"/>
      <c r="B161" s="24"/>
      <c r="C161" s="334" t="str">
        <f>A1&amp;" Node 5"</f>
        <v>FCS0303 Node 5</v>
      </c>
      <c r="D161" s="335"/>
      <c r="E161" s="335"/>
      <c r="F161" s="335"/>
      <c r="G161" s="335"/>
      <c r="H161" s="335"/>
      <c r="I161" s="335"/>
      <c r="J161" s="336"/>
      <c r="K161" s="127"/>
      <c r="M161" s="66"/>
      <c r="N161" s="24"/>
      <c r="O161" s="334" t="str">
        <f>A1&amp;" Node 10"</f>
        <v>FCS0303 Node 10</v>
      </c>
      <c r="P161" s="335"/>
      <c r="Q161" s="335"/>
      <c r="R161" s="335"/>
      <c r="S161" s="335"/>
      <c r="T161" s="335"/>
      <c r="U161" s="335"/>
      <c r="V161" s="336"/>
      <c r="W161" s="127"/>
      <c r="Y161" s="35"/>
      <c r="Z161" s="35"/>
    </row>
    <row r="162" spans="1:26" ht="14.25" customHeight="1" x14ac:dyDescent="0.15">
      <c r="A162" s="66"/>
      <c r="B162" s="337" t="s">
        <v>155</v>
      </c>
      <c r="C162" s="28" t="s">
        <v>156</v>
      </c>
      <c r="D162" s="26" t="s">
        <v>157</v>
      </c>
      <c r="E162" s="26" t="s">
        <v>158</v>
      </c>
      <c r="F162" s="26" t="s">
        <v>159</v>
      </c>
      <c r="G162" s="27" t="s">
        <v>160</v>
      </c>
      <c r="H162" s="27" t="s">
        <v>161</v>
      </c>
      <c r="I162" s="29" t="s">
        <v>162</v>
      </c>
      <c r="J162" s="30" t="s">
        <v>163</v>
      </c>
      <c r="K162" s="127"/>
      <c r="M162" s="66"/>
      <c r="N162" s="337" t="s">
        <v>155</v>
      </c>
      <c r="O162" s="28" t="s">
        <v>156</v>
      </c>
      <c r="P162" s="26" t="s">
        <v>157</v>
      </c>
      <c r="Q162" s="26" t="s">
        <v>158</v>
      </c>
      <c r="R162" s="26" t="s">
        <v>159</v>
      </c>
      <c r="S162" s="27" t="s">
        <v>160</v>
      </c>
      <c r="T162" s="27" t="s">
        <v>161</v>
      </c>
      <c r="U162" s="29" t="s">
        <v>162</v>
      </c>
      <c r="V162" s="30" t="s">
        <v>163</v>
      </c>
      <c r="W162" s="127"/>
      <c r="Y162" s="35"/>
      <c r="Z162" s="35"/>
    </row>
    <row r="163" spans="1:26" ht="13.5" customHeight="1" x14ac:dyDescent="0.15">
      <c r="A163" s="66"/>
      <c r="B163" s="338"/>
      <c r="C163" s="167" t="s">
        <v>164</v>
      </c>
      <c r="D163" s="168" t="s">
        <v>164</v>
      </c>
      <c r="E163" s="185" t="s">
        <v>165</v>
      </c>
      <c r="F163" s="185" t="s">
        <v>165</v>
      </c>
      <c r="G163" s="225" t="s">
        <v>23</v>
      </c>
      <c r="H163" s="231" t="s">
        <v>166</v>
      </c>
      <c r="I163" s="196" t="s">
        <v>166</v>
      </c>
      <c r="J163" s="196" t="s">
        <v>166</v>
      </c>
      <c r="K163" s="127"/>
      <c r="M163" s="66"/>
      <c r="N163" s="338"/>
      <c r="O163" s="269" t="s">
        <v>164</v>
      </c>
      <c r="P163" s="269" t="s">
        <v>164</v>
      </c>
      <c r="Q163" s="269" t="s">
        <v>164</v>
      </c>
      <c r="R163" s="269" t="s">
        <v>164</v>
      </c>
      <c r="S163" s="225">
        <v>0</v>
      </c>
      <c r="T163" s="225" t="s">
        <v>23</v>
      </c>
      <c r="U163" s="225" t="s">
        <v>23</v>
      </c>
      <c r="V163" s="303" t="s">
        <v>167</v>
      </c>
      <c r="W163" s="127"/>
      <c r="Y163" s="35"/>
      <c r="Z163" s="35"/>
    </row>
    <row r="164" spans="1:26" ht="14.25" customHeight="1" thickBot="1" x14ac:dyDescent="0.2">
      <c r="A164" s="66"/>
      <c r="B164" s="338"/>
      <c r="C164" s="169">
        <v>16</v>
      </c>
      <c r="D164" s="170"/>
      <c r="E164" s="186">
        <v>16</v>
      </c>
      <c r="F164" s="186"/>
      <c r="G164" s="226"/>
      <c r="H164" s="232">
        <v>32</v>
      </c>
      <c r="I164" s="197">
        <v>32</v>
      </c>
      <c r="J164" s="197"/>
      <c r="K164" s="127"/>
      <c r="M164" s="66"/>
      <c r="N164" s="338"/>
      <c r="O164" s="270">
        <v>16</v>
      </c>
      <c r="P164" s="270">
        <v>16</v>
      </c>
      <c r="Q164" s="270">
        <v>16</v>
      </c>
      <c r="R164" s="270">
        <v>16</v>
      </c>
      <c r="S164" s="294"/>
      <c r="T164" s="226"/>
      <c r="U164" s="226"/>
      <c r="V164" s="304">
        <v>32</v>
      </c>
      <c r="W164" s="127"/>
      <c r="Y164" s="35"/>
      <c r="Z164" s="35"/>
    </row>
    <row r="165" spans="1:26" ht="14.25" customHeight="1" thickBot="1" x14ac:dyDescent="0.2">
      <c r="A165" s="66"/>
      <c r="B165" s="338"/>
      <c r="C165" s="171"/>
      <c r="D165" s="172" t="s">
        <v>53</v>
      </c>
      <c r="E165" s="187"/>
      <c r="F165" s="172" t="s">
        <v>53</v>
      </c>
      <c r="G165" s="225"/>
      <c r="H165" s="233"/>
      <c r="I165" s="198"/>
      <c r="J165" s="199" t="s">
        <v>53</v>
      </c>
      <c r="K165" s="127"/>
      <c r="M165" s="66"/>
      <c r="N165" s="338"/>
      <c r="O165" s="271"/>
      <c r="P165" s="271"/>
      <c r="Q165" s="271"/>
      <c r="R165" s="271"/>
      <c r="S165" s="294"/>
      <c r="T165" s="225"/>
      <c r="U165" s="225"/>
      <c r="V165" s="305"/>
      <c r="W165" s="127"/>
      <c r="Y165" s="35"/>
      <c r="Z165" s="35"/>
    </row>
    <row r="166" spans="1:26" ht="14.25" customHeight="1" thickBot="1" x14ac:dyDescent="0.2">
      <c r="A166" s="66"/>
      <c r="B166" s="339"/>
      <c r="C166" s="173"/>
      <c r="D166" s="174"/>
      <c r="E166" s="188"/>
      <c r="F166" s="188"/>
      <c r="G166" s="227"/>
      <c r="H166" s="234"/>
      <c r="I166" s="200"/>
      <c r="J166" s="200"/>
      <c r="K166" s="127"/>
      <c r="M166" s="66"/>
      <c r="N166" s="339"/>
      <c r="O166" s="272"/>
      <c r="P166" s="272"/>
      <c r="Q166" s="272"/>
      <c r="R166" s="272"/>
      <c r="S166" s="294"/>
      <c r="T166" s="227"/>
      <c r="U166" s="227"/>
      <c r="V166" s="306"/>
      <c r="W166" s="127"/>
      <c r="Y166" s="35"/>
      <c r="Z166" s="35"/>
    </row>
    <row r="167" spans="1:26" ht="14.25" customHeight="1" x14ac:dyDescent="0.2">
      <c r="A167" s="331" t="s">
        <v>183</v>
      </c>
      <c r="B167" s="13">
        <v>1</v>
      </c>
      <c r="C167" s="175" t="s">
        <v>169</v>
      </c>
      <c r="D167" s="176"/>
      <c r="E167" s="189" t="s">
        <v>169</v>
      </c>
      <c r="F167" s="253"/>
      <c r="G167" s="243"/>
      <c r="H167" s="247" t="s">
        <v>169</v>
      </c>
      <c r="I167" s="201" t="s">
        <v>169</v>
      </c>
      <c r="J167" s="264"/>
      <c r="K167" s="127"/>
      <c r="M167" s="331" t="s">
        <v>184</v>
      </c>
      <c r="N167" s="13">
        <v>1</v>
      </c>
      <c r="O167" s="273" t="s">
        <v>169</v>
      </c>
      <c r="P167" s="298" t="s">
        <v>169</v>
      </c>
      <c r="Q167" s="273" t="s">
        <v>169</v>
      </c>
      <c r="R167" s="273" t="s">
        <v>169</v>
      </c>
      <c r="S167" s="301"/>
      <c r="T167" s="228"/>
      <c r="U167" s="277"/>
      <c r="V167" s="307" t="s">
        <v>169</v>
      </c>
      <c r="W167" s="127"/>
      <c r="Y167" s="35"/>
      <c r="Z167" s="35"/>
    </row>
    <row r="168" spans="1:26" ht="14.25" customHeight="1" x14ac:dyDescent="0.2">
      <c r="A168" s="313"/>
      <c r="B168" s="13">
        <v>2</v>
      </c>
      <c r="C168" s="177" t="s">
        <v>169</v>
      </c>
      <c r="D168" s="178"/>
      <c r="E168" s="191" t="s">
        <v>169</v>
      </c>
      <c r="F168" s="254"/>
      <c r="G168" s="244"/>
      <c r="H168" s="248" t="s">
        <v>169</v>
      </c>
      <c r="I168" s="203" t="s">
        <v>169</v>
      </c>
      <c r="J168" s="265"/>
      <c r="K168" s="127"/>
      <c r="M168" s="313"/>
      <c r="N168" s="13">
        <v>2</v>
      </c>
      <c r="O168" s="274" t="s">
        <v>169</v>
      </c>
      <c r="P168" s="300" t="s">
        <v>169</v>
      </c>
      <c r="Q168" s="274" t="s">
        <v>169</v>
      </c>
      <c r="R168" s="274" t="s">
        <v>169</v>
      </c>
      <c r="S168" s="302"/>
      <c r="T168" s="275"/>
      <c r="U168" s="278"/>
      <c r="V168" s="308" t="s">
        <v>169</v>
      </c>
      <c r="W168" s="127"/>
      <c r="Y168" s="35"/>
      <c r="Z168" s="35"/>
    </row>
    <row r="169" spans="1:26" ht="14.25" customHeight="1" x14ac:dyDescent="0.2">
      <c r="A169" s="313"/>
      <c r="B169" s="13">
        <v>3</v>
      </c>
      <c r="C169" s="177" t="s">
        <v>169</v>
      </c>
      <c r="D169" s="178"/>
      <c r="E169" s="191" t="s">
        <v>169</v>
      </c>
      <c r="F169" s="254"/>
      <c r="G169" s="244"/>
      <c r="H169" s="248" t="s">
        <v>169</v>
      </c>
      <c r="I169" s="203" t="s">
        <v>169</v>
      </c>
      <c r="J169" s="265"/>
      <c r="K169" s="127"/>
      <c r="M169" s="313"/>
      <c r="N169" s="13">
        <v>3</v>
      </c>
      <c r="O169" s="274" t="s">
        <v>169</v>
      </c>
      <c r="P169" s="300" t="s">
        <v>169</v>
      </c>
      <c r="Q169" s="274" t="s">
        <v>169</v>
      </c>
      <c r="R169" s="274" t="s">
        <v>169</v>
      </c>
      <c r="S169" s="302"/>
      <c r="T169" s="275"/>
      <c r="U169" s="278"/>
      <c r="V169" s="308" t="s">
        <v>169</v>
      </c>
      <c r="W169" s="127"/>
      <c r="Y169" s="35"/>
      <c r="Z169" s="35"/>
    </row>
    <row r="170" spans="1:26" ht="14.25" customHeight="1" x14ac:dyDescent="0.2">
      <c r="A170" s="313"/>
      <c r="B170" s="13">
        <v>4</v>
      </c>
      <c r="C170" s="177" t="s">
        <v>169</v>
      </c>
      <c r="D170" s="178"/>
      <c r="E170" s="191" t="s">
        <v>169</v>
      </c>
      <c r="F170" s="254"/>
      <c r="G170" s="244"/>
      <c r="H170" s="248" t="s">
        <v>169</v>
      </c>
      <c r="I170" s="203" t="s">
        <v>169</v>
      </c>
      <c r="J170" s="265"/>
      <c r="K170" s="127"/>
      <c r="M170" s="313"/>
      <c r="N170" s="13">
        <v>4</v>
      </c>
      <c r="O170" s="274" t="s">
        <v>169</v>
      </c>
      <c r="P170" s="300" t="s">
        <v>169</v>
      </c>
      <c r="Q170" s="274" t="s">
        <v>169</v>
      </c>
      <c r="R170" s="274" t="s">
        <v>169</v>
      </c>
      <c r="S170" s="302"/>
      <c r="T170" s="275"/>
      <c r="U170" s="278"/>
      <c r="V170" s="308" t="s">
        <v>169</v>
      </c>
      <c r="W170" s="127"/>
      <c r="Y170" s="35"/>
      <c r="Z170" s="35"/>
    </row>
    <row r="171" spans="1:26" ht="14.25" customHeight="1" x14ac:dyDescent="0.2">
      <c r="A171" s="313"/>
      <c r="B171" s="13">
        <v>5</v>
      </c>
      <c r="C171" s="177" t="s">
        <v>169</v>
      </c>
      <c r="D171" s="178"/>
      <c r="E171" s="191" t="s">
        <v>169</v>
      </c>
      <c r="F171" s="254"/>
      <c r="G171" s="244"/>
      <c r="H171" s="248" t="s">
        <v>169</v>
      </c>
      <c r="I171" s="203" t="s">
        <v>169</v>
      </c>
      <c r="J171" s="265"/>
      <c r="K171" s="127"/>
      <c r="M171" s="313"/>
      <c r="N171" s="13">
        <v>5</v>
      </c>
      <c r="O171" s="274" t="s">
        <v>169</v>
      </c>
      <c r="P171" s="300" t="s">
        <v>169</v>
      </c>
      <c r="Q171" s="274" t="s">
        <v>169</v>
      </c>
      <c r="R171" s="274" t="s">
        <v>169</v>
      </c>
      <c r="S171" s="302"/>
      <c r="T171" s="275"/>
      <c r="U171" s="278"/>
      <c r="V171" s="308" t="s">
        <v>169</v>
      </c>
      <c r="W171" s="127"/>
      <c r="Y171" s="35"/>
      <c r="Z171" s="35"/>
    </row>
    <row r="172" spans="1:26" ht="14.25" customHeight="1" x14ac:dyDescent="0.2">
      <c r="A172" s="313"/>
      <c r="B172" s="13">
        <v>6</v>
      </c>
      <c r="C172" s="177" t="s">
        <v>169</v>
      </c>
      <c r="D172" s="178"/>
      <c r="E172" s="191" t="s">
        <v>169</v>
      </c>
      <c r="F172" s="254"/>
      <c r="G172" s="244"/>
      <c r="H172" s="248" t="s">
        <v>169</v>
      </c>
      <c r="I172" s="203" t="s">
        <v>169</v>
      </c>
      <c r="J172" s="265"/>
      <c r="K172" s="127"/>
      <c r="M172" s="313"/>
      <c r="N172" s="13">
        <v>6</v>
      </c>
      <c r="O172" s="274" t="s">
        <v>169</v>
      </c>
      <c r="P172" s="300" t="s">
        <v>169</v>
      </c>
      <c r="Q172" s="274" t="s">
        <v>169</v>
      </c>
      <c r="R172" s="274" t="s">
        <v>169</v>
      </c>
      <c r="S172" s="302"/>
      <c r="T172" s="275"/>
      <c r="U172" s="278"/>
      <c r="V172" s="308" t="s">
        <v>169</v>
      </c>
      <c r="W172" s="127"/>
      <c r="Y172" s="35"/>
      <c r="Z172" s="35"/>
    </row>
    <row r="173" spans="1:26" ht="14.25" customHeight="1" x14ac:dyDescent="0.2">
      <c r="A173" s="313"/>
      <c r="B173" s="13">
        <v>7</v>
      </c>
      <c r="C173" s="177" t="s">
        <v>169</v>
      </c>
      <c r="D173" s="178"/>
      <c r="E173" s="191" t="s">
        <v>169</v>
      </c>
      <c r="F173" s="254"/>
      <c r="G173" s="244"/>
      <c r="H173" s="248" t="s">
        <v>169</v>
      </c>
      <c r="I173" s="203" t="s">
        <v>169</v>
      </c>
      <c r="J173" s="265"/>
      <c r="K173" s="127"/>
      <c r="M173" s="313"/>
      <c r="N173" s="13">
        <v>7</v>
      </c>
      <c r="O173" s="274" t="s">
        <v>169</v>
      </c>
      <c r="P173" s="300" t="s">
        <v>169</v>
      </c>
      <c r="Q173" s="274" t="s">
        <v>169</v>
      </c>
      <c r="R173" s="274" t="s">
        <v>169</v>
      </c>
      <c r="S173" s="302"/>
      <c r="T173" s="275"/>
      <c r="U173" s="278"/>
      <c r="V173" s="308" t="s">
        <v>169</v>
      </c>
      <c r="W173" s="127"/>
      <c r="Y173" s="35"/>
      <c r="Z173" s="35"/>
    </row>
    <row r="174" spans="1:26" ht="14.25" customHeight="1" x14ac:dyDescent="0.2">
      <c r="A174" s="313"/>
      <c r="B174" s="13">
        <v>8</v>
      </c>
      <c r="C174" s="177" t="s">
        <v>169</v>
      </c>
      <c r="D174" s="178"/>
      <c r="E174" s="191" t="s">
        <v>169</v>
      </c>
      <c r="F174" s="254"/>
      <c r="G174" s="244"/>
      <c r="H174" s="248" t="s">
        <v>169</v>
      </c>
      <c r="I174" s="203" t="s">
        <v>169</v>
      </c>
      <c r="J174" s="265"/>
      <c r="K174" s="127"/>
      <c r="M174" s="313"/>
      <c r="N174" s="13">
        <v>8</v>
      </c>
      <c r="O174" s="274" t="s">
        <v>169</v>
      </c>
      <c r="P174" s="300" t="s">
        <v>169</v>
      </c>
      <c r="Q174" s="274" t="s">
        <v>169</v>
      </c>
      <c r="R174" s="274" t="s">
        <v>169</v>
      </c>
      <c r="S174" s="302"/>
      <c r="T174" s="275"/>
      <c r="U174" s="278"/>
      <c r="V174" s="308" t="s">
        <v>169</v>
      </c>
      <c r="W174" s="127"/>
      <c r="Y174" s="35"/>
      <c r="Z174" s="35"/>
    </row>
    <row r="175" spans="1:26" ht="14.25" customHeight="1" x14ac:dyDescent="0.2">
      <c r="A175" s="313"/>
      <c r="B175" s="13">
        <v>9</v>
      </c>
      <c r="C175" s="177" t="s">
        <v>169</v>
      </c>
      <c r="D175" s="178"/>
      <c r="E175" s="191" t="s">
        <v>169</v>
      </c>
      <c r="F175" s="254"/>
      <c r="G175" s="244"/>
      <c r="H175" s="248" t="s">
        <v>169</v>
      </c>
      <c r="I175" s="203" t="s">
        <v>169</v>
      </c>
      <c r="J175" s="265"/>
      <c r="K175" s="127"/>
      <c r="M175" s="313"/>
      <c r="N175" s="13">
        <v>9</v>
      </c>
      <c r="O175" s="274" t="s">
        <v>169</v>
      </c>
      <c r="P175" s="300" t="s">
        <v>169</v>
      </c>
      <c r="Q175" s="274" t="s">
        <v>169</v>
      </c>
      <c r="R175" s="274" t="s">
        <v>169</v>
      </c>
      <c r="S175" s="302"/>
      <c r="T175" s="275"/>
      <c r="U175" s="278"/>
      <c r="V175" s="308" t="s">
        <v>169</v>
      </c>
      <c r="W175" s="127"/>
      <c r="Y175" s="35"/>
      <c r="Z175" s="35"/>
    </row>
    <row r="176" spans="1:26" ht="14.25" customHeight="1" x14ac:dyDescent="0.2">
      <c r="A176" s="313"/>
      <c r="B176" s="13">
        <v>10</v>
      </c>
      <c r="C176" s="177" t="s">
        <v>169</v>
      </c>
      <c r="D176" s="178"/>
      <c r="E176" s="191" t="s">
        <v>169</v>
      </c>
      <c r="F176" s="254"/>
      <c r="G176" s="244"/>
      <c r="H176" s="248" t="s">
        <v>169</v>
      </c>
      <c r="I176" s="203" t="s">
        <v>169</v>
      </c>
      <c r="J176" s="265"/>
      <c r="K176" s="127"/>
      <c r="M176" s="313"/>
      <c r="N176" s="13">
        <v>10</v>
      </c>
      <c r="O176" s="274" t="s">
        <v>169</v>
      </c>
      <c r="P176" s="300" t="s">
        <v>169</v>
      </c>
      <c r="Q176" s="274" t="s">
        <v>169</v>
      </c>
      <c r="R176" s="274" t="s">
        <v>169</v>
      </c>
      <c r="S176" s="302" t="s">
        <v>174</v>
      </c>
      <c r="T176" s="275"/>
      <c r="U176" s="278"/>
      <c r="V176" s="308" t="s">
        <v>169</v>
      </c>
      <c r="W176" s="127"/>
      <c r="Y176" s="35"/>
      <c r="Z176" s="35"/>
    </row>
    <row r="177" spans="1:26" ht="14.25" customHeight="1" x14ac:dyDescent="0.2">
      <c r="A177" s="313"/>
      <c r="B177" s="13">
        <v>11</v>
      </c>
      <c r="C177" s="177" t="s">
        <v>169</v>
      </c>
      <c r="D177" s="178"/>
      <c r="E177" s="191" t="s">
        <v>169</v>
      </c>
      <c r="F177" s="254"/>
      <c r="G177" s="244"/>
      <c r="H177" s="248" t="s">
        <v>169</v>
      </c>
      <c r="I177" s="203" t="s">
        <v>169</v>
      </c>
      <c r="J177" s="265"/>
      <c r="K177" s="127"/>
      <c r="M177" s="313"/>
      <c r="N177" s="13">
        <v>11</v>
      </c>
      <c r="O177" s="274" t="s">
        <v>169</v>
      </c>
      <c r="P177" s="300" t="s">
        <v>169</v>
      </c>
      <c r="Q177" s="274" t="s">
        <v>169</v>
      </c>
      <c r="R177" s="274" t="s">
        <v>169</v>
      </c>
      <c r="S177" s="302" t="s">
        <v>175</v>
      </c>
      <c r="T177" s="275"/>
      <c r="U177" s="278"/>
      <c r="V177" s="308" t="s">
        <v>169</v>
      </c>
      <c r="W177" s="127"/>
      <c r="Y177" s="35"/>
      <c r="Z177" s="35"/>
    </row>
    <row r="178" spans="1:26" ht="14.25" customHeight="1" x14ac:dyDescent="0.2">
      <c r="A178" s="313"/>
      <c r="B178" s="13">
        <v>12</v>
      </c>
      <c r="C178" s="177" t="s">
        <v>169</v>
      </c>
      <c r="D178" s="178"/>
      <c r="E178" s="191" t="s">
        <v>169</v>
      </c>
      <c r="F178" s="254"/>
      <c r="G178" s="244"/>
      <c r="H178" s="248" t="s">
        <v>169</v>
      </c>
      <c r="I178" s="203" t="s">
        <v>169</v>
      </c>
      <c r="J178" s="265"/>
      <c r="K178" s="127"/>
      <c r="M178" s="313"/>
      <c r="N178" s="13">
        <v>12</v>
      </c>
      <c r="O178" s="274" t="s">
        <v>169</v>
      </c>
      <c r="P178" s="300" t="s">
        <v>169</v>
      </c>
      <c r="Q178" s="274" t="s">
        <v>169</v>
      </c>
      <c r="R178" s="274" t="s">
        <v>169</v>
      </c>
      <c r="S178" s="302" t="s">
        <v>176</v>
      </c>
      <c r="T178" s="275"/>
      <c r="U178" s="278"/>
      <c r="V178" s="308" t="s">
        <v>169</v>
      </c>
      <c r="W178" s="127"/>
      <c r="Y178" s="35"/>
      <c r="Z178" s="35"/>
    </row>
    <row r="179" spans="1:26" ht="14.25" customHeight="1" x14ac:dyDescent="0.2">
      <c r="A179" s="313"/>
      <c r="B179" s="13">
        <v>13</v>
      </c>
      <c r="C179" s="177" t="s">
        <v>169</v>
      </c>
      <c r="D179" s="178"/>
      <c r="E179" s="191" t="s">
        <v>169</v>
      </c>
      <c r="F179" s="254"/>
      <c r="G179" s="244"/>
      <c r="H179" s="248" t="s">
        <v>169</v>
      </c>
      <c r="I179" s="203" t="s">
        <v>169</v>
      </c>
      <c r="J179" s="265"/>
      <c r="K179" s="127"/>
      <c r="M179" s="313"/>
      <c r="N179" s="13">
        <v>13</v>
      </c>
      <c r="O179" s="274" t="s">
        <v>169</v>
      </c>
      <c r="P179" s="300" t="s">
        <v>169</v>
      </c>
      <c r="Q179" s="274" t="s">
        <v>169</v>
      </c>
      <c r="R179" s="274" t="s">
        <v>169</v>
      </c>
      <c r="S179" s="302" t="s">
        <v>177</v>
      </c>
      <c r="T179" s="275"/>
      <c r="U179" s="278"/>
      <c r="V179" s="308" t="s">
        <v>169</v>
      </c>
      <c r="W179" s="127"/>
      <c r="Y179" s="35"/>
      <c r="Z179" s="35"/>
    </row>
    <row r="180" spans="1:26" ht="14.25" customHeight="1" x14ac:dyDescent="0.2">
      <c r="A180" s="313"/>
      <c r="B180" s="13">
        <v>14</v>
      </c>
      <c r="C180" s="177" t="s">
        <v>169</v>
      </c>
      <c r="D180" s="178"/>
      <c r="E180" s="191" t="s">
        <v>169</v>
      </c>
      <c r="F180" s="254"/>
      <c r="G180" s="244"/>
      <c r="H180" s="248" t="s">
        <v>169</v>
      </c>
      <c r="I180" s="203" t="s">
        <v>169</v>
      </c>
      <c r="J180" s="265"/>
      <c r="K180" s="127"/>
      <c r="M180" s="313"/>
      <c r="N180" s="13">
        <v>14</v>
      </c>
      <c r="O180" s="274" t="s">
        <v>169</v>
      </c>
      <c r="P180" s="300" t="s">
        <v>169</v>
      </c>
      <c r="Q180" s="274" t="s">
        <v>169</v>
      </c>
      <c r="R180" s="274" t="s">
        <v>169</v>
      </c>
      <c r="S180" s="302" t="s">
        <v>178</v>
      </c>
      <c r="T180" s="275"/>
      <c r="U180" s="278"/>
      <c r="V180" s="308" t="s">
        <v>169</v>
      </c>
      <c r="W180" s="127"/>
      <c r="Y180" s="35"/>
      <c r="Z180" s="35"/>
    </row>
    <row r="181" spans="1:26" ht="14.25" customHeight="1" x14ac:dyDescent="0.2">
      <c r="A181" s="313"/>
      <c r="B181" s="13">
        <v>15</v>
      </c>
      <c r="C181" s="177" t="s">
        <v>169</v>
      </c>
      <c r="D181" s="178"/>
      <c r="E181" s="191" t="s">
        <v>169</v>
      </c>
      <c r="F181" s="254"/>
      <c r="G181" s="244"/>
      <c r="H181" s="248" t="s">
        <v>169</v>
      </c>
      <c r="I181" s="203" t="s">
        <v>169</v>
      </c>
      <c r="J181" s="265"/>
      <c r="K181" s="127"/>
      <c r="M181" s="313"/>
      <c r="N181" s="13">
        <v>15</v>
      </c>
      <c r="O181" s="274" t="s">
        <v>169</v>
      </c>
      <c r="P181" s="300" t="s">
        <v>169</v>
      </c>
      <c r="Q181" s="274" t="s">
        <v>169</v>
      </c>
      <c r="R181" s="274" t="s">
        <v>169</v>
      </c>
      <c r="S181" s="302"/>
      <c r="T181" s="275"/>
      <c r="U181" s="278"/>
      <c r="V181" s="308" t="s">
        <v>169</v>
      </c>
      <c r="W181" s="127"/>
      <c r="Y181" s="35"/>
      <c r="Z181" s="35"/>
    </row>
    <row r="182" spans="1:26" ht="14.25" customHeight="1" thickBot="1" x14ac:dyDescent="0.25">
      <c r="A182" s="313"/>
      <c r="B182" s="13">
        <v>16</v>
      </c>
      <c r="C182" s="177" t="s">
        <v>169</v>
      </c>
      <c r="D182" s="179"/>
      <c r="E182" s="191" t="s">
        <v>169</v>
      </c>
      <c r="F182" s="255"/>
      <c r="G182" s="244"/>
      <c r="H182" s="249" t="s">
        <v>169</v>
      </c>
      <c r="I182" s="205" t="s">
        <v>169</v>
      </c>
      <c r="J182" s="265"/>
      <c r="K182" s="127"/>
      <c r="M182" s="313"/>
      <c r="N182" s="13">
        <v>16</v>
      </c>
      <c r="O182" s="274" t="s">
        <v>169</v>
      </c>
      <c r="P182" s="300" t="s">
        <v>169</v>
      </c>
      <c r="Q182" s="274" t="s">
        <v>169</v>
      </c>
      <c r="R182" s="274" t="s">
        <v>169</v>
      </c>
      <c r="S182" s="302"/>
      <c r="T182" s="275"/>
      <c r="U182" s="278"/>
      <c r="V182" s="308" t="s">
        <v>169</v>
      </c>
      <c r="W182" s="127"/>
      <c r="Y182" s="35"/>
      <c r="Z182" s="35"/>
    </row>
    <row r="183" spans="1:26" ht="14.25" customHeight="1" x14ac:dyDescent="0.2">
      <c r="A183" s="313"/>
      <c r="B183" s="13">
        <v>17</v>
      </c>
      <c r="C183" s="180"/>
      <c r="D183" s="181"/>
      <c r="E183" s="194"/>
      <c r="F183" s="181"/>
      <c r="G183" s="245"/>
      <c r="H183" s="250" t="s">
        <v>169</v>
      </c>
      <c r="I183" s="201" t="s">
        <v>169</v>
      </c>
      <c r="J183" s="265"/>
      <c r="K183" s="127"/>
      <c r="M183" s="313"/>
      <c r="N183" s="13">
        <v>17</v>
      </c>
      <c r="O183" s="214"/>
      <c r="P183" s="214"/>
      <c r="Q183" s="214"/>
      <c r="R183" s="296"/>
      <c r="S183" s="302"/>
      <c r="T183" s="216"/>
      <c r="U183" s="279"/>
      <c r="V183" s="307" t="s">
        <v>169</v>
      </c>
      <c r="W183" s="127"/>
      <c r="Y183" s="35"/>
      <c r="Z183" s="35"/>
    </row>
    <row r="184" spans="1:26" ht="14.25" customHeight="1" x14ac:dyDescent="0.2">
      <c r="A184" s="313"/>
      <c r="B184" s="13">
        <v>18</v>
      </c>
      <c r="C184" s="182"/>
      <c r="D184" s="183"/>
      <c r="E184" s="195"/>
      <c r="F184" s="183"/>
      <c r="G184" s="244"/>
      <c r="H184" s="248" t="s">
        <v>169</v>
      </c>
      <c r="I184" s="203" t="s">
        <v>169</v>
      </c>
      <c r="J184" s="265"/>
      <c r="K184" s="127"/>
      <c r="M184" s="313"/>
      <c r="N184" s="13">
        <v>18</v>
      </c>
      <c r="O184" s="216"/>
      <c r="P184" s="216"/>
      <c r="Q184" s="216"/>
      <c r="R184" s="279"/>
      <c r="S184" s="302"/>
      <c r="T184" s="275"/>
      <c r="U184" s="278"/>
      <c r="V184" s="308" t="s">
        <v>169</v>
      </c>
      <c r="W184" s="127"/>
      <c r="Y184" s="35"/>
      <c r="Z184" s="35"/>
    </row>
    <row r="185" spans="1:26" ht="14.25" customHeight="1" x14ac:dyDescent="0.2">
      <c r="A185" s="313"/>
      <c r="B185" s="13">
        <v>19</v>
      </c>
      <c r="C185" s="182"/>
      <c r="D185" s="183"/>
      <c r="E185" s="195"/>
      <c r="F185" s="183"/>
      <c r="G185" s="244"/>
      <c r="H185" s="248" t="s">
        <v>169</v>
      </c>
      <c r="I185" s="203" t="s">
        <v>169</v>
      </c>
      <c r="J185" s="265"/>
      <c r="K185" s="127"/>
      <c r="M185" s="313"/>
      <c r="N185" s="13">
        <v>19</v>
      </c>
      <c r="O185" s="216"/>
      <c r="P185" s="216"/>
      <c r="Q185" s="216"/>
      <c r="R185" s="279"/>
      <c r="S185" s="302"/>
      <c r="T185" s="275"/>
      <c r="U185" s="278"/>
      <c r="V185" s="308" t="s">
        <v>169</v>
      </c>
      <c r="W185" s="127"/>
      <c r="Y185" s="35"/>
      <c r="Z185" s="35"/>
    </row>
    <row r="186" spans="1:26" ht="14.25" customHeight="1" x14ac:dyDescent="0.2">
      <c r="A186" s="313"/>
      <c r="B186" s="13">
        <v>20</v>
      </c>
      <c r="C186" s="182"/>
      <c r="D186" s="183"/>
      <c r="E186" s="195"/>
      <c r="F186" s="183"/>
      <c r="G186" s="244"/>
      <c r="H186" s="248" t="s">
        <v>169</v>
      </c>
      <c r="I186" s="203" t="s">
        <v>169</v>
      </c>
      <c r="J186" s="265"/>
      <c r="K186" s="127"/>
      <c r="M186" s="313"/>
      <c r="N186" s="13">
        <v>20</v>
      </c>
      <c r="O186" s="216"/>
      <c r="P186" s="216"/>
      <c r="Q186" s="216"/>
      <c r="R186" s="279"/>
      <c r="S186" s="302"/>
      <c r="T186" s="275"/>
      <c r="U186" s="278"/>
      <c r="V186" s="308" t="s">
        <v>169</v>
      </c>
      <c r="W186" s="127"/>
      <c r="Y186" s="35"/>
      <c r="Z186" s="35"/>
    </row>
    <row r="187" spans="1:26" ht="14.25" customHeight="1" x14ac:dyDescent="0.2">
      <c r="A187" s="313"/>
      <c r="B187" s="13">
        <v>21</v>
      </c>
      <c r="C187" s="182"/>
      <c r="D187" s="183"/>
      <c r="E187" s="195"/>
      <c r="F187" s="183"/>
      <c r="G187" s="244"/>
      <c r="H187" s="248" t="s">
        <v>169</v>
      </c>
      <c r="I187" s="203" t="s">
        <v>169</v>
      </c>
      <c r="J187" s="265"/>
      <c r="K187" s="127"/>
      <c r="M187" s="313"/>
      <c r="N187" s="13">
        <v>21</v>
      </c>
      <c r="O187" s="216"/>
      <c r="P187" s="216"/>
      <c r="Q187" s="216"/>
      <c r="R187" s="279"/>
      <c r="S187" s="302"/>
      <c r="T187" s="275"/>
      <c r="U187" s="278"/>
      <c r="V187" s="308" t="s">
        <v>169</v>
      </c>
      <c r="W187" s="127"/>
      <c r="Y187" s="35"/>
      <c r="Z187" s="35"/>
    </row>
    <row r="188" spans="1:26" ht="14.25" customHeight="1" x14ac:dyDescent="0.2">
      <c r="A188" s="313"/>
      <c r="B188" s="13">
        <v>22</v>
      </c>
      <c r="C188" s="182"/>
      <c r="D188" s="183"/>
      <c r="E188" s="195"/>
      <c r="F188" s="183"/>
      <c r="G188" s="244"/>
      <c r="H188" s="248" t="s">
        <v>169</v>
      </c>
      <c r="I188" s="203" t="s">
        <v>169</v>
      </c>
      <c r="J188" s="265"/>
      <c r="K188" s="127"/>
      <c r="M188" s="313"/>
      <c r="N188" s="13">
        <v>22</v>
      </c>
      <c r="O188" s="216"/>
      <c r="P188" s="216"/>
      <c r="Q188" s="216"/>
      <c r="R188" s="279"/>
      <c r="S188" s="302"/>
      <c r="T188" s="275"/>
      <c r="U188" s="278"/>
      <c r="V188" s="308" t="s">
        <v>169</v>
      </c>
      <c r="W188" s="127"/>
      <c r="Y188" s="35"/>
      <c r="Z188" s="35"/>
    </row>
    <row r="189" spans="1:26" ht="14.25" customHeight="1" x14ac:dyDescent="0.2">
      <c r="A189" s="313"/>
      <c r="B189" s="13">
        <v>23</v>
      </c>
      <c r="C189" s="182"/>
      <c r="D189" s="183"/>
      <c r="E189" s="195"/>
      <c r="F189" s="183"/>
      <c r="G189" s="244"/>
      <c r="H189" s="248" t="s">
        <v>169</v>
      </c>
      <c r="I189" s="203" t="s">
        <v>169</v>
      </c>
      <c r="J189" s="265"/>
      <c r="K189" s="127"/>
      <c r="M189" s="313"/>
      <c r="N189" s="13">
        <v>23</v>
      </c>
      <c r="O189" s="216"/>
      <c r="P189" s="216"/>
      <c r="Q189" s="216"/>
      <c r="R189" s="279"/>
      <c r="S189" s="302"/>
      <c r="T189" s="275"/>
      <c r="U189" s="278"/>
      <c r="V189" s="308" t="s">
        <v>169</v>
      </c>
      <c r="W189" s="127"/>
      <c r="Y189" s="35"/>
      <c r="Z189" s="35"/>
    </row>
    <row r="190" spans="1:26" ht="14.25" customHeight="1" x14ac:dyDescent="0.2">
      <c r="A190" s="313"/>
      <c r="B190" s="13">
        <v>24</v>
      </c>
      <c r="C190" s="182"/>
      <c r="D190" s="183"/>
      <c r="E190" s="195"/>
      <c r="F190" s="183"/>
      <c r="G190" s="244"/>
      <c r="H190" s="248" t="s">
        <v>169</v>
      </c>
      <c r="I190" s="203" t="s">
        <v>169</v>
      </c>
      <c r="J190" s="265"/>
      <c r="K190" s="127"/>
      <c r="M190" s="313"/>
      <c r="N190" s="13">
        <v>24</v>
      </c>
      <c r="O190" s="216"/>
      <c r="P190" s="216"/>
      <c r="Q190" s="216"/>
      <c r="R190" s="279"/>
      <c r="S190" s="302"/>
      <c r="T190" s="275"/>
      <c r="U190" s="278"/>
      <c r="V190" s="308" t="s">
        <v>169</v>
      </c>
      <c r="W190" s="127"/>
      <c r="Y190" s="35"/>
      <c r="Z190" s="35"/>
    </row>
    <row r="191" spans="1:26" ht="14.25" customHeight="1" x14ac:dyDescent="0.2">
      <c r="A191" s="313"/>
      <c r="B191" s="13">
        <v>25</v>
      </c>
      <c r="C191" s="182"/>
      <c r="D191" s="183"/>
      <c r="E191" s="195"/>
      <c r="F191" s="183"/>
      <c r="G191" s="244"/>
      <c r="H191" s="248" t="s">
        <v>169</v>
      </c>
      <c r="I191" s="203" t="s">
        <v>169</v>
      </c>
      <c r="J191" s="265"/>
      <c r="K191" s="127"/>
      <c r="M191" s="313"/>
      <c r="N191" s="13">
        <v>25</v>
      </c>
      <c r="O191" s="216"/>
      <c r="P191" s="216"/>
      <c r="Q191" s="216"/>
      <c r="R191" s="279"/>
      <c r="S191" s="302"/>
      <c r="T191" s="275"/>
      <c r="U191" s="278"/>
      <c r="V191" s="308" t="s">
        <v>169</v>
      </c>
      <c r="W191" s="127"/>
      <c r="Y191" s="35"/>
      <c r="Z191" s="35"/>
    </row>
    <row r="192" spans="1:26" ht="14.25" customHeight="1" x14ac:dyDescent="0.2">
      <c r="A192" s="313"/>
      <c r="B192" s="13">
        <v>26</v>
      </c>
      <c r="C192" s="182"/>
      <c r="D192" s="183"/>
      <c r="E192" s="195"/>
      <c r="F192" s="183"/>
      <c r="G192" s="244"/>
      <c r="H192" s="248" t="s">
        <v>169</v>
      </c>
      <c r="I192" s="203" t="s">
        <v>169</v>
      </c>
      <c r="J192" s="265"/>
      <c r="K192" s="127"/>
      <c r="M192" s="313"/>
      <c r="N192" s="13">
        <v>26</v>
      </c>
      <c r="O192" s="216"/>
      <c r="P192" s="216"/>
      <c r="Q192" s="216"/>
      <c r="R192" s="279"/>
      <c r="S192" s="302"/>
      <c r="T192" s="275"/>
      <c r="U192" s="278"/>
      <c r="V192" s="308" t="s">
        <v>169</v>
      </c>
      <c r="W192" s="127"/>
      <c r="Y192" s="35"/>
      <c r="Z192" s="35"/>
    </row>
    <row r="193" spans="1:26" ht="14.25" customHeight="1" x14ac:dyDescent="0.2">
      <c r="A193" s="313"/>
      <c r="B193" s="13">
        <v>27</v>
      </c>
      <c r="C193" s="182"/>
      <c r="D193" s="183"/>
      <c r="E193" s="195"/>
      <c r="F193" s="183"/>
      <c r="G193" s="244"/>
      <c r="H193" s="248" t="s">
        <v>169</v>
      </c>
      <c r="I193" s="203" t="s">
        <v>169</v>
      </c>
      <c r="J193" s="265"/>
      <c r="K193" s="127"/>
      <c r="M193" s="313"/>
      <c r="N193" s="13">
        <v>27</v>
      </c>
      <c r="O193" s="216"/>
      <c r="P193" s="216"/>
      <c r="Q193" s="216"/>
      <c r="R193" s="279"/>
      <c r="S193" s="302"/>
      <c r="T193" s="275"/>
      <c r="U193" s="278"/>
      <c r="V193" s="308" t="s">
        <v>169</v>
      </c>
      <c r="W193" s="127"/>
      <c r="Y193" s="35"/>
      <c r="Z193" s="35"/>
    </row>
    <row r="194" spans="1:26" ht="14.25" customHeight="1" x14ac:dyDescent="0.2">
      <c r="A194" s="313"/>
      <c r="B194" s="13">
        <v>28</v>
      </c>
      <c r="C194" s="182"/>
      <c r="D194" s="183"/>
      <c r="E194" s="195"/>
      <c r="F194" s="183"/>
      <c r="G194" s="244"/>
      <c r="H194" s="248" t="s">
        <v>169</v>
      </c>
      <c r="I194" s="203" t="s">
        <v>169</v>
      </c>
      <c r="J194" s="265"/>
      <c r="K194" s="127"/>
      <c r="M194" s="313"/>
      <c r="N194" s="13">
        <v>28</v>
      </c>
      <c r="O194" s="216"/>
      <c r="P194" s="216"/>
      <c r="Q194" s="216"/>
      <c r="R194" s="279"/>
      <c r="S194" s="302"/>
      <c r="T194" s="275"/>
      <c r="U194" s="278"/>
      <c r="V194" s="308" t="s">
        <v>169</v>
      </c>
      <c r="W194" s="127"/>
      <c r="Y194" s="35"/>
      <c r="Z194" s="35"/>
    </row>
    <row r="195" spans="1:26" ht="14.25" customHeight="1" x14ac:dyDescent="0.2">
      <c r="A195" s="313"/>
      <c r="B195" s="13">
        <v>29</v>
      </c>
      <c r="C195" s="182"/>
      <c r="D195" s="183"/>
      <c r="E195" s="195"/>
      <c r="F195" s="183"/>
      <c r="G195" s="244"/>
      <c r="H195" s="248" t="s">
        <v>169</v>
      </c>
      <c r="I195" s="203" t="s">
        <v>169</v>
      </c>
      <c r="J195" s="265"/>
      <c r="K195" s="127"/>
      <c r="M195" s="313"/>
      <c r="N195" s="13">
        <v>29</v>
      </c>
      <c r="O195" s="216"/>
      <c r="P195" s="216"/>
      <c r="Q195" s="216"/>
      <c r="R195" s="279"/>
      <c r="S195" s="302"/>
      <c r="T195" s="275"/>
      <c r="U195" s="278"/>
      <c r="V195" s="308" t="s">
        <v>169</v>
      </c>
      <c r="W195" s="127"/>
      <c r="Y195" s="35"/>
      <c r="Z195" s="35"/>
    </row>
    <row r="196" spans="1:26" ht="14.25" customHeight="1" x14ac:dyDescent="0.2">
      <c r="A196" s="313"/>
      <c r="B196" s="13">
        <v>30</v>
      </c>
      <c r="C196" s="182"/>
      <c r="D196" s="183"/>
      <c r="E196" s="195"/>
      <c r="F196" s="183"/>
      <c r="G196" s="244"/>
      <c r="H196" s="248" t="s">
        <v>169</v>
      </c>
      <c r="I196" s="203" t="s">
        <v>169</v>
      </c>
      <c r="J196" s="265"/>
      <c r="K196" s="127"/>
      <c r="M196" s="313"/>
      <c r="N196" s="13">
        <v>30</v>
      </c>
      <c r="O196" s="216"/>
      <c r="P196" s="216"/>
      <c r="Q196" s="216"/>
      <c r="R196" s="279"/>
      <c r="S196" s="302"/>
      <c r="T196" s="275"/>
      <c r="U196" s="278"/>
      <c r="V196" s="308" t="s">
        <v>169</v>
      </c>
      <c r="W196" s="127"/>
      <c r="Y196" s="35"/>
      <c r="Z196" s="35"/>
    </row>
    <row r="197" spans="1:26" ht="14.25" customHeight="1" x14ac:dyDescent="0.2">
      <c r="A197" s="313"/>
      <c r="B197" s="13">
        <v>31</v>
      </c>
      <c r="C197" s="182"/>
      <c r="D197" s="183"/>
      <c r="E197" s="195"/>
      <c r="F197" s="183"/>
      <c r="G197" s="244"/>
      <c r="H197" s="248" t="s">
        <v>169</v>
      </c>
      <c r="I197" s="203" t="s">
        <v>169</v>
      </c>
      <c r="J197" s="265"/>
      <c r="K197" s="127"/>
      <c r="M197" s="313"/>
      <c r="N197" s="13">
        <v>31</v>
      </c>
      <c r="O197" s="216"/>
      <c r="P197" s="216"/>
      <c r="Q197" s="216"/>
      <c r="R197" s="279"/>
      <c r="S197" s="302"/>
      <c r="T197" s="275"/>
      <c r="U197" s="278"/>
      <c r="V197" s="308" t="s">
        <v>169</v>
      </c>
      <c r="W197" s="127"/>
      <c r="Y197" s="35"/>
      <c r="Z197" s="35"/>
    </row>
    <row r="198" spans="1:26" ht="14.25" customHeight="1" thickBot="1" x14ac:dyDescent="0.25">
      <c r="A198" s="314"/>
      <c r="B198" s="13">
        <v>32</v>
      </c>
      <c r="C198" s="184"/>
      <c r="D198" s="184"/>
      <c r="E198" s="184"/>
      <c r="F198" s="184"/>
      <c r="G198" s="246"/>
      <c r="H198" s="249" t="s">
        <v>169</v>
      </c>
      <c r="I198" s="206" t="s">
        <v>169</v>
      </c>
      <c r="J198" s="266"/>
      <c r="K198" s="127"/>
      <c r="M198" s="314"/>
      <c r="N198" s="13">
        <v>32</v>
      </c>
      <c r="O198" s="217"/>
      <c r="P198" s="217"/>
      <c r="Q198" s="217"/>
      <c r="R198" s="297"/>
      <c r="S198" s="276"/>
      <c r="T198" s="276"/>
      <c r="U198" s="280"/>
      <c r="V198" s="309" t="s">
        <v>169</v>
      </c>
      <c r="W198" s="127"/>
      <c r="Y198" s="35"/>
      <c r="Z198" s="35"/>
    </row>
    <row r="199" spans="1:26" ht="14.25" customHeight="1" x14ac:dyDescent="0.15">
      <c r="A199" s="332" t="s">
        <v>171</v>
      </c>
      <c r="B199" s="333"/>
      <c r="C199" s="3">
        <f t="shared" ref="C199:H199" si="5">SUM(C164-COUNTIF(C167:C182,"Spare"))</f>
        <v>0</v>
      </c>
      <c r="D199" s="3">
        <f t="shared" si="5"/>
        <v>0</v>
      </c>
      <c r="E199" s="3">
        <f t="shared" si="5"/>
        <v>0</v>
      </c>
      <c r="F199" s="3">
        <f t="shared" si="5"/>
        <v>0</v>
      </c>
      <c r="G199" s="3">
        <f t="shared" si="5"/>
        <v>0</v>
      </c>
      <c r="H199" s="3">
        <f t="shared" si="5"/>
        <v>16</v>
      </c>
      <c r="I199" s="3">
        <f>SUM(I164-COUNTIF(I167:I198,"Spare"))</f>
        <v>0</v>
      </c>
      <c r="J199" s="3">
        <f>SUM(J164-COUNTIF(J167:J198,"Spare"))</f>
        <v>0</v>
      </c>
      <c r="K199" s="35">
        <f>SUM(C199:J199)</f>
        <v>16</v>
      </c>
      <c r="M199" s="332" t="s">
        <v>171</v>
      </c>
      <c r="N199" s="333"/>
      <c r="O199" s="3">
        <f>SUM(O164-COUNTIF(O167:O182,"Spare"))</f>
        <v>0</v>
      </c>
      <c r="P199" s="3">
        <f>SUM(P164-COUNTIF(P167:P182,"Spare"))</f>
        <v>0</v>
      </c>
      <c r="Q199" s="3">
        <f>SUM(Q164-COUNTIF(Q167:Q198,"Spare"))</f>
        <v>0</v>
      </c>
      <c r="R199" s="3">
        <f>SUM(R164-COUNTIF(R167:R198,"Spare"))</f>
        <v>0</v>
      </c>
      <c r="S199" s="3">
        <f>SUM(S164-COUNTIF(S167:S182,"Spare"))</f>
        <v>0</v>
      </c>
      <c r="T199" s="3">
        <f>SUM(T164-COUNTIF(T167:T182,"Spare"))</f>
        <v>0</v>
      </c>
      <c r="U199" s="112">
        <f>SUM(U164-COUNTIF(U167:U198,"Spare"))</f>
        <v>0</v>
      </c>
      <c r="V199" s="3">
        <f>SUM(V164-COUNTIF(V167:V198,"Spare"))</f>
        <v>0</v>
      </c>
      <c r="W199" s="35">
        <f>SUM(O199:V199)</f>
        <v>0</v>
      </c>
      <c r="Y199" s="35"/>
      <c r="Z199" s="35"/>
    </row>
    <row r="202" spans="1:26" x14ac:dyDescent="0.15">
      <c r="B202" s="35"/>
      <c r="C202" s="35"/>
      <c r="D202" s="35"/>
      <c r="E202" s="35"/>
      <c r="F202" s="35"/>
      <c r="G202" s="35"/>
      <c r="H202" s="35"/>
      <c r="I202" s="35"/>
      <c r="J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Y202" s="35"/>
      <c r="Z202" s="35"/>
    </row>
    <row r="203" spans="1:26" ht="14.25" customHeight="1" thickBot="1" x14ac:dyDescent="0.2">
      <c r="B203" s="35"/>
      <c r="C203" s="35"/>
      <c r="D203" s="35"/>
      <c r="E203" s="35"/>
      <c r="F203" s="35"/>
      <c r="G203" s="35"/>
      <c r="H203" s="35"/>
      <c r="I203" s="35"/>
      <c r="J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Y203" s="35"/>
      <c r="Z203" s="35"/>
    </row>
    <row r="204" spans="1:26" ht="14.25" customHeight="1" thickBot="1" x14ac:dyDescent="0.2">
      <c r="B204" s="35"/>
      <c r="C204" s="1" t="s">
        <v>36</v>
      </c>
      <c r="D204" s="2" t="s">
        <v>53</v>
      </c>
      <c r="E204" s="35"/>
      <c r="F204" s="35"/>
      <c r="G204" s="35"/>
      <c r="H204" s="35"/>
      <c r="I204" s="35"/>
      <c r="J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Y204" s="35"/>
      <c r="Z204" s="35"/>
    </row>
    <row r="205" spans="1:26" ht="14.25" customHeight="1" x14ac:dyDescent="0.15">
      <c r="B205" s="35"/>
      <c r="C205" s="35"/>
      <c r="D205" s="35"/>
      <c r="E205" s="35"/>
      <c r="F205" s="35"/>
      <c r="G205" s="35"/>
      <c r="H205" s="35"/>
      <c r="I205" s="35"/>
      <c r="J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Y205" s="35"/>
      <c r="Z205" s="35"/>
    </row>
    <row r="206" spans="1:26" x14ac:dyDescent="0.15">
      <c r="B206" s="35"/>
      <c r="C206" s="69" t="s">
        <v>36</v>
      </c>
      <c r="D206" s="35"/>
      <c r="E206" s="35"/>
      <c r="F206" s="35"/>
      <c r="G206" s="35"/>
      <c r="H206" s="35"/>
      <c r="I206" s="35"/>
      <c r="J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Y206" s="35"/>
      <c r="Z206" s="35"/>
    </row>
    <row r="207" spans="1:26" ht="14.25" customHeight="1" thickBot="1" x14ac:dyDescent="0.2">
      <c r="B207" s="35"/>
      <c r="C207" s="35"/>
      <c r="D207" s="35"/>
      <c r="E207" s="35"/>
      <c r="F207" s="35"/>
      <c r="G207" s="35"/>
      <c r="H207" s="35"/>
      <c r="I207" s="35"/>
      <c r="J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Y207" s="35"/>
      <c r="Z207" s="35"/>
    </row>
    <row r="208" spans="1:26" ht="14.25" customHeight="1" thickBot="1" x14ac:dyDescent="0.2">
      <c r="B208" s="35"/>
      <c r="C208" s="5" t="s">
        <v>66</v>
      </c>
      <c r="D208" s="6" t="s">
        <v>53</v>
      </c>
      <c r="E208" s="35"/>
      <c r="F208" s="35"/>
      <c r="G208" s="35"/>
      <c r="H208" s="35"/>
      <c r="I208" s="35"/>
      <c r="J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Y208" s="35"/>
      <c r="Z208" s="35"/>
    </row>
    <row r="209" spans="2:26" ht="14.25" customHeight="1" x14ac:dyDescent="0.15">
      <c r="B209" s="35"/>
      <c r="C209" s="35"/>
      <c r="D209" s="35"/>
      <c r="E209" s="35"/>
      <c r="F209" s="35"/>
      <c r="G209" s="35"/>
      <c r="H209" s="35"/>
      <c r="I209" s="35"/>
      <c r="J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Y209" s="35"/>
      <c r="Z209" s="35"/>
    </row>
    <row r="210" spans="2:26" x14ac:dyDescent="0.15">
      <c r="B210" s="35"/>
      <c r="C210" s="11" t="s">
        <v>66</v>
      </c>
      <c r="D210" s="35"/>
      <c r="E210" s="35"/>
      <c r="F210" s="35"/>
      <c r="G210" s="35"/>
      <c r="H210" s="35"/>
      <c r="I210" s="35"/>
      <c r="J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Y210" s="35"/>
      <c r="Z210" s="35"/>
    </row>
    <row r="211" spans="2:26" ht="14.25" customHeight="1" thickBot="1" x14ac:dyDescent="0.2">
      <c r="B211" s="35"/>
      <c r="C211" s="35"/>
      <c r="D211" s="35"/>
      <c r="E211" s="35"/>
      <c r="F211" s="35"/>
      <c r="G211" s="35"/>
      <c r="H211" s="35"/>
      <c r="I211" s="35"/>
      <c r="J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Y211" s="35"/>
      <c r="Z211" s="35"/>
    </row>
    <row r="212" spans="2:26" ht="14.25" customHeight="1" thickBot="1" x14ac:dyDescent="0.2">
      <c r="B212" s="35"/>
      <c r="C212" s="75" t="s">
        <v>37</v>
      </c>
      <c r="D212" s="76" t="s">
        <v>53</v>
      </c>
      <c r="E212" s="35"/>
      <c r="F212" s="35"/>
      <c r="G212" s="35"/>
      <c r="H212" s="35"/>
      <c r="I212" s="35"/>
      <c r="J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Y212" s="35"/>
      <c r="Z212" s="35"/>
    </row>
    <row r="213" spans="2:26" ht="14.25" customHeight="1" x14ac:dyDescent="0.15">
      <c r="B213" s="35"/>
      <c r="C213" s="35"/>
      <c r="D213" s="35"/>
      <c r="E213" s="35"/>
      <c r="F213" s="35"/>
      <c r="G213" s="35"/>
      <c r="H213" s="35"/>
      <c r="I213" s="35"/>
      <c r="J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Y213" s="35"/>
      <c r="Z213" s="35"/>
    </row>
    <row r="214" spans="2:26" x14ac:dyDescent="0.15">
      <c r="B214" s="35"/>
      <c r="C214" s="87" t="s">
        <v>37</v>
      </c>
      <c r="D214" s="35"/>
      <c r="E214" s="35"/>
      <c r="F214" s="35"/>
      <c r="G214" s="35"/>
      <c r="H214" s="35"/>
      <c r="I214" s="35"/>
      <c r="J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Y214" s="35"/>
      <c r="Z214" s="35"/>
    </row>
    <row r="215" spans="2:26" ht="14.25" customHeight="1" thickBot="1" x14ac:dyDescent="0.2">
      <c r="B215" s="35"/>
      <c r="C215" s="35"/>
      <c r="D215" s="35"/>
      <c r="E215" s="35"/>
      <c r="F215" s="35"/>
      <c r="G215" s="35"/>
      <c r="H215" s="35"/>
      <c r="I215" s="35"/>
      <c r="J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Y215" s="35"/>
      <c r="Z215" s="35"/>
    </row>
    <row r="216" spans="2:26" ht="14.25" customHeight="1" thickBot="1" x14ac:dyDescent="0.2">
      <c r="B216" s="35"/>
      <c r="C216" s="9" t="s">
        <v>65</v>
      </c>
      <c r="D216" s="10" t="s">
        <v>53</v>
      </c>
      <c r="E216" s="35"/>
      <c r="F216" s="35"/>
      <c r="G216" s="35"/>
      <c r="H216" s="35"/>
      <c r="I216" s="35"/>
      <c r="J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Y216" s="35"/>
      <c r="Z216" s="35"/>
    </row>
    <row r="217" spans="2:26" ht="14.25" customHeight="1" x14ac:dyDescent="0.15">
      <c r="B217" s="35"/>
      <c r="C217" s="35"/>
      <c r="D217" s="35"/>
      <c r="E217" s="35"/>
      <c r="F217" s="35"/>
      <c r="G217" s="35"/>
      <c r="H217" s="35"/>
      <c r="I217" s="35"/>
      <c r="J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Y217" s="35"/>
      <c r="Z217" s="35"/>
    </row>
    <row r="218" spans="2:26" x14ac:dyDescent="0.15">
      <c r="B218" s="35"/>
      <c r="C218" s="4" t="s">
        <v>65</v>
      </c>
      <c r="D218" s="35"/>
      <c r="E218" s="35"/>
      <c r="F218" s="35"/>
      <c r="G218" s="35"/>
      <c r="H218" s="35"/>
      <c r="I218" s="35"/>
      <c r="J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Y218" s="35"/>
      <c r="Z218" s="35"/>
    </row>
    <row r="219" spans="2:26" ht="14.25" customHeight="1" thickBot="1" x14ac:dyDescent="0.2">
      <c r="B219" s="35"/>
      <c r="C219" s="35"/>
      <c r="D219" s="35"/>
      <c r="E219" s="35"/>
      <c r="F219" s="35"/>
      <c r="G219" s="35"/>
      <c r="H219" s="35"/>
      <c r="I219" s="35"/>
      <c r="J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Y219" s="35"/>
      <c r="Z219" s="35"/>
    </row>
    <row r="220" spans="2:26" ht="14.25" customHeight="1" thickTop="1" thickBot="1" x14ac:dyDescent="0.2">
      <c r="B220" s="35"/>
      <c r="C220" s="94" t="s">
        <v>185</v>
      </c>
      <c r="D220" s="95" t="s">
        <v>53</v>
      </c>
      <c r="E220" s="35"/>
      <c r="F220" s="35"/>
      <c r="G220" s="35"/>
      <c r="H220" s="35"/>
      <c r="I220" s="35"/>
      <c r="J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Y220" s="35"/>
      <c r="Z220" s="35"/>
    </row>
    <row r="221" spans="2:26" ht="15" customHeight="1" thickTop="1" x14ac:dyDescent="0.15">
      <c r="B221" s="35"/>
      <c r="C221" s="35"/>
      <c r="D221" s="35"/>
      <c r="E221" s="35"/>
      <c r="F221" s="35"/>
      <c r="G221" s="35"/>
      <c r="H221" s="35"/>
      <c r="I221" s="35"/>
      <c r="J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Y221" s="35"/>
      <c r="Z221" s="35"/>
    </row>
    <row r="222" spans="2:26" ht="14.25" customHeight="1" x14ac:dyDescent="0.15">
      <c r="B222" s="35"/>
      <c r="C222" s="102" t="s">
        <v>185</v>
      </c>
      <c r="D222" s="35"/>
      <c r="E222" s="35"/>
      <c r="F222" s="35"/>
      <c r="G222" s="35"/>
      <c r="H222" s="35"/>
      <c r="I222" s="35"/>
      <c r="J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Y222" s="35"/>
      <c r="Z222" s="35"/>
    </row>
    <row r="223" spans="2:26" ht="14.25" customHeight="1" thickBot="1" x14ac:dyDescent="0.2">
      <c r="B223" s="35"/>
      <c r="C223" s="35"/>
      <c r="D223" s="35"/>
      <c r="E223" s="35"/>
      <c r="F223" s="35"/>
      <c r="G223" s="35"/>
      <c r="H223" s="35"/>
      <c r="I223" s="35"/>
      <c r="J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Y223" s="35"/>
      <c r="Z223" s="35"/>
    </row>
    <row r="224" spans="2:26" ht="14.25" customHeight="1" thickBot="1" x14ac:dyDescent="0.2">
      <c r="B224" s="35"/>
      <c r="C224" s="7" t="s">
        <v>186</v>
      </c>
      <c r="D224" s="8" t="s">
        <v>53</v>
      </c>
      <c r="E224" s="35"/>
      <c r="F224" s="35"/>
      <c r="G224" s="35"/>
      <c r="H224" s="35"/>
      <c r="I224" s="35"/>
      <c r="J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Y224" s="35"/>
      <c r="Z224" s="35"/>
    </row>
    <row r="225" spans="2:26" ht="14.25" customHeight="1" x14ac:dyDescent="0.15">
      <c r="B225" s="35"/>
      <c r="C225" s="35"/>
      <c r="D225" s="35"/>
      <c r="E225" s="35"/>
      <c r="F225" s="35"/>
      <c r="G225" s="35"/>
      <c r="H225" s="35"/>
      <c r="I225" s="35"/>
      <c r="J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Y225" s="35"/>
      <c r="Z225" s="35"/>
    </row>
    <row r="226" spans="2:26" x14ac:dyDescent="0.15">
      <c r="B226" s="35"/>
      <c r="C226" s="12" t="s">
        <v>186</v>
      </c>
      <c r="D226" s="35"/>
      <c r="E226" s="35"/>
      <c r="F226" s="35"/>
      <c r="G226" s="35"/>
      <c r="H226" s="35"/>
      <c r="I226" s="35"/>
      <c r="J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Y226" s="35"/>
      <c r="Z226" s="35"/>
    </row>
    <row r="227" spans="2:26" x14ac:dyDescent="0.15">
      <c r="B227" s="35"/>
      <c r="C227" s="35"/>
      <c r="D227" s="35"/>
      <c r="E227" s="35"/>
      <c r="F227" s="35"/>
      <c r="G227" s="35"/>
      <c r="H227" s="35"/>
      <c r="I227" s="35"/>
      <c r="J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Y227" s="35"/>
      <c r="Z227" s="35"/>
    </row>
    <row r="228" spans="2:26" x14ac:dyDescent="0.15">
      <c r="B228" s="35"/>
      <c r="C228" s="35"/>
      <c r="D228" s="35"/>
      <c r="E228" s="35"/>
      <c r="F228" s="35"/>
      <c r="G228" s="35"/>
      <c r="H228" s="35"/>
      <c r="I228" s="35"/>
      <c r="J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Y228" s="35"/>
      <c r="Z228" s="35"/>
    </row>
    <row r="229" spans="2:26" x14ac:dyDescent="0.15">
      <c r="B229" s="35"/>
      <c r="C229" s="35" t="s">
        <v>187</v>
      </c>
      <c r="D229" s="35" t="s">
        <v>188</v>
      </c>
      <c r="E229" s="35" t="s">
        <v>66</v>
      </c>
      <c r="F229" s="35"/>
      <c r="G229" s="35"/>
      <c r="H229" s="35"/>
      <c r="I229" s="35"/>
      <c r="J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Y229" s="35"/>
      <c r="Z229" s="35"/>
    </row>
    <row r="230" spans="2:26" x14ac:dyDescent="0.15">
      <c r="B230" s="35"/>
      <c r="C230" s="35"/>
      <c r="D230" s="35" t="s">
        <v>189</v>
      </c>
      <c r="E230" s="35" t="s">
        <v>36</v>
      </c>
      <c r="F230" s="35"/>
      <c r="G230" s="35"/>
      <c r="H230" s="35"/>
      <c r="I230" s="35"/>
      <c r="J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Y230" s="35"/>
      <c r="Z230" s="35"/>
    </row>
    <row r="231" spans="2:26" x14ac:dyDescent="0.15">
      <c r="B231" s="35"/>
      <c r="C231" s="35"/>
      <c r="D231" s="35" t="s">
        <v>190</v>
      </c>
      <c r="E231" s="35" t="s">
        <v>191</v>
      </c>
      <c r="F231" s="35"/>
      <c r="G231" s="35"/>
      <c r="H231" s="35"/>
      <c r="I231" s="35"/>
      <c r="J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Y231" s="35"/>
      <c r="Z231" s="35"/>
    </row>
    <row r="232" spans="2:26" x14ac:dyDescent="0.15">
      <c r="B232" s="35"/>
      <c r="C232" s="35"/>
      <c r="D232" s="35" t="s">
        <v>192</v>
      </c>
      <c r="E232" s="35" t="s">
        <v>193</v>
      </c>
      <c r="F232" s="35"/>
      <c r="G232" s="35"/>
      <c r="H232" s="35"/>
      <c r="I232" s="35"/>
      <c r="J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Y232" s="35"/>
      <c r="Z232" s="35"/>
    </row>
    <row r="233" spans="2:26" x14ac:dyDescent="0.15">
      <c r="B233" s="35"/>
      <c r="C233" s="35"/>
      <c r="D233" s="35" t="s">
        <v>194</v>
      </c>
      <c r="E233" s="35" t="s">
        <v>195</v>
      </c>
      <c r="F233" s="35"/>
      <c r="G233" s="35"/>
      <c r="H233" s="35"/>
      <c r="I233" s="35"/>
      <c r="J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Y233" s="35"/>
      <c r="Z233" s="35"/>
    </row>
    <row r="234" spans="2:26" x14ac:dyDescent="0.15">
      <c r="B234" s="35"/>
      <c r="C234" s="35" t="s">
        <v>196</v>
      </c>
      <c r="D234" s="35" t="s">
        <v>188</v>
      </c>
      <c r="E234" s="35" t="s">
        <v>66</v>
      </c>
      <c r="F234" s="35"/>
      <c r="G234" s="35"/>
      <c r="H234" s="35"/>
      <c r="I234" s="35"/>
      <c r="J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Y234" s="35"/>
      <c r="Z234" s="35"/>
    </row>
    <row r="235" spans="2:26" x14ac:dyDescent="0.15">
      <c r="B235" s="35"/>
      <c r="C235" s="35"/>
      <c r="D235" s="35" t="s">
        <v>189</v>
      </c>
      <c r="E235" s="35" t="s">
        <v>36</v>
      </c>
      <c r="F235" s="35"/>
      <c r="G235" s="35"/>
      <c r="H235" s="35"/>
      <c r="I235" s="35"/>
      <c r="J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Y235" s="35"/>
      <c r="Z235" s="35"/>
    </row>
    <row r="236" spans="2:26" x14ac:dyDescent="0.15">
      <c r="B236" s="35"/>
      <c r="C236" s="35"/>
      <c r="D236" s="35" t="s">
        <v>197</v>
      </c>
      <c r="E236" s="35" t="s">
        <v>191</v>
      </c>
      <c r="F236" s="35"/>
      <c r="G236" s="35"/>
      <c r="H236" s="35"/>
      <c r="I236" s="35"/>
      <c r="J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Y236" s="35"/>
      <c r="Z236" s="35"/>
    </row>
    <row r="237" spans="2:26" x14ac:dyDescent="0.15">
      <c r="B237" s="35"/>
      <c r="C237" s="35" t="s">
        <v>198</v>
      </c>
      <c r="D237" s="35" t="s">
        <v>199</v>
      </c>
      <c r="E237" s="35" t="s">
        <v>200</v>
      </c>
      <c r="F237" s="35"/>
      <c r="G237" s="35"/>
      <c r="H237" s="35"/>
      <c r="I237" s="35"/>
      <c r="J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Y237" s="35"/>
      <c r="Z237" s="35"/>
    </row>
    <row r="238" spans="2:26" x14ac:dyDescent="0.15">
      <c r="B238" s="35"/>
      <c r="C238" s="35"/>
      <c r="D238" s="35" t="s">
        <v>189</v>
      </c>
      <c r="E238" s="35" t="s">
        <v>37</v>
      </c>
      <c r="F238" s="35"/>
      <c r="G238" s="35"/>
      <c r="H238" s="35"/>
      <c r="I238" s="35"/>
      <c r="J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Y238" s="35"/>
      <c r="Z238" s="35"/>
    </row>
    <row r="239" spans="2:26" x14ac:dyDescent="0.15">
      <c r="B239" s="35"/>
      <c r="C239" s="35" t="s">
        <v>201</v>
      </c>
      <c r="D239" s="35" t="s">
        <v>189</v>
      </c>
      <c r="E239" s="35" t="s">
        <v>36</v>
      </c>
      <c r="F239" s="35"/>
      <c r="G239" s="35"/>
      <c r="H239" s="35"/>
      <c r="I239" s="35"/>
      <c r="J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Y239" s="35"/>
      <c r="Z239" s="35"/>
    </row>
    <row r="240" spans="2:26" x14ac:dyDescent="0.15">
      <c r="B240" s="35"/>
      <c r="C240" s="35"/>
      <c r="D240" s="35" t="s">
        <v>199</v>
      </c>
      <c r="E240" s="35" t="s">
        <v>65</v>
      </c>
      <c r="F240" s="35"/>
      <c r="G240" s="35"/>
      <c r="H240" s="35"/>
      <c r="I240" s="35"/>
      <c r="J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Y240" s="35"/>
      <c r="Z240" s="35"/>
    </row>
    <row r="241" spans="2:26" x14ac:dyDescent="0.15">
      <c r="B241" s="35"/>
      <c r="C241" s="35" t="s">
        <v>202</v>
      </c>
      <c r="D241" s="35" t="s">
        <v>203</v>
      </c>
      <c r="E241" s="35" t="s">
        <v>38</v>
      </c>
      <c r="F241" s="35"/>
      <c r="G241" s="35"/>
      <c r="H241" s="35"/>
      <c r="I241" s="35"/>
      <c r="J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Y241" s="35"/>
      <c r="Z241" s="35"/>
    </row>
    <row r="242" spans="2:26" x14ac:dyDescent="0.15">
      <c r="B242" s="35"/>
      <c r="C242" s="35"/>
      <c r="D242" s="35" t="s">
        <v>204</v>
      </c>
      <c r="E242" s="35" t="s">
        <v>67</v>
      </c>
      <c r="F242" s="35"/>
      <c r="G242" s="35"/>
      <c r="H242" s="35"/>
      <c r="I242" s="35"/>
      <c r="J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Y242" s="35"/>
      <c r="Z242" s="35"/>
    </row>
    <row r="243" spans="2:26" x14ac:dyDescent="0.15">
      <c r="B243" s="35"/>
      <c r="C243" s="35" t="s">
        <v>205</v>
      </c>
      <c r="D243" s="35" t="s">
        <v>206</v>
      </c>
      <c r="E243" s="35" t="s">
        <v>66</v>
      </c>
      <c r="F243" s="35"/>
      <c r="G243" s="35"/>
      <c r="H243" s="35"/>
      <c r="I243" s="35"/>
      <c r="J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Y243" s="35"/>
      <c r="Z243" s="35"/>
    </row>
    <row r="244" spans="2:26" x14ac:dyDescent="0.15">
      <c r="B244" s="35"/>
      <c r="C244" s="35"/>
      <c r="D244" s="35" t="s">
        <v>189</v>
      </c>
      <c r="E244" s="35" t="s">
        <v>36</v>
      </c>
      <c r="F244" s="35"/>
      <c r="G244" s="35"/>
      <c r="H244" s="35"/>
      <c r="I244" s="35"/>
      <c r="J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Y244" s="35"/>
      <c r="Z244" s="35"/>
    </row>
    <row r="245" spans="2:26" x14ac:dyDescent="0.15">
      <c r="B245" s="35"/>
      <c r="C245" s="35"/>
      <c r="D245" s="35" t="s">
        <v>190</v>
      </c>
      <c r="E245" s="35" t="s">
        <v>191</v>
      </c>
      <c r="F245" s="35"/>
      <c r="G245" s="35"/>
      <c r="H245" s="35"/>
      <c r="I245" s="35"/>
      <c r="J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Y245" s="35"/>
      <c r="Z245" s="35"/>
    </row>
    <row r="246" spans="2:26" x14ac:dyDescent="0.15">
      <c r="B246" s="35"/>
      <c r="C246" s="35"/>
      <c r="D246" s="35" t="s">
        <v>192</v>
      </c>
      <c r="E246" s="35" t="s">
        <v>193</v>
      </c>
      <c r="F246" s="35"/>
      <c r="G246" s="35"/>
      <c r="H246" s="35"/>
      <c r="I246" s="35"/>
      <c r="J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Y246" s="35"/>
      <c r="Z246" s="35"/>
    </row>
    <row r="247" spans="2:26" x14ac:dyDescent="0.15">
      <c r="B247" s="35"/>
      <c r="C247" s="35"/>
      <c r="D247" s="35" t="s">
        <v>194</v>
      </c>
      <c r="E247" s="35" t="s">
        <v>195</v>
      </c>
      <c r="F247" s="35"/>
      <c r="G247" s="35"/>
      <c r="H247" s="35"/>
      <c r="I247" s="35"/>
      <c r="J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Y247" s="35"/>
      <c r="Z247" s="35"/>
    </row>
    <row r="248" spans="2:26" x14ac:dyDescent="0.15">
      <c r="B248" s="35"/>
      <c r="C248" s="35" t="s">
        <v>207</v>
      </c>
      <c r="D248" s="35" t="s">
        <v>188</v>
      </c>
      <c r="E248" s="35" t="s">
        <v>66</v>
      </c>
      <c r="F248" s="35"/>
      <c r="G248" s="35"/>
      <c r="H248" s="35"/>
      <c r="I248" s="35"/>
      <c r="J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Y248" s="35"/>
      <c r="Z248" s="35"/>
    </row>
    <row r="249" spans="2:26" x14ac:dyDescent="0.15">
      <c r="B249" s="35"/>
      <c r="C249" s="35"/>
      <c r="D249" s="35" t="s">
        <v>189</v>
      </c>
      <c r="E249" s="35" t="s">
        <v>36</v>
      </c>
      <c r="F249" s="35"/>
      <c r="G249" s="35"/>
      <c r="H249" s="35"/>
      <c r="I249" s="35"/>
      <c r="J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Y249" s="35"/>
      <c r="Z249" s="35"/>
    </row>
    <row r="250" spans="2:26" x14ac:dyDescent="0.15">
      <c r="B250" s="35"/>
      <c r="C250" s="35"/>
      <c r="D250" s="35" t="s">
        <v>208</v>
      </c>
      <c r="E250" s="35" t="s">
        <v>191</v>
      </c>
      <c r="F250" s="35"/>
      <c r="G250" s="35"/>
      <c r="H250" s="35"/>
      <c r="I250" s="35"/>
      <c r="J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Y250" s="35"/>
      <c r="Z250" s="35"/>
    </row>
    <row r="251" spans="2:26" x14ac:dyDescent="0.15">
      <c r="B251" s="35"/>
      <c r="C251" s="35" t="s">
        <v>209</v>
      </c>
      <c r="D251" s="35" t="s">
        <v>199</v>
      </c>
      <c r="E251" s="35" t="s">
        <v>200</v>
      </c>
      <c r="F251" s="35"/>
      <c r="G251" s="35"/>
      <c r="H251" s="35"/>
      <c r="I251" s="35"/>
      <c r="J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Y251" s="35"/>
      <c r="Z251" s="35"/>
    </row>
    <row r="252" spans="2:26" x14ac:dyDescent="0.15">
      <c r="B252" s="35"/>
      <c r="C252" s="35"/>
      <c r="D252" s="35" t="s">
        <v>189</v>
      </c>
      <c r="E252" s="35" t="s">
        <v>37</v>
      </c>
      <c r="F252" s="35"/>
      <c r="G252" s="35"/>
      <c r="H252" s="35"/>
      <c r="I252" s="35"/>
      <c r="J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Y252" s="35"/>
      <c r="Z252" s="35"/>
    </row>
    <row r="253" spans="2:26" x14ac:dyDescent="0.15">
      <c r="B253" s="35"/>
      <c r="C253" s="35" t="s">
        <v>210</v>
      </c>
      <c r="D253" s="35" t="s">
        <v>199</v>
      </c>
      <c r="E253" s="35" t="s">
        <v>65</v>
      </c>
      <c r="F253" s="35"/>
      <c r="G253" s="35"/>
      <c r="H253" s="35"/>
      <c r="I253" s="35"/>
      <c r="J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Y253" s="35"/>
      <c r="Z253" s="35"/>
    </row>
    <row r="254" spans="2:26" x14ac:dyDescent="0.15">
      <c r="B254" s="35"/>
      <c r="C254" s="35"/>
      <c r="D254" s="35" t="s">
        <v>189</v>
      </c>
      <c r="E254" s="35" t="s">
        <v>36</v>
      </c>
      <c r="F254" s="35"/>
      <c r="G254" s="35"/>
      <c r="H254" s="35"/>
      <c r="I254" s="35"/>
      <c r="J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Y254" s="35"/>
      <c r="Z254" s="35"/>
    </row>
    <row r="255" spans="2:26" x14ac:dyDescent="0.15">
      <c r="B255" s="35"/>
      <c r="C255" s="35" t="s">
        <v>211</v>
      </c>
      <c r="D255" s="35" t="s">
        <v>203</v>
      </c>
      <c r="E255" s="35" t="s">
        <v>38</v>
      </c>
      <c r="F255" s="35"/>
      <c r="G255" s="35"/>
      <c r="H255" s="35"/>
      <c r="I255" s="35"/>
      <c r="J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Y255" s="35"/>
      <c r="Z255" s="35"/>
    </row>
    <row r="256" spans="2:26" x14ac:dyDescent="0.15">
      <c r="B256" s="35"/>
      <c r="C256" s="35"/>
      <c r="D256" s="35" t="s">
        <v>204</v>
      </c>
      <c r="E256" s="35" t="s">
        <v>67</v>
      </c>
      <c r="F256" s="35"/>
      <c r="G256" s="35"/>
      <c r="H256" s="35"/>
      <c r="I256" s="35"/>
      <c r="J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Y256" s="35"/>
      <c r="Z256" s="35"/>
    </row>
    <row r="257" spans="2:26" x14ac:dyDescent="0.15">
      <c r="B257" s="35"/>
      <c r="C257" s="35" t="s">
        <v>212</v>
      </c>
      <c r="D257" s="35" t="s">
        <v>213</v>
      </c>
      <c r="E257" s="35" t="s">
        <v>212</v>
      </c>
      <c r="F257" s="35"/>
      <c r="G257" s="35"/>
      <c r="H257" s="35"/>
      <c r="I257" s="35"/>
      <c r="J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Y257" s="35"/>
      <c r="Z257" s="35"/>
    </row>
    <row r="258" spans="2:26" x14ac:dyDescent="0.15">
      <c r="B258" s="35"/>
      <c r="C258" s="35"/>
      <c r="D258" s="35"/>
      <c r="E258" s="35"/>
      <c r="F258" s="35"/>
      <c r="G258" s="35"/>
      <c r="H258" s="35"/>
      <c r="I258" s="35"/>
      <c r="J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Y258" s="35"/>
      <c r="Z258" s="35"/>
    </row>
    <row r="259" spans="2:26" x14ac:dyDescent="0.15">
      <c r="B259" s="35"/>
      <c r="C259" s="35"/>
      <c r="D259" s="35"/>
      <c r="E259" s="35"/>
      <c r="F259" s="35"/>
      <c r="G259" s="35"/>
      <c r="H259" s="35"/>
      <c r="I259" s="35"/>
      <c r="J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Y259" s="35"/>
      <c r="Z259" s="35"/>
    </row>
    <row r="260" spans="2:26" x14ac:dyDescent="0.15">
      <c r="B260" s="35"/>
      <c r="C260" s="35"/>
      <c r="D260" s="35"/>
      <c r="E260" s="35"/>
      <c r="F260" s="35"/>
      <c r="G260" s="35"/>
      <c r="H260" s="35"/>
      <c r="I260" s="35"/>
      <c r="J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Y260" s="35"/>
      <c r="Z260" s="35"/>
    </row>
    <row r="261" spans="2:26" x14ac:dyDescent="0.15">
      <c r="B261" s="35"/>
      <c r="C261" s="35"/>
      <c r="D261" s="35"/>
      <c r="E261" s="35"/>
      <c r="F261" s="35"/>
      <c r="G261" s="35"/>
      <c r="H261" s="35"/>
      <c r="I261" s="35"/>
      <c r="J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Y261" s="35"/>
      <c r="Z261" s="35"/>
    </row>
    <row r="262" spans="2:26" x14ac:dyDescent="0.15">
      <c r="B262" s="35"/>
      <c r="C262" s="35"/>
      <c r="D262" s="35"/>
      <c r="E262" s="35"/>
      <c r="F262" s="35"/>
      <c r="G262" s="35"/>
      <c r="H262" s="35"/>
      <c r="I262" s="35"/>
      <c r="J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Y262" s="35"/>
      <c r="Z262" s="35"/>
    </row>
    <row r="263" spans="2:26" x14ac:dyDescent="0.15">
      <c r="B263" s="35"/>
      <c r="C263" s="35"/>
      <c r="D263" s="35"/>
      <c r="E263" s="35"/>
      <c r="F263" s="35"/>
      <c r="G263" s="35"/>
      <c r="H263" s="35"/>
      <c r="I263" s="35"/>
      <c r="J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Y263" s="35"/>
      <c r="Z263" s="35"/>
    </row>
    <row r="264" spans="2:26" x14ac:dyDescent="0.15">
      <c r="B264" s="35"/>
      <c r="C264" s="35"/>
      <c r="D264" s="35"/>
      <c r="E264" s="35"/>
      <c r="F264" s="35"/>
      <c r="G264" s="35"/>
      <c r="H264" s="35"/>
      <c r="I264" s="35"/>
      <c r="J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Y264" s="35"/>
      <c r="Z264" s="35"/>
    </row>
    <row r="265" spans="2:26" x14ac:dyDescent="0.15">
      <c r="B265" s="35"/>
      <c r="C265" s="35"/>
      <c r="D265" s="35"/>
      <c r="E265" s="35"/>
      <c r="F265" s="35"/>
      <c r="G265" s="35"/>
      <c r="H265" s="35"/>
      <c r="I265" s="35"/>
      <c r="J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Y265" s="35"/>
      <c r="Z265" s="35"/>
    </row>
    <row r="266" spans="2:26" x14ac:dyDescent="0.15">
      <c r="B266" s="35"/>
      <c r="C266" s="35"/>
      <c r="D266" s="35"/>
      <c r="E266" s="35"/>
      <c r="F266" s="35"/>
      <c r="G266" s="35"/>
      <c r="H266" s="35"/>
      <c r="I266" s="35"/>
      <c r="J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Y266" s="35"/>
      <c r="Z266" s="35"/>
    </row>
    <row r="267" spans="2:26" x14ac:dyDescent="0.15">
      <c r="B267" s="35"/>
      <c r="C267" s="35"/>
      <c r="D267" s="35"/>
      <c r="E267" s="35"/>
      <c r="F267" s="35"/>
      <c r="G267" s="35"/>
      <c r="H267" s="35"/>
      <c r="I267" s="35"/>
      <c r="J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Y267" s="35"/>
      <c r="Z267" s="35"/>
    </row>
    <row r="268" spans="2:26" x14ac:dyDescent="0.15">
      <c r="B268" s="35"/>
      <c r="C268" s="35"/>
      <c r="D268" s="35"/>
      <c r="E268" s="35"/>
      <c r="F268" s="35"/>
      <c r="G268" s="35"/>
      <c r="H268" s="35"/>
      <c r="I268" s="35"/>
      <c r="J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Y268" s="35"/>
      <c r="Z268" s="35"/>
    </row>
    <row r="269" spans="2:26" x14ac:dyDescent="0.15">
      <c r="B269" s="35"/>
      <c r="C269" s="35"/>
      <c r="D269" s="35"/>
      <c r="E269" s="35"/>
      <c r="F269" s="35"/>
      <c r="G269" s="35"/>
      <c r="H269" s="35"/>
      <c r="I269" s="35"/>
      <c r="J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Y269" s="35"/>
      <c r="Z269" s="35"/>
    </row>
    <row r="270" spans="2:26" x14ac:dyDescent="0.15">
      <c r="B270" s="35"/>
      <c r="C270" s="35"/>
      <c r="D270" s="35"/>
      <c r="E270" s="35"/>
      <c r="F270" s="35"/>
      <c r="G270" s="35"/>
      <c r="H270" s="35"/>
      <c r="I270" s="35"/>
      <c r="J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Y270" s="35"/>
      <c r="Z270" s="35"/>
    </row>
    <row r="271" spans="2:26" x14ac:dyDescent="0.15">
      <c r="B271" s="35"/>
      <c r="C271" s="35"/>
      <c r="D271" s="35"/>
      <c r="E271" s="35"/>
      <c r="F271" s="35"/>
      <c r="G271" s="35"/>
      <c r="H271" s="35"/>
      <c r="I271" s="35"/>
      <c r="J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Y271" s="35"/>
      <c r="Z271" s="35"/>
    </row>
    <row r="272" spans="2:26" x14ac:dyDescent="0.15">
      <c r="B272" s="35"/>
      <c r="C272" s="35"/>
      <c r="D272" s="35"/>
      <c r="E272" s="35"/>
      <c r="F272" s="35"/>
      <c r="G272" s="35"/>
      <c r="H272" s="35"/>
      <c r="I272" s="35"/>
      <c r="J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Y272" s="35"/>
      <c r="Z272" s="35"/>
    </row>
    <row r="273" spans="2:26" x14ac:dyDescent="0.15">
      <c r="B273" s="35"/>
      <c r="C273" s="35"/>
      <c r="D273" s="35"/>
      <c r="E273" s="35"/>
      <c r="F273" s="35"/>
      <c r="G273" s="35"/>
      <c r="H273" s="35"/>
      <c r="I273" s="35"/>
      <c r="J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Y273" s="35"/>
      <c r="Z273" s="35"/>
    </row>
    <row r="274" spans="2:26" x14ac:dyDescent="0.15">
      <c r="B274" s="35"/>
      <c r="C274" s="35"/>
      <c r="D274" s="35"/>
      <c r="E274" s="35"/>
      <c r="F274" s="35"/>
      <c r="G274" s="35"/>
      <c r="H274" s="35"/>
      <c r="I274" s="35"/>
      <c r="J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Y274" s="35"/>
      <c r="Z274" s="35"/>
    </row>
    <row r="275" spans="2:26" x14ac:dyDescent="0.15">
      <c r="B275" s="35"/>
      <c r="C275" s="35"/>
      <c r="D275" s="35"/>
      <c r="E275" s="35"/>
      <c r="F275" s="35"/>
      <c r="G275" s="35"/>
      <c r="H275" s="35"/>
      <c r="I275" s="35"/>
      <c r="J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Y275" s="35"/>
      <c r="Z275" s="35"/>
    </row>
    <row r="276" spans="2:26" x14ac:dyDescent="0.15">
      <c r="B276" s="35"/>
      <c r="C276" s="35"/>
      <c r="D276" s="35"/>
      <c r="E276" s="35"/>
      <c r="F276" s="35"/>
      <c r="G276" s="35"/>
      <c r="H276" s="35"/>
      <c r="I276" s="35"/>
      <c r="J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Y276" s="35"/>
      <c r="Z276" s="35"/>
    </row>
    <row r="277" spans="2:26" x14ac:dyDescent="0.15">
      <c r="B277" s="35"/>
      <c r="C277" s="35"/>
      <c r="D277" s="35"/>
      <c r="E277" s="35"/>
      <c r="F277" s="35"/>
      <c r="G277" s="35"/>
      <c r="H277" s="35"/>
      <c r="I277" s="35"/>
      <c r="J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Y277" s="35"/>
      <c r="Z277" s="35"/>
    </row>
    <row r="282" spans="2:26" x14ac:dyDescent="0.15">
      <c r="B282" s="35"/>
      <c r="C282" s="35"/>
      <c r="D282" s="35"/>
      <c r="E282" s="35"/>
      <c r="F282" s="35"/>
      <c r="G282" s="35"/>
      <c r="H282" s="35"/>
      <c r="I282" s="35"/>
      <c r="J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Y282" s="35"/>
      <c r="Z282" s="35"/>
    </row>
    <row r="283" spans="2:26" x14ac:dyDescent="0.15">
      <c r="B283" s="35"/>
      <c r="C283" s="35"/>
      <c r="D283" s="35"/>
      <c r="E283" s="35"/>
      <c r="F283" s="35"/>
      <c r="G283" s="35"/>
      <c r="H283" s="35"/>
      <c r="I283" s="35"/>
      <c r="J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Y283" s="35"/>
      <c r="Z283" s="35"/>
    </row>
    <row r="284" spans="2:26" x14ac:dyDescent="0.15">
      <c r="B284" s="35"/>
      <c r="C284" s="35"/>
      <c r="D284" s="35"/>
      <c r="E284" s="35"/>
      <c r="F284" s="35"/>
      <c r="G284" s="35"/>
      <c r="H284" s="35"/>
      <c r="I284" s="35"/>
      <c r="J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Y284" s="35"/>
      <c r="Z284" s="35"/>
    </row>
    <row r="285" spans="2:26" x14ac:dyDescent="0.15">
      <c r="B285" s="35"/>
      <c r="C285" s="35"/>
      <c r="D285" s="35"/>
      <c r="E285" s="35"/>
      <c r="F285" s="35"/>
      <c r="G285" s="35"/>
      <c r="H285" s="35"/>
      <c r="I285" s="35"/>
      <c r="J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Y285" s="35"/>
      <c r="Z285" s="35"/>
    </row>
    <row r="286" spans="2:26" x14ac:dyDescent="0.15">
      <c r="B286" s="35"/>
      <c r="C286" s="35"/>
      <c r="D286" s="35"/>
      <c r="E286" s="35"/>
      <c r="F286" s="35"/>
      <c r="G286" s="35"/>
      <c r="H286" s="35"/>
      <c r="I286" s="35"/>
      <c r="J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Y286" s="35"/>
      <c r="Z286" s="35"/>
    </row>
    <row r="287" spans="2:26" x14ac:dyDescent="0.15">
      <c r="B287" s="35"/>
      <c r="C287" s="35"/>
      <c r="D287" s="35"/>
      <c r="E287" s="35"/>
      <c r="F287" s="35"/>
      <c r="G287" s="35"/>
      <c r="H287" s="35"/>
      <c r="I287" s="35"/>
      <c r="J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Y287" s="35"/>
      <c r="Z287" s="35"/>
    </row>
    <row r="288" spans="2:26" x14ac:dyDescent="0.15">
      <c r="B288" s="35"/>
      <c r="C288" s="35"/>
      <c r="D288" s="35"/>
      <c r="E288" s="35"/>
      <c r="F288" s="35"/>
      <c r="G288" s="35"/>
      <c r="H288" s="35"/>
      <c r="I288" s="35"/>
      <c r="J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Y288" s="35"/>
      <c r="Z288" s="35"/>
    </row>
    <row r="289" spans="2:26" x14ac:dyDescent="0.15">
      <c r="B289" s="35"/>
      <c r="C289" s="35"/>
      <c r="D289" s="35"/>
      <c r="E289" s="35"/>
      <c r="F289" s="35"/>
      <c r="G289" s="35"/>
      <c r="H289" s="35"/>
      <c r="I289" s="35"/>
      <c r="J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Y289" s="35"/>
      <c r="Z289" s="35"/>
    </row>
    <row r="290" spans="2:26" x14ac:dyDescent="0.15">
      <c r="B290" s="35"/>
      <c r="C290" s="35"/>
      <c r="D290" s="35"/>
      <c r="E290" s="35"/>
      <c r="F290" s="35"/>
      <c r="G290" s="35"/>
      <c r="H290" s="35"/>
      <c r="I290" s="35"/>
      <c r="J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Y290" s="35"/>
      <c r="Z290" s="35"/>
    </row>
    <row r="291" spans="2:26" x14ac:dyDescent="0.15">
      <c r="B291" s="35"/>
      <c r="C291" s="35"/>
      <c r="D291" s="35"/>
      <c r="E291" s="35"/>
      <c r="F291" s="35"/>
      <c r="G291" s="35"/>
      <c r="H291" s="35"/>
      <c r="I291" s="35"/>
      <c r="J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Y291" s="35"/>
      <c r="Z291" s="35"/>
    </row>
    <row r="292" spans="2:26" x14ac:dyDescent="0.15">
      <c r="B292" s="35"/>
      <c r="C292" s="35"/>
      <c r="D292" s="35"/>
      <c r="E292" s="35"/>
      <c r="F292" s="35"/>
      <c r="G292" s="35"/>
      <c r="H292" s="35"/>
      <c r="I292" s="35"/>
      <c r="J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Y292" s="35"/>
      <c r="Z292" s="35"/>
    </row>
    <row r="293" spans="2:26" x14ac:dyDescent="0.15">
      <c r="B293" s="35"/>
      <c r="C293" s="35"/>
      <c r="D293" s="35"/>
      <c r="E293" s="35"/>
      <c r="F293" s="35"/>
      <c r="G293" s="35"/>
      <c r="H293" s="35"/>
      <c r="I293" s="35"/>
      <c r="J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Y293" s="35"/>
      <c r="Z293" s="35"/>
    </row>
    <row r="294" spans="2:26" x14ac:dyDescent="0.15">
      <c r="B294" s="35"/>
      <c r="C294" s="35"/>
      <c r="D294" s="35"/>
      <c r="E294" s="35"/>
      <c r="F294" s="35"/>
      <c r="G294" s="35"/>
      <c r="H294" s="35"/>
      <c r="I294" s="35"/>
      <c r="J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Y294" s="35"/>
      <c r="Z294" s="35"/>
    </row>
    <row r="295" spans="2:26" x14ac:dyDescent="0.15">
      <c r="B295" s="35"/>
      <c r="C295" s="35"/>
      <c r="D295" s="35"/>
      <c r="E295" s="35"/>
      <c r="F295" s="35"/>
      <c r="G295" s="35"/>
      <c r="H295" s="35"/>
      <c r="I295" s="35"/>
      <c r="J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Y295" s="35"/>
      <c r="Z295" s="35"/>
    </row>
    <row r="296" spans="2:26" x14ac:dyDescent="0.15">
      <c r="B296" s="35"/>
      <c r="C296" s="35"/>
      <c r="D296" s="35"/>
      <c r="E296" s="35"/>
      <c r="F296" s="35"/>
      <c r="G296" s="35"/>
      <c r="H296" s="35"/>
      <c r="I296" s="35"/>
      <c r="J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Y296" s="35"/>
      <c r="Z296" s="35"/>
    </row>
    <row r="297" spans="2:26" x14ac:dyDescent="0.15">
      <c r="B297" s="35"/>
      <c r="C297" s="35"/>
      <c r="D297" s="35"/>
      <c r="E297" s="35"/>
      <c r="F297" s="35"/>
      <c r="G297" s="35"/>
      <c r="H297" s="35"/>
      <c r="I297" s="35"/>
      <c r="J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Y297" s="35"/>
      <c r="Z297" s="35"/>
    </row>
    <row r="298" spans="2:26" x14ac:dyDescent="0.15">
      <c r="B298" s="35"/>
      <c r="C298" s="35"/>
      <c r="D298" s="35"/>
      <c r="E298" s="35"/>
      <c r="F298" s="35"/>
      <c r="G298" s="35"/>
      <c r="H298" s="35"/>
      <c r="I298" s="35"/>
      <c r="J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Y298" s="35"/>
      <c r="Z298" s="35"/>
    </row>
    <row r="299" spans="2:26" x14ac:dyDescent="0.15">
      <c r="B299" s="35"/>
      <c r="C299" s="35"/>
      <c r="D299" s="35"/>
      <c r="E299" s="35"/>
      <c r="F299" s="35"/>
      <c r="G299" s="35"/>
      <c r="H299" s="35"/>
      <c r="I299" s="35"/>
      <c r="J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Y299" s="35"/>
      <c r="Z299" s="35"/>
    </row>
    <row r="300" spans="2:26" x14ac:dyDescent="0.15">
      <c r="B300" s="35"/>
      <c r="C300" s="35"/>
      <c r="D300" s="35"/>
      <c r="E300" s="35"/>
      <c r="F300" s="35"/>
      <c r="G300" s="35"/>
      <c r="H300" s="35"/>
      <c r="I300" s="35"/>
      <c r="J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Y300" s="35"/>
      <c r="Z300" s="35"/>
    </row>
    <row r="301" spans="2:26" x14ac:dyDescent="0.15">
      <c r="B301" s="35"/>
      <c r="C301" s="35"/>
      <c r="D301" s="35"/>
      <c r="E301" s="35"/>
      <c r="F301" s="35"/>
      <c r="G301" s="35"/>
      <c r="H301" s="35"/>
      <c r="I301" s="35"/>
      <c r="J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Y301" s="35"/>
      <c r="Z301" s="35"/>
    </row>
    <row r="302" spans="2:26" x14ac:dyDescent="0.15">
      <c r="B302" s="35"/>
      <c r="C302" s="35"/>
      <c r="D302" s="35"/>
      <c r="E302" s="35"/>
      <c r="F302" s="35"/>
      <c r="G302" s="35"/>
      <c r="H302" s="35"/>
      <c r="I302" s="35"/>
      <c r="J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Y302" s="35"/>
      <c r="Z302" s="35"/>
    </row>
    <row r="303" spans="2:26" x14ac:dyDescent="0.15">
      <c r="B303" s="35"/>
      <c r="C303" s="35"/>
      <c r="D303" s="35"/>
      <c r="E303" s="35"/>
      <c r="F303" s="35"/>
      <c r="G303" s="35"/>
      <c r="H303" s="35"/>
      <c r="I303" s="35"/>
      <c r="J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Y303" s="35"/>
      <c r="Z303" s="35"/>
    </row>
    <row r="304" spans="2:26" x14ac:dyDescent="0.15">
      <c r="B304" s="35"/>
      <c r="C304" s="35"/>
      <c r="D304" s="35"/>
      <c r="E304" s="35"/>
      <c r="F304" s="35"/>
      <c r="G304" s="35"/>
      <c r="H304" s="35"/>
      <c r="I304" s="35"/>
      <c r="J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Y304" s="35"/>
      <c r="Z304" s="35"/>
    </row>
    <row r="305" spans="2:26" x14ac:dyDescent="0.15">
      <c r="B305" s="35"/>
      <c r="C305" s="35"/>
      <c r="D305" s="35"/>
      <c r="E305" s="35"/>
      <c r="F305" s="35"/>
      <c r="G305" s="35"/>
      <c r="H305" s="35"/>
      <c r="I305" s="35"/>
      <c r="J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Y305" s="35"/>
      <c r="Z305" s="35"/>
    </row>
    <row r="306" spans="2:26" x14ac:dyDescent="0.15">
      <c r="B306" s="35"/>
      <c r="C306" s="35"/>
      <c r="D306" s="35"/>
      <c r="E306" s="35"/>
      <c r="F306" s="35"/>
      <c r="G306" s="35"/>
      <c r="H306" s="35"/>
      <c r="I306" s="35"/>
      <c r="J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Y306" s="35"/>
      <c r="Z306" s="35"/>
    </row>
    <row r="307" spans="2:26" x14ac:dyDescent="0.15">
      <c r="B307" s="35"/>
      <c r="C307" s="35"/>
      <c r="D307" s="35"/>
      <c r="E307" s="35"/>
      <c r="F307" s="35"/>
      <c r="G307" s="35"/>
      <c r="H307" s="35"/>
      <c r="I307" s="35"/>
      <c r="J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Y307" s="35"/>
      <c r="Z307" s="35"/>
    </row>
    <row r="308" spans="2:26" x14ac:dyDescent="0.15">
      <c r="B308" s="35"/>
      <c r="C308" s="35"/>
      <c r="D308" s="35"/>
      <c r="E308" s="35"/>
      <c r="F308" s="35"/>
      <c r="G308" s="35"/>
      <c r="H308" s="35"/>
      <c r="I308" s="35"/>
      <c r="J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Y308" s="35"/>
      <c r="Z308" s="35"/>
    </row>
    <row r="309" spans="2:26" x14ac:dyDescent="0.15">
      <c r="B309" s="35"/>
      <c r="C309" s="35"/>
      <c r="D309" s="35"/>
      <c r="E309" s="35"/>
      <c r="F309" s="35"/>
      <c r="G309" s="35"/>
      <c r="H309" s="35"/>
      <c r="I309" s="35"/>
      <c r="J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Y309" s="35"/>
      <c r="Z309" s="35"/>
    </row>
    <row r="310" spans="2:26" x14ac:dyDescent="0.15">
      <c r="B310" s="35"/>
      <c r="C310" s="35"/>
      <c r="D310" s="35"/>
      <c r="E310" s="35"/>
      <c r="F310" s="35"/>
      <c r="G310" s="35"/>
      <c r="H310" s="35"/>
      <c r="I310" s="35"/>
      <c r="J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Y310" s="35"/>
      <c r="Z310" s="35"/>
    </row>
    <row r="311" spans="2:26" x14ac:dyDescent="0.15">
      <c r="B311" s="35"/>
      <c r="C311" s="35"/>
      <c r="D311" s="35"/>
      <c r="E311" s="35"/>
      <c r="F311" s="35"/>
      <c r="G311" s="35"/>
      <c r="H311" s="35"/>
      <c r="I311" s="35"/>
      <c r="J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Y311" s="35"/>
      <c r="Z311" s="35"/>
    </row>
    <row r="312" spans="2:26" x14ac:dyDescent="0.15">
      <c r="B312" s="35"/>
      <c r="C312" s="35"/>
      <c r="D312" s="35"/>
      <c r="E312" s="35"/>
      <c r="F312" s="35"/>
      <c r="G312" s="35"/>
      <c r="H312" s="35"/>
      <c r="I312" s="35"/>
      <c r="J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Y312" s="35"/>
      <c r="Z312" s="35"/>
    </row>
    <row r="313" spans="2:26" x14ac:dyDescent="0.15">
      <c r="B313" s="35"/>
      <c r="C313" s="35"/>
      <c r="D313" s="35"/>
      <c r="E313" s="35"/>
      <c r="F313" s="35"/>
      <c r="G313" s="35"/>
      <c r="H313" s="35"/>
      <c r="I313" s="35"/>
      <c r="J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Y313" s="35"/>
      <c r="Z313" s="35"/>
    </row>
    <row r="314" spans="2:26" x14ac:dyDescent="0.15">
      <c r="B314" s="35"/>
      <c r="C314" s="35"/>
      <c r="D314" s="35"/>
      <c r="E314" s="35"/>
      <c r="F314" s="35"/>
      <c r="G314" s="35"/>
      <c r="H314" s="35"/>
      <c r="I314" s="35"/>
      <c r="J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Y314" s="35"/>
      <c r="Z314" s="35"/>
    </row>
    <row r="315" spans="2:26" x14ac:dyDescent="0.15">
      <c r="B315" s="35"/>
      <c r="C315" s="35"/>
      <c r="D315" s="35"/>
      <c r="E315" s="35"/>
      <c r="F315" s="35"/>
      <c r="G315" s="35"/>
      <c r="H315" s="35"/>
      <c r="I315" s="35"/>
      <c r="J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Y315" s="35"/>
      <c r="Z315" s="35"/>
    </row>
    <row r="316" spans="2:26" x14ac:dyDescent="0.15">
      <c r="B316" s="35"/>
      <c r="C316" s="35"/>
      <c r="D316" s="35"/>
      <c r="E316" s="35"/>
      <c r="F316" s="35"/>
      <c r="G316" s="35"/>
      <c r="H316" s="35"/>
      <c r="I316" s="35"/>
      <c r="J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Y316" s="35"/>
      <c r="Z316" s="35"/>
    </row>
    <row r="317" spans="2:26" x14ac:dyDescent="0.15">
      <c r="B317" s="35"/>
      <c r="C317" s="35"/>
      <c r="D317" s="35"/>
      <c r="E317" s="35"/>
      <c r="F317" s="35"/>
      <c r="G317" s="35"/>
      <c r="H317" s="35"/>
      <c r="I317" s="35"/>
      <c r="J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Y317" s="35"/>
      <c r="Z317" s="35"/>
    </row>
    <row r="322" spans="2:26" x14ac:dyDescent="0.15">
      <c r="B322" s="35"/>
      <c r="C322" s="35"/>
      <c r="D322" s="35"/>
      <c r="E322" s="35"/>
      <c r="F322" s="35"/>
      <c r="G322" s="35"/>
      <c r="H322" s="35"/>
      <c r="I322" s="35"/>
      <c r="J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Y322" s="35"/>
      <c r="Z322" s="35"/>
    </row>
    <row r="323" spans="2:26" x14ac:dyDescent="0.15">
      <c r="B323" s="35"/>
      <c r="C323" s="35"/>
      <c r="D323" s="35"/>
      <c r="E323" s="35"/>
      <c r="F323" s="35"/>
      <c r="G323" s="35"/>
      <c r="H323" s="35"/>
      <c r="I323" s="35"/>
      <c r="J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Y323" s="35"/>
      <c r="Z323" s="35"/>
    </row>
    <row r="324" spans="2:26" x14ac:dyDescent="0.15">
      <c r="B324" s="35"/>
      <c r="C324" s="35"/>
      <c r="D324" s="35"/>
      <c r="E324" s="35"/>
      <c r="F324" s="35"/>
      <c r="G324" s="35"/>
      <c r="H324" s="35"/>
      <c r="I324" s="35"/>
      <c r="J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Y324" s="35"/>
      <c r="Z324" s="35"/>
    </row>
    <row r="325" spans="2:26" x14ac:dyDescent="0.15">
      <c r="B325" s="35"/>
      <c r="C325" s="35"/>
      <c r="D325" s="35"/>
      <c r="E325" s="35"/>
      <c r="F325" s="35"/>
      <c r="G325" s="35"/>
      <c r="H325" s="35"/>
      <c r="I325" s="35"/>
      <c r="J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Y325" s="35"/>
      <c r="Z325" s="35"/>
    </row>
    <row r="326" spans="2:26" x14ac:dyDescent="0.15">
      <c r="B326" s="35"/>
      <c r="C326" s="35"/>
      <c r="D326" s="35"/>
      <c r="E326" s="35"/>
      <c r="F326" s="35"/>
      <c r="G326" s="35"/>
      <c r="H326" s="35"/>
      <c r="I326" s="35"/>
      <c r="J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Y326" s="35"/>
      <c r="Z326" s="35"/>
    </row>
    <row r="327" spans="2:26" x14ac:dyDescent="0.15">
      <c r="B327" s="35"/>
      <c r="C327" s="35"/>
      <c r="D327" s="35"/>
      <c r="E327" s="35"/>
      <c r="F327" s="35"/>
      <c r="G327" s="35"/>
      <c r="H327" s="35"/>
      <c r="I327" s="35"/>
      <c r="J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Y327" s="35"/>
      <c r="Z327" s="35"/>
    </row>
    <row r="328" spans="2:26" x14ac:dyDescent="0.15">
      <c r="B328" s="35"/>
      <c r="C328" s="35"/>
      <c r="D328" s="35"/>
      <c r="E328" s="35"/>
      <c r="F328" s="35"/>
      <c r="G328" s="35"/>
      <c r="H328" s="35"/>
      <c r="I328" s="35"/>
      <c r="J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Y328" s="35"/>
      <c r="Z328" s="35"/>
    </row>
    <row r="329" spans="2:26" x14ac:dyDescent="0.15">
      <c r="B329" s="35"/>
      <c r="C329" s="35"/>
      <c r="D329" s="35"/>
      <c r="E329" s="35"/>
      <c r="F329" s="35"/>
      <c r="G329" s="35"/>
      <c r="H329" s="35"/>
      <c r="I329" s="35"/>
      <c r="J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Y329" s="35"/>
      <c r="Z329" s="35"/>
    </row>
    <row r="330" spans="2:26" x14ac:dyDescent="0.15">
      <c r="B330" s="35"/>
      <c r="C330" s="35"/>
      <c r="D330" s="35"/>
      <c r="E330" s="35"/>
      <c r="F330" s="35"/>
      <c r="G330" s="35"/>
      <c r="H330" s="35"/>
      <c r="I330" s="35"/>
      <c r="J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Y330" s="35"/>
      <c r="Z330" s="35"/>
    </row>
    <row r="331" spans="2:26" x14ac:dyDescent="0.15">
      <c r="B331" s="35"/>
      <c r="C331" s="35"/>
      <c r="D331" s="35"/>
      <c r="E331" s="35"/>
      <c r="F331" s="35"/>
      <c r="G331" s="35"/>
      <c r="H331" s="35"/>
      <c r="I331" s="35"/>
      <c r="J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Y331" s="35"/>
      <c r="Z331" s="35"/>
    </row>
    <row r="332" spans="2:26" x14ac:dyDescent="0.15">
      <c r="B332" s="35"/>
      <c r="C332" s="35"/>
      <c r="D332" s="35"/>
      <c r="E332" s="35"/>
      <c r="F332" s="35"/>
      <c r="G332" s="35"/>
      <c r="H332" s="35"/>
      <c r="I332" s="35"/>
      <c r="J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Y332" s="35"/>
      <c r="Z332" s="35"/>
    </row>
    <row r="333" spans="2:26" x14ac:dyDescent="0.15">
      <c r="B333" s="35"/>
      <c r="C333" s="35"/>
      <c r="D333" s="35"/>
      <c r="E333" s="35"/>
      <c r="F333" s="35"/>
      <c r="G333" s="35"/>
      <c r="H333" s="35"/>
      <c r="I333" s="35"/>
      <c r="J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Y333" s="35"/>
      <c r="Z333" s="35"/>
    </row>
    <row r="334" spans="2:26" x14ac:dyDescent="0.15">
      <c r="B334" s="35"/>
      <c r="C334" s="35"/>
      <c r="D334" s="35"/>
      <c r="E334" s="35"/>
      <c r="F334" s="35"/>
      <c r="G334" s="35"/>
      <c r="H334" s="35"/>
      <c r="I334" s="35"/>
      <c r="J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Y334" s="35"/>
      <c r="Z334" s="35"/>
    </row>
    <row r="335" spans="2:26" x14ac:dyDescent="0.15">
      <c r="B335" s="35"/>
      <c r="C335" s="35"/>
      <c r="D335" s="35"/>
      <c r="E335" s="35"/>
      <c r="F335" s="35"/>
      <c r="G335" s="35"/>
      <c r="H335" s="35"/>
      <c r="I335" s="35"/>
      <c r="J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Y335" s="35"/>
      <c r="Z335" s="35"/>
    </row>
    <row r="336" spans="2:26" x14ac:dyDescent="0.15">
      <c r="B336" s="35"/>
      <c r="C336" s="35"/>
      <c r="D336" s="35"/>
      <c r="E336" s="35"/>
      <c r="F336" s="35"/>
      <c r="G336" s="35"/>
      <c r="H336" s="35"/>
      <c r="I336" s="35"/>
      <c r="J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Y336" s="35"/>
      <c r="Z336" s="35"/>
    </row>
    <row r="337" spans="2:26" x14ac:dyDescent="0.15">
      <c r="B337" s="35"/>
      <c r="C337" s="35"/>
      <c r="D337" s="35"/>
      <c r="E337" s="35"/>
      <c r="F337" s="35"/>
      <c r="G337" s="35"/>
      <c r="H337" s="35"/>
      <c r="I337" s="35"/>
      <c r="J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Y337" s="35"/>
      <c r="Z337" s="35"/>
    </row>
    <row r="338" spans="2:26" x14ac:dyDescent="0.15">
      <c r="B338" s="35"/>
      <c r="C338" s="35"/>
      <c r="D338" s="35"/>
      <c r="E338" s="35"/>
      <c r="F338" s="35"/>
      <c r="G338" s="35"/>
      <c r="H338" s="35"/>
      <c r="I338" s="35"/>
      <c r="J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Y338" s="35"/>
      <c r="Z338" s="35"/>
    </row>
    <row r="339" spans="2:26" x14ac:dyDescent="0.15">
      <c r="B339" s="35"/>
      <c r="C339" s="35"/>
      <c r="D339" s="35"/>
      <c r="E339" s="35"/>
      <c r="F339" s="35"/>
      <c r="G339" s="35"/>
      <c r="H339" s="35"/>
      <c r="I339" s="35"/>
      <c r="J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Y339" s="35"/>
      <c r="Z339" s="35"/>
    </row>
    <row r="340" spans="2:26" x14ac:dyDescent="0.15">
      <c r="B340" s="35"/>
      <c r="C340" s="35"/>
      <c r="D340" s="35"/>
      <c r="E340" s="35"/>
      <c r="F340" s="35"/>
      <c r="G340" s="35"/>
      <c r="H340" s="35"/>
      <c r="I340" s="35"/>
      <c r="J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Y340" s="35"/>
      <c r="Z340" s="35"/>
    </row>
    <row r="341" spans="2:26" x14ac:dyDescent="0.15">
      <c r="B341" s="35"/>
      <c r="C341" s="35"/>
      <c r="D341" s="35"/>
      <c r="E341" s="35"/>
      <c r="F341" s="35"/>
      <c r="G341" s="35"/>
      <c r="H341" s="35"/>
      <c r="I341" s="35"/>
      <c r="J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Y341" s="35"/>
      <c r="Z341" s="35"/>
    </row>
    <row r="342" spans="2:26" x14ac:dyDescent="0.15">
      <c r="B342" s="35"/>
      <c r="C342" s="35"/>
      <c r="D342" s="35"/>
      <c r="E342" s="35"/>
      <c r="F342" s="35"/>
      <c r="G342" s="35"/>
      <c r="H342" s="35"/>
      <c r="I342" s="35"/>
      <c r="J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Y342" s="35"/>
      <c r="Z342" s="35"/>
    </row>
    <row r="343" spans="2:26" x14ac:dyDescent="0.15">
      <c r="B343" s="35"/>
      <c r="C343" s="35"/>
      <c r="D343" s="35"/>
      <c r="E343" s="35"/>
      <c r="F343" s="35"/>
      <c r="G343" s="35"/>
      <c r="H343" s="35"/>
      <c r="I343" s="35"/>
      <c r="J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Y343" s="35"/>
      <c r="Z343" s="35"/>
    </row>
    <row r="344" spans="2:26" x14ac:dyDescent="0.15">
      <c r="B344" s="35"/>
      <c r="C344" s="35"/>
      <c r="D344" s="35"/>
      <c r="E344" s="35"/>
      <c r="F344" s="35"/>
      <c r="G344" s="35"/>
      <c r="H344" s="35"/>
      <c r="I344" s="35"/>
      <c r="J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Y344" s="35"/>
      <c r="Z344" s="35"/>
    </row>
    <row r="345" spans="2:26" x14ac:dyDescent="0.15">
      <c r="B345" s="35"/>
      <c r="C345" s="35"/>
      <c r="D345" s="35"/>
      <c r="E345" s="35"/>
      <c r="F345" s="35"/>
      <c r="G345" s="35"/>
      <c r="H345" s="35"/>
      <c r="I345" s="35"/>
      <c r="J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Y345" s="35"/>
      <c r="Z345" s="35"/>
    </row>
    <row r="346" spans="2:26" x14ac:dyDescent="0.15">
      <c r="B346" s="35"/>
      <c r="C346" s="35"/>
      <c r="D346" s="35"/>
      <c r="E346" s="35"/>
      <c r="F346" s="35"/>
      <c r="G346" s="35"/>
      <c r="H346" s="35"/>
      <c r="I346" s="35"/>
      <c r="J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Y346" s="35"/>
      <c r="Z346" s="35"/>
    </row>
    <row r="347" spans="2:26" x14ac:dyDescent="0.15">
      <c r="B347" s="35"/>
      <c r="C347" s="35"/>
      <c r="D347" s="35"/>
      <c r="E347" s="35"/>
      <c r="F347" s="35"/>
      <c r="G347" s="35"/>
      <c r="H347" s="35"/>
      <c r="I347" s="35"/>
      <c r="J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Y347" s="35"/>
      <c r="Z347" s="35"/>
    </row>
    <row r="348" spans="2:26" x14ac:dyDescent="0.15">
      <c r="B348" s="35"/>
      <c r="C348" s="35"/>
      <c r="D348" s="35"/>
      <c r="E348" s="35"/>
      <c r="F348" s="35"/>
      <c r="G348" s="35"/>
      <c r="H348" s="35"/>
      <c r="I348" s="35"/>
      <c r="J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Y348" s="35"/>
      <c r="Z348" s="35"/>
    </row>
    <row r="349" spans="2:26" x14ac:dyDescent="0.15">
      <c r="B349" s="35"/>
      <c r="C349" s="35"/>
      <c r="D349" s="35"/>
      <c r="E349" s="35"/>
      <c r="F349" s="35"/>
      <c r="G349" s="35"/>
      <c r="H349" s="35"/>
      <c r="I349" s="35"/>
      <c r="J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Y349" s="35"/>
      <c r="Z349" s="35"/>
    </row>
    <row r="350" spans="2:26" x14ac:dyDescent="0.15">
      <c r="B350" s="35"/>
      <c r="C350" s="35"/>
      <c r="D350" s="35"/>
      <c r="E350" s="35"/>
      <c r="F350" s="35"/>
      <c r="G350" s="35"/>
      <c r="H350" s="35"/>
      <c r="I350" s="35"/>
      <c r="J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Y350" s="35"/>
      <c r="Z350" s="35"/>
    </row>
    <row r="351" spans="2:26" x14ac:dyDescent="0.15">
      <c r="B351" s="35"/>
      <c r="C351" s="35"/>
      <c r="D351" s="35"/>
      <c r="E351" s="35"/>
      <c r="F351" s="35"/>
      <c r="G351" s="35"/>
      <c r="H351" s="35"/>
      <c r="I351" s="35"/>
      <c r="J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Y351" s="35"/>
      <c r="Z351" s="35"/>
    </row>
    <row r="352" spans="2:26" x14ac:dyDescent="0.15">
      <c r="B352" s="35"/>
      <c r="C352" s="35"/>
      <c r="D352" s="35"/>
      <c r="E352" s="35"/>
      <c r="F352" s="35"/>
      <c r="G352" s="35"/>
      <c r="H352" s="35"/>
      <c r="I352" s="35"/>
      <c r="J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Y352" s="35"/>
      <c r="Z352" s="35"/>
    </row>
    <row r="353" spans="2:26" x14ac:dyDescent="0.15">
      <c r="B353" s="35"/>
      <c r="C353" s="35"/>
      <c r="D353" s="35"/>
      <c r="E353" s="35"/>
      <c r="F353" s="35"/>
      <c r="G353" s="35"/>
      <c r="H353" s="35"/>
      <c r="I353" s="35"/>
      <c r="J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Y353" s="35"/>
      <c r="Z353" s="35"/>
    </row>
    <row r="354" spans="2:26" x14ac:dyDescent="0.15">
      <c r="B354" s="35"/>
      <c r="C354" s="35"/>
      <c r="D354" s="35"/>
      <c r="E354" s="35"/>
      <c r="F354" s="35"/>
      <c r="G354" s="35"/>
      <c r="H354" s="35"/>
      <c r="I354" s="35"/>
      <c r="J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Y354" s="35"/>
      <c r="Z354" s="35"/>
    </row>
    <row r="355" spans="2:26" x14ac:dyDescent="0.15">
      <c r="B355" s="35"/>
      <c r="C355" s="35"/>
      <c r="D355" s="35"/>
      <c r="E355" s="35"/>
      <c r="F355" s="35"/>
      <c r="G355" s="35"/>
      <c r="H355" s="35"/>
      <c r="I355" s="35"/>
      <c r="J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Y355" s="35"/>
      <c r="Z355" s="35"/>
    </row>
    <row r="356" spans="2:26" x14ac:dyDescent="0.15">
      <c r="B356" s="35"/>
      <c r="C356" s="35"/>
      <c r="D356" s="35"/>
      <c r="E356" s="35"/>
      <c r="F356" s="35"/>
      <c r="G356" s="35"/>
      <c r="H356" s="35"/>
      <c r="I356" s="35"/>
      <c r="J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Y356" s="35"/>
      <c r="Z356" s="35"/>
    </row>
    <row r="357" spans="2:26" x14ac:dyDescent="0.15">
      <c r="B357" s="35"/>
      <c r="C357" s="35"/>
      <c r="D357" s="35"/>
      <c r="E357" s="35"/>
      <c r="F357" s="35"/>
      <c r="G357" s="35"/>
      <c r="H357" s="35"/>
      <c r="I357" s="35"/>
      <c r="J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Y357" s="35"/>
      <c r="Z357" s="35"/>
    </row>
    <row r="362" spans="2:26" x14ac:dyDescent="0.15">
      <c r="B362" s="35"/>
      <c r="C362" s="35"/>
      <c r="D362" s="35"/>
      <c r="E362" s="35"/>
      <c r="F362" s="35"/>
      <c r="G362" s="35"/>
      <c r="H362" s="35"/>
      <c r="I362" s="35"/>
      <c r="J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Y362" s="35"/>
      <c r="Z362" s="35"/>
    </row>
    <row r="363" spans="2:26" x14ac:dyDescent="0.15">
      <c r="B363" s="35"/>
      <c r="C363" s="35"/>
      <c r="D363" s="35"/>
      <c r="E363" s="35"/>
      <c r="F363" s="35"/>
      <c r="G363" s="35"/>
      <c r="H363" s="35"/>
      <c r="I363" s="35"/>
      <c r="J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Y363" s="35"/>
      <c r="Z363" s="35"/>
    </row>
    <row r="364" spans="2:26" x14ac:dyDescent="0.15">
      <c r="B364" s="35"/>
      <c r="C364" s="35"/>
      <c r="D364" s="35"/>
      <c r="E364" s="35"/>
      <c r="F364" s="35"/>
      <c r="G364" s="35"/>
      <c r="H364" s="35"/>
      <c r="I364" s="35"/>
      <c r="J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Y364" s="35"/>
      <c r="Z364" s="35"/>
    </row>
    <row r="365" spans="2:26" x14ac:dyDescent="0.15">
      <c r="B365" s="35"/>
      <c r="C365" s="35"/>
      <c r="D365" s="35"/>
      <c r="E365" s="35"/>
      <c r="F365" s="35"/>
      <c r="G365" s="35"/>
      <c r="H365" s="35"/>
      <c r="I365" s="35"/>
      <c r="J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Y365" s="35"/>
      <c r="Z365" s="35"/>
    </row>
    <row r="366" spans="2:26" x14ac:dyDescent="0.15">
      <c r="B366" s="35"/>
      <c r="C366" s="35"/>
      <c r="D366" s="35"/>
      <c r="E366" s="35"/>
      <c r="F366" s="35"/>
      <c r="G366" s="35"/>
      <c r="H366" s="35"/>
      <c r="I366" s="35"/>
      <c r="J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Y366" s="35"/>
      <c r="Z366" s="35"/>
    </row>
    <row r="367" spans="2:26" x14ac:dyDescent="0.15">
      <c r="B367" s="35"/>
      <c r="C367" s="35"/>
      <c r="D367" s="35"/>
      <c r="E367" s="35"/>
      <c r="F367" s="35"/>
      <c r="G367" s="35"/>
      <c r="H367" s="35"/>
      <c r="I367" s="35"/>
      <c r="J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Y367" s="35"/>
      <c r="Z367" s="35"/>
    </row>
    <row r="368" spans="2:26" x14ac:dyDescent="0.15">
      <c r="B368" s="35"/>
      <c r="C368" s="35"/>
      <c r="D368" s="35"/>
      <c r="E368" s="35"/>
      <c r="F368" s="35"/>
      <c r="G368" s="35"/>
      <c r="H368" s="35"/>
      <c r="I368" s="35"/>
      <c r="J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Y368" s="35"/>
      <c r="Z368" s="35"/>
    </row>
    <row r="369" spans="2:26" x14ac:dyDescent="0.15">
      <c r="B369" s="35"/>
      <c r="C369" s="35"/>
      <c r="D369" s="35"/>
      <c r="E369" s="35"/>
      <c r="F369" s="35"/>
      <c r="G369" s="35"/>
      <c r="H369" s="35"/>
      <c r="I369" s="35"/>
      <c r="J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Y369" s="35"/>
      <c r="Z369" s="35"/>
    </row>
    <row r="370" spans="2:26" x14ac:dyDescent="0.15">
      <c r="B370" s="35"/>
      <c r="C370" s="35"/>
      <c r="D370" s="35"/>
      <c r="E370" s="35"/>
      <c r="F370" s="35"/>
      <c r="G370" s="35"/>
      <c r="H370" s="35"/>
      <c r="I370" s="35"/>
      <c r="J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Y370" s="35"/>
      <c r="Z370" s="35"/>
    </row>
    <row r="371" spans="2:26" x14ac:dyDescent="0.15">
      <c r="B371" s="35"/>
      <c r="C371" s="35"/>
      <c r="D371" s="35"/>
      <c r="E371" s="35"/>
      <c r="F371" s="35"/>
      <c r="G371" s="35"/>
      <c r="H371" s="35"/>
      <c r="I371" s="35"/>
      <c r="J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Y371" s="35"/>
      <c r="Z371" s="35"/>
    </row>
    <row r="372" spans="2:26" x14ac:dyDescent="0.15">
      <c r="B372" s="35"/>
      <c r="C372" s="35"/>
      <c r="D372" s="35"/>
      <c r="E372" s="35"/>
      <c r="F372" s="35"/>
      <c r="G372" s="35"/>
      <c r="H372" s="35"/>
      <c r="I372" s="35"/>
      <c r="J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Y372" s="35"/>
      <c r="Z372" s="35"/>
    </row>
    <row r="373" spans="2:26" x14ac:dyDescent="0.15">
      <c r="B373" s="35"/>
      <c r="C373" s="35"/>
      <c r="D373" s="35"/>
      <c r="E373" s="35"/>
      <c r="F373" s="35"/>
      <c r="G373" s="35"/>
      <c r="H373" s="35"/>
      <c r="I373" s="35"/>
      <c r="J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Y373" s="35"/>
      <c r="Z373" s="35"/>
    </row>
    <row r="374" spans="2:26" x14ac:dyDescent="0.15">
      <c r="B374" s="35"/>
      <c r="C374" s="35"/>
      <c r="D374" s="35"/>
      <c r="E374" s="35"/>
      <c r="F374" s="35"/>
      <c r="G374" s="35"/>
      <c r="H374" s="35"/>
      <c r="I374" s="35"/>
      <c r="J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Y374" s="35"/>
      <c r="Z374" s="35"/>
    </row>
    <row r="375" spans="2:26" x14ac:dyDescent="0.15">
      <c r="B375" s="35"/>
      <c r="C375" s="35"/>
      <c r="D375" s="35"/>
      <c r="E375" s="35"/>
      <c r="F375" s="35"/>
      <c r="G375" s="35"/>
      <c r="H375" s="35"/>
      <c r="I375" s="35"/>
      <c r="J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Y375" s="35"/>
      <c r="Z375" s="35"/>
    </row>
    <row r="376" spans="2:26" x14ac:dyDescent="0.15">
      <c r="B376" s="35"/>
      <c r="C376" s="35"/>
      <c r="D376" s="35"/>
      <c r="E376" s="35"/>
      <c r="F376" s="35"/>
      <c r="G376" s="35"/>
      <c r="H376" s="35"/>
      <c r="I376" s="35"/>
      <c r="J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Y376" s="35"/>
      <c r="Z376" s="35"/>
    </row>
    <row r="377" spans="2:26" x14ac:dyDescent="0.15">
      <c r="B377" s="35"/>
      <c r="C377" s="35"/>
      <c r="D377" s="35"/>
      <c r="E377" s="35"/>
      <c r="F377" s="35"/>
      <c r="G377" s="35"/>
      <c r="H377" s="35"/>
      <c r="I377" s="35"/>
      <c r="J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Y377" s="35"/>
      <c r="Z377" s="35"/>
    </row>
    <row r="378" spans="2:26" x14ac:dyDescent="0.15">
      <c r="B378" s="35"/>
      <c r="C378" s="35"/>
      <c r="D378" s="35"/>
      <c r="E378" s="35"/>
      <c r="F378" s="35"/>
      <c r="G378" s="35"/>
      <c r="H378" s="35"/>
      <c r="I378" s="35"/>
      <c r="J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Y378" s="35"/>
      <c r="Z378" s="35"/>
    </row>
    <row r="379" spans="2:26" x14ac:dyDescent="0.15">
      <c r="B379" s="35"/>
      <c r="C379" s="35"/>
      <c r="D379" s="35"/>
      <c r="E379" s="35"/>
      <c r="F379" s="35"/>
      <c r="G379" s="35"/>
      <c r="H379" s="35"/>
      <c r="I379" s="35"/>
      <c r="J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Y379" s="35"/>
      <c r="Z379" s="35"/>
    </row>
    <row r="380" spans="2:26" x14ac:dyDescent="0.15">
      <c r="B380" s="35"/>
      <c r="C380" s="35"/>
      <c r="D380" s="35"/>
      <c r="E380" s="35"/>
      <c r="F380" s="35"/>
      <c r="G380" s="35"/>
      <c r="H380" s="35"/>
      <c r="I380" s="35"/>
      <c r="J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Y380" s="35"/>
      <c r="Z380" s="35"/>
    </row>
    <row r="381" spans="2:26" x14ac:dyDescent="0.15">
      <c r="B381" s="35"/>
      <c r="C381" s="35"/>
      <c r="D381" s="35"/>
      <c r="E381" s="35"/>
      <c r="F381" s="35"/>
      <c r="G381" s="35"/>
      <c r="H381" s="35"/>
      <c r="I381" s="35"/>
      <c r="J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Y381" s="35"/>
      <c r="Z381" s="35"/>
    </row>
    <row r="382" spans="2:26" x14ac:dyDescent="0.15">
      <c r="B382" s="35"/>
      <c r="C382" s="35"/>
      <c r="D382" s="35"/>
      <c r="E382" s="35"/>
      <c r="F382" s="35"/>
      <c r="G382" s="35"/>
      <c r="H382" s="35"/>
      <c r="I382" s="35"/>
      <c r="J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Y382" s="35"/>
      <c r="Z382" s="35"/>
    </row>
    <row r="383" spans="2:26" x14ac:dyDescent="0.15">
      <c r="B383" s="35"/>
      <c r="C383" s="35"/>
      <c r="D383" s="35"/>
      <c r="E383" s="35"/>
      <c r="F383" s="35"/>
      <c r="G383" s="35"/>
      <c r="H383" s="35"/>
      <c r="I383" s="35"/>
      <c r="J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Y383" s="35"/>
      <c r="Z383" s="35"/>
    </row>
    <row r="384" spans="2:26" x14ac:dyDescent="0.15">
      <c r="B384" s="35"/>
      <c r="C384" s="35"/>
      <c r="D384" s="35"/>
      <c r="E384" s="35"/>
      <c r="F384" s="35"/>
      <c r="G384" s="35"/>
      <c r="H384" s="35"/>
      <c r="I384" s="35"/>
      <c r="J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Y384" s="35"/>
      <c r="Z384" s="35"/>
    </row>
    <row r="385" spans="2:26" x14ac:dyDescent="0.15">
      <c r="B385" s="35"/>
      <c r="C385" s="35"/>
      <c r="D385" s="35"/>
      <c r="E385" s="35"/>
      <c r="F385" s="35"/>
      <c r="G385" s="35"/>
      <c r="H385" s="35"/>
      <c r="I385" s="35"/>
      <c r="J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Y385" s="35"/>
      <c r="Z385" s="35"/>
    </row>
    <row r="386" spans="2:26" x14ac:dyDescent="0.15">
      <c r="B386" s="35"/>
      <c r="C386" s="35"/>
      <c r="D386" s="35"/>
      <c r="E386" s="35"/>
      <c r="F386" s="35"/>
      <c r="G386" s="35"/>
      <c r="H386" s="35"/>
      <c r="I386" s="35"/>
      <c r="J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Y386" s="35"/>
      <c r="Z386" s="35"/>
    </row>
    <row r="387" spans="2:26" x14ac:dyDescent="0.15">
      <c r="B387" s="35"/>
      <c r="C387" s="35"/>
      <c r="D387" s="35"/>
      <c r="E387" s="35"/>
      <c r="F387" s="35"/>
      <c r="G387" s="35"/>
      <c r="H387" s="35"/>
      <c r="I387" s="35"/>
      <c r="J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Y387" s="35"/>
      <c r="Z387" s="35"/>
    </row>
    <row r="388" spans="2:26" x14ac:dyDescent="0.15">
      <c r="B388" s="35"/>
      <c r="C388" s="35"/>
      <c r="D388" s="35"/>
      <c r="E388" s="35"/>
      <c r="F388" s="35"/>
      <c r="G388" s="35"/>
      <c r="H388" s="35"/>
      <c r="I388" s="35"/>
      <c r="J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Y388" s="35"/>
      <c r="Z388" s="35"/>
    </row>
    <row r="389" spans="2:26" x14ac:dyDescent="0.15">
      <c r="B389" s="35"/>
      <c r="C389" s="35"/>
      <c r="D389" s="35"/>
      <c r="E389" s="35"/>
      <c r="F389" s="35"/>
      <c r="G389" s="35"/>
      <c r="H389" s="35"/>
      <c r="I389" s="35"/>
      <c r="J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Y389" s="35"/>
      <c r="Z389" s="35"/>
    </row>
    <row r="390" spans="2:26" x14ac:dyDescent="0.15">
      <c r="B390" s="35"/>
      <c r="C390" s="35"/>
      <c r="D390" s="35"/>
      <c r="E390" s="35"/>
      <c r="F390" s="35"/>
      <c r="G390" s="35"/>
      <c r="H390" s="35"/>
      <c r="I390" s="35"/>
      <c r="J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Y390" s="35"/>
      <c r="Z390" s="35"/>
    </row>
    <row r="391" spans="2:26" x14ac:dyDescent="0.15">
      <c r="B391" s="35"/>
      <c r="C391" s="35"/>
      <c r="D391" s="35"/>
      <c r="E391" s="35"/>
      <c r="F391" s="35"/>
      <c r="G391" s="35"/>
      <c r="H391" s="35"/>
      <c r="I391" s="35"/>
      <c r="J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Y391" s="35"/>
      <c r="Z391" s="35"/>
    </row>
    <row r="392" spans="2:26" x14ac:dyDescent="0.15">
      <c r="B392" s="35"/>
      <c r="C392" s="35"/>
      <c r="D392" s="35"/>
      <c r="E392" s="35"/>
      <c r="F392" s="35"/>
      <c r="G392" s="35"/>
      <c r="H392" s="35"/>
      <c r="I392" s="35"/>
      <c r="J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Y392" s="35"/>
      <c r="Z392" s="35"/>
    </row>
    <row r="393" spans="2:26" x14ac:dyDescent="0.15">
      <c r="B393" s="35"/>
      <c r="C393" s="35"/>
      <c r="D393" s="35"/>
      <c r="E393" s="35"/>
      <c r="F393" s="35"/>
      <c r="G393" s="35"/>
      <c r="H393" s="35"/>
      <c r="I393" s="35"/>
      <c r="J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Y393" s="35"/>
      <c r="Z393" s="35"/>
    </row>
    <row r="394" spans="2:26" x14ac:dyDescent="0.15">
      <c r="B394" s="35"/>
      <c r="C394" s="35"/>
      <c r="D394" s="35"/>
      <c r="E394" s="35"/>
      <c r="F394" s="35"/>
      <c r="G394" s="35"/>
      <c r="H394" s="35"/>
      <c r="I394" s="35"/>
      <c r="J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Y394" s="35"/>
      <c r="Z394" s="35"/>
    </row>
    <row r="395" spans="2:26" x14ac:dyDescent="0.15">
      <c r="B395" s="35"/>
      <c r="C395" s="35"/>
      <c r="D395" s="35"/>
      <c r="E395" s="35"/>
      <c r="F395" s="35"/>
      <c r="G395" s="35"/>
      <c r="H395" s="35"/>
      <c r="I395" s="35"/>
      <c r="J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Y395" s="35"/>
      <c r="Z395" s="35"/>
    </row>
    <row r="396" spans="2:26" x14ac:dyDescent="0.15">
      <c r="B396" s="35"/>
      <c r="C396" s="35"/>
      <c r="D396" s="35"/>
      <c r="E396" s="35"/>
      <c r="F396" s="35"/>
      <c r="G396" s="35"/>
      <c r="H396" s="35"/>
      <c r="I396" s="35"/>
      <c r="J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Y396" s="35"/>
      <c r="Z396" s="35"/>
    </row>
    <row r="397" spans="2:26" x14ac:dyDescent="0.15">
      <c r="B397" s="35"/>
      <c r="C397" s="35"/>
      <c r="D397" s="35"/>
      <c r="E397" s="35"/>
      <c r="F397" s="35"/>
      <c r="G397" s="35"/>
      <c r="H397" s="35"/>
      <c r="I397" s="35"/>
      <c r="J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Y397" s="35"/>
      <c r="Z397" s="35"/>
    </row>
  </sheetData>
  <mergeCells count="40">
    <mergeCell ref="M79:N79"/>
    <mergeCell ref="N42:N46"/>
    <mergeCell ref="M47:M78"/>
    <mergeCell ref="O81:V81"/>
    <mergeCell ref="O1:V1"/>
    <mergeCell ref="N2:N6"/>
    <mergeCell ref="M7:M38"/>
    <mergeCell ref="M39:N39"/>
    <mergeCell ref="O41:V41"/>
    <mergeCell ref="B42:B46"/>
    <mergeCell ref="A47:A78"/>
    <mergeCell ref="A79:B79"/>
    <mergeCell ref="C81:J81"/>
    <mergeCell ref="B82:B86"/>
    <mergeCell ref="C1:J1"/>
    <mergeCell ref="B2:B6"/>
    <mergeCell ref="A7:A38"/>
    <mergeCell ref="A39:B39"/>
    <mergeCell ref="C41:J41"/>
    <mergeCell ref="N82:N86"/>
    <mergeCell ref="A87:A118"/>
    <mergeCell ref="M87:M118"/>
    <mergeCell ref="A119:B119"/>
    <mergeCell ref="M119:N119"/>
    <mergeCell ref="O161:V161"/>
    <mergeCell ref="B162:B166"/>
    <mergeCell ref="N162:N166"/>
    <mergeCell ref="C121:J121"/>
    <mergeCell ref="O121:V121"/>
    <mergeCell ref="B122:B126"/>
    <mergeCell ref="N122:N126"/>
    <mergeCell ref="A159:B159"/>
    <mergeCell ref="A127:A158"/>
    <mergeCell ref="M127:M158"/>
    <mergeCell ref="A167:A198"/>
    <mergeCell ref="M167:M198"/>
    <mergeCell ref="A199:B199"/>
    <mergeCell ref="M199:N199"/>
    <mergeCell ref="M159:N159"/>
    <mergeCell ref="C161:J161"/>
  </mergeCells>
  <phoneticPr fontId="2" type="noConversion"/>
  <conditionalFormatting sqref="R93:R104">
    <cfRule type="cellIs" dxfId="326" priority="1" stopIfTrue="1" operator="equal">
      <formula>"blank"</formula>
    </cfRule>
    <cfRule type="cellIs" dxfId="325" priority="2" stopIfTrue="1" operator="equal">
      <formula>"blank"</formula>
    </cfRule>
  </conditionalFormatting>
  <conditionalFormatting sqref="J171:J182">
    <cfRule type="cellIs" dxfId="324" priority="12" stopIfTrue="1" operator="equal">
      <formula>"blank"</formula>
    </cfRule>
  </conditionalFormatting>
  <conditionalFormatting sqref="J185:J186">
    <cfRule type="cellIs" dxfId="323" priority="8" stopIfTrue="1" operator="equal">
      <formula>"blank"</formula>
    </cfRule>
  </conditionalFormatting>
  <conditionalFormatting sqref="I68:I72 E9:E22 U158 U129:U137">
    <cfRule type="cellIs" dxfId="322" priority="251" stopIfTrue="1" operator="equal">
      <formula>"blank"</formula>
    </cfRule>
  </conditionalFormatting>
  <conditionalFormatting sqref="G9:G10">
    <cfRule type="cellIs" dxfId="321" priority="249" stopIfTrue="1" operator="equal">
      <formula>"blank"</formula>
    </cfRule>
  </conditionalFormatting>
  <conditionalFormatting sqref="E7:E8">
    <cfRule type="cellIs" dxfId="320" priority="252" stopIfTrue="1" operator="equal">
      <formula>"blank"</formula>
    </cfRule>
  </conditionalFormatting>
  <conditionalFormatting sqref="G7:G8">
    <cfRule type="cellIs" dxfId="319" priority="247" stopIfTrue="1" operator="equal">
      <formula>"blank"</formula>
    </cfRule>
    <cfRule type="cellIs" dxfId="318" priority="250" stopIfTrue="1" operator="equal">
      <formula>"blank"</formula>
    </cfRule>
  </conditionalFormatting>
  <conditionalFormatting sqref="G11:G22">
    <cfRule type="cellIs" dxfId="317" priority="248" stopIfTrue="1" operator="equal">
      <formula>"blank"</formula>
    </cfRule>
  </conditionalFormatting>
  <conditionalFormatting sqref="G9:G22">
    <cfRule type="cellIs" dxfId="316" priority="246" stopIfTrue="1" operator="equal">
      <formula>"blank"</formula>
    </cfRule>
  </conditionalFormatting>
  <conditionalFormatting sqref="U63:U64">
    <cfRule type="cellIs" dxfId="315" priority="204" stopIfTrue="1" operator="equal">
      <formula>"blank"</formula>
    </cfRule>
    <cfRule type="cellIs" dxfId="314" priority="207" stopIfTrue="1" operator="equal">
      <formula>"blank"</formula>
    </cfRule>
  </conditionalFormatting>
  <conditionalFormatting sqref="U67:U78">
    <cfRule type="cellIs" dxfId="313" priority="205" stopIfTrue="1" operator="equal">
      <formula>"blank"</formula>
    </cfRule>
  </conditionalFormatting>
  <conditionalFormatting sqref="U65:U78">
    <cfRule type="cellIs" dxfId="312" priority="203" stopIfTrue="1" operator="equal">
      <formula>"blank"</formula>
    </cfRule>
  </conditionalFormatting>
  <conditionalFormatting sqref="U27:U38">
    <cfRule type="cellIs" dxfId="311" priority="215" stopIfTrue="1" operator="equal">
      <formula>"blank"</formula>
    </cfRule>
  </conditionalFormatting>
  <conditionalFormatting sqref="U25:U26">
    <cfRule type="cellIs" dxfId="310" priority="216" stopIfTrue="1" operator="equal">
      <formula>"blank"</formula>
    </cfRule>
  </conditionalFormatting>
  <conditionalFormatting sqref="U23:U24">
    <cfRule type="cellIs" dxfId="309" priority="214" stopIfTrue="1" operator="equal">
      <formula>"blank"</formula>
    </cfRule>
    <cfRule type="cellIs" dxfId="308" priority="217" stopIfTrue="1" operator="equal">
      <formula>"blank"</formula>
    </cfRule>
  </conditionalFormatting>
  <conditionalFormatting sqref="U47:U48">
    <cfRule type="cellIs" dxfId="307" priority="209" stopIfTrue="1" operator="equal">
      <formula>"blank"</formula>
    </cfRule>
    <cfRule type="cellIs" dxfId="306" priority="212" stopIfTrue="1" operator="equal">
      <formula>"blank"</formula>
    </cfRule>
  </conditionalFormatting>
  <conditionalFormatting sqref="U25:U38">
    <cfRule type="cellIs" dxfId="305" priority="213" stopIfTrue="1" operator="equal">
      <formula>"blank"</formula>
    </cfRule>
  </conditionalFormatting>
  <conditionalFormatting sqref="U51:U62">
    <cfRule type="cellIs" dxfId="304" priority="210" stopIfTrue="1" operator="equal">
      <formula>"blank"</formula>
    </cfRule>
  </conditionalFormatting>
  <conditionalFormatting sqref="U49:U50">
    <cfRule type="cellIs" dxfId="303" priority="211" stopIfTrue="1" operator="equal">
      <formula>"blank"</formula>
    </cfRule>
  </conditionalFormatting>
  <conditionalFormatting sqref="U49:U62">
    <cfRule type="cellIs" dxfId="302" priority="208" stopIfTrue="1" operator="equal">
      <formula>"blank"</formula>
    </cfRule>
  </conditionalFormatting>
  <conditionalFormatting sqref="U65:U66">
    <cfRule type="cellIs" dxfId="301" priority="206" stopIfTrue="1" operator="equal">
      <formula>"blank"</formula>
    </cfRule>
  </conditionalFormatting>
  <conditionalFormatting sqref="U7:U8">
    <cfRule type="cellIs" dxfId="300" priority="219" stopIfTrue="1" operator="equal">
      <formula>"blank"</formula>
    </cfRule>
    <cfRule type="cellIs" dxfId="299" priority="222" stopIfTrue="1" operator="equal">
      <formula>"blank"</formula>
    </cfRule>
  </conditionalFormatting>
  <conditionalFormatting sqref="U11:U22">
    <cfRule type="cellIs" dxfId="298" priority="220" stopIfTrue="1" operator="equal">
      <formula>"blank"</formula>
    </cfRule>
  </conditionalFormatting>
  <conditionalFormatting sqref="U9:U10">
    <cfRule type="cellIs" dxfId="297" priority="221" stopIfTrue="1" operator="equal">
      <formula>"blank"</formula>
    </cfRule>
  </conditionalFormatting>
  <conditionalFormatting sqref="U9:U22">
    <cfRule type="cellIs" dxfId="296" priority="218" stopIfTrue="1" operator="equal">
      <formula>"blank"</formula>
    </cfRule>
  </conditionalFormatting>
  <conditionalFormatting sqref="I105:I118">
    <cfRule type="cellIs" dxfId="295" priority="168" stopIfTrue="1" operator="equal">
      <formula>"blank"</formula>
    </cfRule>
  </conditionalFormatting>
  <conditionalFormatting sqref="J65:J74">
    <cfRule type="cellIs" dxfId="294" priority="223" stopIfTrue="1" operator="equal">
      <formula>"blank"</formula>
    </cfRule>
  </conditionalFormatting>
  <conditionalFormatting sqref="J64">
    <cfRule type="cellIs" dxfId="293" priority="224" stopIfTrue="1" operator="equal">
      <formula>"blank"</formula>
    </cfRule>
    <cfRule type="cellIs" dxfId="292" priority="227" stopIfTrue="1" operator="equal">
      <formula>"blank"</formula>
    </cfRule>
  </conditionalFormatting>
  <conditionalFormatting sqref="I89:I90">
    <cfRule type="cellIs" dxfId="291" priority="176" stopIfTrue="1" operator="equal">
      <formula>"blank"</formula>
    </cfRule>
  </conditionalFormatting>
  <conditionalFormatting sqref="I89:I102">
    <cfRule type="cellIs" dxfId="290" priority="173" stopIfTrue="1" operator="equal">
      <formula>"blank"</formula>
    </cfRule>
  </conditionalFormatting>
  <conditionalFormatting sqref="I105:I106">
    <cfRule type="cellIs" dxfId="289" priority="171" stopIfTrue="1" operator="equal">
      <formula>"blank"</formula>
    </cfRule>
  </conditionalFormatting>
  <conditionalFormatting sqref="G25:G26">
    <cfRule type="cellIs" dxfId="288" priority="244" stopIfTrue="1" operator="equal">
      <formula>"blank"</formula>
    </cfRule>
  </conditionalFormatting>
  <conditionalFormatting sqref="G23:G24">
    <cfRule type="cellIs" dxfId="287" priority="242" stopIfTrue="1" operator="equal">
      <formula>"blank"</formula>
    </cfRule>
    <cfRule type="cellIs" dxfId="286" priority="245" stopIfTrue="1" operator="equal">
      <formula>"blank"</formula>
    </cfRule>
  </conditionalFormatting>
  <conditionalFormatting sqref="G27:G38">
    <cfRule type="cellIs" dxfId="285" priority="243" stopIfTrue="1" operator="equal">
      <formula>"blank"</formula>
    </cfRule>
  </conditionalFormatting>
  <conditionalFormatting sqref="G25:G38">
    <cfRule type="cellIs" dxfId="284" priority="241" stopIfTrue="1" operator="equal">
      <formula>"blank"</formula>
    </cfRule>
  </conditionalFormatting>
  <conditionalFormatting sqref="I49:I50">
    <cfRule type="cellIs" dxfId="283" priority="239" stopIfTrue="1" operator="equal">
      <formula>"blank"</formula>
    </cfRule>
  </conditionalFormatting>
  <conditionalFormatting sqref="I47:I48">
    <cfRule type="cellIs" dxfId="282" priority="237" stopIfTrue="1" operator="equal">
      <formula>"blank"</formula>
    </cfRule>
    <cfRule type="cellIs" dxfId="281" priority="240" stopIfTrue="1" operator="equal">
      <formula>"blank"</formula>
    </cfRule>
  </conditionalFormatting>
  <conditionalFormatting sqref="I51:I58">
    <cfRule type="cellIs" dxfId="280" priority="238" stopIfTrue="1" operator="equal">
      <formula>"blank"</formula>
    </cfRule>
  </conditionalFormatting>
  <conditionalFormatting sqref="I49:I58">
    <cfRule type="cellIs" dxfId="279" priority="236" stopIfTrue="1" operator="equal">
      <formula>"blank"</formula>
    </cfRule>
  </conditionalFormatting>
  <conditionalFormatting sqref="I65:I66">
    <cfRule type="cellIs" dxfId="278" priority="234" stopIfTrue="1" operator="equal">
      <formula>"blank"</formula>
    </cfRule>
  </conditionalFormatting>
  <conditionalFormatting sqref="I64">
    <cfRule type="cellIs" dxfId="277" priority="232" stopIfTrue="1" operator="equal">
      <formula>"blank"</formula>
    </cfRule>
    <cfRule type="cellIs" dxfId="276" priority="235" stopIfTrue="1" operator="equal">
      <formula>"blank"</formula>
    </cfRule>
  </conditionalFormatting>
  <conditionalFormatting sqref="I67">
    <cfRule type="cellIs" dxfId="275" priority="233" stopIfTrue="1" operator="equal">
      <formula>"blank"</formula>
    </cfRule>
  </conditionalFormatting>
  <conditionalFormatting sqref="I65:I67">
    <cfRule type="cellIs" dxfId="274" priority="231" stopIfTrue="1" operator="equal">
      <formula>"blank"</formula>
    </cfRule>
  </conditionalFormatting>
  <conditionalFormatting sqref="J50">
    <cfRule type="cellIs" dxfId="273" priority="230" stopIfTrue="1" operator="equal">
      <formula>"blank"</formula>
    </cfRule>
  </conditionalFormatting>
  <conditionalFormatting sqref="J50:J58">
    <cfRule type="cellIs" dxfId="272" priority="228" stopIfTrue="1" operator="equal">
      <formula>"blank"</formula>
    </cfRule>
  </conditionalFormatting>
  <conditionalFormatting sqref="J51:J58">
    <cfRule type="cellIs" dxfId="271" priority="229" stopIfTrue="1" operator="equal">
      <formula>"blank"</formula>
    </cfRule>
  </conditionalFormatting>
  <conditionalFormatting sqref="J67:J74">
    <cfRule type="cellIs" dxfId="270" priority="225" stopIfTrue="1" operator="equal">
      <formula>"blank"</formula>
    </cfRule>
  </conditionalFormatting>
  <conditionalFormatting sqref="J65:J66">
    <cfRule type="cellIs" dxfId="269" priority="226" stopIfTrue="1" operator="equal">
      <formula>"blank"</formula>
    </cfRule>
  </conditionalFormatting>
  <conditionalFormatting sqref="R129:R130">
    <cfRule type="cellIs" dxfId="268" priority="68" stopIfTrue="1" operator="equal">
      <formula>"blank"</formula>
    </cfRule>
  </conditionalFormatting>
  <conditionalFormatting sqref="R145:R146">
    <cfRule type="cellIs" dxfId="267" priority="63" stopIfTrue="1" operator="equal">
      <formula>"blank"</formula>
    </cfRule>
  </conditionalFormatting>
  <conditionalFormatting sqref="R131:R142">
    <cfRule type="cellIs" dxfId="266" priority="67" stopIfTrue="1" operator="equal">
      <formula>"blank"</formula>
    </cfRule>
  </conditionalFormatting>
  <conditionalFormatting sqref="E129:F130">
    <cfRule type="cellIs" dxfId="265" priority="165" stopIfTrue="1" operator="equal">
      <formula>"blank"</formula>
    </cfRule>
  </conditionalFormatting>
  <conditionalFormatting sqref="Q97:Q102">
    <cfRule type="cellIs" dxfId="264" priority="89" stopIfTrue="1" operator="equal">
      <formula>"blank"</formula>
    </cfRule>
  </conditionalFormatting>
  <conditionalFormatting sqref="I73:I78">
    <cfRule type="cellIs" dxfId="263" priority="184" stopIfTrue="1" operator="equal">
      <formula>"blank"</formula>
    </cfRule>
    <cfRule type="cellIs" dxfId="262" priority="185" stopIfTrue="1" operator="equal">
      <formula>"blank"</formula>
    </cfRule>
  </conditionalFormatting>
  <conditionalFormatting sqref="T11:T22">
    <cfRule type="cellIs" dxfId="261" priority="143" stopIfTrue="1" operator="equal">
      <formula>"blank"</formula>
    </cfRule>
  </conditionalFormatting>
  <conditionalFormatting sqref="U129:U130">
    <cfRule type="cellIs" dxfId="260" priority="201" stopIfTrue="1" operator="equal">
      <formula>"blank"</formula>
    </cfRule>
  </conditionalFormatting>
  <conditionalFormatting sqref="U127:U128">
    <cfRule type="cellIs" dxfId="259" priority="200" stopIfTrue="1" operator="equal">
      <formula>"blank"</formula>
    </cfRule>
    <cfRule type="cellIs" dxfId="258" priority="202" stopIfTrue="1" operator="equal">
      <formula>"blank"</formula>
    </cfRule>
  </conditionalFormatting>
  <conditionalFormatting sqref="U169:U170">
    <cfRule type="cellIs" dxfId="257" priority="198" stopIfTrue="1" operator="equal">
      <formula>"blank"</formula>
    </cfRule>
  </conditionalFormatting>
  <conditionalFormatting sqref="U167:U168">
    <cfRule type="cellIs" dxfId="256" priority="196" stopIfTrue="1" operator="equal">
      <formula>"blank"</formula>
    </cfRule>
    <cfRule type="cellIs" dxfId="255" priority="199" stopIfTrue="1" operator="equal">
      <formula>"blank"</formula>
    </cfRule>
  </conditionalFormatting>
  <conditionalFormatting sqref="U171:U182">
    <cfRule type="cellIs" dxfId="254" priority="197" stopIfTrue="1" operator="equal">
      <formula>"blank"</formula>
    </cfRule>
  </conditionalFormatting>
  <conditionalFormatting sqref="U169:U182">
    <cfRule type="cellIs" dxfId="253" priority="195" stopIfTrue="1" operator="equal">
      <formula>"blank"</formula>
    </cfRule>
  </conditionalFormatting>
  <conditionalFormatting sqref="U185:U186">
    <cfRule type="cellIs" dxfId="252" priority="193" stopIfTrue="1" operator="equal">
      <formula>"blank"</formula>
    </cfRule>
  </conditionalFormatting>
  <conditionalFormatting sqref="U183:U184">
    <cfRule type="cellIs" dxfId="251" priority="191" stopIfTrue="1" operator="equal">
      <formula>"blank"</formula>
    </cfRule>
    <cfRule type="cellIs" dxfId="250" priority="194" stopIfTrue="1" operator="equal">
      <formula>"blank"</formula>
    </cfRule>
  </conditionalFormatting>
  <conditionalFormatting sqref="U187:U198">
    <cfRule type="cellIs" dxfId="249" priority="192" stopIfTrue="1" operator="equal">
      <formula>"blank"</formula>
    </cfRule>
  </conditionalFormatting>
  <conditionalFormatting sqref="U185:U198">
    <cfRule type="cellIs" dxfId="248" priority="190" stopIfTrue="1" operator="equal">
      <formula>"blank"</formula>
    </cfRule>
  </conditionalFormatting>
  <conditionalFormatting sqref="E47:E48">
    <cfRule type="cellIs" dxfId="247" priority="189" stopIfTrue="1" operator="equal">
      <formula>"blank"</formula>
    </cfRule>
  </conditionalFormatting>
  <conditionalFormatting sqref="E49:E62">
    <cfRule type="cellIs" dxfId="246" priority="188" stopIfTrue="1" operator="equal">
      <formula>"blank"</formula>
    </cfRule>
  </conditionalFormatting>
  <conditionalFormatting sqref="Q11:Q16">
    <cfRule type="cellIs" dxfId="245" priority="158" stopIfTrue="1" operator="equal">
      <formula>"blank"</formula>
    </cfRule>
  </conditionalFormatting>
  <conditionalFormatting sqref="R11:R22">
    <cfRule type="cellIs" dxfId="244" priority="153" stopIfTrue="1" operator="equal">
      <formula>"blank"</formula>
    </cfRule>
  </conditionalFormatting>
  <conditionalFormatting sqref="J47:J49">
    <cfRule type="cellIs" dxfId="243" priority="186" stopIfTrue="1" operator="equal">
      <formula>"blank"</formula>
    </cfRule>
    <cfRule type="cellIs" dxfId="242" priority="187" stopIfTrue="1" operator="equal">
      <formula>"blank"</formula>
    </cfRule>
  </conditionalFormatting>
  <conditionalFormatting sqref="Q169:Q170">
    <cfRule type="cellIs" dxfId="241" priority="48" stopIfTrue="1" operator="equal">
      <formula>"blank"</formula>
    </cfRule>
  </conditionalFormatting>
  <conditionalFormatting sqref="J75:J78">
    <cfRule type="cellIs" dxfId="240" priority="182" stopIfTrue="1" operator="equal">
      <formula>"blank"</formula>
    </cfRule>
    <cfRule type="cellIs" dxfId="239" priority="183" stopIfTrue="1" operator="equal">
      <formula>"blank"</formula>
    </cfRule>
  </conditionalFormatting>
  <conditionalFormatting sqref="I59:I63">
    <cfRule type="cellIs" dxfId="238" priority="180" stopIfTrue="1" operator="equal">
      <formula>"blank"</formula>
    </cfRule>
    <cfRule type="cellIs" dxfId="237" priority="181" stopIfTrue="1" operator="equal">
      <formula>"blank"</formula>
    </cfRule>
  </conditionalFormatting>
  <conditionalFormatting sqref="J59:J63">
    <cfRule type="cellIs" dxfId="236" priority="178" stopIfTrue="1" operator="equal">
      <formula>"blank"</formula>
    </cfRule>
    <cfRule type="cellIs" dxfId="235" priority="179" stopIfTrue="1" operator="equal">
      <formula>"blank"</formula>
    </cfRule>
  </conditionalFormatting>
  <conditionalFormatting sqref="I103:I104">
    <cfRule type="cellIs" dxfId="234" priority="169" stopIfTrue="1" operator="equal">
      <formula>"blank"</formula>
    </cfRule>
    <cfRule type="cellIs" dxfId="233" priority="172" stopIfTrue="1" operator="equal">
      <formula>"blank"</formula>
    </cfRule>
  </conditionalFormatting>
  <conditionalFormatting sqref="I107:I118">
    <cfRule type="cellIs" dxfId="232" priority="170" stopIfTrue="1" operator="equal">
      <formula>"blank"</formula>
    </cfRule>
  </conditionalFormatting>
  <conditionalFormatting sqref="I87:I88">
    <cfRule type="cellIs" dxfId="231" priority="174" stopIfTrue="1" operator="equal">
      <formula>"blank"</formula>
    </cfRule>
    <cfRule type="cellIs" dxfId="230" priority="177" stopIfTrue="1" operator="equal">
      <formula>"blank"</formula>
    </cfRule>
  </conditionalFormatting>
  <conditionalFormatting sqref="I91:I102">
    <cfRule type="cellIs" dxfId="229" priority="175" stopIfTrue="1" operator="equal">
      <formula>"blank"</formula>
    </cfRule>
  </conditionalFormatting>
  <conditionalFormatting sqref="E138:F142 E137">
    <cfRule type="cellIs" dxfId="228" priority="167" stopIfTrue="1" operator="equal">
      <formula>"blank"</formula>
    </cfRule>
  </conditionalFormatting>
  <conditionalFormatting sqref="E131:F136 F137">
    <cfRule type="cellIs" dxfId="227" priority="164" stopIfTrue="1" operator="equal">
      <formula>"blank"</formula>
    </cfRule>
  </conditionalFormatting>
  <conditionalFormatting sqref="E127:F128">
    <cfRule type="cellIs" dxfId="226" priority="163" stopIfTrue="1" operator="equal">
      <formula>"blank"</formula>
    </cfRule>
    <cfRule type="cellIs" dxfId="225" priority="166" stopIfTrue="1" operator="equal">
      <formula>"blank"</formula>
    </cfRule>
  </conditionalFormatting>
  <conditionalFormatting sqref="E129:F136 F137">
    <cfRule type="cellIs" dxfId="224" priority="162" stopIfTrue="1" operator="equal">
      <formula>"blank"</formula>
    </cfRule>
  </conditionalFormatting>
  <conditionalFormatting sqref="R25:R26">
    <cfRule type="cellIs" dxfId="223" priority="149" stopIfTrue="1" operator="equal">
      <formula>"blank"</formula>
    </cfRule>
  </conditionalFormatting>
  <conditionalFormatting sqref="T9:T10">
    <cfRule type="cellIs" dxfId="222" priority="144" stopIfTrue="1" operator="equal">
      <formula>"blank"</formula>
    </cfRule>
  </conditionalFormatting>
  <conditionalFormatting sqref="T25:T26">
    <cfRule type="cellIs" dxfId="221" priority="139" stopIfTrue="1" operator="equal">
      <formula>"blank"</formula>
    </cfRule>
  </conditionalFormatting>
  <conditionalFormatting sqref="T49:T50">
    <cfRule type="cellIs" dxfId="220" priority="134" stopIfTrue="1" operator="equal">
      <formula>"blank"</formula>
    </cfRule>
  </conditionalFormatting>
  <conditionalFormatting sqref="Q17:Q22">
    <cfRule type="cellIs" dxfId="219" priority="161" stopIfTrue="1" operator="equal">
      <formula>"blank"</formula>
    </cfRule>
  </conditionalFormatting>
  <conditionalFormatting sqref="Q9:Q10">
    <cfRule type="cellIs" dxfId="218" priority="159" stopIfTrue="1" operator="equal">
      <formula>"blank"</formula>
    </cfRule>
  </conditionalFormatting>
  <conditionalFormatting sqref="Q7:Q8">
    <cfRule type="cellIs" dxfId="217" priority="157" stopIfTrue="1" operator="equal">
      <formula>"blank"</formula>
    </cfRule>
    <cfRule type="cellIs" dxfId="216" priority="160" stopIfTrue="1" operator="equal">
      <formula>"blank"</formula>
    </cfRule>
  </conditionalFormatting>
  <conditionalFormatting sqref="Q9:Q16">
    <cfRule type="cellIs" dxfId="215" priority="156" stopIfTrue="1" operator="equal">
      <formula>"blank"</formula>
    </cfRule>
  </conditionalFormatting>
  <conditionalFormatting sqref="R25:R38">
    <cfRule type="cellIs" dxfId="214" priority="146" stopIfTrue="1" operator="equal">
      <formula>"blank"</formula>
    </cfRule>
  </conditionalFormatting>
  <conditionalFormatting sqref="R23:R24">
    <cfRule type="cellIs" dxfId="213" priority="147" stopIfTrue="1" operator="equal">
      <formula>"blank"</formula>
    </cfRule>
    <cfRule type="cellIs" dxfId="212" priority="150" stopIfTrue="1" operator="equal">
      <formula>"blank"</formula>
    </cfRule>
  </conditionalFormatting>
  <conditionalFormatting sqref="R27:R38">
    <cfRule type="cellIs" dxfId="211" priority="148" stopIfTrue="1" operator="equal">
      <formula>"blank"</formula>
    </cfRule>
  </conditionalFormatting>
  <conditionalFormatting sqref="R9:R10">
    <cfRule type="cellIs" dxfId="210" priority="154" stopIfTrue="1" operator="equal">
      <formula>"blank"</formula>
    </cfRule>
  </conditionalFormatting>
  <conditionalFormatting sqref="R7:R8">
    <cfRule type="cellIs" dxfId="209" priority="152" stopIfTrue="1" operator="equal">
      <formula>"blank"</formula>
    </cfRule>
    <cfRule type="cellIs" dxfId="208" priority="155" stopIfTrue="1" operator="equal">
      <formula>"blank"</formula>
    </cfRule>
  </conditionalFormatting>
  <conditionalFormatting sqref="R9:R22">
    <cfRule type="cellIs" dxfId="207" priority="151" stopIfTrue="1" operator="equal">
      <formula>"blank"</formula>
    </cfRule>
  </conditionalFormatting>
  <conditionalFormatting sqref="T7:T8">
    <cfRule type="cellIs" dxfId="206" priority="142" stopIfTrue="1" operator="equal">
      <formula>"blank"</formula>
    </cfRule>
    <cfRule type="cellIs" dxfId="205" priority="145" stopIfTrue="1" operator="equal">
      <formula>"blank"</formula>
    </cfRule>
  </conditionalFormatting>
  <conditionalFormatting sqref="T9:T22">
    <cfRule type="cellIs" dxfId="204" priority="141" stopIfTrue="1" operator="equal">
      <formula>"blank"</formula>
    </cfRule>
  </conditionalFormatting>
  <conditionalFormatting sqref="T23:T24">
    <cfRule type="cellIs" dxfId="203" priority="137" stopIfTrue="1" operator="equal">
      <formula>"blank"</formula>
    </cfRule>
    <cfRule type="cellIs" dxfId="202" priority="140" stopIfTrue="1" operator="equal">
      <formula>"blank"</formula>
    </cfRule>
  </conditionalFormatting>
  <conditionalFormatting sqref="T27:T38">
    <cfRule type="cellIs" dxfId="201" priority="138" stopIfTrue="1" operator="equal">
      <formula>"blank"</formula>
    </cfRule>
  </conditionalFormatting>
  <conditionalFormatting sqref="T25:T38">
    <cfRule type="cellIs" dxfId="200" priority="136" stopIfTrue="1" operator="equal">
      <formula>"blank"</formula>
    </cfRule>
  </conditionalFormatting>
  <conditionalFormatting sqref="T47:T48">
    <cfRule type="cellIs" dxfId="199" priority="132" stopIfTrue="1" operator="equal">
      <formula>"blank"</formula>
    </cfRule>
    <cfRule type="cellIs" dxfId="198" priority="135" stopIfTrue="1" operator="equal">
      <formula>"blank"</formula>
    </cfRule>
  </conditionalFormatting>
  <conditionalFormatting sqref="T51:T62">
    <cfRule type="cellIs" dxfId="197" priority="133" stopIfTrue="1" operator="equal">
      <formula>"blank"</formula>
    </cfRule>
  </conditionalFormatting>
  <conditionalFormatting sqref="T49:T62">
    <cfRule type="cellIs" dxfId="196" priority="131" stopIfTrue="1" operator="equal">
      <formula>"blank"</formula>
    </cfRule>
  </conditionalFormatting>
  <conditionalFormatting sqref="T65:T66">
    <cfRule type="cellIs" dxfId="195" priority="129" stopIfTrue="1" operator="equal">
      <formula>"blank"</formula>
    </cfRule>
  </conditionalFormatting>
  <conditionalFormatting sqref="T63:T64">
    <cfRule type="cellIs" dxfId="194" priority="127" stopIfTrue="1" operator="equal">
      <formula>"blank"</formula>
    </cfRule>
    <cfRule type="cellIs" dxfId="193" priority="130" stopIfTrue="1" operator="equal">
      <formula>"blank"</formula>
    </cfRule>
  </conditionalFormatting>
  <conditionalFormatting sqref="T67:T78">
    <cfRule type="cellIs" dxfId="192" priority="128" stopIfTrue="1" operator="equal">
      <formula>"blank"</formula>
    </cfRule>
  </conditionalFormatting>
  <conditionalFormatting sqref="T65:T78">
    <cfRule type="cellIs" dxfId="191" priority="126" stopIfTrue="1" operator="equal">
      <formula>"blank"</formula>
    </cfRule>
  </conditionalFormatting>
  <conditionalFormatting sqref="U89:U90">
    <cfRule type="cellIs" dxfId="190" priority="124" stopIfTrue="1" operator="equal">
      <formula>"blank"</formula>
    </cfRule>
  </conditionalFormatting>
  <conditionalFormatting sqref="U87:U88">
    <cfRule type="cellIs" dxfId="189" priority="122" stopIfTrue="1" operator="equal">
      <formula>"blank"</formula>
    </cfRule>
    <cfRule type="cellIs" dxfId="188" priority="125" stopIfTrue="1" operator="equal">
      <formula>"blank"</formula>
    </cfRule>
  </conditionalFormatting>
  <conditionalFormatting sqref="U91:U102">
    <cfRule type="cellIs" dxfId="187" priority="123" stopIfTrue="1" operator="equal">
      <formula>"blank"</formula>
    </cfRule>
  </conditionalFormatting>
  <conditionalFormatting sqref="U89:U102">
    <cfRule type="cellIs" dxfId="186" priority="121" stopIfTrue="1" operator="equal">
      <formula>"blank"</formula>
    </cfRule>
  </conditionalFormatting>
  <conditionalFormatting sqref="U105:U106">
    <cfRule type="cellIs" dxfId="185" priority="119" stopIfTrue="1" operator="equal">
      <formula>"blank"</formula>
    </cfRule>
  </conditionalFormatting>
  <conditionalFormatting sqref="U103:U104">
    <cfRule type="cellIs" dxfId="184" priority="117" stopIfTrue="1" operator="equal">
      <formula>"blank"</formula>
    </cfRule>
    <cfRule type="cellIs" dxfId="183" priority="120" stopIfTrue="1" operator="equal">
      <formula>"blank"</formula>
    </cfRule>
  </conditionalFormatting>
  <conditionalFormatting sqref="U107:U118">
    <cfRule type="cellIs" dxfId="182" priority="118" stopIfTrue="1" operator="equal">
      <formula>"blank"</formula>
    </cfRule>
  </conditionalFormatting>
  <conditionalFormatting sqref="U105:U118">
    <cfRule type="cellIs" dxfId="181" priority="116" stopIfTrue="1" operator="equal">
      <formula>"blank"</formula>
    </cfRule>
  </conditionalFormatting>
  <conditionalFormatting sqref="V169:V170">
    <cfRule type="cellIs" dxfId="180" priority="114" stopIfTrue="1" operator="equal">
      <formula>"blank"</formula>
    </cfRule>
  </conditionalFormatting>
  <conditionalFormatting sqref="V167:V168">
    <cfRule type="cellIs" dxfId="179" priority="112" stopIfTrue="1" operator="equal">
      <formula>"blank"</formula>
    </cfRule>
    <cfRule type="cellIs" dxfId="178" priority="115" stopIfTrue="1" operator="equal">
      <formula>"blank"</formula>
    </cfRule>
  </conditionalFormatting>
  <conditionalFormatting sqref="V171:V182">
    <cfRule type="cellIs" dxfId="177" priority="113" stopIfTrue="1" operator="equal">
      <formula>"blank"</formula>
    </cfRule>
  </conditionalFormatting>
  <conditionalFormatting sqref="V169:V182">
    <cfRule type="cellIs" dxfId="176" priority="111" stopIfTrue="1" operator="equal">
      <formula>"blank"</formula>
    </cfRule>
  </conditionalFormatting>
  <conditionalFormatting sqref="V185:V186">
    <cfRule type="cellIs" dxfId="175" priority="109" stopIfTrue="1" operator="equal">
      <formula>"blank"</formula>
    </cfRule>
  </conditionalFormatting>
  <conditionalFormatting sqref="V183:V184">
    <cfRule type="cellIs" dxfId="174" priority="107" stopIfTrue="1" operator="equal">
      <formula>"blank"</formula>
    </cfRule>
    <cfRule type="cellIs" dxfId="173" priority="110" stopIfTrue="1" operator="equal">
      <formula>"blank"</formula>
    </cfRule>
  </conditionalFormatting>
  <conditionalFormatting sqref="V187:V198">
    <cfRule type="cellIs" dxfId="172" priority="108" stopIfTrue="1" operator="equal">
      <formula>"blank"</formula>
    </cfRule>
  </conditionalFormatting>
  <conditionalFormatting sqref="V185:V198">
    <cfRule type="cellIs" dxfId="171" priority="106" stopIfTrue="1" operator="equal">
      <formula>"blank"</formula>
    </cfRule>
  </conditionalFormatting>
  <conditionalFormatting sqref="Q57:Q62">
    <cfRule type="cellIs" dxfId="170" priority="105" stopIfTrue="1" operator="equal">
      <formula>"blank"</formula>
    </cfRule>
  </conditionalFormatting>
  <conditionalFormatting sqref="Q49:Q50">
    <cfRule type="cellIs" dxfId="169" priority="103" stopIfTrue="1" operator="equal">
      <formula>"blank"</formula>
    </cfRule>
  </conditionalFormatting>
  <conditionalFormatting sqref="Q47:Q48">
    <cfRule type="cellIs" dxfId="168" priority="101" stopIfTrue="1" operator="equal">
      <formula>"blank"</formula>
    </cfRule>
    <cfRule type="cellIs" dxfId="167" priority="104" stopIfTrue="1" operator="equal">
      <formula>"blank"</formula>
    </cfRule>
  </conditionalFormatting>
  <conditionalFormatting sqref="Q51:Q56">
    <cfRule type="cellIs" dxfId="166" priority="102" stopIfTrue="1" operator="equal">
      <formula>"blank"</formula>
    </cfRule>
  </conditionalFormatting>
  <conditionalFormatting sqref="Q49:Q56">
    <cfRule type="cellIs" dxfId="165" priority="100" stopIfTrue="1" operator="equal">
      <formula>"blank"</formula>
    </cfRule>
  </conditionalFormatting>
  <conditionalFormatting sqref="R49:R50">
    <cfRule type="cellIs" dxfId="164" priority="98" stopIfTrue="1" operator="equal">
      <formula>"blank"</formula>
    </cfRule>
  </conditionalFormatting>
  <conditionalFormatting sqref="R47:R48">
    <cfRule type="cellIs" dxfId="163" priority="96" stopIfTrue="1" operator="equal">
      <formula>"blank"</formula>
    </cfRule>
    <cfRule type="cellIs" dxfId="162" priority="99" stopIfTrue="1" operator="equal">
      <formula>"blank"</formula>
    </cfRule>
  </conditionalFormatting>
  <conditionalFormatting sqref="R51:R62">
    <cfRule type="cellIs" dxfId="161" priority="97" stopIfTrue="1" operator="equal">
      <formula>"blank"</formula>
    </cfRule>
  </conditionalFormatting>
  <conditionalFormatting sqref="R49:R62">
    <cfRule type="cellIs" dxfId="160" priority="95" stopIfTrue="1" operator="equal">
      <formula>"blank"</formula>
    </cfRule>
  </conditionalFormatting>
  <conditionalFormatting sqref="R65:R66">
    <cfRule type="cellIs" dxfId="159" priority="93" stopIfTrue="1" operator="equal">
      <formula>"blank"</formula>
    </cfRule>
  </conditionalFormatting>
  <conditionalFormatting sqref="R63:R64">
    <cfRule type="cellIs" dxfId="158" priority="91" stopIfTrue="1" operator="equal">
      <formula>"blank"</formula>
    </cfRule>
    <cfRule type="cellIs" dxfId="157" priority="94" stopIfTrue="1" operator="equal">
      <formula>"blank"</formula>
    </cfRule>
  </conditionalFormatting>
  <conditionalFormatting sqref="R67:R78">
    <cfRule type="cellIs" dxfId="156" priority="92" stopIfTrue="1" operator="equal">
      <formula>"blank"</formula>
    </cfRule>
  </conditionalFormatting>
  <conditionalFormatting sqref="R65:R78">
    <cfRule type="cellIs" dxfId="155" priority="90" stopIfTrue="1" operator="equal">
      <formula>"blank"</formula>
    </cfRule>
  </conditionalFormatting>
  <conditionalFormatting sqref="Q89:Q90">
    <cfRule type="cellIs" dxfId="154" priority="87" stopIfTrue="1" operator="equal">
      <formula>"blank"</formula>
    </cfRule>
  </conditionalFormatting>
  <conditionalFormatting sqref="Q87:Q88">
    <cfRule type="cellIs" dxfId="153" priority="85" stopIfTrue="1" operator="equal">
      <formula>"blank"</formula>
    </cfRule>
    <cfRule type="cellIs" dxfId="152" priority="88" stopIfTrue="1" operator="equal">
      <formula>"blank"</formula>
    </cfRule>
  </conditionalFormatting>
  <conditionalFormatting sqref="Q91:Q96">
    <cfRule type="cellIs" dxfId="151" priority="86" stopIfTrue="1" operator="equal">
      <formula>"blank"</formula>
    </cfRule>
  </conditionalFormatting>
  <conditionalFormatting sqref="Q89:Q96">
    <cfRule type="cellIs" dxfId="150" priority="84" stopIfTrue="1" operator="equal">
      <formula>"blank"</formula>
    </cfRule>
  </conditionalFormatting>
  <conditionalFormatting sqref="R89:R90">
    <cfRule type="cellIs" dxfId="149" priority="82" stopIfTrue="1" operator="equal">
      <formula>"blank"</formula>
    </cfRule>
  </conditionalFormatting>
  <conditionalFormatting sqref="R87:R88">
    <cfRule type="cellIs" dxfId="148" priority="80" stopIfTrue="1" operator="equal">
      <formula>"blank"</formula>
    </cfRule>
    <cfRule type="cellIs" dxfId="147" priority="83" stopIfTrue="1" operator="equal">
      <formula>"blank"</formula>
    </cfRule>
  </conditionalFormatting>
  <conditionalFormatting sqref="R91:R92">
    <cfRule type="cellIs" dxfId="146" priority="81" stopIfTrue="1" operator="equal">
      <formula>"blank"</formula>
    </cfRule>
  </conditionalFormatting>
  <conditionalFormatting sqref="R89:R92">
    <cfRule type="cellIs" dxfId="145" priority="79" stopIfTrue="1" operator="equal">
      <formula>"blank"</formula>
    </cfRule>
  </conditionalFormatting>
  <conditionalFormatting sqref="R105:R106">
    <cfRule type="cellIs" dxfId="144" priority="78" stopIfTrue="1" operator="equal">
      <formula>"blank"</formula>
    </cfRule>
  </conditionalFormatting>
  <conditionalFormatting sqref="R107:R118">
    <cfRule type="cellIs" dxfId="143" priority="77" stopIfTrue="1" operator="equal">
      <formula>"blank"</formula>
    </cfRule>
  </conditionalFormatting>
  <conditionalFormatting sqref="R105:R118">
    <cfRule type="cellIs" dxfId="142" priority="76" stopIfTrue="1" operator="equal">
      <formula>"blank"</formula>
    </cfRule>
  </conditionalFormatting>
  <conditionalFormatting sqref="Q137:Q142">
    <cfRule type="cellIs" dxfId="141" priority="75" stopIfTrue="1" operator="equal">
      <formula>"blank"</formula>
    </cfRule>
  </conditionalFormatting>
  <conditionalFormatting sqref="Q129:Q130">
    <cfRule type="cellIs" dxfId="140" priority="73" stopIfTrue="1" operator="equal">
      <formula>"blank"</formula>
    </cfRule>
  </conditionalFormatting>
  <conditionalFormatting sqref="Q127:Q128">
    <cfRule type="cellIs" dxfId="139" priority="71" stopIfTrue="1" operator="equal">
      <formula>"blank"</formula>
    </cfRule>
    <cfRule type="cellIs" dxfId="138" priority="74" stopIfTrue="1" operator="equal">
      <formula>"blank"</formula>
    </cfRule>
  </conditionalFormatting>
  <conditionalFormatting sqref="Q131:Q136">
    <cfRule type="cellIs" dxfId="137" priority="72" stopIfTrue="1" operator="equal">
      <formula>"blank"</formula>
    </cfRule>
  </conditionalFormatting>
  <conditionalFormatting sqref="Q129:Q136">
    <cfRule type="cellIs" dxfId="136" priority="70" stopIfTrue="1" operator="equal">
      <formula>"blank"</formula>
    </cfRule>
  </conditionalFormatting>
  <conditionalFormatting sqref="R127:R128">
    <cfRule type="cellIs" dxfId="135" priority="66" stopIfTrue="1" operator="equal">
      <formula>"blank"</formula>
    </cfRule>
    <cfRule type="cellIs" dxfId="134" priority="69" stopIfTrue="1" operator="equal">
      <formula>"blank"</formula>
    </cfRule>
  </conditionalFormatting>
  <conditionalFormatting sqref="R129:R142">
    <cfRule type="cellIs" dxfId="133" priority="65" stopIfTrue="1" operator="equal">
      <formula>"blank"</formula>
    </cfRule>
  </conditionalFormatting>
  <conditionalFormatting sqref="R143:R144">
    <cfRule type="cellIs" dxfId="132" priority="61" stopIfTrue="1" operator="equal">
      <formula>"blank"</formula>
    </cfRule>
    <cfRule type="cellIs" dxfId="131" priority="64" stopIfTrue="1" operator="equal">
      <formula>"blank"</formula>
    </cfRule>
  </conditionalFormatting>
  <conditionalFormatting sqref="R147:R158">
    <cfRule type="cellIs" dxfId="130" priority="62" stopIfTrue="1" operator="equal">
      <formula>"blank"</formula>
    </cfRule>
  </conditionalFormatting>
  <conditionalFormatting sqref="R145:R158">
    <cfRule type="cellIs" dxfId="129" priority="60" stopIfTrue="1" operator="equal">
      <formula>"blank"</formula>
    </cfRule>
  </conditionalFormatting>
  <conditionalFormatting sqref="R187:R198">
    <cfRule type="cellIs" dxfId="128" priority="52" stopIfTrue="1" operator="equal">
      <formula>"blank"</formula>
    </cfRule>
  </conditionalFormatting>
  <conditionalFormatting sqref="R169:R170">
    <cfRule type="cellIs" dxfId="127" priority="58" stopIfTrue="1" operator="equal">
      <formula>"blank"</formula>
    </cfRule>
  </conditionalFormatting>
  <conditionalFormatting sqref="R167:R168">
    <cfRule type="cellIs" dxfId="126" priority="56" stopIfTrue="1" operator="equal">
      <formula>"blank"</formula>
    </cfRule>
    <cfRule type="cellIs" dxfId="125" priority="59" stopIfTrue="1" operator="equal">
      <formula>"blank"</formula>
    </cfRule>
  </conditionalFormatting>
  <conditionalFormatting sqref="R171:R182">
    <cfRule type="cellIs" dxfId="124" priority="57" stopIfTrue="1" operator="equal">
      <formula>"blank"</formula>
    </cfRule>
  </conditionalFormatting>
  <conditionalFormatting sqref="R169:R182">
    <cfRule type="cellIs" dxfId="123" priority="55" stopIfTrue="1" operator="equal">
      <formula>"blank"</formula>
    </cfRule>
  </conditionalFormatting>
  <conditionalFormatting sqref="R185:R186">
    <cfRule type="cellIs" dxfId="122" priority="53" stopIfTrue="1" operator="equal">
      <formula>"blank"</formula>
    </cfRule>
  </conditionalFormatting>
  <conditionalFormatting sqref="R183:R184">
    <cfRule type="cellIs" dxfId="121" priority="51" stopIfTrue="1" operator="equal">
      <formula>"blank"</formula>
    </cfRule>
    <cfRule type="cellIs" dxfId="120" priority="54" stopIfTrue="1" operator="equal">
      <formula>"blank"</formula>
    </cfRule>
  </conditionalFormatting>
  <conditionalFormatting sqref="R185:R198">
    <cfRule type="cellIs" dxfId="119" priority="50" stopIfTrue="1" operator="equal">
      <formula>"blank"</formula>
    </cfRule>
  </conditionalFormatting>
  <conditionalFormatting sqref="Q167:Q168">
    <cfRule type="cellIs" dxfId="118" priority="46" stopIfTrue="1" operator="equal">
      <formula>"blank"</formula>
    </cfRule>
    <cfRule type="cellIs" dxfId="117" priority="49" stopIfTrue="1" operator="equal">
      <formula>"blank"</formula>
    </cfRule>
  </conditionalFormatting>
  <conditionalFormatting sqref="Q171:Q181">
    <cfRule type="cellIs" dxfId="116" priority="47" stopIfTrue="1" operator="equal">
      <formula>"blank"</formula>
    </cfRule>
  </conditionalFormatting>
  <conditionalFormatting sqref="Q169:Q181">
    <cfRule type="cellIs" dxfId="115" priority="45" stopIfTrue="1" operator="equal">
      <formula>"blank"</formula>
    </cfRule>
  </conditionalFormatting>
  <conditionalFormatting sqref="Q182">
    <cfRule type="cellIs" dxfId="114" priority="43" stopIfTrue="1" operator="equal">
      <formula>"blank"</formula>
    </cfRule>
    <cfRule type="cellIs" dxfId="113" priority="44" stopIfTrue="1" operator="equal">
      <formula>"blank"</formula>
    </cfRule>
  </conditionalFormatting>
  <conditionalFormatting sqref="E89:E102">
    <cfRule type="cellIs" dxfId="112" priority="41" stopIfTrue="1" operator="equal">
      <formula>"blank"</formula>
    </cfRule>
  </conditionalFormatting>
  <conditionalFormatting sqref="E87:E88">
    <cfRule type="cellIs" dxfId="111" priority="42" stopIfTrue="1" operator="equal">
      <formula>"blank"</formula>
    </cfRule>
  </conditionalFormatting>
  <conditionalFormatting sqref="J185:J198">
    <cfRule type="cellIs" dxfId="110" priority="5" stopIfTrue="1" operator="equal">
      <formula>"blank"</formula>
    </cfRule>
  </conditionalFormatting>
  <conditionalFormatting sqref="E178:F182 E177">
    <cfRule type="cellIs" dxfId="109" priority="40" stopIfTrue="1" operator="equal">
      <formula>"blank"</formula>
    </cfRule>
  </conditionalFormatting>
  <conditionalFormatting sqref="E171:F176 F177">
    <cfRule type="cellIs" dxfId="108" priority="37" stopIfTrue="1" operator="equal">
      <formula>"blank"</formula>
    </cfRule>
  </conditionalFormatting>
  <conditionalFormatting sqref="E169:F170">
    <cfRule type="cellIs" dxfId="107" priority="38" stopIfTrue="1" operator="equal">
      <formula>"blank"</formula>
    </cfRule>
  </conditionalFormatting>
  <conditionalFormatting sqref="E167:F168">
    <cfRule type="cellIs" dxfId="106" priority="36" stopIfTrue="1" operator="equal">
      <formula>"blank"</formula>
    </cfRule>
    <cfRule type="cellIs" dxfId="105" priority="39" stopIfTrue="1" operator="equal">
      <formula>"blank"</formula>
    </cfRule>
  </conditionalFormatting>
  <conditionalFormatting sqref="E169:F176 F177">
    <cfRule type="cellIs" dxfId="104" priority="35" stopIfTrue="1" operator="equal">
      <formula>"blank"</formula>
    </cfRule>
  </conditionalFormatting>
  <conditionalFormatting sqref="I147:I158">
    <cfRule type="cellIs" dxfId="103" priority="27" stopIfTrue="1" operator="equal">
      <formula>"blank"</formula>
    </cfRule>
  </conditionalFormatting>
  <conditionalFormatting sqref="I145:I158">
    <cfRule type="cellIs" dxfId="102" priority="25" stopIfTrue="1" operator="equal">
      <formula>"blank"</formula>
    </cfRule>
  </conditionalFormatting>
  <conditionalFormatting sqref="I145:I146">
    <cfRule type="cellIs" dxfId="101" priority="28" stopIfTrue="1" operator="equal">
      <formula>"blank"</formula>
    </cfRule>
  </conditionalFormatting>
  <conditionalFormatting sqref="I143:I144">
    <cfRule type="cellIs" dxfId="100" priority="26" stopIfTrue="1" operator="equal">
      <formula>"blank"</formula>
    </cfRule>
    <cfRule type="cellIs" dxfId="99" priority="29" stopIfTrue="1" operator="equal">
      <formula>"blank"</formula>
    </cfRule>
  </conditionalFormatting>
  <conditionalFormatting sqref="I129:I142">
    <cfRule type="cellIs" dxfId="98" priority="30" stopIfTrue="1" operator="equal">
      <formula>"blank"</formula>
    </cfRule>
  </conditionalFormatting>
  <conditionalFormatting sqref="I127:I128">
    <cfRule type="cellIs" dxfId="97" priority="31" stopIfTrue="1" operator="equal">
      <formula>"blank"</formula>
    </cfRule>
    <cfRule type="cellIs" dxfId="96" priority="34" stopIfTrue="1" operator="equal">
      <formula>"blank"</formula>
    </cfRule>
  </conditionalFormatting>
  <conditionalFormatting sqref="I129:I130">
    <cfRule type="cellIs" dxfId="95" priority="33" stopIfTrue="1" operator="equal">
      <formula>"blank"</formula>
    </cfRule>
  </conditionalFormatting>
  <conditionalFormatting sqref="I131:I142">
    <cfRule type="cellIs" dxfId="94" priority="32" stopIfTrue="1" operator="equal">
      <formula>"blank"</formula>
    </cfRule>
  </conditionalFormatting>
  <conditionalFormatting sqref="I169:I170">
    <cfRule type="cellIs" dxfId="93" priority="23" stopIfTrue="1" operator="equal">
      <formula>"blank"</formula>
    </cfRule>
  </conditionalFormatting>
  <conditionalFormatting sqref="I185:I186">
    <cfRule type="cellIs" dxfId="92" priority="18" stopIfTrue="1" operator="equal">
      <formula>"blank"</formula>
    </cfRule>
  </conditionalFormatting>
  <conditionalFormatting sqref="I171:I182">
    <cfRule type="cellIs" dxfId="91" priority="22" stopIfTrue="1" operator="equal">
      <formula>"blank"</formula>
    </cfRule>
  </conditionalFormatting>
  <conditionalFormatting sqref="I167:I168">
    <cfRule type="cellIs" dxfId="90" priority="21" stopIfTrue="1" operator="equal">
      <formula>"blank"</formula>
    </cfRule>
    <cfRule type="cellIs" dxfId="89" priority="24" stopIfTrue="1" operator="equal">
      <formula>"blank"</formula>
    </cfRule>
  </conditionalFormatting>
  <conditionalFormatting sqref="I169:I182">
    <cfRule type="cellIs" dxfId="88" priority="20" stopIfTrue="1" operator="equal">
      <formula>"blank"</formula>
    </cfRule>
  </conditionalFormatting>
  <conditionalFormatting sqref="I183:I184">
    <cfRule type="cellIs" dxfId="87" priority="16" stopIfTrue="1" operator="equal">
      <formula>"blank"</formula>
    </cfRule>
    <cfRule type="cellIs" dxfId="86" priority="19" stopIfTrue="1" operator="equal">
      <formula>"blank"</formula>
    </cfRule>
  </conditionalFormatting>
  <conditionalFormatting sqref="I187:I198">
    <cfRule type="cellIs" dxfId="85" priority="17" stopIfTrue="1" operator="equal">
      <formula>"blank"</formula>
    </cfRule>
  </conditionalFormatting>
  <conditionalFormatting sqref="I185:I198">
    <cfRule type="cellIs" dxfId="84" priority="15" stopIfTrue="1" operator="equal">
      <formula>"blank"</formula>
    </cfRule>
  </conditionalFormatting>
  <conditionalFormatting sqref="J169:J170">
    <cfRule type="cellIs" dxfId="83" priority="13" stopIfTrue="1" operator="equal">
      <formula>"blank"</formula>
    </cfRule>
  </conditionalFormatting>
  <conditionalFormatting sqref="J167:J168">
    <cfRule type="cellIs" dxfId="82" priority="11" stopIfTrue="1" operator="equal">
      <formula>"blank"</formula>
    </cfRule>
    <cfRule type="cellIs" dxfId="81" priority="14" stopIfTrue="1" operator="equal">
      <formula>"blank"</formula>
    </cfRule>
  </conditionalFormatting>
  <conditionalFormatting sqref="J169:J182">
    <cfRule type="cellIs" dxfId="80" priority="10" stopIfTrue="1" operator="equal">
      <formula>"blank"</formula>
    </cfRule>
  </conditionalFormatting>
  <conditionalFormatting sqref="J183:J184">
    <cfRule type="cellIs" dxfId="79" priority="6" stopIfTrue="1" operator="equal">
      <formula>"blank"</formula>
    </cfRule>
    <cfRule type="cellIs" dxfId="78" priority="9" stopIfTrue="1" operator="equal">
      <formula>"blank"</formula>
    </cfRule>
  </conditionalFormatting>
  <conditionalFormatting sqref="J187:J198">
    <cfRule type="cellIs" dxfId="77" priority="7" stopIfTrue="1" operator="equal">
      <formula>"blank"</formula>
    </cfRule>
  </conditionalFormatting>
  <conditionalFormatting sqref="U138:U157">
    <cfRule type="cellIs" dxfId="76" priority="3" stopIfTrue="1" operator="equal">
      <formula>"blank"</formula>
    </cfRule>
    <cfRule type="cellIs" dxfId="75" priority="4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3"/>
  <sheetViews>
    <sheetView workbookViewId="0">
      <selection activeCell="K80" sqref="K80"/>
    </sheetView>
  </sheetViews>
  <sheetFormatPr defaultRowHeight="14.25" x14ac:dyDescent="0.15"/>
  <cols>
    <col min="1" max="1" width="9" style="54" customWidth="1"/>
    <col min="2" max="2" width="9.375" style="54" bestFit="1" customWidth="1"/>
    <col min="3" max="12" width="12.5" style="164" customWidth="1"/>
    <col min="13" max="28" width="9" style="164" customWidth="1"/>
  </cols>
  <sheetData>
    <row r="1" spans="1:4" x14ac:dyDescent="0.15">
      <c r="A1" s="166" t="s">
        <v>214</v>
      </c>
      <c r="B1" s="166" t="s">
        <v>215</v>
      </c>
      <c r="C1" s="340" t="s">
        <v>216</v>
      </c>
      <c r="D1" s="341"/>
    </row>
    <row r="2" spans="1:4" ht="13.5" customHeight="1" x14ac:dyDescent="0.15">
      <c r="A2" s="342">
        <v>1</v>
      </c>
      <c r="B2" s="342" t="s">
        <v>15</v>
      </c>
      <c r="C2" s="36" t="s">
        <v>164</v>
      </c>
      <c r="D2" s="37" t="s">
        <v>164</v>
      </c>
    </row>
    <row r="3" spans="1:4" thickBot="1" x14ac:dyDescent="0.2">
      <c r="A3" s="313"/>
      <c r="B3" s="313"/>
      <c r="C3" s="38">
        <v>16</v>
      </c>
      <c r="D3" s="39"/>
    </row>
    <row r="4" spans="1:4" thickBot="1" x14ac:dyDescent="0.2">
      <c r="A4" s="313"/>
      <c r="B4" s="313"/>
      <c r="C4" s="40"/>
      <c r="D4" s="41" t="s">
        <v>53</v>
      </c>
    </row>
    <row r="5" spans="1:4" ht="14.25" customHeight="1" thickBot="1" x14ac:dyDescent="0.2">
      <c r="A5" s="313"/>
      <c r="B5" s="313"/>
      <c r="C5" s="42"/>
      <c r="D5" s="43"/>
    </row>
    <row r="6" spans="1:4" ht="13.5" customHeight="1" x14ac:dyDescent="0.15">
      <c r="A6" s="313"/>
      <c r="B6" s="313"/>
      <c r="C6" s="44" t="s">
        <v>169</v>
      </c>
      <c r="D6" s="45"/>
    </row>
    <row r="7" spans="1:4" ht="13.5" customHeight="1" x14ac:dyDescent="0.15">
      <c r="A7" s="313"/>
      <c r="B7" s="313"/>
      <c r="C7" s="46" t="s">
        <v>169</v>
      </c>
      <c r="D7" s="47"/>
    </row>
    <row r="8" spans="1:4" ht="13.5" customHeight="1" x14ac:dyDescent="0.15">
      <c r="A8" s="313"/>
      <c r="B8" s="313"/>
      <c r="C8" s="46" t="s">
        <v>169</v>
      </c>
      <c r="D8" s="47"/>
    </row>
    <row r="9" spans="1:4" ht="13.5" customHeight="1" x14ac:dyDescent="0.15">
      <c r="A9" s="313"/>
      <c r="B9" s="313"/>
      <c r="C9" s="46" t="s">
        <v>169</v>
      </c>
      <c r="D9" s="47"/>
    </row>
    <row r="10" spans="1:4" ht="13.5" customHeight="1" x14ac:dyDescent="0.15">
      <c r="A10" s="313"/>
      <c r="B10" s="313"/>
      <c r="C10" s="46" t="s">
        <v>169</v>
      </c>
      <c r="D10" s="47"/>
    </row>
    <row r="11" spans="1:4" ht="13.5" customHeight="1" x14ac:dyDescent="0.15">
      <c r="A11" s="313"/>
      <c r="B11" s="313"/>
      <c r="C11" s="46" t="s">
        <v>169</v>
      </c>
      <c r="D11" s="47"/>
    </row>
    <row r="12" spans="1:4" ht="13.5" customHeight="1" x14ac:dyDescent="0.15">
      <c r="A12" s="313"/>
      <c r="B12" s="313"/>
      <c r="C12" s="46" t="s">
        <v>169</v>
      </c>
      <c r="D12" s="47"/>
    </row>
    <row r="13" spans="1:4" ht="13.5" customHeight="1" x14ac:dyDescent="0.15">
      <c r="A13" s="313"/>
      <c r="B13" s="313"/>
      <c r="C13" s="46" t="s">
        <v>169</v>
      </c>
      <c r="D13" s="47"/>
    </row>
    <row r="14" spans="1:4" ht="13.5" customHeight="1" x14ac:dyDescent="0.15">
      <c r="A14" s="313"/>
      <c r="B14" s="313"/>
      <c r="C14" s="46" t="s">
        <v>169</v>
      </c>
      <c r="D14" s="47"/>
    </row>
    <row r="15" spans="1:4" ht="13.5" customHeight="1" x14ac:dyDescent="0.15">
      <c r="A15" s="313"/>
      <c r="B15" s="313"/>
      <c r="C15" s="46" t="s">
        <v>169</v>
      </c>
      <c r="D15" s="47"/>
    </row>
    <row r="16" spans="1:4" ht="13.5" customHeight="1" x14ac:dyDescent="0.15">
      <c r="A16" s="313"/>
      <c r="B16" s="313"/>
      <c r="C16" s="46" t="s">
        <v>169</v>
      </c>
      <c r="D16" s="47"/>
    </row>
    <row r="17" spans="1:4" ht="13.5" customHeight="1" x14ac:dyDescent="0.15">
      <c r="A17" s="313"/>
      <c r="B17" s="313"/>
      <c r="C17" s="46" t="s">
        <v>169</v>
      </c>
      <c r="D17" s="47"/>
    </row>
    <row r="18" spans="1:4" ht="13.5" customHeight="1" x14ac:dyDescent="0.15">
      <c r="A18" s="313"/>
      <c r="B18" s="313"/>
      <c r="C18" s="46" t="s">
        <v>169</v>
      </c>
      <c r="D18" s="47"/>
    </row>
    <row r="19" spans="1:4" ht="13.5" customHeight="1" x14ac:dyDescent="0.15">
      <c r="A19" s="313"/>
      <c r="B19" s="313"/>
      <c r="C19" s="46" t="s">
        <v>169</v>
      </c>
      <c r="D19" s="47"/>
    </row>
    <row r="20" spans="1:4" ht="13.5" customHeight="1" x14ac:dyDescent="0.15">
      <c r="A20" s="313"/>
      <c r="B20" s="313"/>
      <c r="C20" s="46" t="s">
        <v>169</v>
      </c>
      <c r="D20" s="47"/>
    </row>
    <row r="21" spans="1:4" ht="14.25" customHeight="1" x14ac:dyDescent="0.15">
      <c r="A21" s="313"/>
      <c r="B21" s="313"/>
      <c r="C21" s="46" t="s">
        <v>169</v>
      </c>
      <c r="D21" s="48"/>
    </row>
    <row r="22" spans="1:4" ht="14.25" customHeight="1" x14ac:dyDescent="0.15">
      <c r="A22" s="313"/>
      <c r="B22" s="313"/>
      <c r="C22" s="49"/>
      <c r="D22" s="50"/>
    </row>
    <row r="23" spans="1:4" ht="13.5" customHeight="1" x14ac:dyDescent="0.15">
      <c r="A23" s="313"/>
      <c r="B23" s="313"/>
      <c r="C23" s="51"/>
      <c r="D23" s="52"/>
    </row>
    <row r="24" spans="1:4" ht="13.5" customHeight="1" x14ac:dyDescent="0.15">
      <c r="A24" s="313"/>
      <c r="B24" s="313"/>
      <c r="C24" s="51"/>
      <c r="D24" s="52"/>
    </row>
    <row r="25" spans="1:4" ht="13.5" customHeight="1" x14ac:dyDescent="0.15">
      <c r="A25" s="313"/>
      <c r="B25" s="313"/>
      <c r="C25" s="51"/>
      <c r="D25" s="52"/>
    </row>
    <row r="26" spans="1:4" ht="13.5" customHeight="1" x14ac:dyDescent="0.15">
      <c r="A26" s="313"/>
      <c r="B26" s="313"/>
      <c r="C26" s="51"/>
      <c r="D26" s="52"/>
    </row>
    <row r="27" spans="1:4" ht="13.5" customHeight="1" x14ac:dyDescent="0.15">
      <c r="A27" s="313"/>
      <c r="B27" s="313"/>
      <c r="C27" s="51"/>
      <c r="D27" s="52"/>
    </row>
    <row r="28" spans="1:4" ht="13.5" customHeight="1" x14ac:dyDescent="0.15">
      <c r="A28" s="313"/>
      <c r="B28" s="313"/>
      <c r="C28" s="51"/>
      <c r="D28" s="52"/>
    </row>
    <row r="29" spans="1:4" ht="13.5" customHeight="1" x14ac:dyDescent="0.15">
      <c r="A29" s="313"/>
      <c r="B29" s="313"/>
      <c r="C29" s="51"/>
      <c r="D29" s="52"/>
    </row>
    <row r="30" spans="1:4" ht="13.5" customHeight="1" x14ac:dyDescent="0.15">
      <c r="A30" s="313"/>
      <c r="B30" s="313"/>
      <c r="C30" s="51"/>
      <c r="D30" s="52"/>
    </row>
    <row r="31" spans="1:4" ht="13.5" customHeight="1" x14ac:dyDescent="0.15">
      <c r="A31" s="313"/>
      <c r="B31" s="313"/>
      <c r="C31" s="51"/>
      <c r="D31" s="52"/>
    </row>
    <row r="32" spans="1:4" ht="13.5" customHeight="1" x14ac:dyDescent="0.15">
      <c r="A32" s="313"/>
      <c r="B32" s="313"/>
      <c r="C32" s="51"/>
      <c r="D32" s="52"/>
    </row>
    <row r="33" spans="1:4" ht="13.5" customHeight="1" x14ac:dyDescent="0.15">
      <c r="A33" s="313"/>
      <c r="B33" s="313"/>
      <c r="C33" s="51"/>
      <c r="D33" s="52"/>
    </row>
    <row r="34" spans="1:4" ht="13.5" customHeight="1" x14ac:dyDescent="0.15">
      <c r="A34" s="313"/>
      <c r="B34" s="313"/>
      <c r="C34" s="51"/>
      <c r="D34" s="52"/>
    </row>
    <row r="35" spans="1:4" ht="13.5" customHeight="1" x14ac:dyDescent="0.15">
      <c r="A35" s="313"/>
      <c r="B35" s="313"/>
      <c r="C35" s="51"/>
      <c r="D35" s="52"/>
    </row>
    <row r="36" spans="1:4" ht="13.5" customHeight="1" x14ac:dyDescent="0.15">
      <c r="A36" s="313"/>
      <c r="B36" s="313"/>
      <c r="C36" s="51"/>
      <c r="D36" s="52"/>
    </row>
    <row r="37" spans="1:4" ht="14.25" customHeight="1" thickBot="1" x14ac:dyDescent="0.2">
      <c r="A37" s="314"/>
      <c r="B37" s="314"/>
      <c r="C37" s="53"/>
      <c r="D37" s="53"/>
    </row>
    <row r="39" spans="1:4" ht="13.5" customHeight="1" x14ac:dyDescent="0.15">
      <c r="A39" s="342">
        <v>2</v>
      </c>
      <c r="B39" s="343" t="s">
        <v>16</v>
      </c>
      <c r="C39" s="55" t="s">
        <v>165</v>
      </c>
      <c r="D39" s="55" t="s">
        <v>165</v>
      </c>
    </row>
    <row r="40" spans="1:4" ht="13.5" customHeight="1" thickBot="1" x14ac:dyDescent="0.2">
      <c r="A40" s="313"/>
      <c r="B40" s="329"/>
      <c r="C40" s="56">
        <v>16</v>
      </c>
      <c r="D40" s="56"/>
    </row>
    <row r="41" spans="1:4" ht="13.5" customHeight="1" thickBot="1" x14ac:dyDescent="0.2">
      <c r="A41" s="313"/>
      <c r="B41" s="329"/>
      <c r="C41" s="57"/>
      <c r="D41" s="41" t="s">
        <v>53</v>
      </c>
    </row>
    <row r="42" spans="1:4" ht="14.25" customHeight="1" thickBot="1" x14ac:dyDescent="0.2">
      <c r="A42" s="313"/>
      <c r="B42" s="329"/>
      <c r="C42" s="58"/>
      <c r="D42" s="58"/>
    </row>
    <row r="43" spans="1:4" ht="13.5" customHeight="1" x14ac:dyDescent="0.15">
      <c r="A43" s="313"/>
      <c r="B43" s="329"/>
      <c r="C43" s="59" t="s">
        <v>169</v>
      </c>
      <c r="D43" s="60"/>
    </row>
    <row r="44" spans="1:4" ht="13.5" customHeight="1" x14ac:dyDescent="0.15">
      <c r="A44" s="313"/>
      <c r="B44" s="329"/>
      <c r="C44" s="61" t="s">
        <v>169</v>
      </c>
      <c r="D44" s="62"/>
    </row>
    <row r="45" spans="1:4" ht="13.5" customHeight="1" x14ac:dyDescent="0.15">
      <c r="A45" s="313"/>
      <c r="B45" s="329"/>
      <c r="C45" s="61" t="s">
        <v>169</v>
      </c>
      <c r="D45" s="62"/>
    </row>
    <row r="46" spans="1:4" ht="13.5" customHeight="1" x14ac:dyDescent="0.15">
      <c r="A46" s="313"/>
      <c r="B46" s="329"/>
      <c r="C46" s="61" t="s">
        <v>169</v>
      </c>
      <c r="D46" s="62"/>
    </row>
    <row r="47" spans="1:4" ht="13.5" customHeight="1" x14ac:dyDescent="0.15">
      <c r="A47" s="313"/>
      <c r="B47" s="329"/>
      <c r="C47" s="61" t="s">
        <v>169</v>
      </c>
      <c r="D47" s="62"/>
    </row>
    <row r="48" spans="1:4" ht="13.5" customHeight="1" x14ac:dyDescent="0.15">
      <c r="A48" s="313"/>
      <c r="B48" s="329"/>
      <c r="C48" s="61" t="s">
        <v>169</v>
      </c>
      <c r="D48" s="62"/>
    </row>
    <row r="49" spans="1:4" ht="13.5" customHeight="1" x14ac:dyDescent="0.15">
      <c r="A49" s="313"/>
      <c r="B49" s="329"/>
      <c r="C49" s="61" t="s">
        <v>169</v>
      </c>
      <c r="D49" s="62"/>
    </row>
    <row r="50" spans="1:4" ht="13.5" customHeight="1" x14ac:dyDescent="0.15">
      <c r="A50" s="313"/>
      <c r="B50" s="329"/>
      <c r="C50" s="61" t="s">
        <v>169</v>
      </c>
      <c r="D50" s="62"/>
    </row>
    <row r="51" spans="1:4" ht="13.5" customHeight="1" x14ac:dyDescent="0.15">
      <c r="A51" s="313"/>
      <c r="B51" s="329"/>
      <c r="C51" s="61" t="s">
        <v>169</v>
      </c>
      <c r="D51" s="62"/>
    </row>
    <row r="52" spans="1:4" ht="13.5" customHeight="1" x14ac:dyDescent="0.15">
      <c r="A52" s="313"/>
      <c r="B52" s="329"/>
      <c r="C52" s="61" t="s">
        <v>169</v>
      </c>
      <c r="D52" s="62"/>
    </row>
    <row r="53" spans="1:4" ht="13.5" customHeight="1" x14ac:dyDescent="0.15">
      <c r="A53" s="313"/>
      <c r="B53" s="329"/>
      <c r="C53" s="61" t="s">
        <v>169</v>
      </c>
      <c r="D53" s="62"/>
    </row>
    <row r="54" spans="1:4" ht="13.5" customHeight="1" x14ac:dyDescent="0.15">
      <c r="A54" s="313"/>
      <c r="B54" s="329"/>
      <c r="C54" s="61" t="s">
        <v>169</v>
      </c>
      <c r="D54" s="62"/>
    </row>
    <row r="55" spans="1:4" ht="13.5" customHeight="1" x14ac:dyDescent="0.15">
      <c r="A55" s="313"/>
      <c r="B55" s="329"/>
      <c r="C55" s="61" t="s">
        <v>169</v>
      </c>
      <c r="D55" s="62"/>
    </row>
    <row r="56" spans="1:4" ht="13.5" customHeight="1" x14ac:dyDescent="0.15">
      <c r="A56" s="313"/>
      <c r="B56" s="329"/>
      <c r="C56" s="61" t="s">
        <v>169</v>
      </c>
      <c r="D56" s="62"/>
    </row>
    <row r="57" spans="1:4" ht="13.5" customHeight="1" x14ac:dyDescent="0.15">
      <c r="A57" s="313"/>
      <c r="B57" s="329"/>
      <c r="C57" s="61" t="s">
        <v>169</v>
      </c>
      <c r="D57" s="62"/>
    </row>
    <row r="58" spans="1:4" ht="14.25" customHeight="1" x14ac:dyDescent="0.15">
      <c r="A58" s="313"/>
      <c r="B58" s="329"/>
      <c r="C58" s="61" t="s">
        <v>169</v>
      </c>
      <c r="D58" s="63"/>
    </row>
    <row r="59" spans="1:4" ht="14.25" customHeight="1" x14ac:dyDescent="0.15">
      <c r="A59" s="313"/>
      <c r="B59" s="329"/>
      <c r="C59" s="64"/>
      <c r="D59" s="50"/>
    </row>
    <row r="60" spans="1:4" ht="13.5" customHeight="1" x14ac:dyDescent="0.15">
      <c r="A60" s="313"/>
      <c r="B60" s="329"/>
      <c r="C60" s="65"/>
      <c r="D60" s="52"/>
    </row>
    <row r="61" spans="1:4" ht="13.5" customHeight="1" x14ac:dyDescent="0.15">
      <c r="A61" s="313"/>
      <c r="B61" s="329"/>
      <c r="C61" s="65"/>
      <c r="D61" s="52"/>
    </row>
    <row r="62" spans="1:4" ht="13.5" customHeight="1" x14ac:dyDescent="0.15">
      <c r="A62" s="313"/>
      <c r="B62" s="329"/>
      <c r="C62" s="65"/>
      <c r="D62" s="52"/>
    </row>
    <row r="63" spans="1:4" ht="13.5" customHeight="1" x14ac:dyDescent="0.15">
      <c r="A63" s="313"/>
      <c r="B63" s="329"/>
      <c r="C63" s="65"/>
      <c r="D63" s="52"/>
    </row>
    <row r="64" spans="1:4" ht="13.5" customHeight="1" x14ac:dyDescent="0.15">
      <c r="A64" s="313"/>
      <c r="B64" s="329"/>
      <c r="C64" s="65"/>
      <c r="D64" s="52"/>
    </row>
    <row r="65" spans="1:4" ht="13.5" customHeight="1" x14ac:dyDescent="0.15">
      <c r="A65" s="313"/>
      <c r="B65" s="329"/>
      <c r="C65" s="65"/>
      <c r="D65" s="52"/>
    </row>
    <row r="66" spans="1:4" ht="13.5" customHeight="1" x14ac:dyDescent="0.15">
      <c r="A66" s="313"/>
      <c r="B66" s="329"/>
      <c r="C66" s="65"/>
      <c r="D66" s="52"/>
    </row>
    <row r="67" spans="1:4" ht="13.5" customHeight="1" x14ac:dyDescent="0.15">
      <c r="A67" s="313"/>
      <c r="B67" s="329"/>
      <c r="C67" s="65"/>
      <c r="D67" s="52"/>
    </row>
    <row r="68" spans="1:4" ht="13.5" customHeight="1" x14ac:dyDescent="0.15">
      <c r="A68" s="313"/>
      <c r="B68" s="329"/>
      <c r="C68" s="65"/>
      <c r="D68" s="52"/>
    </row>
    <row r="69" spans="1:4" ht="13.5" customHeight="1" x14ac:dyDescent="0.15">
      <c r="A69" s="313"/>
      <c r="B69" s="329"/>
      <c r="C69" s="65"/>
      <c r="D69" s="52"/>
    </row>
    <row r="70" spans="1:4" ht="13.5" customHeight="1" x14ac:dyDescent="0.15">
      <c r="A70" s="313"/>
      <c r="B70" s="329"/>
      <c r="C70" s="65"/>
      <c r="D70" s="52"/>
    </row>
    <row r="71" spans="1:4" ht="13.5" customHeight="1" x14ac:dyDescent="0.15">
      <c r="A71" s="313"/>
      <c r="B71" s="329"/>
      <c r="C71" s="65"/>
      <c r="D71" s="52"/>
    </row>
    <row r="72" spans="1:4" ht="13.5" customHeight="1" x14ac:dyDescent="0.15">
      <c r="A72" s="313"/>
      <c r="B72" s="329"/>
      <c r="C72" s="65"/>
      <c r="D72" s="52"/>
    </row>
    <row r="73" spans="1:4" ht="13.5" customHeight="1" x14ac:dyDescent="0.15">
      <c r="A73" s="313"/>
      <c r="B73" s="329"/>
      <c r="C73" s="65"/>
      <c r="D73" s="52"/>
    </row>
    <row r="74" spans="1:4" ht="14.25" customHeight="1" thickBot="1" x14ac:dyDescent="0.2">
      <c r="A74" s="314"/>
      <c r="B74" s="330"/>
      <c r="C74" s="53"/>
      <c r="D74" s="53"/>
    </row>
    <row r="75" spans="1:4" x14ac:dyDescent="0.15">
      <c r="C75" s="66"/>
    </row>
    <row r="76" spans="1:4" ht="13.5" customHeight="1" x14ac:dyDescent="0.15">
      <c r="A76" s="342">
        <v>3</v>
      </c>
      <c r="B76" s="342" t="s">
        <v>21</v>
      </c>
      <c r="C76" s="67" t="s">
        <v>164</v>
      </c>
    </row>
    <row r="77" spans="1:4" ht="13.5" customHeight="1" x14ac:dyDescent="0.15">
      <c r="A77" s="313"/>
      <c r="B77" s="313"/>
      <c r="C77" s="68">
        <v>16</v>
      </c>
    </row>
    <row r="78" spans="1:4" ht="13.5" customHeight="1" x14ac:dyDescent="0.15">
      <c r="A78" s="313"/>
      <c r="B78" s="313"/>
      <c r="C78" s="69"/>
    </row>
    <row r="79" spans="1:4" ht="14.25" customHeight="1" thickBot="1" x14ac:dyDescent="0.2">
      <c r="A79" s="313"/>
      <c r="B79" s="313"/>
      <c r="C79" s="70"/>
    </row>
    <row r="80" spans="1:4" ht="13.5" customHeight="1" x14ac:dyDescent="0.15">
      <c r="A80" s="313"/>
      <c r="B80" s="313"/>
      <c r="C80" s="71" t="s">
        <v>169</v>
      </c>
    </row>
    <row r="81" spans="1:3" ht="13.5" customHeight="1" x14ac:dyDescent="0.15">
      <c r="A81" s="313"/>
      <c r="B81" s="313"/>
      <c r="C81" s="72" t="s">
        <v>169</v>
      </c>
    </row>
    <row r="82" spans="1:3" ht="13.5" customHeight="1" x14ac:dyDescent="0.15">
      <c r="A82" s="313"/>
      <c r="B82" s="313"/>
      <c r="C82" s="72" t="s">
        <v>169</v>
      </c>
    </row>
    <row r="83" spans="1:3" ht="13.5" customHeight="1" x14ac:dyDescent="0.15">
      <c r="A83" s="313"/>
      <c r="B83" s="313"/>
      <c r="C83" s="72" t="s">
        <v>169</v>
      </c>
    </row>
    <row r="84" spans="1:3" ht="13.5" customHeight="1" x14ac:dyDescent="0.15">
      <c r="A84" s="313"/>
      <c r="B84" s="313"/>
      <c r="C84" s="72" t="s">
        <v>169</v>
      </c>
    </row>
    <row r="85" spans="1:3" ht="13.5" customHeight="1" x14ac:dyDescent="0.15">
      <c r="A85" s="313"/>
      <c r="B85" s="313"/>
      <c r="C85" s="72" t="s">
        <v>169</v>
      </c>
    </row>
    <row r="86" spans="1:3" ht="13.5" customHeight="1" x14ac:dyDescent="0.15">
      <c r="A86" s="313"/>
      <c r="B86" s="313"/>
      <c r="C86" s="72" t="s">
        <v>169</v>
      </c>
    </row>
    <row r="87" spans="1:3" ht="13.5" customHeight="1" x14ac:dyDescent="0.15">
      <c r="A87" s="313"/>
      <c r="B87" s="313"/>
      <c r="C87" s="72" t="s">
        <v>169</v>
      </c>
    </row>
    <row r="88" spans="1:3" ht="13.5" customHeight="1" x14ac:dyDescent="0.15">
      <c r="A88" s="313"/>
      <c r="B88" s="313"/>
      <c r="C88" s="72" t="s">
        <v>169</v>
      </c>
    </row>
    <row r="89" spans="1:3" ht="13.5" customHeight="1" x14ac:dyDescent="0.15">
      <c r="A89" s="313"/>
      <c r="B89" s="313"/>
      <c r="C89" s="72" t="s">
        <v>169</v>
      </c>
    </row>
    <row r="90" spans="1:3" ht="13.5" customHeight="1" x14ac:dyDescent="0.15">
      <c r="A90" s="313"/>
      <c r="B90" s="313"/>
      <c r="C90" s="72" t="s">
        <v>169</v>
      </c>
    </row>
    <row r="91" spans="1:3" ht="13.5" customHeight="1" x14ac:dyDescent="0.15">
      <c r="A91" s="313"/>
      <c r="B91" s="313"/>
      <c r="C91" s="72" t="s">
        <v>169</v>
      </c>
    </row>
    <row r="92" spans="1:3" ht="13.5" customHeight="1" x14ac:dyDescent="0.15">
      <c r="A92" s="313"/>
      <c r="B92" s="313"/>
      <c r="C92" s="72" t="s">
        <v>169</v>
      </c>
    </row>
    <row r="93" spans="1:3" ht="13.5" customHeight="1" x14ac:dyDescent="0.15">
      <c r="A93" s="313"/>
      <c r="B93" s="313"/>
      <c r="C93" s="72" t="s">
        <v>169</v>
      </c>
    </row>
    <row r="94" spans="1:3" ht="13.5" customHeight="1" x14ac:dyDescent="0.15">
      <c r="A94" s="313"/>
      <c r="B94" s="313"/>
      <c r="C94" s="72" t="s">
        <v>169</v>
      </c>
    </row>
    <row r="95" spans="1:3" ht="14.25" customHeight="1" x14ac:dyDescent="0.15">
      <c r="A95" s="313"/>
      <c r="B95" s="313"/>
      <c r="C95" s="72" t="s">
        <v>169</v>
      </c>
    </row>
    <row r="96" spans="1:3" ht="13.5" customHeight="1" x14ac:dyDescent="0.15">
      <c r="A96" s="313"/>
      <c r="B96" s="313"/>
      <c r="C96" s="50"/>
    </row>
    <row r="97" spans="1:3" ht="13.5" customHeight="1" x14ac:dyDescent="0.15">
      <c r="A97" s="313"/>
      <c r="B97" s="313"/>
      <c r="C97" s="52"/>
    </row>
    <row r="98" spans="1:3" ht="13.5" customHeight="1" x14ac:dyDescent="0.15">
      <c r="A98" s="313"/>
      <c r="B98" s="313"/>
      <c r="C98" s="52"/>
    </row>
    <row r="99" spans="1:3" ht="13.5" customHeight="1" x14ac:dyDescent="0.15">
      <c r="A99" s="313"/>
      <c r="B99" s="313"/>
      <c r="C99" s="52"/>
    </row>
    <row r="100" spans="1:3" ht="13.5" customHeight="1" x14ac:dyDescent="0.15">
      <c r="A100" s="313"/>
      <c r="B100" s="313"/>
      <c r="C100" s="52"/>
    </row>
    <row r="101" spans="1:3" ht="13.5" customHeight="1" x14ac:dyDescent="0.15">
      <c r="A101" s="313"/>
      <c r="B101" s="313"/>
      <c r="C101" s="52"/>
    </row>
    <row r="102" spans="1:3" ht="13.5" customHeight="1" x14ac:dyDescent="0.15">
      <c r="A102" s="313"/>
      <c r="B102" s="313"/>
      <c r="C102" s="52"/>
    </row>
    <row r="103" spans="1:3" ht="13.5" customHeight="1" x14ac:dyDescent="0.15">
      <c r="A103" s="313"/>
      <c r="B103" s="313"/>
      <c r="C103" s="52"/>
    </row>
    <row r="104" spans="1:3" ht="13.5" customHeight="1" x14ac:dyDescent="0.15">
      <c r="A104" s="313"/>
      <c r="B104" s="313"/>
      <c r="C104" s="52"/>
    </row>
    <row r="105" spans="1:3" ht="13.5" customHeight="1" x14ac:dyDescent="0.15">
      <c r="A105" s="313"/>
      <c r="B105" s="313"/>
      <c r="C105" s="52"/>
    </row>
    <row r="106" spans="1:3" ht="13.5" customHeight="1" x14ac:dyDescent="0.15">
      <c r="A106" s="313"/>
      <c r="B106" s="313"/>
      <c r="C106" s="52"/>
    </row>
    <row r="107" spans="1:3" ht="13.5" customHeight="1" x14ac:dyDescent="0.15">
      <c r="A107" s="313"/>
      <c r="B107" s="313"/>
      <c r="C107" s="52"/>
    </row>
    <row r="108" spans="1:3" ht="13.5" customHeight="1" x14ac:dyDescent="0.15">
      <c r="A108" s="313"/>
      <c r="B108" s="313"/>
      <c r="C108" s="52"/>
    </row>
    <row r="109" spans="1:3" ht="13.5" customHeight="1" x14ac:dyDescent="0.15">
      <c r="A109" s="313"/>
      <c r="B109" s="313"/>
      <c r="C109" s="52"/>
    </row>
    <row r="110" spans="1:3" ht="13.5" customHeight="1" x14ac:dyDescent="0.15">
      <c r="A110" s="313"/>
      <c r="B110" s="313"/>
      <c r="C110" s="52"/>
    </row>
    <row r="111" spans="1:3" ht="14.25" customHeight="1" thickBot="1" x14ac:dyDescent="0.2">
      <c r="A111" s="314"/>
      <c r="B111" s="314"/>
      <c r="C111" s="53"/>
    </row>
    <row r="113" spans="1:4" ht="13.5" customHeight="1" x14ac:dyDescent="0.15">
      <c r="A113" s="342">
        <v>4</v>
      </c>
      <c r="B113" s="342" t="s">
        <v>17</v>
      </c>
      <c r="C113" s="73" t="s">
        <v>166</v>
      </c>
      <c r="D113" s="73" t="s">
        <v>166</v>
      </c>
    </row>
    <row r="114" spans="1:4" ht="13.5" customHeight="1" thickBot="1" x14ac:dyDescent="0.2">
      <c r="A114" s="313"/>
      <c r="B114" s="313"/>
      <c r="C114" s="74">
        <v>32</v>
      </c>
      <c r="D114" s="74"/>
    </row>
    <row r="115" spans="1:4" ht="13.5" customHeight="1" thickBot="1" x14ac:dyDescent="0.2">
      <c r="A115" s="313"/>
      <c r="B115" s="313"/>
      <c r="C115" s="75"/>
      <c r="D115" s="76" t="s">
        <v>53</v>
      </c>
    </row>
    <row r="116" spans="1:4" ht="14.25" customHeight="1" thickBot="1" x14ac:dyDescent="0.2">
      <c r="A116" s="313"/>
      <c r="B116" s="313"/>
      <c r="C116" s="77"/>
      <c r="D116" s="77"/>
    </row>
    <row r="117" spans="1:4" ht="13.5" customHeight="1" x14ac:dyDescent="0.15">
      <c r="A117" s="313"/>
      <c r="B117" s="313"/>
      <c r="C117" s="78" t="s">
        <v>169</v>
      </c>
      <c r="D117" s="79"/>
    </row>
    <row r="118" spans="1:4" ht="13.5" customHeight="1" x14ac:dyDescent="0.15">
      <c r="A118" s="313"/>
      <c r="B118" s="313"/>
      <c r="C118" s="80" t="s">
        <v>169</v>
      </c>
      <c r="D118" s="81"/>
    </row>
    <row r="119" spans="1:4" ht="13.5" customHeight="1" x14ac:dyDescent="0.15">
      <c r="A119" s="313"/>
      <c r="B119" s="313"/>
      <c r="C119" s="80" t="s">
        <v>169</v>
      </c>
      <c r="D119" s="81"/>
    </row>
    <row r="120" spans="1:4" ht="13.5" customHeight="1" x14ac:dyDescent="0.15">
      <c r="A120" s="313"/>
      <c r="B120" s="313"/>
      <c r="C120" s="80" t="s">
        <v>169</v>
      </c>
      <c r="D120" s="81"/>
    </row>
    <row r="121" spans="1:4" ht="13.5" customHeight="1" x14ac:dyDescent="0.15">
      <c r="A121" s="313"/>
      <c r="B121" s="313"/>
      <c r="C121" s="80" t="s">
        <v>169</v>
      </c>
      <c r="D121" s="81"/>
    </row>
    <row r="122" spans="1:4" ht="13.5" customHeight="1" x14ac:dyDescent="0.15">
      <c r="A122" s="313"/>
      <c r="B122" s="313"/>
      <c r="C122" s="80" t="s">
        <v>169</v>
      </c>
      <c r="D122" s="81"/>
    </row>
    <row r="123" spans="1:4" ht="13.5" customHeight="1" x14ac:dyDescent="0.15">
      <c r="A123" s="313"/>
      <c r="B123" s="313"/>
      <c r="C123" s="80" t="s">
        <v>169</v>
      </c>
      <c r="D123" s="81"/>
    </row>
    <row r="124" spans="1:4" ht="13.5" customHeight="1" x14ac:dyDescent="0.15">
      <c r="A124" s="313"/>
      <c r="B124" s="313"/>
      <c r="C124" s="80" t="s">
        <v>169</v>
      </c>
      <c r="D124" s="81"/>
    </row>
    <row r="125" spans="1:4" ht="13.5" customHeight="1" x14ac:dyDescent="0.15">
      <c r="A125" s="313"/>
      <c r="B125" s="313"/>
      <c r="C125" s="80" t="s">
        <v>169</v>
      </c>
      <c r="D125" s="81"/>
    </row>
    <row r="126" spans="1:4" ht="13.5" customHeight="1" x14ac:dyDescent="0.15">
      <c r="A126" s="313"/>
      <c r="B126" s="313"/>
      <c r="C126" s="80" t="s">
        <v>169</v>
      </c>
      <c r="D126" s="81"/>
    </row>
    <row r="127" spans="1:4" ht="13.5" customHeight="1" x14ac:dyDescent="0.15">
      <c r="A127" s="313"/>
      <c r="B127" s="313"/>
      <c r="C127" s="80" t="s">
        <v>169</v>
      </c>
      <c r="D127" s="81"/>
    </row>
    <row r="128" spans="1:4" ht="13.5" customHeight="1" x14ac:dyDescent="0.15">
      <c r="A128" s="313"/>
      <c r="B128" s="313"/>
      <c r="C128" s="80" t="s">
        <v>169</v>
      </c>
      <c r="D128" s="81"/>
    </row>
    <row r="129" spans="1:8" ht="13.5" customHeight="1" x14ac:dyDescent="0.15">
      <c r="A129" s="313"/>
      <c r="B129" s="313"/>
      <c r="C129" s="80" t="s">
        <v>169</v>
      </c>
      <c r="D129" s="81"/>
    </row>
    <row r="130" spans="1:8" ht="13.5" customHeight="1" x14ac:dyDescent="0.15">
      <c r="A130" s="313"/>
      <c r="B130" s="313"/>
      <c r="C130" s="80" t="s">
        <v>169</v>
      </c>
      <c r="D130" s="81"/>
    </row>
    <row r="131" spans="1:8" ht="13.5" customHeight="1" x14ac:dyDescent="0.15">
      <c r="A131" s="313"/>
      <c r="B131" s="313"/>
      <c r="C131" s="80" t="s">
        <v>169</v>
      </c>
      <c r="D131" s="81"/>
    </row>
    <row r="132" spans="1:8" ht="14.25" customHeight="1" thickBot="1" x14ac:dyDescent="0.2">
      <c r="A132" s="313"/>
      <c r="B132" s="313"/>
      <c r="C132" s="82" t="s">
        <v>169</v>
      </c>
      <c r="D132" s="81"/>
    </row>
    <row r="133" spans="1:8" ht="14.25" customHeight="1" x14ac:dyDescent="0.15">
      <c r="A133" s="313"/>
      <c r="B133" s="313"/>
      <c r="C133" s="78" t="s">
        <v>169</v>
      </c>
      <c r="D133" s="81"/>
    </row>
    <row r="134" spans="1:8" ht="13.5" customHeight="1" x14ac:dyDescent="0.15">
      <c r="A134" s="313"/>
      <c r="B134" s="313"/>
      <c r="C134" s="80" t="s">
        <v>169</v>
      </c>
      <c r="D134" s="81"/>
    </row>
    <row r="135" spans="1:8" ht="13.5" customHeight="1" x14ac:dyDescent="0.15">
      <c r="A135" s="313"/>
      <c r="B135" s="313"/>
      <c r="C135" s="80" t="s">
        <v>169</v>
      </c>
      <c r="D135" s="81"/>
    </row>
    <row r="136" spans="1:8" ht="13.5" customHeight="1" x14ac:dyDescent="0.15">
      <c r="A136" s="313"/>
      <c r="B136" s="313"/>
      <c r="C136" s="80" t="s">
        <v>169</v>
      </c>
      <c r="D136" s="81"/>
    </row>
    <row r="137" spans="1:8" ht="13.5" customHeight="1" x14ac:dyDescent="0.15">
      <c r="A137" s="313"/>
      <c r="B137" s="313"/>
      <c r="C137" s="80" t="s">
        <v>169</v>
      </c>
      <c r="D137" s="81"/>
    </row>
    <row r="138" spans="1:8" ht="13.5" customHeight="1" x14ac:dyDescent="0.15">
      <c r="A138" s="313"/>
      <c r="B138" s="313"/>
      <c r="C138" s="80" t="s">
        <v>169</v>
      </c>
      <c r="D138" s="81"/>
    </row>
    <row r="139" spans="1:8" ht="13.5" customHeight="1" x14ac:dyDescent="0.15">
      <c r="A139" s="313"/>
      <c r="B139" s="313"/>
      <c r="C139" s="80" t="s">
        <v>169</v>
      </c>
      <c r="D139" s="81"/>
    </row>
    <row r="140" spans="1:8" ht="13.5" customHeight="1" x14ac:dyDescent="0.15">
      <c r="A140" s="313"/>
      <c r="B140" s="313"/>
      <c r="C140" s="80" t="s">
        <v>169</v>
      </c>
      <c r="D140" s="81"/>
    </row>
    <row r="141" spans="1:8" ht="13.5" customHeight="1" x14ac:dyDescent="0.15">
      <c r="A141" s="313"/>
      <c r="B141" s="313"/>
      <c r="C141" s="80" t="s">
        <v>169</v>
      </c>
      <c r="D141" s="81"/>
    </row>
    <row r="142" spans="1:8" ht="13.5" customHeight="1" x14ac:dyDescent="0.15">
      <c r="A142" s="313"/>
      <c r="B142" s="313"/>
      <c r="C142" s="80" t="s">
        <v>169</v>
      </c>
      <c r="D142" s="81"/>
    </row>
    <row r="143" spans="1:8" ht="13.5" customHeight="1" x14ac:dyDescent="0.15">
      <c r="A143" s="313"/>
      <c r="B143" s="313"/>
      <c r="C143" s="80" t="s">
        <v>169</v>
      </c>
      <c r="D143" s="81"/>
      <c r="H143" s="35" t="s">
        <v>217</v>
      </c>
    </row>
    <row r="144" spans="1:8" ht="13.5" customHeight="1" x14ac:dyDescent="0.15">
      <c r="A144" s="313"/>
      <c r="B144" s="313"/>
      <c r="C144" s="80" t="s">
        <v>169</v>
      </c>
      <c r="D144" s="81"/>
    </row>
    <row r="145" spans="1:4" ht="13.5" customHeight="1" x14ac:dyDescent="0.15">
      <c r="A145" s="313"/>
      <c r="B145" s="313"/>
      <c r="C145" s="80" t="s">
        <v>169</v>
      </c>
      <c r="D145" s="81"/>
    </row>
    <row r="146" spans="1:4" ht="13.5" customHeight="1" x14ac:dyDescent="0.15">
      <c r="A146" s="313"/>
      <c r="B146" s="313"/>
      <c r="C146" s="80" t="s">
        <v>169</v>
      </c>
      <c r="D146" s="81"/>
    </row>
    <row r="147" spans="1:4" ht="13.5" customHeight="1" x14ac:dyDescent="0.15">
      <c r="A147" s="313"/>
      <c r="B147" s="313"/>
      <c r="C147" s="80" t="s">
        <v>169</v>
      </c>
      <c r="D147" s="81"/>
    </row>
    <row r="148" spans="1:4" ht="14.25" customHeight="1" thickBot="1" x14ac:dyDescent="0.2">
      <c r="A148" s="314"/>
      <c r="B148" s="314"/>
      <c r="C148" s="83" t="s">
        <v>169</v>
      </c>
      <c r="D148" s="84"/>
    </row>
    <row r="150" spans="1:4" ht="13.5" customHeight="1" x14ac:dyDescent="0.15">
      <c r="A150" s="342">
        <v>5</v>
      </c>
      <c r="B150" s="342" t="s">
        <v>22</v>
      </c>
      <c r="C150" s="85" t="s">
        <v>166</v>
      </c>
    </row>
    <row r="151" spans="1:4" ht="13.5" customHeight="1" x14ac:dyDescent="0.15">
      <c r="A151" s="313"/>
      <c r="B151" s="313"/>
      <c r="C151" s="86">
        <v>32</v>
      </c>
    </row>
    <row r="152" spans="1:4" ht="13.5" customHeight="1" x14ac:dyDescent="0.15">
      <c r="A152" s="313"/>
      <c r="B152" s="313"/>
      <c r="C152" s="87"/>
    </row>
    <row r="153" spans="1:4" ht="14.25" customHeight="1" thickBot="1" x14ac:dyDescent="0.2">
      <c r="A153" s="313"/>
      <c r="B153" s="313"/>
      <c r="C153" s="88"/>
    </row>
    <row r="154" spans="1:4" ht="13.5" customHeight="1" x14ac:dyDescent="0.15">
      <c r="A154" s="313"/>
      <c r="B154" s="313"/>
      <c r="C154" s="89" t="s">
        <v>169</v>
      </c>
    </row>
    <row r="155" spans="1:4" ht="13.5" customHeight="1" x14ac:dyDescent="0.15">
      <c r="A155" s="313"/>
      <c r="B155" s="313"/>
      <c r="C155" s="90" t="s">
        <v>169</v>
      </c>
    </row>
    <row r="156" spans="1:4" ht="13.5" customHeight="1" x14ac:dyDescent="0.15">
      <c r="A156" s="313"/>
      <c r="B156" s="313"/>
      <c r="C156" s="90" t="s">
        <v>169</v>
      </c>
    </row>
    <row r="157" spans="1:4" ht="13.5" customHeight="1" x14ac:dyDescent="0.15">
      <c r="A157" s="313"/>
      <c r="B157" s="313"/>
      <c r="C157" s="90" t="s">
        <v>169</v>
      </c>
    </row>
    <row r="158" spans="1:4" ht="13.5" customHeight="1" x14ac:dyDescent="0.15">
      <c r="A158" s="313"/>
      <c r="B158" s="313"/>
      <c r="C158" s="90" t="s">
        <v>169</v>
      </c>
    </row>
    <row r="159" spans="1:4" ht="13.5" customHeight="1" x14ac:dyDescent="0.15">
      <c r="A159" s="313"/>
      <c r="B159" s="313"/>
      <c r="C159" s="90" t="s">
        <v>169</v>
      </c>
    </row>
    <row r="160" spans="1:4" ht="13.5" customHeight="1" x14ac:dyDescent="0.15">
      <c r="A160" s="313"/>
      <c r="B160" s="313"/>
      <c r="C160" s="90" t="s">
        <v>169</v>
      </c>
    </row>
    <row r="161" spans="1:3" ht="13.5" customHeight="1" x14ac:dyDescent="0.15">
      <c r="A161" s="313"/>
      <c r="B161" s="313"/>
      <c r="C161" s="90" t="s">
        <v>169</v>
      </c>
    </row>
    <row r="162" spans="1:3" ht="13.5" customHeight="1" x14ac:dyDescent="0.15">
      <c r="A162" s="313"/>
      <c r="B162" s="313"/>
      <c r="C162" s="90" t="s">
        <v>169</v>
      </c>
    </row>
    <row r="163" spans="1:3" ht="13.5" customHeight="1" x14ac:dyDescent="0.15">
      <c r="A163" s="313"/>
      <c r="B163" s="313"/>
      <c r="C163" s="90" t="s">
        <v>169</v>
      </c>
    </row>
    <row r="164" spans="1:3" ht="13.5" customHeight="1" x14ac:dyDescent="0.15">
      <c r="A164" s="313"/>
      <c r="B164" s="313"/>
      <c r="C164" s="90" t="s">
        <v>169</v>
      </c>
    </row>
    <row r="165" spans="1:3" ht="13.5" customHeight="1" x14ac:dyDescent="0.15">
      <c r="A165" s="313"/>
      <c r="B165" s="313"/>
      <c r="C165" s="90" t="s">
        <v>169</v>
      </c>
    </row>
    <row r="166" spans="1:3" ht="13.5" customHeight="1" x14ac:dyDescent="0.15">
      <c r="A166" s="313"/>
      <c r="B166" s="313"/>
      <c r="C166" s="90" t="s">
        <v>169</v>
      </c>
    </row>
    <row r="167" spans="1:3" ht="13.5" customHeight="1" x14ac:dyDescent="0.15">
      <c r="A167" s="313"/>
      <c r="B167" s="313"/>
      <c r="C167" s="90" t="s">
        <v>169</v>
      </c>
    </row>
    <row r="168" spans="1:3" ht="13.5" customHeight="1" x14ac:dyDescent="0.15">
      <c r="A168" s="313"/>
      <c r="B168" s="313"/>
      <c r="C168" s="90" t="s">
        <v>169</v>
      </c>
    </row>
    <row r="169" spans="1:3" ht="14.25" customHeight="1" thickBot="1" x14ac:dyDescent="0.2">
      <c r="A169" s="313"/>
      <c r="B169" s="313"/>
      <c r="C169" s="91" t="s">
        <v>169</v>
      </c>
    </row>
    <row r="170" spans="1:3" ht="13.5" customHeight="1" x14ac:dyDescent="0.15">
      <c r="A170" s="313"/>
      <c r="B170" s="313"/>
      <c r="C170" s="92" t="s">
        <v>169</v>
      </c>
    </row>
    <row r="171" spans="1:3" ht="13.5" customHeight="1" x14ac:dyDescent="0.15">
      <c r="A171" s="313"/>
      <c r="B171" s="313"/>
      <c r="C171" s="90" t="s">
        <v>169</v>
      </c>
    </row>
    <row r="172" spans="1:3" ht="13.5" customHeight="1" x14ac:dyDescent="0.15">
      <c r="A172" s="313"/>
      <c r="B172" s="313"/>
      <c r="C172" s="90" t="s">
        <v>169</v>
      </c>
    </row>
    <row r="173" spans="1:3" ht="13.5" customHeight="1" x14ac:dyDescent="0.15">
      <c r="A173" s="313"/>
      <c r="B173" s="313"/>
      <c r="C173" s="90" t="s">
        <v>169</v>
      </c>
    </row>
    <row r="174" spans="1:3" ht="13.5" customHeight="1" x14ac:dyDescent="0.15">
      <c r="A174" s="313"/>
      <c r="B174" s="313"/>
      <c r="C174" s="90" t="s">
        <v>169</v>
      </c>
    </row>
    <row r="175" spans="1:3" ht="13.5" customHeight="1" x14ac:dyDescent="0.15">
      <c r="A175" s="313"/>
      <c r="B175" s="313"/>
      <c r="C175" s="90" t="s">
        <v>169</v>
      </c>
    </row>
    <row r="176" spans="1:3" ht="13.5" customHeight="1" x14ac:dyDescent="0.15">
      <c r="A176" s="313"/>
      <c r="B176" s="313"/>
      <c r="C176" s="90" t="s">
        <v>169</v>
      </c>
    </row>
    <row r="177" spans="1:4" ht="13.5" customHeight="1" x14ac:dyDescent="0.15">
      <c r="A177" s="313"/>
      <c r="B177" s="313"/>
      <c r="C177" s="90" t="s">
        <v>169</v>
      </c>
    </row>
    <row r="178" spans="1:4" ht="13.5" customHeight="1" x14ac:dyDescent="0.15">
      <c r="A178" s="313"/>
      <c r="B178" s="313"/>
      <c r="C178" s="90" t="s">
        <v>169</v>
      </c>
    </row>
    <row r="179" spans="1:4" ht="13.5" customHeight="1" x14ac:dyDescent="0.15">
      <c r="A179" s="313"/>
      <c r="B179" s="313"/>
      <c r="C179" s="90" t="s">
        <v>169</v>
      </c>
    </row>
    <row r="180" spans="1:4" ht="13.5" customHeight="1" x14ac:dyDescent="0.15">
      <c r="A180" s="313"/>
      <c r="B180" s="313"/>
      <c r="C180" s="90" t="s">
        <v>169</v>
      </c>
    </row>
    <row r="181" spans="1:4" ht="13.5" customHeight="1" x14ac:dyDescent="0.15">
      <c r="A181" s="313"/>
      <c r="B181" s="313"/>
      <c r="C181" s="90" t="s">
        <v>169</v>
      </c>
    </row>
    <row r="182" spans="1:4" ht="13.5" customHeight="1" x14ac:dyDescent="0.15">
      <c r="A182" s="313"/>
      <c r="B182" s="313"/>
      <c r="C182" s="90" t="s">
        <v>169</v>
      </c>
    </row>
    <row r="183" spans="1:4" ht="13.5" customHeight="1" x14ac:dyDescent="0.15">
      <c r="A183" s="313"/>
      <c r="B183" s="313"/>
      <c r="C183" s="90" t="s">
        <v>169</v>
      </c>
    </row>
    <row r="184" spans="1:4" ht="13.5" customHeight="1" x14ac:dyDescent="0.15">
      <c r="A184" s="313"/>
      <c r="B184" s="313"/>
      <c r="C184" s="90" t="s">
        <v>169</v>
      </c>
    </row>
    <row r="185" spans="1:4" ht="14.25" customHeight="1" thickBot="1" x14ac:dyDescent="0.2">
      <c r="A185" s="314"/>
      <c r="B185" s="314"/>
      <c r="C185" s="91" t="s">
        <v>169</v>
      </c>
    </row>
    <row r="187" spans="1:4" ht="13.5" customHeight="1" x14ac:dyDescent="0.15">
      <c r="A187" s="342">
        <v>6</v>
      </c>
      <c r="B187" s="342" t="s">
        <v>24</v>
      </c>
      <c r="C187" s="93" t="s">
        <v>167</v>
      </c>
      <c r="D187" s="93" t="s">
        <v>167</v>
      </c>
    </row>
    <row r="188" spans="1:4" ht="13.5" customHeight="1" thickBot="1" x14ac:dyDescent="0.2">
      <c r="A188" s="313"/>
      <c r="B188" s="313"/>
      <c r="C188" s="119">
        <v>32</v>
      </c>
      <c r="D188" s="119"/>
    </row>
    <row r="189" spans="1:4" ht="13.5" customHeight="1" thickTop="1" thickBot="1" x14ac:dyDescent="0.2">
      <c r="A189" s="313"/>
      <c r="B189" s="313"/>
      <c r="C189" s="94"/>
      <c r="D189" s="95"/>
    </row>
    <row r="190" spans="1:4" ht="14.25" customHeight="1" thickTop="1" thickBot="1" x14ac:dyDescent="0.2">
      <c r="A190" s="313"/>
      <c r="B190" s="313"/>
      <c r="C190" s="120"/>
      <c r="D190" s="120"/>
    </row>
    <row r="191" spans="1:4" ht="13.5" customHeight="1" x14ac:dyDescent="0.15">
      <c r="A191" s="313"/>
      <c r="B191" s="313"/>
      <c r="C191" s="96" t="s">
        <v>169</v>
      </c>
      <c r="D191" s="97"/>
    </row>
    <row r="192" spans="1:4" ht="13.5" customHeight="1" x14ac:dyDescent="0.15">
      <c r="A192" s="313"/>
      <c r="B192" s="313"/>
      <c r="C192" s="98" t="s">
        <v>169</v>
      </c>
      <c r="D192" s="121"/>
    </row>
    <row r="193" spans="1:4" ht="13.5" customHeight="1" x14ac:dyDescent="0.15">
      <c r="A193" s="313"/>
      <c r="B193" s="313"/>
      <c r="C193" s="98" t="s">
        <v>169</v>
      </c>
      <c r="D193" s="121"/>
    </row>
    <row r="194" spans="1:4" ht="13.5" customHeight="1" x14ac:dyDescent="0.15">
      <c r="A194" s="313"/>
      <c r="B194" s="313"/>
      <c r="C194" s="98" t="s">
        <v>169</v>
      </c>
      <c r="D194" s="121"/>
    </row>
    <row r="195" spans="1:4" ht="13.5" customHeight="1" x14ac:dyDescent="0.15">
      <c r="A195" s="313"/>
      <c r="B195" s="313"/>
      <c r="C195" s="98" t="s">
        <v>169</v>
      </c>
      <c r="D195" s="121"/>
    </row>
    <row r="196" spans="1:4" ht="13.5" customHeight="1" x14ac:dyDescent="0.15">
      <c r="A196" s="313"/>
      <c r="B196" s="313"/>
      <c r="C196" s="98" t="s">
        <v>169</v>
      </c>
      <c r="D196" s="121"/>
    </row>
    <row r="197" spans="1:4" ht="13.5" customHeight="1" x14ac:dyDescent="0.15">
      <c r="A197" s="313"/>
      <c r="B197" s="313"/>
      <c r="C197" s="98" t="s">
        <v>169</v>
      </c>
      <c r="D197" s="121"/>
    </row>
    <row r="198" spans="1:4" ht="13.5" customHeight="1" x14ac:dyDescent="0.15">
      <c r="A198" s="313"/>
      <c r="B198" s="313"/>
      <c r="C198" s="98" t="s">
        <v>169</v>
      </c>
      <c r="D198" s="121"/>
    </row>
    <row r="199" spans="1:4" ht="13.5" customHeight="1" x14ac:dyDescent="0.15">
      <c r="A199" s="313"/>
      <c r="B199" s="313"/>
      <c r="C199" s="98" t="s">
        <v>169</v>
      </c>
      <c r="D199" s="121"/>
    </row>
    <row r="200" spans="1:4" ht="13.5" customHeight="1" x14ac:dyDescent="0.15">
      <c r="A200" s="313"/>
      <c r="B200" s="313"/>
      <c r="C200" s="98" t="s">
        <v>169</v>
      </c>
      <c r="D200" s="121"/>
    </row>
    <row r="201" spans="1:4" ht="13.5" customHeight="1" x14ac:dyDescent="0.15">
      <c r="A201" s="313"/>
      <c r="B201" s="313"/>
      <c r="C201" s="98" t="s">
        <v>169</v>
      </c>
      <c r="D201" s="121"/>
    </row>
    <row r="202" spans="1:4" ht="13.5" customHeight="1" x14ac:dyDescent="0.15">
      <c r="A202" s="313"/>
      <c r="B202" s="313"/>
      <c r="C202" s="98" t="s">
        <v>169</v>
      </c>
      <c r="D202" s="121"/>
    </row>
    <row r="203" spans="1:4" ht="13.5" customHeight="1" x14ac:dyDescent="0.15">
      <c r="A203" s="313"/>
      <c r="B203" s="313"/>
      <c r="C203" s="98" t="s">
        <v>169</v>
      </c>
      <c r="D203" s="121"/>
    </row>
    <row r="204" spans="1:4" ht="13.5" customHeight="1" x14ac:dyDescent="0.15">
      <c r="A204" s="313"/>
      <c r="B204" s="313"/>
      <c r="C204" s="98" t="s">
        <v>169</v>
      </c>
      <c r="D204" s="121"/>
    </row>
    <row r="205" spans="1:4" ht="13.5" customHeight="1" x14ac:dyDescent="0.15">
      <c r="A205" s="313"/>
      <c r="B205" s="313"/>
      <c r="C205" s="98" t="s">
        <v>169</v>
      </c>
      <c r="D205" s="121"/>
    </row>
    <row r="206" spans="1:4" ht="14.25" customHeight="1" thickBot="1" x14ac:dyDescent="0.2">
      <c r="A206" s="313"/>
      <c r="B206" s="313"/>
      <c r="C206" s="99" t="s">
        <v>169</v>
      </c>
      <c r="D206" s="100"/>
    </row>
    <row r="207" spans="1:4" ht="14.25" customHeight="1" x14ac:dyDescent="0.15">
      <c r="A207" s="313"/>
      <c r="B207" s="313"/>
      <c r="C207" s="101" t="s">
        <v>169</v>
      </c>
      <c r="D207" s="121"/>
    </row>
    <row r="208" spans="1:4" ht="13.5" customHeight="1" x14ac:dyDescent="0.15">
      <c r="A208" s="313"/>
      <c r="B208" s="313"/>
      <c r="C208" s="98" t="s">
        <v>169</v>
      </c>
      <c r="D208" s="121"/>
    </row>
    <row r="209" spans="1:4" ht="13.5" customHeight="1" x14ac:dyDescent="0.15">
      <c r="A209" s="313"/>
      <c r="B209" s="313"/>
      <c r="C209" s="98" t="s">
        <v>169</v>
      </c>
      <c r="D209" s="121"/>
    </row>
    <row r="210" spans="1:4" ht="13.5" customHeight="1" x14ac:dyDescent="0.15">
      <c r="A210" s="313"/>
      <c r="B210" s="313"/>
      <c r="C210" s="98" t="s">
        <v>169</v>
      </c>
      <c r="D210" s="121"/>
    </row>
    <row r="211" spans="1:4" ht="13.5" customHeight="1" x14ac:dyDescent="0.15">
      <c r="A211" s="313"/>
      <c r="B211" s="313"/>
      <c r="C211" s="98" t="s">
        <v>169</v>
      </c>
      <c r="D211" s="121"/>
    </row>
    <row r="212" spans="1:4" ht="13.5" customHeight="1" x14ac:dyDescent="0.15">
      <c r="A212" s="313"/>
      <c r="B212" s="313"/>
      <c r="C212" s="98" t="s">
        <v>169</v>
      </c>
      <c r="D212" s="121"/>
    </row>
    <row r="213" spans="1:4" ht="13.5" customHeight="1" x14ac:dyDescent="0.15">
      <c r="A213" s="313"/>
      <c r="B213" s="313"/>
      <c r="C213" s="98" t="s">
        <v>169</v>
      </c>
      <c r="D213" s="121"/>
    </row>
    <row r="214" spans="1:4" ht="13.5" customHeight="1" x14ac:dyDescent="0.15">
      <c r="A214" s="313"/>
      <c r="B214" s="313"/>
      <c r="C214" s="98" t="s">
        <v>169</v>
      </c>
      <c r="D214" s="121"/>
    </row>
    <row r="215" spans="1:4" ht="13.5" customHeight="1" x14ac:dyDescent="0.15">
      <c r="A215" s="313"/>
      <c r="B215" s="313"/>
      <c r="C215" s="98" t="s">
        <v>169</v>
      </c>
      <c r="D215" s="121"/>
    </row>
    <row r="216" spans="1:4" ht="13.5" customHeight="1" x14ac:dyDescent="0.15">
      <c r="A216" s="313"/>
      <c r="B216" s="313"/>
      <c r="C216" s="98" t="s">
        <v>169</v>
      </c>
      <c r="D216" s="121"/>
    </row>
    <row r="217" spans="1:4" ht="13.5" customHeight="1" x14ac:dyDescent="0.15">
      <c r="A217" s="313"/>
      <c r="B217" s="313"/>
      <c r="C217" s="98" t="s">
        <v>169</v>
      </c>
      <c r="D217" s="121"/>
    </row>
    <row r="218" spans="1:4" ht="13.5" customHeight="1" x14ac:dyDescent="0.15">
      <c r="A218" s="313"/>
      <c r="B218" s="313"/>
      <c r="C218" s="98" t="s">
        <v>169</v>
      </c>
      <c r="D218" s="121"/>
    </row>
    <row r="219" spans="1:4" ht="13.5" customHeight="1" x14ac:dyDescent="0.15">
      <c r="A219" s="313"/>
      <c r="B219" s="313"/>
      <c r="C219" s="98" t="s">
        <v>169</v>
      </c>
      <c r="D219" s="121"/>
    </row>
    <row r="220" spans="1:4" ht="13.5" customHeight="1" x14ac:dyDescent="0.15">
      <c r="A220" s="313"/>
      <c r="B220" s="313"/>
      <c r="C220" s="98" t="s">
        <v>169</v>
      </c>
      <c r="D220" s="121"/>
    </row>
    <row r="221" spans="1:4" ht="13.5" customHeight="1" x14ac:dyDescent="0.15">
      <c r="A221" s="313"/>
      <c r="B221" s="313"/>
      <c r="C221" s="98" t="s">
        <v>169</v>
      </c>
      <c r="D221" s="121"/>
    </row>
    <row r="222" spans="1:4" ht="14.25" customHeight="1" thickBot="1" x14ac:dyDescent="0.2">
      <c r="A222" s="314"/>
      <c r="B222" s="314"/>
      <c r="C222" s="99" t="s">
        <v>169</v>
      </c>
      <c r="D222" s="100"/>
    </row>
    <row r="224" spans="1:4" ht="13.5" customHeight="1" x14ac:dyDescent="0.15">
      <c r="A224" s="342">
        <v>7</v>
      </c>
      <c r="B224" s="342" t="s">
        <v>62</v>
      </c>
      <c r="C224" s="113" t="s">
        <v>167</v>
      </c>
    </row>
    <row r="225" spans="1:3" ht="13.5" customHeight="1" x14ac:dyDescent="0.15">
      <c r="A225" s="313"/>
      <c r="B225" s="313"/>
      <c r="C225" s="114">
        <v>32</v>
      </c>
    </row>
    <row r="226" spans="1:3" ht="13.5" customHeight="1" x14ac:dyDescent="0.15">
      <c r="A226" s="313"/>
      <c r="B226" s="313"/>
      <c r="C226" s="102"/>
    </row>
    <row r="227" spans="1:3" ht="14.25" customHeight="1" thickBot="1" x14ac:dyDescent="0.2">
      <c r="A227" s="313"/>
      <c r="B227" s="313"/>
      <c r="C227" s="115"/>
    </row>
    <row r="228" spans="1:3" ht="13.5" customHeight="1" x14ac:dyDescent="0.15">
      <c r="A228" s="313"/>
      <c r="B228" s="313"/>
      <c r="C228" s="116" t="s">
        <v>169</v>
      </c>
    </row>
    <row r="229" spans="1:3" ht="13.5" customHeight="1" x14ac:dyDescent="0.15">
      <c r="A229" s="313"/>
      <c r="B229" s="313"/>
      <c r="C229" s="117" t="s">
        <v>169</v>
      </c>
    </row>
    <row r="230" spans="1:3" ht="13.5" customHeight="1" x14ac:dyDescent="0.15">
      <c r="A230" s="313"/>
      <c r="B230" s="313"/>
      <c r="C230" s="117" t="s">
        <v>169</v>
      </c>
    </row>
    <row r="231" spans="1:3" ht="13.5" customHeight="1" x14ac:dyDescent="0.15">
      <c r="A231" s="313"/>
      <c r="B231" s="313"/>
      <c r="C231" s="117" t="s">
        <v>169</v>
      </c>
    </row>
    <row r="232" spans="1:3" ht="13.5" customHeight="1" x14ac:dyDescent="0.15">
      <c r="A232" s="313"/>
      <c r="B232" s="313"/>
      <c r="C232" s="117" t="s">
        <v>169</v>
      </c>
    </row>
    <row r="233" spans="1:3" ht="13.5" customHeight="1" x14ac:dyDescent="0.15">
      <c r="A233" s="313"/>
      <c r="B233" s="313"/>
      <c r="C233" s="117" t="s">
        <v>169</v>
      </c>
    </row>
    <row r="234" spans="1:3" ht="13.5" customHeight="1" x14ac:dyDescent="0.15">
      <c r="A234" s="313"/>
      <c r="B234" s="313"/>
      <c r="C234" s="117" t="s">
        <v>169</v>
      </c>
    </row>
    <row r="235" spans="1:3" ht="13.5" customHeight="1" x14ac:dyDescent="0.15">
      <c r="A235" s="313"/>
      <c r="B235" s="313"/>
      <c r="C235" s="117" t="s">
        <v>169</v>
      </c>
    </row>
    <row r="236" spans="1:3" ht="13.5" customHeight="1" x14ac:dyDescent="0.15">
      <c r="A236" s="313"/>
      <c r="B236" s="313"/>
      <c r="C236" s="117" t="s">
        <v>169</v>
      </c>
    </row>
    <row r="237" spans="1:3" ht="13.5" customHeight="1" x14ac:dyDescent="0.15">
      <c r="A237" s="313"/>
      <c r="B237" s="313"/>
      <c r="C237" s="117" t="s">
        <v>169</v>
      </c>
    </row>
    <row r="238" spans="1:3" ht="13.5" customHeight="1" x14ac:dyDescent="0.15">
      <c r="A238" s="313"/>
      <c r="B238" s="313"/>
      <c r="C238" s="117" t="s">
        <v>169</v>
      </c>
    </row>
    <row r="239" spans="1:3" ht="13.5" customHeight="1" x14ac:dyDescent="0.15">
      <c r="A239" s="313"/>
      <c r="B239" s="313"/>
      <c r="C239" s="117" t="s">
        <v>169</v>
      </c>
    </row>
    <row r="240" spans="1:3" ht="13.5" customHeight="1" x14ac:dyDescent="0.15">
      <c r="A240" s="313"/>
      <c r="B240" s="313"/>
      <c r="C240" s="117" t="s">
        <v>169</v>
      </c>
    </row>
    <row r="241" spans="1:3" ht="13.5" customHeight="1" x14ac:dyDescent="0.15">
      <c r="A241" s="313"/>
      <c r="B241" s="313"/>
      <c r="C241" s="117" t="s">
        <v>169</v>
      </c>
    </row>
    <row r="242" spans="1:3" ht="13.5" customHeight="1" x14ac:dyDescent="0.15">
      <c r="A242" s="313"/>
      <c r="B242" s="313"/>
      <c r="C242" s="117" t="s">
        <v>169</v>
      </c>
    </row>
    <row r="243" spans="1:3" ht="14.25" customHeight="1" thickBot="1" x14ac:dyDescent="0.2">
      <c r="A243" s="313"/>
      <c r="B243" s="313"/>
      <c r="C243" s="117" t="s">
        <v>169</v>
      </c>
    </row>
    <row r="244" spans="1:3" ht="13.5" customHeight="1" x14ac:dyDescent="0.15">
      <c r="A244" s="313"/>
      <c r="B244" s="313"/>
      <c r="C244" s="116" t="s">
        <v>169</v>
      </c>
    </row>
    <row r="245" spans="1:3" ht="13.5" customHeight="1" x14ac:dyDescent="0.15">
      <c r="A245" s="313"/>
      <c r="B245" s="313"/>
      <c r="C245" s="117" t="s">
        <v>169</v>
      </c>
    </row>
    <row r="246" spans="1:3" ht="13.5" customHeight="1" x14ac:dyDescent="0.15">
      <c r="A246" s="313"/>
      <c r="B246" s="313"/>
      <c r="C246" s="117" t="s">
        <v>169</v>
      </c>
    </row>
    <row r="247" spans="1:3" ht="13.5" customHeight="1" x14ac:dyDescent="0.15">
      <c r="A247" s="313"/>
      <c r="B247" s="313"/>
      <c r="C247" s="117" t="s">
        <v>169</v>
      </c>
    </row>
    <row r="248" spans="1:3" ht="13.5" customHeight="1" x14ac:dyDescent="0.15">
      <c r="A248" s="313"/>
      <c r="B248" s="313"/>
      <c r="C248" s="117" t="s">
        <v>169</v>
      </c>
    </row>
    <row r="249" spans="1:3" ht="13.5" customHeight="1" x14ac:dyDescent="0.15">
      <c r="A249" s="313"/>
      <c r="B249" s="313"/>
      <c r="C249" s="117" t="s">
        <v>169</v>
      </c>
    </row>
    <row r="250" spans="1:3" ht="13.5" customHeight="1" x14ac:dyDescent="0.15">
      <c r="A250" s="313"/>
      <c r="B250" s="313"/>
      <c r="C250" s="117" t="s">
        <v>169</v>
      </c>
    </row>
    <row r="251" spans="1:3" ht="13.5" customHeight="1" x14ac:dyDescent="0.15">
      <c r="A251" s="313"/>
      <c r="B251" s="313"/>
      <c r="C251" s="117" t="s">
        <v>169</v>
      </c>
    </row>
    <row r="252" spans="1:3" ht="13.5" customHeight="1" x14ac:dyDescent="0.15">
      <c r="A252" s="313"/>
      <c r="B252" s="313"/>
      <c r="C252" s="117" t="s">
        <v>169</v>
      </c>
    </row>
    <row r="253" spans="1:3" ht="13.5" customHeight="1" x14ac:dyDescent="0.15">
      <c r="A253" s="313"/>
      <c r="B253" s="313"/>
      <c r="C253" s="117" t="s">
        <v>169</v>
      </c>
    </row>
    <row r="254" spans="1:3" ht="13.5" customHeight="1" x14ac:dyDescent="0.15">
      <c r="A254" s="313"/>
      <c r="B254" s="313"/>
      <c r="C254" s="117" t="s">
        <v>169</v>
      </c>
    </row>
    <row r="255" spans="1:3" ht="13.5" customHeight="1" x14ac:dyDescent="0.15">
      <c r="A255" s="313"/>
      <c r="B255" s="313"/>
      <c r="C255" s="117" t="s">
        <v>169</v>
      </c>
    </row>
    <row r="256" spans="1:3" ht="13.5" customHeight="1" x14ac:dyDescent="0.15">
      <c r="A256" s="313"/>
      <c r="B256" s="313"/>
      <c r="C256" s="117" t="s">
        <v>169</v>
      </c>
    </row>
    <row r="257" spans="1:3" ht="13.5" customHeight="1" x14ac:dyDescent="0.15">
      <c r="A257" s="313"/>
      <c r="B257" s="313"/>
      <c r="C257" s="117" t="s">
        <v>169</v>
      </c>
    </row>
    <row r="258" spans="1:3" ht="13.5" customHeight="1" x14ac:dyDescent="0.15">
      <c r="A258" s="313"/>
      <c r="B258" s="313"/>
      <c r="C258" s="117" t="s">
        <v>169</v>
      </c>
    </row>
    <row r="259" spans="1:3" ht="14.25" customHeight="1" thickBot="1" x14ac:dyDescent="0.2">
      <c r="A259" s="314"/>
      <c r="B259" s="314"/>
      <c r="C259" s="118" t="s">
        <v>169</v>
      </c>
    </row>
    <row r="261" spans="1:3" ht="13.5" customHeight="1" x14ac:dyDescent="0.15">
      <c r="A261" s="342">
        <v>8</v>
      </c>
      <c r="B261" s="342" t="s">
        <v>23</v>
      </c>
      <c r="C261" s="103" t="s">
        <v>23</v>
      </c>
    </row>
    <row r="262" spans="1:3" ht="13.5" customHeight="1" x14ac:dyDescent="0.15">
      <c r="A262" s="313"/>
      <c r="B262" s="313"/>
      <c r="C262" s="104"/>
    </row>
    <row r="263" spans="1:3" ht="13.5" customHeight="1" x14ac:dyDescent="0.15">
      <c r="A263" s="313"/>
      <c r="B263" s="313"/>
      <c r="C263" s="103"/>
    </row>
    <row r="264" spans="1:3" ht="14.25" customHeight="1" thickBot="1" x14ac:dyDescent="0.2">
      <c r="A264" s="313"/>
      <c r="B264" s="313"/>
      <c r="C264" s="105"/>
    </row>
    <row r="265" spans="1:3" ht="13.5" customHeight="1" x14ac:dyDescent="0.15">
      <c r="A265" s="313"/>
      <c r="B265" s="313"/>
      <c r="C265" s="106"/>
    </row>
    <row r="266" spans="1:3" ht="13.5" customHeight="1" x14ac:dyDescent="0.15">
      <c r="A266" s="313"/>
      <c r="B266" s="313"/>
      <c r="C266" s="107"/>
    </row>
    <row r="267" spans="1:3" ht="13.5" customHeight="1" x14ac:dyDescent="0.15">
      <c r="A267" s="313"/>
      <c r="B267" s="313"/>
      <c r="C267" s="107"/>
    </row>
    <row r="268" spans="1:3" ht="13.5" customHeight="1" x14ac:dyDescent="0.15">
      <c r="A268" s="313"/>
      <c r="B268" s="313"/>
      <c r="C268" s="107"/>
    </row>
    <row r="269" spans="1:3" ht="13.5" customHeight="1" x14ac:dyDescent="0.15">
      <c r="A269" s="313"/>
      <c r="B269" s="313"/>
      <c r="C269" s="107"/>
    </row>
    <row r="270" spans="1:3" ht="13.5" customHeight="1" x14ac:dyDescent="0.15">
      <c r="A270" s="313"/>
      <c r="B270" s="313"/>
      <c r="C270" s="107"/>
    </row>
    <row r="271" spans="1:3" ht="13.5" customHeight="1" x14ac:dyDescent="0.15">
      <c r="A271" s="313"/>
      <c r="B271" s="313"/>
      <c r="C271" s="107"/>
    </row>
    <row r="272" spans="1:3" ht="13.5" customHeight="1" x14ac:dyDescent="0.15">
      <c r="A272" s="313"/>
      <c r="B272" s="313"/>
      <c r="C272" s="107"/>
    </row>
    <row r="273" spans="1:3" ht="13.5" customHeight="1" x14ac:dyDescent="0.15">
      <c r="A273" s="313"/>
      <c r="B273" s="313"/>
      <c r="C273" s="107"/>
    </row>
    <row r="274" spans="1:3" ht="13.5" customHeight="1" x14ac:dyDescent="0.15">
      <c r="A274" s="313"/>
      <c r="B274" s="313"/>
      <c r="C274" s="107"/>
    </row>
    <row r="275" spans="1:3" ht="13.5" customHeight="1" x14ac:dyDescent="0.15">
      <c r="A275" s="313"/>
      <c r="B275" s="313"/>
      <c r="C275" s="107"/>
    </row>
    <row r="276" spans="1:3" ht="13.5" customHeight="1" x14ac:dyDescent="0.15">
      <c r="A276" s="313"/>
      <c r="B276" s="313"/>
      <c r="C276" s="107"/>
    </row>
    <row r="277" spans="1:3" ht="13.5" customHeight="1" x14ac:dyDescent="0.15">
      <c r="A277" s="313"/>
      <c r="B277" s="313"/>
      <c r="C277" s="107"/>
    </row>
    <row r="278" spans="1:3" ht="13.5" customHeight="1" x14ac:dyDescent="0.15">
      <c r="A278" s="313"/>
      <c r="B278" s="313"/>
      <c r="C278" s="107"/>
    </row>
    <row r="279" spans="1:3" ht="13.5" customHeight="1" x14ac:dyDescent="0.15">
      <c r="A279" s="313"/>
      <c r="B279" s="313"/>
      <c r="C279" s="107"/>
    </row>
    <row r="280" spans="1:3" ht="14.25" customHeight="1" x14ac:dyDescent="0.15">
      <c r="A280" s="313"/>
      <c r="B280" s="313"/>
      <c r="C280" s="107"/>
    </row>
    <row r="281" spans="1:3" ht="14.25" customHeight="1" x14ac:dyDescent="0.15">
      <c r="A281" s="313"/>
      <c r="B281" s="313"/>
      <c r="C281" s="108"/>
    </row>
    <row r="282" spans="1:3" ht="13.5" customHeight="1" x14ac:dyDescent="0.15">
      <c r="A282" s="313"/>
      <c r="B282" s="313"/>
      <c r="C282" s="107"/>
    </row>
    <row r="283" spans="1:3" ht="13.5" customHeight="1" x14ac:dyDescent="0.15">
      <c r="A283" s="313"/>
      <c r="B283" s="313"/>
      <c r="C283" s="107"/>
    </row>
    <row r="284" spans="1:3" ht="13.5" customHeight="1" x14ac:dyDescent="0.15">
      <c r="A284" s="313"/>
      <c r="B284" s="313"/>
      <c r="C284" s="107"/>
    </row>
    <row r="285" spans="1:3" ht="13.5" customHeight="1" x14ac:dyDescent="0.15">
      <c r="A285" s="313"/>
      <c r="B285" s="313"/>
      <c r="C285" s="107"/>
    </row>
    <row r="286" spans="1:3" ht="13.5" customHeight="1" x14ac:dyDescent="0.15">
      <c r="A286" s="313"/>
      <c r="B286" s="313"/>
      <c r="C286" s="107"/>
    </row>
    <row r="287" spans="1:3" ht="13.5" customHeight="1" x14ac:dyDescent="0.15">
      <c r="A287" s="313"/>
      <c r="B287" s="313"/>
      <c r="C287" s="107"/>
    </row>
    <row r="288" spans="1:3" ht="13.5" customHeight="1" x14ac:dyDescent="0.15">
      <c r="A288" s="313"/>
      <c r="B288" s="313"/>
      <c r="C288" s="107"/>
    </row>
    <row r="289" spans="1:3" ht="13.5" customHeight="1" x14ac:dyDescent="0.15">
      <c r="A289" s="313"/>
      <c r="B289" s="313"/>
      <c r="C289" s="107"/>
    </row>
    <row r="290" spans="1:3" ht="13.5" customHeight="1" x14ac:dyDescent="0.15">
      <c r="A290" s="313"/>
      <c r="B290" s="313"/>
      <c r="C290" s="107"/>
    </row>
    <row r="291" spans="1:3" ht="13.5" customHeight="1" x14ac:dyDescent="0.15">
      <c r="A291" s="313"/>
      <c r="B291" s="313"/>
      <c r="C291" s="107"/>
    </row>
    <row r="292" spans="1:3" ht="13.5" customHeight="1" x14ac:dyDescent="0.15">
      <c r="A292" s="313"/>
      <c r="B292" s="313"/>
      <c r="C292" s="107"/>
    </row>
    <row r="293" spans="1:3" ht="13.5" customHeight="1" x14ac:dyDescent="0.15">
      <c r="A293" s="313"/>
      <c r="B293" s="313"/>
      <c r="C293" s="107"/>
    </row>
    <row r="294" spans="1:3" ht="13.5" customHeight="1" x14ac:dyDescent="0.15">
      <c r="A294" s="313"/>
      <c r="B294" s="313"/>
      <c r="C294" s="107"/>
    </row>
    <row r="295" spans="1:3" ht="13.5" customHeight="1" x14ac:dyDescent="0.15">
      <c r="A295" s="313"/>
      <c r="B295" s="313"/>
      <c r="C295" s="107"/>
    </row>
    <row r="296" spans="1:3" ht="14.25" customHeight="1" thickBot="1" x14ac:dyDescent="0.2">
      <c r="A296" s="314"/>
      <c r="B296" s="314"/>
      <c r="C296" s="109"/>
    </row>
    <row r="298" spans="1:3" ht="13.5" customHeight="1" x14ac:dyDescent="0.15">
      <c r="A298" s="342">
        <v>9</v>
      </c>
      <c r="B298" s="344" t="s">
        <v>218</v>
      </c>
      <c r="C298" s="103">
        <v>0</v>
      </c>
    </row>
    <row r="299" spans="1:3" ht="13.5" customHeight="1" x14ac:dyDescent="0.15">
      <c r="A299" s="313"/>
      <c r="B299" s="313"/>
      <c r="C299" s="107"/>
    </row>
    <row r="300" spans="1:3" ht="13.5" customHeight="1" x14ac:dyDescent="0.15">
      <c r="A300" s="313"/>
      <c r="B300" s="313"/>
      <c r="C300" s="107"/>
    </row>
    <row r="301" spans="1:3" ht="13.5" customHeight="1" thickBot="1" x14ac:dyDescent="0.2">
      <c r="A301" s="313"/>
      <c r="B301" s="313"/>
      <c r="C301" s="107"/>
    </row>
    <row r="302" spans="1:3" ht="13.5" customHeight="1" x14ac:dyDescent="0.15">
      <c r="A302" s="313"/>
      <c r="B302" s="313"/>
      <c r="C302" s="106"/>
    </row>
    <row r="303" spans="1:3" ht="13.5" customHeight="1" x14ac:dyDescent="0.15">
      <c r="A303" s="313"/>
      <c r="B303" s="313"/>
      <c r="C303" s="110"/>
    </row>
    <row r="304" spans="1:3" ht="13.5" customHeight="1" x14ac:dyDescent="0.15">
      <c r="A304" s="313"/>
      <c r="B304" s="313"/>
      <c r="C304" s="110"/>
    </row>
    <row r="305" spans="1:3" ht="13.5" customHeight="1" x14ac:dyDescent="0.15">
      <c r="A305" s="313"/>
      <c r="B305" s="313"/>
      <c r="C305" s="110"/>
    </row>
    <row r="306" spans="1:3" ht="13.5" customHeight="1" x14ac:dyDescent="0.15">
      <c r="A306" s="313"/>
      <c r="B306" s="313"/>
      <c r="C306" s="110"/>
    </row>
    <row r="307" spans="1:3" ht="13.5" customHeight="1" x14ac:dyDescent="0.15">
      <c r="A307" s="313"/>
      <c r="B307" s="313"/>
      <c r="C307" s="110"/>
    </row>
    <row r="308" spans="1:3" ht="13.5" customHeight="1" x14ac:dyDescent="0.15">
      <c r="A308" s="313"/>
      <c r="B308" s="313"/>
      <c r="C308" s="110"/>
    </row>
    <row r="309" spans="1:3" ht="13.5" customHeight="1" x14ac:dyDescent="0.15">
      <c r="A309" s="313"/>
      <c r="B309" s="313"/>
      <c r="C309" s="110"/>
    </row>
    <row r="310" spans="1:3" ht="13.5" customHeight="1" x14ac:dyDescent="0.15">
      <c r="A310" s="313"/>
      <c r="B310" s="313"/>
      <c r="C310" s="110"/>
    </row>
    <row r="311" spans="1:3" ht="13.5" customHeight="1" x14ac:dyDescent="0.15">
      <c r="A311" s="313"/>
      <c r="B311" s="313"/>
      <c r="C311" s="110" t="s">
        <v>174</v>
      </c>
    </row>
    <row r="312" spans="1:3" ht="13.5" customHeight="1" x14ac:dyDescent="0.15">
      <c r="A312" s="313"/>
      <c r="B312" s="313"/>
      <c r="C312" s="110" t="s">
        <v>175</v>
      </c>
    </row>
    <row r="313" spans="1:3" ht="13.5" customHeight="1" x14ac:dyDescent="0.15">
      <c r="A313" s="313"/>
      <c r="B313" s="313"/>
      <c r="C313" s="110" t="s">
        <v>176</v>
      </c>
    </row>
    <row r="314" spans="1:3" ht="13.5" customHeight="1" x14ac:dyDescent="0.15">
      <c r="A314" s="313"/>
      <c r="B314" s="313"/>
      <c r="C314" s="110" t="s">
        <v>177</v>
      </c>
    </row>
    <row r="315" spans="1:3" ht="13.5" customHeight="1" x14ac:dyDescent="0.15">
      <c r="A315" s="313"/>
      <c r="B315" s="313"/>
      <c r="C315" s="110" t="s">
        <v>178</v>
      </c>
    </row>
    <row r="316" spans="1:3" ht="13.5" customHeight="1" x14ac:dyDescent="0.15">
      <c r="A316" s="313"/>
      <c r="B316" s="313"/>
      <c r="C316" s="110"/>
    </row>
    <row r="317" spans="1:3" ht="13.5" customHeight="1" x14ac:dyDescent="0.15">
      <c r="A317" s="313"/>
      <c r="B317" s="313"/>
      <c r="C317" s="110"/>
    </row>
    <row r="318" spans="1:3" ht="13.5" customHeight="1" x14ac:dyDescent="0.15">
      <c r="A318" s="313"/>
      <c r="B318" s="313"/>
      <c r="C318" s="110"/>
    </row>
    <row r="319" spans="1:3" ht="13.5" customHeight="1" x14ac:dyDescent="0.15">
      <c r="A319" s="313"/>
      <c r="B319" s="313"/>
      <c r="C319" s="110"/>
    </row>
    <row r="320" spans="1:3" ht="13.5" customHeight="1" x14ac:dyDescent="0.15">
      <c r="A320" s="313"/>
      <c r="B320" s="313"/>
      <c r="C320" s="110"/>
    </row>
    <row r="321" spans="1:3" ht="13.5" customHeight="1" x14ac:dyDescent="0.15">
      <c r="A321" s="313"/>
      <c r="B321" s="313"/>
      <c r="C321" s="110"/>
    </row>
    <row r="322" spans="1:3" ht="13.5" customHeight="1" x14ac:dyDescent="0.15">
      <c r="A322" s="313"/>
      <c r="B322" s="313"/>
      <c r="C322" s="110"/>
    </row>
    <row r="323" spans="1:3" ht="13.5" customHeight="1" x14ac:dyDescent="0.15">
      <c r="A323" s="313"/>
      <c r="B323" s="313"/>
      <c r="C323" s="110"/>
    </row>
    <row r="324" spans="1:3" ht="13.5" customHeight="1" x14ac:dyDescent="0.15">
      <c r="A324" s="313"/>
      <c r="B324" s="313"/>
      <c r="C324" s="110"/>
    </row>
    <row r="325" spans="1:3" ht="13.5" customHeight="1" x14ac:dyDescent="0.15">
      <c r="A325" s="313"/>
      <c r="B325" s="313"/>
      <c r="C325" s="110"/>
    </row>
    <row r="326" spans="1:3" ht="13.5" customHeight="1" x14ac:dyDescent="0.15">
      <c r="A326" s="313"/>
      <c r="B326" s="313"/>
      <c r="C326" s="110"/>
    </row>
    <row r="327" spans="1:3" ht="13.5" customHeight="1" x14ac:dyDescent="0.15">
      <c r="A327" s="313"/>
      <c r="B327" s="313"/>
      <c r="C327" s="110"/>
    </row>
    <row r="328" spans="1:3" ht="13.5" customHeight="1" x14ac:dyDescent="0.15">
      <c r="A328" s="313"/>
      <c r="B328" s="313"/>
      <c r="C328" s="110"/>
    </row>
    <row r="329" spans="1:3" ht="13.5" customHeight="1" x14ac:dyDescent="0.15">
      <c r="A329" s="313"/>
      <c r="B329" s="313"/>
      <c r="C329" s="110"/>
    </row>
    <row r="330" spans="1:3" ht="13.5" customHeight="1" x14ac:dyDescent="0.15">
      <c r="A330" s="313"/>
      <c r="B330" s="313"/>
      <c r="C330" s="110"/>
    </row>
    <row r="331" spans="1:3" ht="13.5" customHeight="1" x14ac:dyDescent="0.15">
      <c r="A331" s="313"/>
      <c r="B331" s="313"/>
      <c r="C331" s="110"/>
    </row>
    <row r="332" spans="1:3" ht="13.5" customHeight="1" x14ac:dyDescent="0.15">
      <c r="A332" s="313"/>
      <c r="B332" s="313"/>
      <c r="C332" s="110"/>
    </row>
    <row r="333" spans="1:3" thickBot="1" x14ac:dyDescent="0.2">
      <c r="A333" s="314"/>
      <c r="B333" s="314"/>
      <c r="C333" s="111"/>
    </row>
  </sheetData>
  <mergeCells count="19">
    <mergeCell ref="A298:A333"/>
    <mergeCell ref="B298:B333"/>
    <mergeCell ref="A113:A148"/>
    <mergeCell ref="B113:B148"/>
    <mergeCell ref="A76:A111"/>
    <mergeCell ref="B76:B111"/>
    <mergeCell ref="A261:A296"/>
    <mergeCell ref="B261:B296"/>
    <mergeCell ref="A150:A185"/>
    <mergeCell ref="B150:B185"/>
    <mergeCell ref="A187:A222"/>
    <mergeCell ref="B187:B222"/>
    <mergeCell ref="A224:A259"/>
    <mergeCell ref="B224:B259"/>
    <mergeCell ref="C1:D1"/>
    <mergeCell ref="B2:B37"/>
    <mergeCell ref="A2:A37"/>
    <mergeCell ref="A39:A74"/>
    <mergeCell ref="B39:B74"/>
  </mergeCells>
  <phoneticPr fontId="2" type="noConversion"/>
  <conditionalFormatting sqref="C84:C89">
    <cfRule type="cellIs" dxfId="74" priority="68" stopIfTrue="1" operator="equal">
      <formula>"blank"</formula>
    </cfRule>
  </conditionalFormatting>
  <conditionalFormatting sqref="C82:C83">
    <cfRule type="cellIs" dxfId="73" priority="69" stopIfTrue="1" operator="equal">
      <formula>"blank"</formula>
    </cfRule>
  </conditionalFormatting>
  <conditionalFormatting sqref="C82:C89">
    <cfRule type="cellIs" dxfId="72" priority="66" stopIfTrue="1" operator="equal">
      <formula>"blank"</formula>
    </cfRule>
  </conditionalFormatting>
  <conditionalFormatting sqref="C45:C58">
    <cfRule type="cellIs" dxfId="71" priority="74" stopIfTrue="1" operator="equal">
      <formula>"blank"</formula>
    </cfRule>
  </conditionalFormatting>
  <conditionalFormatting sqref="C43:C44">
    <cfRule type="cellIs" dxfId="70" priority="75" stopIfTrue="1" operator="equal">
      <formula>"blank"</formula>
    </cfRule>
  </conditionalFormatting>
  <conditionalFormatting sqref="D45:D58">
    <cfRule type="cellIs" dxfId="69" priority="72" stopIfTrue="1" operator="equal">
      <formula>"blank"</formula>
    </cfRule>
  </conditionalFormatting>
  <conditionalFormatting sqref="D43:D44">
    <cfRule type="cellIs" dxfId="68" priority="73" stopIfTrue="1" operator="equal">
      <formula>"blank"</formula>
    </cfRule>
  </conditionalFormatting>
  <conditionalFormatting sqref="C90:C95">
    <cfRule type="cellIs" dxfId="67" priority="71" stopIfTrue="1" operator="equal">
      <formula>"blank"</formula>
    </cfRule>
  </conditionalFormatting>
  <conditionalFormatting sqref="C80:C81">
    <cfRule type="cellIs" dxfId="66" priority="67" stopIfTrue="1" operator="equal">
      <formula>"blank"</formula>
    </cfRule>
    <cfRule type="cellIs" dxfId="65" priority="70" stopIfTrue="1" operator="equal">
      <formula>"blank"</formula>
    </cfRule>
  </conditionalFormatting>
  <conditionalFormatting sqref="C119:C120">
    <cfRule type="cellIs" dxfId="64" priority="64" stopIfTrue="1" operator="equal">
      <formula>"blank"</formula>
    </cfRule>
  </conditionalFormatting>
  <conditionalFormatting sqref="C117:C118">
    <cfRule type="cellIs" dxfId="63" priority="62" stopIfTrue="1" operator="equal">
      <formula>"blank"</formula>
    </cfRule>
    <cfRule type="cellIs" dxfId="62" priority="65" stopIfTrue="1" operator="equal">
      <formula>"blank"</formula>
    </cfRule>
  </conditionalFormatting>
  <conditionalFormatting sqref="C121:C132">
    <cfRule type="cellIs" dxfId="61" priority="63" stopIfTrue="1" operator="equal">
      <formula>"blank"</formula>
    </cfRule>
  </conditionalFormatting>
  <conditionalFormatting sqref="C119:C132">
    <cfRule type="cellIs" dxfId="60" priority="61" stopIfTrue="1" operator="equal">
      <formula>"blank"</formula>
    </cfRule>
  </conditionalFormatting>
  <conditionalFormatting sqref="C135:C136">
    <cfRule type="cellIs" dxfId="59" priority="59" stopIfTrue="1" operator="equal">
      <formula>"blank"</formula>
    </cfRule>
  </conditionalFormatting>
  <conditionalFormatting sqref="C133:C134">
    <cfRule type="cellIs" dxfId="58" priority="57" stopIfTrue="1" operator="equal">
      <formula>"blank"</formula>
    </cfRule>
    <cfRule type="cellIs" dxfId="57" priority="60" stopIfTrue="1" operator="equal">
      <formula>"blank"</formula>
    </cfRule>
  </conditionalFormatting>
  <conditionalFormatting sqref="C137:C148">
    <cfRule type="cellIs" dxfId="56" priority="58" stopIfTrue="1" operator="equal">
      <formula>"blank"</formula>
    </cfRule>
  </conditionalFormatting>
  <conditionalFormatting sqref="C135:C148">
    <cfRule type="cellIs" dxfId="55" priority="56" stopIfTrue="1" operator="equal">
      <formula>"blank"</formula>
    </cfRule>
  </conditionalFormatting>
  <conditionalFormatting sqref="D119:D120">
    <cfRule type="cellIs" dxfId="54" priority="54" stopIfTrue="1" operator="equal">
      <formula>"blank"</formula>
    </cfRule>
  </conditionalFormatting>
  <conditionalFormatting sqref="D117:D118">
    <cfRule type="cellIs" dxfId="53" priority="52" stopIfTrue="1" operator="equal">
      <formula>"blank"</formula>
    </cfRule>
    <cfRule type="cellIs" dxfId="52" priority="55" stopIfTrue="1" operator="equal">
      <formula>"blank"</formula>
    </cfRule>
  </conditionalFormatting>
  <conditionalFormatting sqref="D121:D132">
    <cfRule type="cellIs" dxfId="51" priority="53" stopIfTrue="1" operator="equal">
      <formula>"blank"</formula>
    </cfRule>
  </conditionalFormatting>
  <conditionalFormatting sqref="D119:D132">
    <cfRule type="cellIs" dxfId="50" priority="51" stopIfTrue="1" operator="equal">
      <formula>"blank"</formula>
    </cfRule>
  </conditionalFormatting>
  <conditionalFormatting sqref="D135:D136">
    <cfRule type="cellIs" dxfId="49" priority="49" stopIfTrue="1" operator="equal">
      <formula>"blank"</formula>
    </cfRule>
  </conditionalFormatting>
  <conditionalFormatting sqref="D133:D134">
    <cfRule type="cellIs" dxfId="48" priority="47" stopIfTrue="1" operator="equal">
      <formula>"blank"</formula>
    </cfRule>
    <cfRule type="cellIs" dxfId="47" priority="50" stopIfTrue="1" operator="equal">
      <formula>"blank"</formula>
    </cfRule>
  </conditionalFormatting>
  <conditionalFormatting sqref="D137:D148">
    <cfRule type="cellIs" dxfId="46" priority="48" stopIfTrue="1" operator="equal">
      <formula>"blank"</formula>
    </cfRule>
  </conditionalFormatting>
  <conditionalFormatting sqref="D135:D148">
    <cfRule type="cellIs" dxfId="45" priority="46" stopIfTrue="1" operator="equal">
      <formula>"blank"</formula>
    </cfRule>
  </conditionalFormatting>
  <conditionalFormatting sqref="C175:C179">
    <cfRule type="cellIs" dxfId="44" priority="45" stopIfTrue="1" operator="equal">
      <formula>"blank"</formula>
    </cfRule>
  </conditionalFormatting>
  <conditionalFormatting sqref="C156:C157">
    <cfRule type="cellIs" dxfId="43" priority="43" stopIfTrue="1" operator="equal">
      <formula>"blank"</formula>
    </cfRule>
  </conditionalFormatting>
  <conditionalFormatting sqref="C154:C155">
    <cfRule type="cellIs" dxfId="42" priority="41" stopIfTrue="1" operator="equal">
      <formula>"blank"</formula>
    </cfRule>
    <cfRule type="cellIs" dxfId="41" priority="44" stopIfTrue="1" operator="equal">
      <formula>"blank"</formula>
    </cfRule>
  </conditionalFormatting>
  <conditionalFormatting sqref="C158:C165">
    <cfRule type="cellIs" dxfId="40" priority="42" stopIfTrue="1" operator="equal">
      <formula>"blank"</formula>
    </cfRule>
  </conditionalFormatting>
  <conditionalFormatting sqref="C156:C165">
    <cfRule type="cellIs" dxfId="39" priority="40" stopIfTrue="1" operator="equal">
      <formula>"blank"</formula>
    </cfRule>
  </conditionalFormatting>
  <conditionalFormatting sqref="C172:C173">
    <cfRule type="cellIs" dxfId="38" priority="38" stopIfTrue="1" operator="equal">
      <formula>"blank"</formula>
    </cfRule>
  </conditionalFormatting>
  <conditionalFormatting sqref="C171">
    <cfRule type="cellIs" dxfId="37" priority="36" stopIfTrue="1" operator="equal">
      <formula>"blank"</formula>
    </cfRule>
    <cfRule type="cellIs" dxfId="36" priority="39" stopIfTrue="1" operator="equal">
      <formula>"blank"</formula>
    </cfRule>
  </conditionalFormatting>
  <conditionalFormatting sqref="C174">
    <cfRule type="cellIs" dxfId="35" priority="37" stopIfTrue="1" operator="equal">
      <formula>"blank"</formula>
    </cfRule>
  </conditionalFormatting>
  <conditionalFormatting sqref="C172:C174">
    <cfRule type="cellIs" dxfId="34" priority="35" stopIfTrue="1" operator="equal">
      <formula>"blank"</formula>
    </cfRule>
  </conditionalFormatting>
  <conditionalFormatting sqref="C180:C185">
    <cfRule type="cellIs" dxfId="33" priority="33" stopIfTrue="1" operator="equal">
      <formula>"blank"</formula>
    </cfRule>
    <cfRule type="cellIs" dxfId="32" priority="34" stopIfTrue="1" operator="equal">
      <formula>"blank"</formula>
    </cfRule>
  </conditionalFormatting>
  <conditionalFormatting sqref="C166:C170">
    <cfRule type="cellIs" dxfId="31" priority="31" stopIfTrue="1" operator="equal">
      <formula>"blank"</formula>
    </cfRule>
    <cfRule type="cellIs" dxfId="30" priority="32" stopIfTrue="1" operator="equal">
      <formula>"blank"</formula>
    </cfRule>
  </conditionalFormatting>
  <conditionalFormatting sqref="C211:C222">
    <cfRule type="cellIs" dxfId="29" priority="23" stopIfTrue="1" operator="equal">
      <formula>"blank"</formula>
    </cfRule>
  </conditionalFormatting>
  <conditionalFormatting sqref="C209:C210">
    <cfRule type="cellIs" dxfId="28" priority="24" stopIfTrue="1" operator="equal">
      <formula>"blank"</formula>
    </cfRule>
  </conditionalFormatting>
  <conditionalFormatting sqref="C207:C208">
    <cfRule type="cellIs" dxfId="27" priority="22" stopIfTrue="1" operator="equal">
      <formula>"blank"</formula>
    </cfRule>
    <cfRule type="cellIs" dxfId="26" priority="25" stopIfTrue="1" operator="equal">
      <formula>"blank"</formula>
    </cfRule>
  </conditionalFormatting>
  <conditionalFormatting sqref="C209:C222">
    <cfRule type="cellIs" dxfId="25" priority="21" stopIfTrue="1" operator="equal">
      <formula>"blank"</formula>
    </cfRule>
  </conditionalFormatting>
  <conditionalFormatting sqref="C191:C192">
    <cfRule type="cellIs" dxfId="24" priority="27" stopIfTrue="1" operator="equal">
      <formula>"blank"</formula>
    </cfRule>
    <cfRule type="cellIs" dxfId="23" priority="30" stopIfTrue="1" operator="equal">
      <formula>"blank"</formula>
    </cfRule>
  </conditionalFormatting>
  <conditionalFormatting sqref="C195:C206">
    <cfRule type="cellIs" dxfId="22" priority="28" stopIfTrue="1" operator="equal">
      <formula>"blank"</formula>
    </cfRule>
  </conditionalFormatting>
  <conditionalFormatting sqref="C193:C194">
    <cfRule type="cellIs" dxfId="21" priority="29" stopIfTrue="1" operator="equal">
      <formula>"blank"</formula>
    </cfRule>
  </conditionalFormatting>
  <conditionalFormatting sqref="C193:C206">
    <cfRule type="cellIs" dxfId="20" priority="26" stopIfTrue="1" operator="equal">
      <formula>"blank"</formula>
    </cfRule>
  </conditionalFormatting>
  <conditionalFormatting sqref="D191:D192">
    <cfRule type="cellIs" dxfId="19" priority="17" stopIfTrue="1" operator="equal">
      <formula>"blank"</formula>
    </cfRule>
    <cfRule type="cellIs" dxfId="18" priority="20" stopIfTrue="1" operator="equal">
      <formula>"blank"</formula>
    </cfRule>
  </conditionalFormatting>
  <conditionalFormatting sqref="D195:D206">
    <cfRule type="cellIs" dxfId="17" priority="18" stopIfTrue="1" operator="equal">
      <formula>"blank"</formula>
    </cfRule>
  </conditionalFormatting>
  <conditionalFormatting sqref="D193:D194">
    <cfRule type="cellIs" dxfId="16" priority="19" stopIfTrue="1" operator="equal">
      <formula>"blank"</formula>
    </cfRule>
  </conditionalFormatting>
  <conditionalFormatting sqref="D193:D206">
    <cfRule type="cellIs" dxfId="15" priority="16" stopIfTrue="1" operator="equal">
      <formula>"blank"</formula>
    </cfRule>
  </conditionalFormatting>
  <conditionalFormatting sqref="D211:D222">
    <cfRule type="cellIs" dxfId="14" priority="13" stopIfTrue="1" operator="equal">
      <formula>"blank"</formula>
    </cfRule>
  </conditionalFormatting>
  <conditionalFormatting sqref="D209:D210">
    <cfRule type="cellIs" dxfId="13" priority="14" stopIfTrue="1" operator="equal">
      <formula>"blank"</formula>
    </cfRule>
  </conditionalFormatting>
  <conditionalFormatting sqref="D207:D208">
    <cfRule type="cellIs" dxfId="12" priority="12" stopIfTrue="1" operator="equal">
      <formula>"blank"</formula>
    </cfRule>
    <cfRule type="cellIs" dxfId="11" priority="15" stopIfTrue="1" operator="equal">
      <formula>"blank"</formula>
    </cfRule>
  </conditionalFormatting>
  <conditionalFormatting sqref="D209:D222">
    <cfRule type="cellIs" dxfId="10" priority="11" stopIfTrue="1" operator="equal">
      <formula>"blank"</formula>
    </cfRule>
  </conditionalFormatting>
  <conditionalFormatting sqref="C232:C243">
    <cfRule type="cellIs" dxfId="9" priority="8" stopIfTrue="1" operator="equal">
      <formula>"blank"</formula>
    </cfRule>
  </conditionalFormatting>
  <conditionalFormatting sqref="C230:C231">
    <cfRule type="cellIs" dxfId="8" priority="9" stopIfTrue="1" operator="equal">
      <formula>"blank"</formula>
    </cfRule>
  </conditionalFormatting>
  <conditionalFormatting sqref="C246:C247">
    <cfRule type="cellIs" dxfId="7" priority="4" stopIfTrue="1" operator="equal">
      <formula>"blank"</formula>
    </cfRule>
  </conditionalFormatting>
  <conditionalFormatting sqref="C228:C229">
    <cfRule type="cellIs" dxfId="6" priority="7" stopIfTrue="1" operator="equal">
      <formula>"blank"</formula>
    </cfRule>
    <cfRule type="cellIs" dxfId="5" priority="10" stopIfTrue="1" operator="equal">
      <formula>"blank"</formula>
    </cfRule>
  </conditionalFormatting>
  <conditionalFormatting sqref="C230:C243">
    <cfRule type="cellIs" dxfId="4" priority="6" stopIfTrue="1" operator="equal">
      <formula>"blank"</formula>
    </cfRule>
  </conditionalFormatting>
  <conditionalFormatting sqref="C244:C245">
    <cfRule type="cellIs" dxfId="3" priority="2" stopIfTrue="1" operator="equal">
      <formula>"blank"</formula>
    </cfRule>
    <cfRule type="cellIs" dxfId="2" priority="5" stopIfTrue="1" operator="equal">
      <formula>"blank"</formula>
    </cfRule>
  </conditionalFormatting>
  <conditionalFormatting sqref="C248:C259">
    <cfRule type="cellIs" dxfId="1" priority="3" stopIfTrue="1" operator="equal">
      <formula>"blank"</formula>
    </cfRule>
  </conditionalFormatting>
  <conditionalFormatting sqref="C246:C259">
    <cfRule type="cellIs" dxfId="0" priority="1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卡件布置图</vt:lpstr>
      <vt:lpstr>卡件IO布置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43900827</dc:creator>
  <cp:lastModifiedBy>Administrator</cp:lastModifiedBy>
  <cp:lastPrinted>2019-09-16T01:23:11Z</cp:lastPrinted>
  <dcterms:created xsi:type="dcterms:W3CDTF">2011-03-16T08:21:00Z</dcterms:created>
  <dcterms:modified xsi:type="dcterms:W3CDTF">2020-02-28T14:23:33Z</dcterms:modified>
</cp:coreProperties>
</file>