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ab\spark-resource-optimization\foresight-论文逻辑\resource-efficiency\"/>
    </mc:Choice>
  </mc:AlternateContent>
  <xr:revisionPtr revIDLastSave="0" documentId="13_ncr:1_{B0A7EC1F-4D75-4BC8-9986-15E739B1E58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sumed-memory" sheetId="1" r:id="rId1"/>
    <sheet name="consumed-memory-CDF-comparison" sheetId="2" r:id="rId2"/>
    <sheet name="consumed-cpu" sheetId="3" r:id="rId3"/>
    <sheet name="consumed-cpu-CDF-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E29" i="1"/>
  <c r="B29" i="1"/>
  <c r="E28" i="3" l="1"/>
  <c r="D28" i="3"/>
  <c r="C28" i="3"/>
  <c r="D27" i="1"/>
  <c r="D28" i="1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3" i="3"/>
  <c r="K3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3" i="3"/>
  <c r="I3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3" i="3"/>
  <c r="C26" i="1"/>
  <c r="H11" i="1" s="1"/>
  <c r="D27" i="3"/>
  <c r="D26" i="3"/>
  <c r="D26" i="1"/>
  <c r="J10" i="1" s="1"/>
  <c r="E27" i="1"/>
  <c r="E27" i="3"/>
  <c r="C27" i="3"/>
  <c r="B26" i="1"/>
  <c r="F4" i="1" s="1"/>
  <c r="E26" i="1"/>
  <c r="L10" i="1" s="1"/>
  <c r="B27" i="3"/>
  <c r="C27" i="1"/>
  <c r="B27" i="1"/>
  <c r="C26" i="3"/>
  <c r="B26" i="3"/>
  <c r="H22" i="1" l="1"/>
  <c r="H14" i="1"/>
  <c r="H6" i="1"/>
  <c r="H20" i="1"/>
  <c r="H3" i="1"/>
  <c r="H18" i="1"/>
  <c r="H10" i="1"/>
  <c r="H12" i="1"/>
  <c r="H25" i="1"/>
  <c r="H17" i="1"/>
  <c r="H9" i="1"/>
  <c r="H4" i="1"/>
  <c r="H24" i="1"/>
  <c r="H16" i="1"/>
  <c r="H8" i="1"/>
  <c r="H23" i="1"/>
  <c r="H15" i="1"/>
  <c r="H7" i="1"/>
  <c r="H21" i="1"/>
  <c r="H13" i="1"/>
  <c r="H5" i="1"/>
  <c r="H19" i="1"/>
  <c r="J22" i="1"/>
  <c r="J9" i="1"/>
  <c r="J24" i="1"/>
  <c r="J16" i="1"/>
  <c r="J8" i="1"/>
  <c r="J25" i="1"/>
  <c r="J17" i="1"/>
  <c r="J23" i="1"/>
  <c r="J15" i="1"/>
  <c r="J7" i="1"/>
  <c r="J14" i="1"/>
  <c r="J6" i="1"/>
  <c r="J21" i="1"/>
  <c r="J20" i="1"/>
  <c r="J12" i="1"/>
  <c r="J4" i="1"/>
  <c r="J5" i="1"/>
  <c r="J19" i="1"/>
  <c r="J11" i="1"/>
  <c r="J13" i="1"/>
  <c r="J3" i="1"/>
  <c r="K3" i="1" s="1"/>
  <c r="J18" i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E28" i="1"/>
  <c r="C28" i="1"/>
  <c r="F9" i="1"/>
  <c r="F8" i="1"/>
  <c r="F7" i="1"/>
  <c r="F3" i="1"/>
  <c r="F6" i="1"/>
  <c r="F19" i="1"/>
  <c r="F11" i="1"/>
  <c r="F18" i="1"/>
  <c r="F10" i="1"/>
  <c r="L3" i="1"/>
  <c r="M3" i="1" s="1"/>
  <c r="F25" i="1"/>
  <c r="F17" i="1"/>
  <c r="L4" i="1"/>
  <c r="F24" i="1"/>
  <c r="F16" i="1"/>
  <c r="L9" i="1"/>
  <c r="F23" i="1"/>
  <c r="F15" i="1"/>
  <c r="L8" i="1"/>
  <c r="F22" i="1"/>
  <c r="F14" i="1"/>
  <c r="L22" i="1"/>
  <c r="F21" i="1"/>
  <c r="F13" i="1"/>
  <c r="F5" i="1"/>
  <c r="F20" i="1"/>
  <c r="F12" i="1"/>
  <c r="L21" i="1"/>
  <c r="L7" i="1"/>
  <c r="L20" i="1"/>
  <c r="L6" i="1"/>
  <c r="L19" i="1"/>
  <c r="L5" i="1"/>
  <c r="L18" i="1"/>
  <c r="L25" i="1"/>
  <c r="L17" i="1"/>
  <c r="L24" i="1"/>
  <c r="L16" i="1"/>
  <c r="L23" i="1"/>
  <c r="L15" i="1"/>
  <c r="L14" i="1"/>
  <c r="L13" i="1"/>
  <c r="L12" i="1"/>
  <c r="L11" i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E26" i="3"/>
  <c r="I4" i="3"/>
  <c r="I5" i="3" s="1"/>
  <c r="G3" i="3"/>
  <c r="M4" i="1"/>
  <c r="M5" i="1" s="1"/>
  <c r="I3" i="1"/>
  <c r="I4" i="1" s="1"/>
  <c r="G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L10" i="3"/>
  <c r="L18" i="3"/>
  <c r="L3" i="3"/>
  <c r="M3" i="3" s="1"/>
  <c r="L17" i="3"/>
  <c r="L11" i="3"/>
  <c r="L19" i="3"/>
  <c r="L24" i="3"/>
  <c r="L4" i="3"/>
  <c r="L12" i="3"/>
  <c r="L20" i="3"/>
  <c r="L23" i="3"/>
  <c r="L9" i="3"/>
  <c r="L5" i="3"/>
  <c r="L13" i="3"/>
  <c r="L21" i="3"/>
  <c r="L15" i="3"/>
  <c r="L16" i="3"/>
  <c r="L6" i="3"/>
  <c r="L14" i="3"/>
  <c r="L22" i="3"/>
  <c r="L7" i="3"/>
  <c r="L8" i="3"/>
  <c r="L25" i="3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M4" i="3" l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</calcChain>
</file>

<file path=xl/sharedStrings.xml><?xml version="1.0" encoding="utf-8"?>
<sst xmlns="http://schemas.openxmlformats.org/spreadsheetml/2006/main" count="33" uniqueCount="23">
  <si>
    <t>PRESSER-m-p</t>
    <phoneticPr fontId="1" type="noConversion"/>
  </si>
  <si>
    <t>SUM</t>
    <phoneticPr fontId="1" type="noConversion"/>
  </si>
  <si>
    <t>Foresight-memory (GB)</t>
    <phoneticPr fontId="1" type="noConversion"/>
  </si>
  <si>
    <t>DAC-memory (GB)</t>
    <phoneticPr fontId="1" type="noConversion"/>
  </si>
  <si>
    <t>AutoExecutor-memory (GB)</t>
    <phoneticPr fontId="1" type="noConversion"/>
  </si>
  <si>
    <t>Foresight</t>
    <phoneticPr fontId="1" type="noConversion"/>
  </si>
  <si>
    <t>DAC-memory</t>
    <phoneticPr fontId="1" type="noConversion"/>
  </si>
  <si>
    <t>DAC</t>
    <phoneticPr fontId="1" type="noConversion"/>
  </si>
  <si>
    <t>Foresight-CPU</t>
    <phoneticPr fontId="1" type="noConversion"/>
  </si>
  <si>
    <t>DAC-CPU</t>
    <phoneticPr fontId="1" type="noConversion"/>
  </si>
  <si>
    <t>Foresight-m-p</t>
    <phoneticPr fontId="1" type="noConversion"/>
  </si>
  <si>
    <t>AVG</t>
    <phoneticPr fontId="1" type="noConversion"/>
  </si>
  <si>
    <t xml:space="preserve">AutoExecutor-memory </t>
    <phoneticPr fontId="1" type="noConversion"/>
  </si>
  <si>
    <t>AutoExecutor</t>
    <phoneticPr fontId="1" type="noConversion"/>
  </si>
  <si>
    <t>AutoExecutor-CPU</t>
    <phoneticPr fontId="1" type="noConversion"/>
  </si>
  <si>
    <t>Reloca-memory (GB)</t>
    <phoneticPr fontId="1" type="noConversion"/>
  </si>
  <si>
    <t>Reloca</t>
    <phoneticPr fontId="1" type="noConversion"/>
  </si>
  <si>
    <t>Reloca-memory</t>
    <phoneticPr fontId="1" type="noConversion"/>
  </si>
  <si>
    <t>Reloca-CPU</t>
    <phoneticPr fontId="1" type="noConversion"/>
  </si>
  <si>
    <t>Gain</t>
    <phoneticPr fontId="1" type="noConversion"/>
  </si>
  <si>
    <t>Max</t>
    <phoneticPr fontId="1" type="noConversion"/>
  </si>
  <si>
    <t>Figure 10- CDFs of allocated memory sizes for tested queries at 100 GB scale.</t>
    <phoneticPr fontId="1" type="noConversion"/>
  </si>
  <si>
    <t>Figure 12-CDFs of allocated CPU cores for the tested queries at 100 GB scale.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</si>
</sst>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77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Foresight</a:t>
            </a:r>
            <a:r>
              <a:rPr lang="en-US"/>
              <a:t>-memory</a:t>
            </a:r>
          </a:p>
        </c:rich>
      </c:tx>
      <c:layout>
        <c:manualLayout>
          <c:xMode val="edge"/>
          <c:yMode val="edge"/>
          <c:x val="0.12390266841644797"/>
          <c:y val="0.162037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3598264649693"/>
          <c:y val="0.40343945953825877"/>
          <c:w val="0.55841990575032552"/>
          <c:h val="0.20234795435801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'consumed-memory'!$G$2</c:f>
              <c:strCache>
                <c:ptCount val="1"/>
                <c:pt idx="0">
                  <c:v>Foresight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'consumed-memory'!$B$3:$B$25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24</c:v>
                </c:pt>
                <c:pt idx="21">
                  <c:v>30</c:v>
                </c:pt>
                <c:pt idx="22">
                  <c:v>48</c:v>
                </c:pt>
              </c:numCache>
            </c:numRef>
          </c:xVal>
          <c:yVal>
            <c:numRef>
              <c:f>'consumed-memory'!$G$3:$G$25</c:f>
              <c:numCache>
                <c:formatCode>0.0%</c:formatCode>
                <c:ptCount val="23"/>
                <c:pt idx="0">
                  <c:v>7.1428571428571426E-3</c:v>
                </c:pt>
                <c:pt idx="1">
                  <c:v>2.1428571428571429E-2</c:v>
                </c:pt>
                <c:pt idx="2">
                  <c:v>3.5714285714285712E-2</c:v>
                </c:pt>
                <c:pt idx="3">
                  <c:v>5.3571428571428568E-2</c:v>
                </c:pt>
                <c:pt idx="4">
                  <c:v>7.4999999999999997E-2</c:v>
                </c:pt>
                <c:pt idx="5">
                  <c:v>9.6428571428571419E-2</c:v>
                </c:pt>
                <c:pt idx="6">
                  <c:v>0.12142857142857141</c:v>
                </c:pt>
                <c:pt idx="7">
                  <c:v>0.14642857142857141</c:v>
                </c:pt>
                <c:pt idx="8">
                  <c:v>0.17499999999999999</c:v>
                </c:pt>
                <c:pt idx="9">
                  <c:v>0.20357142857142857</c:v>
                </c:pt>
                <c:pt idx="10">
                  <c:v>0.23214285714285715</c:v>
                </c:pt>
                <c:pt idx="11">
                  <c:v>0.26071428571428573</c:v>
                </c:pt>
                <c:pt idx="12">
                  <c:v>0.29285714285714287</c:v>
                </c:pt>
                <c:pt idx="13">
                  <c:v>0.32857142857142857</c:v>
                </c:pt>
                <c:pt idx="14">
                  <c:v>0.37142857142857144</c:v>
                </c:pt>
                <c:pt idx="15">
                  <c:v>0.41428571428571431</c:v>
                </c:pt>
                <c:pt idx="16">
                  <c:v>0.4642857142857143</c:v>
                </c:pt>
                <c:pt idx="17">
                  <c:v>0.52142857142857146</c:v>
                </c:pt>
                <c:pt idx="18">
                  <c:v>0.57857142857142863</c:v>
                </c:pt>
                <c:pt idx="19">
                  <c:v>0.63571428571428579</c:v>
                </c:pt>
                <c:pt idx="20">
                  <c:v>0.72142857142857153</c:v>
                </c:pt>
                <c:pt idx="21">
                  <c:v>0.82857142857142863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1-4319-B86B-1186BBB0F48C}"/>
            </c:ext>
          </c:extLst>
        </c:ser>
        <c:ser>
          <c:idx val="2"/>
          <c:order val="1"/>
          <c:tx>
            <c:v>AutoExecutor</c:v>
          </c:tx>
          <c:spPr>
            <a:ln w="2540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'consumed-memory'!$E$3:$E$25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32</c:v>
                </c:pt>
                <c:pt idx="18">
                  <c:v>36</c:v>
                </c:pt>
                <c:pt idx="19">
                  <c:v>40</c:v>
                </c:pt>
                <c:pt idx="20">
                  <c:v>50</c:v>
                </c:pt>
                <c:pt idx="21">
                  <c:v>52</c:v>
                </c:pt>
                <c:pt idx="22">
                  <c:v>56</c:v>
                </c:pt>
              </c:numCache>
            </c:numRef>
          </c:xVal>
          <c:yVal>
            <c:numRef>
              <c:f>'consumed-memory'!$M$3:$M$25</c:f>
              <c:numCache>
                <c:formatCode>0.0%</c:formatCode>
                <c:ptCount val="23"/>
                <c:pt idx="0">
                  <c:v>3.875968992248062E-3</c:v>
                </c:pt>
                <c:pt idx="1">
                  <c:v>1.1627906976744186E-2</c:v>
                </c:pt>
                <c:pt idx="2">
                  <c:v>2.3255813953488372E-2</c:v>
                </c:pt>
                <c:pt idx="3">
                  <c:v>4.2635658914728682E-2</c:v>
                </c:pt>
                <c:pt idx="4">
                  <c:v>6.2015503875968991E-2</c:v>
                </c:pt>
                <c:pt idx="5">
                  <c:v>8.1395348837209308E-2</c:v>
                </c:pt>
                <c:pt idx="6">
                  <c:v>0.10465116279069768</c:v>
                </c:pt>
                <c:pt idx="7">
                  <c:v>0.12790697674418605</c:v>
                </c:pt>
                <c:pt idx="8">
                  <c:v>0.15503875968992248</c:v>
                </c:pt>
                <c:pt idx="9">
                  <c:v>0.18217054263565891</c:v>
                </c:pt>
                <c:pt idx="10">
                  <c:v>0.2131782945736434</c:v>
                </c:pt>
                <c:pt idx="11">
                  <c:v>0.24806201550387597</c:v>
                </c:pt>
                <c:pt idx="12">
                  <c:v>0.2868217054263566</c:v>
                </c:pt>
                <c:pt idx="13">
                  <c:v>0.33333333333333337</c:v>
                </c:pt>
                <c:pt idx="14">
                  <c:v>0.37984496124031009</c:v>
                </c:pt>
                <c:pt idx="15">
                  <c:v>0.43023255813953487</c:v>
                </c:pt>
                <c:pt idx="16">
                  <c:v>0.48449612403100772</c:v>
                </c:pt>
                <c:pt idx="17">
                  <c:v>0.54651162790697672</c:v>
                </c:pt>
                <c:pt idx="18">
                  <c:v>0.61627906976744184</c:v>
                </c:pt>
                <c:pt idx="19">
                  <c:v>0.69379844961240311</c:v>
                </c:pt>
                <c:pt idx="20">
                  <c:v>0.79069767441860472</c:v>
                </c:pt>
                <c:pt idx="21">
                  <c:v>0.89147286821705429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5-4F7F-B267-8EAA5BF9A952}"/>
            </c:ext>
          </c:extLst>
        </c:ser>
        <c:ser>
          <c:idx val="3"/>
          <c:order val="2"/>
          <c:tx>
            <c:v>ReLoca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'consumed-memory'!$D$3:$D$25</c:f>
              <c:numCache>
                <c:formatCode>General</c:formatCode>
                <c:ptCount val="23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24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44</c:v>
                </c:pt>
                <c:pt idx="17">
                  <c:v>44</c:v>
                </c:pt>
                <c:pt idx="18">
                  <c:v>48</c:v>
                </c:pt>
                <c:pt idx="19">
                  <c:v>50</c:v>
                </c:pt>
                <c:pt idx="20">
                  <c:v>56</c:v>
                </c:pt>
                <c:pt idx="21">
                  <c:v>60</c:v>
                </c:pt>
                <c:pt idx="22">
                  <c:v>70</c:v>
                </c:pt>
              </c:numCache>
            </c:numRef>
          </c:xVal>
          <c:yVal>
            <c:numRef>
              <c:f>'consumed-memory'!$K$3:$K$25</c:f>
              <c:numCache>
                <c:formatCode>0.0%</c:formatCode>
                <c:ptCount val="23"/>
                <c:pt idx="0">
                  <c:v>6.0606060606060606E-3</c:v>
                </c:pt>
                <c:pt idx="1">
                  <c:v>1.2121212121212121E-2</c:v>
                </c:pt>
                <c:pt idx="2">
                  <c:v>2.4242424242424242E-2</c:v>
                </c:pt>
                <c:pt idx="3">
                  <c:v>3.6363636363636362E-2</c:v>
                </c:pt>
                <c:pt idx="4">
                  <c:v>5.4545454545454543E-2</c:v>
                </c:pt>
                <c:pt idx="5">
                  <c:v>7.2727272727272724E-2</c:v>
                </c:pt>
                <c:pt idx="6">
                  <c:v>9.3939393939393934E-2</c:v>
                </c:pt>
                <c:pt idx="7">
                  <c:v>0.11818181818181818</c:v>
                </c:pt>
                <c:pt idx="8">
                  <c:v>0.14242424242424243</c:v>
                </c:pt>
                <c:pt idx="9">
                  <c:v>0.16969696969696971</c:v>
                </c:pt>
                <c:pt idx="10">
                  <c:v>0.20606060606060606</c:v>
                </c:pt>
                <c:pt idx="11">
                  <c:v>0.24242424242424243</c:v>
                </c:pt>
                <c:pt idx="12">
                  <c:v>0.28484848484848485</c:v>
                </c:pt>
                <c:pt idx="13">
                  <c:v>0.33333333333333331</c:v>
                </c:pt>
                <c:pt idx="14">
                  <c:v>0.38181818181818178</c:v>
                </c:pt>
                <c:pt idx="15">
                  <c:v>0.43636363636363634</c:v>
                </c:pt>
                <c:pt idx="16">
                  <c:v>0.50303030303030305</c:v>
                </c:pt>
                <c:pt idx="17">
                  <c:v>0.5696969696969697</c:v>
                </c:pt>
                <c:pt idx="18">
                  <c:v>0.64242424242424245</c:v>
                </c:pt>
                <c:pt idx="19">
                  <c:v>0.71818181818181825</c:v>
                </c:pt>
                <c:pt idx="20">
                  <c:v>0.80303030303030309</c:v>
                </c:pt>
                <c:pt idx="21">
                  <c:v>0.89393939393939403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4-456D-974B-4DE66694EB8C}"/>
            </c:ext>
          </c:extLst>
        </c:ser>
        <c:ser>
          <c:idx val="1"/>
          <c:order val="3"/>
          <c:tx>
            <c:strRef>
              <c:f>'consumed-memory'!$I$2</c:f>
              <c:strCache>
                <c:ptCount val="1"/>
                <c:pt idx="0">
                  <c:v>DAC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'consumed-memory'!$C$3:$C$25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38</c:v>
                </c:pt>
                <c:pt idx="9">
                  <c:v>42</c:v>
                </c:pt>
                <c:pt idx="10">
                  <c:v>44</c:v>
                </c:pt>
                <c:pt idx="11">
                  <c:v>44</c:v>
                </c:pt>
                <c:pt idx="12">
                  <c:v>46</c:v>
                </c:pt>
                <c:pt idx="13">
                  <c:v>46</c:v>
                </c:pt>
                <c:pt idx="14">
                  <c:v>50</c:v>
                </c:pt>
                <c:pt idx="15">
                  <c:v>50</c:v>
                </c:pt>
                <c:pt idx="16">
                  <c:v>52</c:v>
                </c:pt>
                <c:pt idx="17">
                  <c:v>52</c:v>
                </c:pt>
                <c:pt idx="18">
                  <c:v>60</c:v>
                </c:pt>
                <c:pt idx="19">
                  <c:v>64</c:v>
                </c:pt>
                <c:pt idx="20">
                  <c:v>68</c:v>
                </c:pt>
                <c:pt idx="21">
                  <c:v>78</c:v>
                </c:pt>
                <c:pt idx="22">
                  <c:v>80</c:v>
                </c:pt>
              </c:numCache>
            </c:numRef>
          </c:xVal>
          <c:yVal>
            <c:numRef>
              <c:f>'consumed-memory'!$I$3:$I$25</c:f>
              <c:numCache>
                <c:formatCode>0.0%</c:formatCode>
                <c:ptCount val="23"/>
                <c:pt idx="0">
                  <c:v>8.1466395112016286E-3</c:v>
                </c:pt>
                <c:pt idx="1">
                  <c:v>1.6293279022403257E-2</c:v>
                </c:pt>
                <c:pt idx="2">
                  <c:v>2.8513238289205701E-2</c:v>
                </c:pt>
                <c:pt idx="3">
                  <c:v>4.4806517311608958E-2</c:v>
                </c:pt>
                <c:pt idx="4">
                  <c:v>6.9246435845213838E-2</c:v>
                </c:pt>
                <c:pt idx="5">
                  <c:v>0.10183299389002035</c:v>
                </c:pt>
                <c:pt idx="6">
                  <c:v>0.13441955193482685</c:v>
                </c:pt>
                <c:pt idx="7">
                  <c:v>0.17107942973523418</c:v>
                </c:pt>
                <c:pt idx="8">
                  <c:v>0.20977596741344193</c:v>
                </c:pt>
                <c:pt idx="9">
                  <c:v>0.25254582484725047</c:v>
                </c:pt>
                <c:pt idx="10">
                  <c:v>0.29735234215885942</c:v>
                </c:pt>
                <c:pt idx="11">
                  <c:v>0.34215885947046837</c:v>
                </c:pt>
                <c:pt idx="12">
                  <c:v>0.38900203665987776</c:v>
                </c:pt>
                <c:pt idx="13">
                  <c:v>0.43584521384928715</c:v>
                </c:pt>
                <c:pt idx="14">
                  <c:v>0.48676171079429731</c:v>
                </c:pt>
                <c:pt idx="15">
                  <c:v>0.53767820773930752</c:v>
                </c:pt>
                <c:pt idx="16">
                  <c:v>0.59063136456211807</c:v>
                </c:pt>
                <c:pt idx="17">
                  <c:v>0.64358452138492861</c:v>
                </c:pt>
                <c:pt idx="18">
                  <c:v>0.7046843177189408</c:v>
                </c:pt>
                <c:pt idx="19">
                  <c:v>0.76985743380855387</c:v>
                </c:pt>
                <c:pt idx="20">
                  <c:v>0.83910386965376771</c:v>
                </c:pt>
                <c:pt idx="21">
                  <c:v>0.91853360488798363</c:v>
                </c:pt>
                <c:pt idx="22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1-4319-B86B-1186BBB0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73296"/>
        <c:axId val="982710720"/>
      </c:scatterChart>
      <c:valAx>
        <c:axId val="932573296"/>
        <c:scaling>
          <c:orientation val="minMax"/>
          <c:max val="80"/>
        </c:scaling>
        <c:delete val="0"/>
        <c:axPos val="b"/>
        <c:majorGridlines>
          <c:spPr>
            <a:ln w="6350" cap="flat" cmpd="sng" algn="ctr">
              <a:solidFill>
                <a:srgbClr val="E7E6E6">
                  <a:lumMod val="75000"/>
                </a:srgb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Allocated memory size (GB)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2746044543498467"/>
              <c:y val="0.66564995376878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82710720"/>
        <c:crosses val="autoZero"/>
        <c:crossBetween val="midCat"/>
        <c:majorUnit val="10"/>
      </c:valAx>
      <c:valAx>
        <c:axId val="982710720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CDF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1488371364475852E-2"/>
              <c:y val="0.46515016941625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32573296"/>
        <c:crosses val="autoZero"/>
        <c:crossBetween val="midCat"/>
        <c:majorUnit val="0.2"/>
        <c:minorUnit val="0.2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6.7143906209078161E-2"/>
          <c:y val="0.31637492239578607"/>
          <c:w val="0.64286142226480436"/>
          <c:h val="8.7898941728282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Foresight</a:t>
            </a:r>
            <a:r>
              <a:rPr lang="en-US"/>
              <a:t>-cpu</a:t>
            </a:r>
          </a:p>
        </c:rich>
      </c:tx>
      <c:layout>
        <c:manualLayout>
          <c:xMode val="edge"/>
          <c:yMode val="edge"/>
          <c:x val="0.12390266841644797"/>
          <c:y val="0.162037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3598264649693"/>
          <c:y val="0.42933301536118379"/>
          <c:w val="0.60771143763838897"/>
          <c:h val="0.22895788191557362"/>
        </c:manualLayout>
      </c:layout>
      <c:scatterChart>
        <c:scatterStyle val="lineMarker"/>
        <c:varyColors val="0"/>
        <c:ser>
          <c:idx val="0"/>
          <c:order val="0"/>
          <c:tx>
            <c:v>Foresight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'consumed-cpu'!$B$3:$B$25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20</c:v>
                </c:pt>
                <c:pt idx="20">
                  <c:v>20</c:v>
                </c:pt>
                <c:pt idx="21">
                  <c:v>24</c:v>
                </c:pt>
                <c:pt idx="22">
                  <c:v>30</c:v>
                </c:pt>
              </c:numCache>
            </c:numRef>
          </c:xVal>
          <c:yVal>
            <c:numRef>
              <c:f>'consumed-cpu'!$G$3:$G$25</c:f>
              <c:numCache>
                <c:formatCode>0.0%</c:formatCode>
                <c:ptCount val="23"/>
                <c:pt idx="0">
                  <c:v>6.8493150684931503E-3</c:v>
                </c:pt>
                <c:pt idx="1">
                  <c:v>2.0547945205479451E-2</c:v>
                </c:pt>
                <c:pt idx="2">
                  <c:v>3.4246575342465752E-2</c:v>
                </c:pt>
                <c:pt idx="3">
                  <c:v>5.4794520547945202E-2</c:v>
                </c:pt>
                <c:pt idx="4">
                  <c:v>8.2191780821917804E-2</c:v>
                </c:pt>
                <c:pt idx="5">
                  <c:v>0.1095890410958904</c:v>
                </c:pt>
                <c:pt idx="6">
                  <c:v>0.14383561643835616</c:v>
                </c:pt>
                <c:pt idx="7">
                  <c:v>0.17808219178082191</c:v>
                </c:pt>
                <c:pt idx="8">
                  <c:v>0.21232876712328766</c:v>
                </c:pt>
                <c:pt idx="9">
                  <c:v>0.25342465753424659</c:v>
                </c:pt>
                <c:pt idx="10">
                  <c:v>0.29452054794520549</c:v>
                </c:pt>
                <c:pt idx="11">
                  <c:v>0.33561643835616439</c:v>
                </c:pt>
                <c:pt idx="12">
                  <c:v>0.37671232876712329</c:v>
                </c:pt>
                <c:pt idx="13">
                  <c:v>0.42465753424657537</c:v>
                </c:pt>
                <c:pt idx="14">
                  <c:v>0.4726027397260274</c:v>
                </c:pt>
                <c:pt idx="15">
                  <c:v>0.52054794520547942</c:v>
                </c:pt>
                <c:pt idx="16">
                  <c:v>0.56849315068493145</c:v>
                </c:pt>
                <c:pt idx="17">
                  <c:v>0.62328767123287665</c:v>
                </c:pt>
                <c:pt idx="18">
                  <c:v>0.67808219178082185</c:v>
                </c:pt>
                <c:pt idx="19">
                  <c:v>0.7465753424657533</c:v>
                </c:pt>
                <c:pt idx="20">
                  <c:v>0.81506849315068486</c:v>
                </c:pt>
                <c:pt idx="21">
                  <c:v>0.89726027397260266</c:v>
                </c:pt>
                <c:pt idx="22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7-46E1-B2C1-59BF4E7EC19B}"/>
            </c:ext>
          </c:extLst>
        </c:ser>
        <c:ser>
          <c:idx val="2"/>
          <c:order val="1"/>
          <c:tx>
            <c:v>AutoExecutor</c:v>
          </c:tx>
          <c:spPr>
            <a:ln w="2222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'consumed-cpu'!$E$3:$E$25</c:f>
              <c:numCache>
                <c:formatCode>General</c:formatCode>
                <c:ptCount val="23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22</c:v>
                </c:pt>
                <c:pt idx="15">
                  <c:v>26</c:v>
                </c:pt>
                <c:pt idx="16">
                  <c:v>26</c:v>
                </c:pt>
                <c:pt idx="17">
                  <c:v>30</c:v>
                </c:pt>
                <c:pt idx="18">
                  <c:v>34</c:v>
                </c:pt>
                <c:pt idx="19">
                  <c:v>44</c:v>
                </c:pt>
                <c:pt idx="20">
                  <c:v>48</c:v>
                </c:pt>
                <c:pt idx="21">
                  <c:v>50</c:v>
                </c:pt>
                <c:pt idx="22">
                  <c:v>50</c:v>
                </c:pt>
              </c:numCache>
            </c:numRef>
          </c:xVal>
          <c:yVal>
            <c:numRef>
              <c:f>'consumed-cpu'!$M$3:$M$25</c:f>
              <c:numCache>
                <c:formatCode>0.0%</c:formatCode>
                <c:ptCount val="23"/>
                <c:pt idx="0">
                  <c:v>7.8431372549019607E-3</c:v>
                </c:pt>
                <c:pt idx="1">
                  <c:v>1.5686274509803921E-2</c:v>
                </c:pt>
                <c:pt idx="2">
                  <c:v>2.7450980392156862E-2</c:v>
                </c:pt>
                <c:pt idx="3">
                  <c:v>4.3137254901960784E-2</c:v>
                </c:pt>
                <c:pt idx="4">
                  <c:v>6.2745098039215685E-2</c:v>
                </c:pt>
                <c:pt idx="5">
                  <c:v>8.6274509803921567E-2</c:v>
                </c:pt>
                <c:pt idx="6">
                  <c:v>0.10980392156862745</c:v>
                </c:pt>
                <c:pt idx="7">
                  <c:v>0.13725490196078433</c:v>
                </c:pt>
                <c:pt idx="8">
                  <c:v>0.16862745098039217</c:v>
                </c:pt>
                <c:pt idx="9">
                  <c:v>0.2</c:v>
                </c:pt>
                <c:pt idx="10">
                  <c:v>0.23529411764705882</c:v>
                </c:pt>
                <c:pt idx="11">
                  <c:v>0.27450980392156865</c:v>
                </c:pt>
                <c:pt idx="12">
                  <c:v>0.31372549019607843</c:v>
                </c:pt>
                <c:pt idx="13">
                  <c:v>0.3529411764705882</c:v>
                </c:pt>
                <c:pt idx="14">
                  <c:v>0.396078431372549</c:v>
                </c:pt>
                <c:pt idx="15">
                  <c:v>0.44705882352941173</c:v>
                </c:pt>
                <c:pt idx="16">
                  <c:v>0.49803921568627446</c:v>
                </c:pt>
                <c:pt idx="17">
                  <c:v>0.55686274509803912</c:v>
                </c:pt>
                <c:pt idx="18">
                  <c:v>0.62352941176470578</c:v>
                </c:pt>
                <c:pt idx="19">
                  <c:v>0.70980392156862737</c:v>
                </c:pt>
                <c:pt idx="20">
                  <c:v>0.8039215686274509</c:v>
                </c:pt>
                <c:pt idx="21">
                  <c:v>0.90196078431372539</c:v>
                </c:pt>
                <c:pt idx="22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0-4997-B04C-EFAC734479A2}"/>
            </c:ext>
          </c:extLst>
        </c:ser>
        <c:ser>
          <c:idx val="3"/>
          <c:order val="2"/>
          <c:tx>
            <c:v>ReLoca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'consumed-cpu'!$D$3:$D$25</c:f>
              <c:numCache>
                <c:formatCode>General</c:formatCode>
                <c:ptCount val="2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32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  <c:pt idx="16">
                  <c:v>46</c:v>
                </c:pt>
                <c:pt idx="17">
                  <c:v>48</c:v>
                </c:pt>
                <c:pt idx="18">
                  <c:v>48</c:v>
                </c:pt>
                <c:pt idx="19">
                  <c:v>52</c:v>
                </c:pt>
                <c:pt idx="20">
                  <c:v>56</c:v>
                </c:pt>
                <c:pt idx="21">
                  <c:v>60</c:v>
                </c:pt>
                <c:pt idx="22">
                  <c:v>66</c:v>
                </c:pt>
              </c:numCache>
            </c:numRef>
          </c:xVal>
          <c:yVal>
            <c:numRef>
              <c:f>'consumed-cpu'!$K$3:$K$25</c:f>
              <c:numCache>
                <c:formatCode>0.0%</c:formatCode>
                <c:ptCount val="23"/>
                <c:pt idx="0">
                  <c:v>8.4745762711864406E-3</c:v>
                </c:pt>
                <c:pt idx="1">
                  <c:v>1.6949152542372881E-2</c:v>
                </c:pt>
                <c:pt idx="2">
                  <c:v>2.8248587570621469E-2</c:v>
                </c:pt>
                <c:pt idx="3">
                  <c:v>4.2372881355932202E-2</c:v>
                </c:pt>
                <c:pt idx="4">
                  <c:v>5.9322033898305079E-2</c:v>
                </c:pt>
                <c:pt idx="5">
                  <c:v>7.9096045197740106E-2</c:v>
                </c:pt>
                <c:pt idx="6">
                  <c:v>0.10169491525423728</c:v>
                </c:pt>
                <c:pt idx="7">
                  <c:v>0.1271186440677966</c:v>
                </c:pt>
                <c:pt idx="8">
                  <c:v>0.15819209039548021</c:v>
                </c:pt>
                <c:pt idx="9">
                  <c:v>0.19209039548022597</c:v>
                </c:pt>
                <c:pt idx="10">
                  <c:v>0.22881355932203387</c:v>
                </c:pt>
                <c:pt idx="11">
                  <c:v>0.27118644067796605</c:v>
                </c:pt>
                <c:pt idx="12">
                  <c:v>0.31638418079096042</c:v>
                </c:pt>
                <c:pt idx="13">
                  <c:v>0.3615819209039548</c:v>
                </c:pt>
                <c:pt idx="14">
                  <c:v>0.41242937853107342</c:v>
                </c:pt>
                <c:pt idx="15">
                  <c:v>0.46892655367231634</c:v>
                </c:pt>
                <c:pt idx="16">
                  <c:v>0.53389830508474567</c:v>
                </c:pt>
                <c:pt idx="17">
                  <c:v>0.60169491525423724</c:v>
                </c:pt>
                <c:pt idx="18">
                  <c:v>0.66949152542372881</c:v>
                </c:pt>
                <c:pt idx="19">
                  <c:v>0.74293785310734461</c:v>
                </c:pt>
                <c:pt idx="20">
                  <c:v>0.82203389830508478</c:v>
                </c:pt>
                <c:pt idx="21">
                  <c:v>0.90677966101694918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0-4EE6-A1AF-50DC51DED72E}"/>
            </c:ext>
          </c:extLst>
        </c:ser>
        <c:ser>
          <c:idx val="1"/>
          <c:order val="3"/>
          <c:tx>
            <c:strRef>
              <c:f>'consumed-cpu'!$I$2</c:f>
              <c:strCache>
                <c:ptCount val="1"/>
                <c:pt idx="0">
                  <c:v>DAC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'consumed-cpu'!$C$3:$C$25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36</c:v>
                </c:pt>
                <c:pt idx="10">
                  <c:v>44</c:v>
                </c:pt>
                <c:pt idx="11">
                  <c:v>48</c:v>
                </c:pt>
                <c:pt idx="12">
                  <c:v>50</c:v>
                </c:pt>
                <c:pt idx="13">
                  <c:v>58</c:v>
                </c:pt>
                <c:pt idx="14">
                  <c:v>60</c:v>
                </c:pt>
                <c:pt idx="15">
                  <c:v>64</c:v>
                </c:pt>
                <c:pt idx="16">
                  <c:v>74</c:v>
                </c:pt>
                <c:pt idx="17">
                  <c:v>78</c:v>
                </c:pt>
                <c:pt idx="18">
                  <c:v>84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96</c:v>
                </c:pt>
              </c:numCache>
            </c:numRef>
          </c:xVal>
          <c:yVal>
            <c:numRef>
              <c:f>'consumed-cpu'!$I$3:$I$25</c:f>
              <c:numCache>
                <c:formatCode>0.0%</c:formatCode>
                <c:ptCount val="23"/>
                <c:pt idx="0">
                  <c:v>7.0671378091872791E-3</c:v>
                </c:pt>
                <c:pt idx="1">
                  <c:v>1.4134275618374558E-2</c:v>
                </c:pt>
                <c:pt idx="2">
                  <c:v>2.4734982332155479E-2</c:v>
                </c:pt>
                <c:pt idx="3">
                  <c:v>3.7102473498233215E-2</c:v>
                </c:pt>
                <c:pt idx="4">
                  <c:v>5.1236749116607777E-2</c:v>
                </c:pt>
                <c:pt idx="5">
                  <c:v>6.8904593639575976E-2</c:v>
                </c:pt>
                <c:pt idx="6">
                  <c:v>9.187279151943463E-2</c:v>
                </c:pt>
                <c:pt idx="7">
                  <c:v>0.11837455830388693</c:v>
                </c:pt>
                <c:pt idx="8">
                  <c:v>0.15017667844522969</c:v>
                </c:pt>
                <c:pt idx="9">
                  <c:v>0.18197879858657245</c:v>
                </c:pt>
                <c:pt idx="10">
                  <c:v>0.22084805653710249</c:v>
                </c:pt>
                <c:pt idx="11">
                  <c:v>0.26325088339222619</c:v>
                </c:pt>
                <c:pt idx="12">
                  <c:v>0.30742049469964666</c:v>
                </c:pt>
                <c:pt idx="13">
                  <c:v>0.35865724381625441</c:v>
                </c:pt>
                <c:pt idx="14">
                  <c:v>0.41166077738515899</c:v>
                </c:pt>
                <c:pt idx="15">
                  <c:v>0.46819787985865724</c:v>
                </c:pt>
                <c:pt idx="16">
                  <c:v>0.53356890459363959</c:v>
                </c:pt>
                <c:pt idx="17">
                  <c:v>0.60247349823321561</c:v>
                </c:pt>
                <c:pt idx="18">
                  <c:v>0.67667844522968201</c:v>
                </c:pt>
                <c:pt idx="19">
                  <c:v>0.75441696113074208</c:v>
                </c:pt>
                <c:pt idx="20">
                  <c:v>0.83392226148409898</c:v>
                </c:pt>
                <c:pt idx="21">
                  <c:v>0.91519434628975271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6E1-B2C1-59BF4E7E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73296"/>
        <c:axId val="982710720"/>
      </c:scatterChart>
      <c:valAx>
        <c:axId val="932573296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rgbClr val="E7E6E6">
                  <a:lumMod val="75000"/>
                </a:srgb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Allocated CPU cores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3027204880786165"/>
              <c:y val="0.7244477953932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82710720"/>
        <c:crosses val="autoZero"/>
        <c:crossBetween val="midCat"/>
        <c:majorUnit val="10"/>
      </c:valAx>
      <c:valAx>
        <c:axId val="982710720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CDF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1488371364475852E-2"/>
              <c:y val="0.46515016941625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32573296"/>
        <c:crosses val="autoZero"/>
        <c:crossBetween val="midCat"/>
        <c:majorUnit val="0.2"/>
        <c:minorUnit val="0.2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7.0313947416151046E-2"/>
          <c:y val="0.34812700279622782"/>
          <c:w val="0.6925774217383418"/>
          <c:h val="8.2552024254989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127374</xdr:colOff>
      <xdr:row>0</xdr:row>
      <xdr:rowOff>0</xdr:rowOff>
    </xdr:from>
    <xdr:to>
      <xdr:col>6</xdr:col>
      <xdr:colOff>104894</xdr:colOff>
      <xdr:row>10</xdr:row>
      <xdr:rowOff>155839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2FDBF8-D9A7-48C1-8C4F-E58D567CD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596580</xdr:colOff>
      <xdr:row>1</xdr:row>
      <xdr:rowOff>101337</xdr:rowOff>
    </xdr:from>
    <xdr:to>
      <xdr:col>6</xdr:col>
      <xdr:colOff>585002</xdr:colOff>
      <xdr:row>12</xdr:row>
      <xdr:rowOff>59557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2BD385-4991-4805-B818-E9AB3ED34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="175" zoomScaleNormal="175" workbookViewId="0">
      <selection activeCell="H6" sqref="H6"/>
    </sheetView>
  </sheetViews>
  <sheetFormatPr defaultRowHeight="14.25" x14ac:dyDescent="0.2"/>
  <cols>
    <col min="2" max="2" width="11.25" customWidth="1"/>
    <col min="3" max="3" width="9.25" customWidth="1"/>
    <col min="4" max="4" width="11.625" customWidth="1"/>
    <col min="5" max="5" width="11.5" customWidth="1"/>
    <col min="6" max="6" width="13.125" customWidth="1"/>
    <col min="7" max="7" width="12" style="1" customWidth="1"/>
    <col min="9" max="11" width="9" style="1"/>
    <col min="13" max="13" width="9" style="1"/>
  </cols>
  <sheetData>
    <row r="1" spans="2:13" ht="22.5" customHeight="1" x14ac:dyDescent="0.2">
      <c r="B1" s="8" t="s">
        <v>21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x14ac:dyDescent="0.2">
      <c r="B2" t="s">
        <v>2</v>
      </c>
      <c r="C2" t="s">
        <v>3</v>
      </c>
      <c r="D2" t="s">
        <v>15</v>
      </c>
      <c r="E2" t="s">
        <v>4</v>
      </c>
      <c r="F2" t="s">
        <v>0</v>
      </c>
      <c r="G2" s="1" t="s">
        <v>5</v>
      </c>
      <c r="H2" t="s">
        <v>6</v>
      </c>
      <c r="I2" s="1" t="s">
        <v>7</v>
      </c>
      <c r="J2" s="1" t="s">
        <v>16</v>
      </c>
      <c r="K2" s="1" t="s">
        <v>17</v>
      </c>
      <c r="L2" t="s">
        <v>12</v>
      </c>
      <c r="M2" s="1" t="s">
        <v>13</v>
      </c>
    </row>
    <row r="3" spans="2:13" x14ac:dyDescent="0.2">
      <c r="B3">
        <v>2</v>
      </c>
      <c r="C3">
        <v>8</v>
      </c>
      <c r="D3" s="3">
        <v>4</v>
      </c>
      <c r="E3" s="3">
        <v>2</v>
      </c>
      <c r="F3">
        <f>B3/$B$26</f>
        <v>7.1428571428571426E-3</v>
      </c>
      <c r="G3" s="1">
        <f>F3</f>
        <v>7.1428571428571426E-3</v>
      </c>
      <c r="H3">
        <f>C3/$C$26</f>
        <v>8.1466395112016286E-3</v>
      </c>
      <c r="I3" s="1">
        <f>H3</f>
        <v>8.1466395112016286E-3</v>
      </c>
      <c r="J3" s="1">
        <f>D3/$D$26</f>
        <v>6.0606060606060606E-3</v>
      </c>
      <c r="K3" s="1">
        <f>J3</f>
        <v>6.0606060606060606E-3</v>
      </c>
      <c r="L3">
        <f>E3/$E$26</f>
        <v>3.875968992248062E-3</v>
      </c>
      <c r="M3" s="1">
        <f>L3</f>
        <v>3.875968992248062E-3</v>
      </c>
    </row>
    <row r="4" spans="2:13" x14ac:dyDescent="0.2">
      <c r="B4" s="2">
        <v>4</v>
      </c>
      <c r="C4" s="2">
        <v>8</v>
      </c>
      <c r="D4" s="3">
        <v>4</v>
      </c>
      <c r="E4" s="3">
        <v>4</v>
      </c>
      <c r="F4">
        <f t="shared" ref="F4:F25" si="0">B4/$B$26</f>
        <v>1.4285714285714285E-2</v>
      </c>
      <c r="G4" s="1">
        <f>G3+F4</f>
        <v>2.1428571428571429E-2</v>
      </c>
      <c r="H4">
        <f t="shared" ref="H4:H25" si="1">C4/$C$26</f>
        <v>8.1466395112016286E-3</v>
      </c>
      <c r="I4" s="1">
        <f>I3+H4</f>
        <v>1.6293279022403257E-2</v>
      </c>
      <c r="J4" s="1">
        <f t="shared" ref="J4:J25" si="2">D4/$D$26</f>
        <v>6.0606060606060606E-3</v>
      </c>
      <c r="K4" s="1">
        <f>K3+J4</f>
        <v>1.2121212121212121E-2</v>
      </c>
      <c r="L4">
        <f>E4/$E$26</f>
        <v>7.7519379844961239E-3</v>
      </c>
      <c r="M4" s="1">
        <f>M3+L4</f>
        <v>1.1627906976744186E-2</v>
      </c>
    </row>
    <row r="5" spans="2:13" x14ac:dyDescent="0.2">
      <c r="B5" s="5">
        <v>4</v>
      </c>
      <c r="C5" s="5">
        <v>12</v>
      </c>
      <c r="D5" s="3">
        <v>8</v>
      </c>
      <c r="E5" s="3">
        <v>6</v>
      </c>
      <c r="F5">
        <f t="shared" si="0"/>
        <v>1.4285714285714285E-2</v>
      </c>
      <c r="G5" s="1">
        <f t="shared" ref="G5:G25" si="3">G4+F5</f>
        <v>3.5714285714285712E-2</v>
      </c>
      <c r="H5">
        <f t="shared" si="1"/>
        <v>1.2219959266802444E-2</v>
      </c>
      <c r="I5" s="1">
        <f t="shared" ref="I5:I25" si="4">I4+H5</f>
        <v>2.8513238289205701E-2</v>
      </c>
      <c r="J5" s="1">
        <f t="shared" si="2"/>
        <v>1.2121212121212121E-2</v>
      </c>
      <c r="K5" s="1">
        <f t="shared" ref="K5:K25" si="5">K4+J5</f>
        <v>2.4242424242424242E-2</v>
      </c>
      <c r="L5">
        <f t="shared" ref="L5:L25" si="6">E5/$E$26</f>
        <v>1.1627906976744186E-2</v>
      </c>
      <c r="M5" s="1">
        <f t="shared" ref="M5:M25" si="7">M4+L5</f>
        <v>2.3255813953488372E-2</v>
      </c>
    </row>
    <row r="6" spans="2:13" x14ac:dyDescent="0.2">
      <c r="B6" s="2">
        <v>5</v>
      </c>
      <c r="C6" s="2">
        <v>16</v>
      </c>
      <c r="D6" s="3">
        <v>8</v>
      </c>
      <c r="E6" s="3">
        <v>10</v>
      </c>
      <c r="F6">
        <f t="shared" si="0"/>
        <v>1.7857142857142856E-2</v>
      </c>
      <c r="G6" s="1">
        <f t="shared" si="3"/>
        <v>5.3571428571428568E-2</v>
      </c>
      <c r="H6">
        <f t="shared" si="1"/>
        <v>1.6293279022403257E-2</v>
      </c>
      <c r="I6" s="1">
        <f t="shared" si="4"/>
        <v>4.4806517311608958E-2</v>
      </c>
      <c r="J6" s="1">
        <f t="shared" si="2"/>
        <v>1.2121212121212121E-2</v>
      </c>
      <c r="K6" s="1">
        <f t="shared" si="5"/>
        <v>3.6363636363636362E-2</v>
      </c>
      <c r="L6">
        <f t="shared" si="6"/>
        <v>1.937984496124031E-2</v>
      </c>
      <c r="M6" s="1">
        <f t="shared" si="7"/>
        <v>4.2635658914728682E-2</v>
      </c>
    </row>
    <row r="7" spans="2:13" x14ac:dyDescent="0.2">
      <c r="B7">
        <v>6</v>
      </c>
      <c r="C7">
        <v>24</v>
      </c>
      <c r="D7" s="3">
        <v>12</v>
      </c>
      <c r="E7" s="3">
        <v>10</v>
      </c>
      <c r="F7">
        <f t="shared" si="0"/>
        <v>2.1428571428571429E-2</v>
      </c>
      <c r="G7" s="1">
        <f t="shared" si="3"/>
        <v>7.4999999999999997E-2</v>
      </c>
      <c r="H7">
        <f t="shared" si="1"/>
        <v>2.4439918533604887E-2</v>
      </c>
      <c r="I7" s="1">
        <f t="shared" si="4"/>
        <v>6.9246435845213838E-2</v>
      </c>
      <c r="J7" s="1">
        <f t="shared" si="2"/>
        <v>1.8181818181818181E-2</v>
      </c>
      <c r="K7" s="1">
        <f t="shared" si="5"/>
        <v>5.4545454545454543E-2</v>
      </c>
      <c r="L7">
        <f t="shared" si="6"/>
        <v>1.937984496124031E-2</v>
      </c>
      <c r="M7" s="1">
        <f t="shared" si="7"/>
        <v>6.2015503875968991E-2</v>
      </c>
    </row>
    <row r="8" spans="2:13" x14ac:dyDescent="0.2">
      <c r="B8">
        <v>6</v>
      </c>
      <c r="C8">
        <v>32</v>
      </c>
      <c r="D8" s="3">
        <v>12</v>
      </c>
      <c r="E8" s="3">
        <v>10</v>
      </c>
      <c r="F8">
        <f t="shared" si="0"/>
        <v>2.1428571428571429E-2</v>
      </c>
      <c r="G8" s="1">
        <f t="shared" si="3"/>
        <v>9.6428571428571419E-2</v>
      </c>
      <c r="H8">
        <f t="shared" si="1"/>
        <v>3.2586558044806514E-2</v>
      </c>
      <c r="I8" s="1">
        <f t="shared" si="4"/>
        <v>0.10183299389002035</v>
      </c>
      <c r="J8" s="1">
        <f t="shared" si="2"/>
        <v>1.8181818181818181E-2</v>
      </c>
      <c r="K8" s="1">
        <f t="shared" si="5"/>
        <v>7.2727272727272724E-2</v>
      </c>
      <c r="L8">
        <f t="shared" si="6"/>
        <v>1.937984496124031E-2</v>
      </c>
      <c r="M8" s="1">
        <f t="shared" si="7"/>
        <v>8.1395348837209308E-2</v>
      </c>
    </row>
    <row r="9" spans="2:13" x14ac:dyDescent="0.2">
      <c r="B9">
        <v>7</v>
      </c>
      <c r="C9">
        <v>32</v>
      </c>
      <c r="D9" s="3">
        <v>14</v>
      </c>
      <c r="E9" s="3">
        <v>12</v>
      </c>
      <c r="F9">
        <f t="shared" si="0"/>
        <v>2.5000000000000001E-2</v>
      </c>
      <c r="G9" s="1">
        <f t="shared" si="3"/>
        <v>0.12142857142857141</v>
      </c>
      <c r="H9">
        <f t="shared" si="1"/>
        <v>3.2586558044806514E-2</v>
      </c>
      <c r="I9" s="1">
        <f t="shared" si="4"/>
        <v>0.13441955193482685</v>
      </c>
      <c r="J9" s="1">
        <f t="shared" si="2"/>
        <v>2.1212121212121213E-2</v>
      </c>
      <c r="K9" s="1">
        <f t="shared" si="5"/>
        <v>9.3939393939393934E-2</v>
      </c>
      <c r="L9">
        <f t="shared" si="6"/>
        <v>2.3255813953488372E-2</v>
      </c>
      <c r="M9" s="1">
        <f t="shared" si="7"/>
        <v>0.10465116279069768</v>
      </c>
    </row>
    <row r="10" spans="2:13" x14ac:dyDescent="0.2">
      <c r="B10">
        <v>7</v>
      </c>
      <c r="C10">
        <v>36</v>
      </c>
      <c r="D10" s="3">
        <v>16</v>
      </c>
      <c r="E10" s="3">
        <v>12</v>
      </c>
      <c r="F10">
        <f t="shared" si="0"/>
        <v>2.5000000000000001E-2</v>
      </c>
      <c r="G10" s="1">
        <f t="shared" si="3"/>
        <v>0.14642857142857141</v>
      </c>
      <c r="H10">
        <f t="shared" si="1"/>
        <v>3.6659877800407331E-2</v>
      </c>
      <c r="I10" s="1">
        <f t="shared" si="4"/>
        <v>0.17107942973523418</v>
      </c>
      <c r="J10" s="1">
        <f t="shared" si="2"/>
        <v>2.4242424242424242E-2</v>
      </c>
      <c r="K10" s="1">
        <f t="shared" si="5"/>
        <v>0.11818181818181818</v>
      </c>
      <c r="L10">
        <f t="shared" si="6"/>
        <v>2.3255813953488372E-2</v>
      </c>
      <c r="M10" s="1">
        <f t="shared" si="7"/>
        <v>0.12790697674418605</v>
      </c>
    </row>
    <row r="11" spans="2:13" x14ac:dyDescent="0.2">
      <c r="B11" s="4">
        <v>8</v>
      </c>
      <c r="C11" s="4">
        <v>38</v>
      </c>
      <c r="D11" s="3">
        <v>16</v>
      </c>
      <c r="E11" s="3">
        <v>14</v>
      </c>
      <c r="F11">
        <f t="shared" si="0"/>
        <v>2.8571428571428571E-2</v>
      </c>
      <c r="G11" s="1">
        <f t="shared" si="3"/>
        <v>0.17499999999999999</v>
      </c>
      <c r="H11">
        <f t="shared" si="1"/>
        <v>3.8696537678207736E-2</v>
      </c>
      <c r="I11" s="1">
        <f t="shared" si="4"/>
        <v>0.20977596741344193</v>
      </c>
      <c r="J11" s="1">
        <f t="shared" si="2"/>
        <v>2.4242424242424242E-2</v>
      </c>
      <c r="K11" s="1">
        <f t="shared" si="5"/>
        <v>0.14242424242424243</v>
      </c>
      <c r="L11">
        <f t="shared" si="6"/>
        <v>2.7131782945736434E-2</v>
      </c>
      <c r="M11" s="1">
        <f t="shared" si="7"/>
        <v>0.15503875968992248</v>
      </c>
    </row>
    <row r="12" spans="2:13" x14ac:dyDescent="0.2">
      <c r="B12" s="2">
        <v>8</v>
      </c>
      <c r="C12" s="2">
        <v>42</v>
      </c>
      <c r="D12" s="3">
        <v>18</v>
      </c>
      <c r="E12" s="3">
        <v>14</v>
      </c>
      <c r="F12">
        <f t="shared" si="0"/>
        <v>2.8571428571428571E-2</v>
      </c>
      <c r="G12" s="1">
        <f t="shared" si="3"/>
        <v>0.20357142857142857</v>
      </c>
      <c r="H12">
        <f t="shared" si="1"/>
        <v>4.2769857433808553E-2</v>
      </c>
      <c r="I12" s="1">
        <f t="shared" si="4"/>
        <v>0.25254582484725047</v>
      </c>
      <c r="J12" s="1">
        <f t="shared" si="2"/>
        <v>2.7272727272727271E-2</v>
      </c>
      <c r="K12" s="1">
        <f t="shared" si="5"/>
        <v>0.16969696969696971</v>
      </c>
      <c r="L12">
        <f t="shared" si="6"/>
        <v>2.7131782945736434E-2</v>
      </c>
      <c r="M12" s="1">
        <f t="shared" si="7"/>
        <v>0.18217054263565891</v>
      </c>
    </row>
    <row r="13" spans="2:13" x14ac:dyDescent="0.2">
      <c r="B13" s="2">
        <v>8</v>
      </c>
      <c r="C13" s="2">
        <v>44</v>
      </c>
      <c r="D13" s="3">
        <v>24</v>
      </c>
      <c r="E13" s="3">
        <v>16</v>
      </c>
      <c r="F13">
        <f t="shared" si="0"/>
        <v>2.8571428571428571E-2</v>
      </c>
      <c r="G13" s="1">
        <f t="shared" si="3"/>
        <v>0.23214285714285715</v>
      </c>
      <c r="H13">
        <f t="shared" si="1"/>
        <v>4.4806517311608958E-2</v>
      </c>
      <c r="I13" s="1">
        <f t="shared" si="4"/>
        <v>0.29735234215885942</v>
      </c>
      <c r="J13" s="1">
        <f t="shared" si="2"/>
        <v>3.6363636363636362E-2</v>
      </c>
      <c r="K13" s="1">
        <f t="shared" si="5"/>
        <v>0.20606060606060606</v>
      </c>
      <c r="L13">
        <f t="shared" si="6"/>
        <v>3.1007751937984496E-2</v>
      </c>
      <c r="M13" s="1">
        <f t="shared" si="7"/>
        <v>0.2131782945736434</v>
      </c>
    </row>
    <row r="14" spans="2:13" x14ac:dyDescent="0.2">
      <c r="B14" s="2">
        <v>8</v>
      </c>
      <c r="C14" s="2">
        <v>44</v>
      </c>
      <c r="D14" s="3">
        <v>24</v>
      </c>
      <c r="E14" s="3">
        <v>18</v>
      </c>
      <c r="F14">
        <f t="shared" si="0"/>
        <v>2.8571428571428571E-2</v>
      </c>
      <c r="G14" s="1">
        <f t="shared" si="3"/>
        <v>0.26071428571428573</v>
      </c>
      <c r="H14">
        <f t="shared" si="1"/>
        <v>4.4806517311608958E-2</v>
      </c>
      <c r="I14" s="1">
        <f t="shared" si="4"/>
        <v>0.34215885947046837</v>
      </c>
      <c r="J14" s="1">
        <f t="shared" si="2"/>
        <v>3.6363636363636362E-2</v>
      </c>
      <c r="K14" s="1">
        <f t="shared" si="5"/>
        <v>0.24242424242424243</v>
      </c>
      <c r="L14">
        <f t="shared" si="6"/>
        <v>3.4883720930232558E-2</v>
      </c>
      <c r="M14" s="1">
        <f t="shared" si="7"/>
        <v>0.24806201550387597</v>
      </c>
    </row>
    <row r="15" spans="2:13" x14ac:dyDescent="0.2">
      <c r="B15" s="2">
        <v>9</v>
      </c>
      <c r="C15" s="2">
        <v>46</v>
      </c>
      <c r="D15" s="3">
        <v>28</v>
      </c>
      <c r="E15" s="3">
        <v>20</v>
      </c>
      <c r="F15">
        <f t="shared" si="0"/>
        <v>3.214285714285714E-2</v>
      </c>
      <c r="G15" s="1">
        <f t="shared" si="3"/>
        <v>0.29285714285714287</v>
      </c>
      <c r="H15">
        <f t="shared" si="1"/>
        <v>4.684317718940937E-2</v>
      </c>
      <c r="I15" s="1">
        <f t="shared" si="4"/>
        <v>0.38900203665987776</v>
      </c>
      <c r="J15" s="1">
        <f t="shared" si="2"/>
        <v>4.2424242424242427E-2</v>
      </c>
      <c r="K15" s="1">
        <f t="shared" si="5"/>
        <v>0.28484848484848485</v>
      </c>
      <c r="L15">
        <f t="shared" si="6"/>
        <v>3.875968992248062E-2</v>
      </c>
      <c r="M15" s="1">
        <f t="shared" si="7"/>
        <v>0.2868217054263566</v>
      </c>
    </row>
    <row r="16" spans="2:13" x14ac:dyDescent="0.2">
      <c r="B16">
        <v>10</v>
      </c>
      <c r="C16">
        <v>46</v>
      </c>
      <c r="D16" s="3">
        <v>32</v>
      </c>
      <c r="E16" s="3">
        <v>24</v>
      </c>
      <c r="F16">
        <f t="shared" si="0"/>
        <v>3.5714285714285712E-2</v>
      </c>
      <c r="G16" s="1">
        <f t="shared" si="3"/>
        <v>0.32857142857142857</v>
      </c>
      <c r="H16">
        <f t="shared" si="1"/>
        <v>4.684317718940937E-2</v>
      </c>
      <c r="I16" s="1">
        <f t="shared" si="4"/>
        <v>0.43584521384928715</v>
      </c>
      <c r="J16" s="1">
        <f t="shared" si="2"/>
        <v>4.8484848484848485E-2</v>
      </c>
      <c r="K16" s="1">
        <f t="shared" si="5"/>
        <v>0.33333333333333331</v>
      </c>
      <c r="L16">
        <f t="shared" si="6"/>
        <v>4.6511627906976744E-2</v>
      </c>
      <c r="M16" s="1">
        <f t="shared" si="7"/>
        <v>0.33333333333333337</v>
      </c>
    </row>
    <row r="17" spans="1:13" x14ac:dyDescent="0.2">
      <c r="B17" s="2">
        <v>12</v>
      </c>
      <c r="C17" s="2">
        <v>50</v>
      </c>
      <c r="D17" s="3">
        <v>32</v>
      </c>
      <c r="E17" s="3">
        <v>24</v>
      </c>
      <c r="F17">
        <f t="shared" si="0"/>
        <v>4.2857142857142858E-2</v>
      </c>
      <c r="G17" s="1">
        <f t="shared" si="3"/>
        <v>0.37142857142857144</v>
      </c>
      <c r="H17">
        <f t="shared" si="1"/>
        <v>5.0916496945010187E-2</v>
      </c>
      <c r="I17" s="1">
        <f t="shared" si="4"/>
        <v>0.48676171079429731</v>
      </c>
      <c r="J17" s="1">
        <f t="shared" si="2"/>
        <v>4.8484848484848485E-2</v>
      </c>
      <c r="K17" s="1">
        <f t="shared" si="5"/>
        <v>0.38181818181818178</v>
      </c>
      <c r="L17">
        <f t="shared" si="6"/>
        <v>4.6511627906976744E-2</v>
      </c>
      <c r="M17" s="1">
        <f t="shared" si="7"/>
        <v>0.37984496124031009</v>
      </c>
    </row>
    <row r="18" spans="1:13" x14ac:dyDescent="0.2">
      <c r="B18" s="2">
        <v>12</v>
      </c>
      <c r="C18" s="2">
        <v>50</v>
      </c>
      <c r="D18" s="2">
        <v>36</v>
      </c>
      <c r="E18" s="2">
        <v>26</v>
      </c>
      <c r="F18">
        <f t="shared" si="0"/>
        <v>4.2857142857142858E-2</v>
      </c>
      <c r="G18" s="1">
        <f t="shared" si="3"/>
        <v>0.41428571428571431</v>
      </c>
      <c r="H18">
        <f t="shared" si="1"/>
        <v>5.0916496945010187E-2</v>
      </c>
      <c r="I18" s="1">
        <f t="shared" si="4"/>
        <v>0.53767820773930752</v>
      </c>
      <c r="J18" s="1">
        <f t="shared" si="2"/>
        <v>5.4545454545454543E-2</v>
      </c>
      <c r="K18" s="1">
        <f t="shared" si="5"/>
        <v>0.43636363636363634</v>
      </c>
      <c r="L18">
        <f t="shared" si="6"/>
        <v>5.0387596899224806E-2</v>
      </c>
      <c r="M18" s="1">
        <f t="shared" si="7"/>
        <v>0.43023255813953487</v>
      </c>
    </row>
    <row r="19" spans="1:13" x14ac:dyDescent="0.2">
      <c r="B19">
        <v>14</v>
      </c>
      <c r="C19">
        <v>52</v>
      </c>
      <c r="D19" s="3">
        <v>44</v>
      </c>
      <c r="E19" s="3">
        <v>28</v>
      </c>
      <c r="F19">
        <f t="shared" si="0"/>
        <v>0.05</v>
      </c>
      <c r="G19" s="1">
        <f t="shared" si="3"/>
        <v>0.4642857142857143</v>
      </c>
      <c r="H19">
        <f t="shared" si="1"/>
        <v>5.2953156822810592E-2</v>
      </c>
      <c r="I19" s="1">
        <f t="shared" si="4"/>
        <v>0.59063136456211807</v>
      </c>
      <c r="J19" s="1">
        <f t="shared" si="2"/>
        <v>6.6666666666666666E-2</v>
      </c>
      <c r="K19" s="1">
        <f t="shared" si="5"/>
        <v>0.50303030303030305</v>
      </c>
      <c r="L19">
        <f t="shared" si="6"/>
        <v>5.4263565891472867E-2</v>
      </c>
      <c r="M19" s="1">
        <f t="shared" si="7"/>
        <v>0.48449612403100772</v>
      </c>
    </row>
    <row r="20" spans="1:13" x14ac:dyDescent="0.2">
      <c r="B20" s="4">
        <v>16</v>
      </c>
      <c r="C20" s="4">
        <v>52</v>
      </c>
      <c r="D20" s="3">
        <v>44</v>
      </c>
      <c r="E20" s="3">
        <v>32</v>
      </c>
      <c r="F20">
        <f t="shared" si="0"/>
        <v>5.7142857142857141E-2</v>
      </c>
      <c r="G20" s="1">
        <f t="shared" si="3"/>
        <v>0.52142857142857146</v>
      </c>
      <c r="H20">
        <f t="shared" si="1"/>
        <v>5.2953156822810592E-2</v>
      </c>
      <c r="I20" s="1">
        <f t="shared" si="4"/>
        <v>0.64358452138492861</v>
      </c>
      <c r="J20" s="1">
        <f t="shared" si="2"/>
        <v>6.6666666666666666E-2</v>
      </c>
      <c r="K20" s="1">
        <f t="shared" si="5"/>
        <v>0.5696969696969697</v>
      </c>
      <c r="L20">
        <f t="shared" si="6"/>
        <v>6.2015503875968991E-2</v>
      </c>
      <c r="M20" s="1">
        <f t="shared" si="7"/>
        <v>0.54651162790697672</v>
      </c>
    </row>
    <row r="21" spans="1:13" x14ac:dyDescent="0.2">
      <c r="B21">
        <v>16</v>
      </c>
      <c r="C21">
        <v>60</v>
      </c>
      <c r="D21" s="3">
        <v>48</v>
      </c>
      <c r="E21" s="3">
        <v>36</v>
      </c>
      <c r="F21">
        <f t="shared" si="0"/>
        <v>5.7142857142857141E-2</v>
      </c>
      <c r="G21" s="1">
        <f t="shared" si="3"/>
        <v>0.57857142857142863</v>
      </c>
      <c r="H21">
        <f t="shared" si="1"/>
        <v>6.1099796334012219E-2</v>
      </c>
      <c r="I21" s="1">
        <f t="shared" si="4"/>
        <v>0.7046843177189408</v>
      </c>
      <c r="J21" s="1">
        <f t="shared" si="2"/>
        <v>7.2727272727272724E-2</v>
      </c>
      <c r="K21" s="1">
        <f t="shared" si="5"/>
        <v>0.64242424242424245</v>
      </c>
      <c r="L21">
        <f t="shared" si="6"/>
        <v>6.9767441860465115E-2</v>
      </c>
      <c r="M21" s="1">
        <f t="shared" si="7"/>
        <v>0.61627906976744184</v>
      </c>
    </row>
    <row r="22" spans="1:13" x14ac:dyDescent="0.2">
      <c r="B22" s="2">
        <v>16</v>
      </c>
      <c r="C22" s="2">
        <v>64</v>
      </c>
      <c r="D22" s="2">
        <v>50</v>
      </c>
      <c r="E22" s="2">
        <v>40</v>
      </c>
      <c r="F22">
        <f t="shared" si="0"/>
        <v>5.7142857142857141E-2</v>
      </c>
      <c r="G22" s="1">
        <f t="shared" si="3"/>
        <v>0.63571428571428579</v>
      </c>
      <c r="H22">
        <f t="shared" si="1"/>
        <v>6.5173116089613028E-2</v>
      </c>
      <c r="I22" s="1">
        <f t="shared" si="4"/>
        <v>0.76985743380855387</v>
      </c>
      <c r="J22" s="1">
        <f t="shared" si="2"/>
        <v>7.575757575757576E-2</v>
      </c>
      <c r="K22" s="1">
        <f t="shared" si="5"/>
        <v>0.71818181818181825</v>
      </c>
      <c r="L22">
        <f t="shared" si="6"/>
        <v>7.7519379844961239E-2</v>
      </c>
      <c r="M22" s="1">
        <f t="shared" si="7"/>
        <v>0.69379844961240311</v>
      </c>
    </row>
    <row r="23" spans="1:13" x14ac:dyDescent="0.2">
      <c r="B23" s="2">
        <v>24</v>
      </c>
      <c r="C23" s="2">
        <v>68</v>
      </c>
      <c r="D23" s="3">
        <v>56</v>
      </c>
      <c r="E23" s="3">
        <v>50</v>
      </c>
      <c r="F23">
        <f t="shared" si="0"/>
        <v>8.5714285714285715E-2</v>
      </c>
      <c r="G23" s="1">
        <f t="shared" si="3"/>
        <v>0.72142857142857153</v>
      </c>
      <c r="H23">
        <f t="shared" si="1"/>
        <v>6.9246435845213852E-2</v>
      </c>
      <c r="I23" s="1">
        <f t="shared" si="4"/>
        <v>0.83910386965376771</v>
      </c>
      <c r="J23" s="1">
        <f t="shared" si="2"/>
        <v>8.4848484848484854E-2</v>
      </c>
      <c r="K23" s="1">
        <f t="shared" si="5"/>
        <v>0.80303030303030309</v>
      </c>
      <c r="L23">
        <f t="shared" si="6"/>
        <v>9.6899224806201556E-2</v>
      </c>
      <c r="M23" s="1">
        <f t="shared" si="7"/>
        <v>0.79069767441860472</v>
      </c>
    </row>
    <row r="24" spans="1:13" x14ac:dyDescent="0.2">
      <c r="B24" s="2">
        <v>30</v>
      </c>
      <c r="C24" s="2">
        <v>78</v>
      </c>
      <c r="D24" s="3">
        <v>60</v>
      </c>
      <c r="E24" s="3">
        <v>52</v>
      </c>
      <c r="F24">
        <f t="shared" si="0"/>
        <v>0.10714285714285714</v>
      </c>
      <c r="G24" s="1">
        <f t="shared" si="3"/>
        <v>0.82857142857142863</v>
      </c>
      <c r="H24">
        <f t="shared" si="1"/>
        <v>7.9429735234215884E-2</v>
      </c>
      <c r="I24" s="1">
        <f t="shared" si="4"/>
        <v>0.91853360488798363</v>
      </c>
      <c r="J24" s="1">
        <f t="shared" si="2"/>
        <v>9.0909090909090912E-2</v>
      </c>
      <c r="K24" s="1">
        <f t="shared" si="5"/>
        <v>0.89393939393939403</v>
      </c>
      <c r="L24">
        <f t="shared" si="6"/>
        <v>0.10077519379844961</v>
      </c>
      <c r="M24" s="1">
        <f t="shared" si="7"/>
        <v>0.89147286821705429</v>
      </c>
    </row>
    <row r="25" spans="1:13" x14ac:dyDescent="0.2">
      <c r="B25">
        <v>48</v>
      </c>
      <c r="C25">
        <v>80</v>
      </c>
      <c r="D25" s="3">
        <v>70</v>
      </c>
      <c r="E25" s="3">
        <v>56</v>
      </c>
      <c r="F25">
        <f t="shared" si="0"/>
        <v>0.17142857142857143</v>
      </c>
      <c r="G25" s="1">
        <f t="shared" si="3"/>
        <v>1</v>
      </c>
      <c r="H25">
        <f t="shared" si="1"/>
        <v>8.1466395112016296E-2</v>
      </c>
      <c r="I25" s="1">
        <f t="shared" si="4"/>
        <v>0.99999999999999989</v>
      </c>
      <c r="J25" s="1">
        <f t="shared" si="2"/>
        <v>0.10606060606060606</v>
      </c>
      <c r="K25" s="1">
        <f t="shared" si="5"/>
        <v>1</v>
      </c>
      <c r="L25">
        <f t="shared" si="6"/>
        <v>0.10852713178294573</v>
      </c>
      <c r="M25" s="1">
        <f t="shared" si="7"/>
        <v>1</v>
      </c>
    </row>
    <row r="26" spans="1:13" x14ac:dyDescent="0.2">
      <c r="A26" t="s">
        <v>1</v>
      </c>
      <c r="B26">
        <f>SUM(B3:B25)</f>
        <v>280</v>
      </c>
      <c r="C26">
        <f>SUM(C3:C25)</f>
        <v>982</v>
      </c>
      <c r="D26">
        <f>SUM(D3:D25)</f>
        <v>660</v>
      </c>
      <c r="E26">
        <f>SUM(E3:E25)</f>
        <v>516</v>
      </c>
    </row>
    <row r="27" spans="1:13" x14ac:dyDescent="0.2">
      <c r="A27" t="s">
        <v>11</v>
      </c>
      <c r="B27" s="6">
        <f>AVERAGE(B3:B25)</f>
        <v>12.173913043478262</v>
      </c>
      <c r="C27" s="6">
        <f>AVERAGE(C3:C25)</f>
        <v>42.695652173913047</v>
      </c>
      <c r="D27" s="6">
        <f>AVERAGE(D3:D25)</f>
        <v>28.695652173913043</v>
      </c>
      <c r="E27" s="6">
        <f>AVERAGE(E3:E25)</f>
        <v>22.434782608695652</v>
      </c>
    </row>
    <row r="28" spans="1:13" x14ac:dyDescent="0.2">
      <c r="A28" t="s">
        <v>19</v>
      </c>
      <c r="C28" s="7">
        <f>(C27-B27)/C27</f>
        <v>0.714867617107943</v>
      </c>
      <c r="D28" s="7">
        <f>(D27-B27)/D27</f>
        <v>0.57575757575757569</v>
      </c>
      <c r="E28" s="7">
        <f>(E27-B27)/E27</f>
        <v>0.4573643410852713</v>
      </c>
    </row>
    <row r="29" spans="1:13" x14ac:dyDescent="0.2">
      <c r="A29" t="s">
        <v>20</v>
      </c>
      <c r="B29">
        <f>MAX(B3:B25)</f>
        <v>48</v>
      </c>
      <c r="C29">
        <f t="shared" ref="C29:E29" si="8">MAX(C3:C25)</f>
        <v>80</v>
      </c>
      <c r="D29">
        <f t="shared" si="8"/>
        <v>70</v>
      </c>
      <c r="E29">
        <f t="shared" si="8"/>
        <v>56</v>
      </c>
    </row>
  </sheetData>
  <mergeCells count="1">
    <mergeCell ref="B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8BE2-3660-4265-BAC9-25B0AECFD986}">
  <dimension ref="A1"/>
  <sheetViews>
    <sheetView zoomScale="385" zoomScaleNormal="385" workbookViewId="0">
      <selection activeCell="B7" sqref="B7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1B3D-FF46-41DE-B164-49E5DFA18B6A}">
  <dimension ref="A1:M28"/>
  <sheetViews>
    <sheetView zoomScale="160" zoomScaleNormal="160" workbookViewId="0">
      <selection activeCell="F4" sqref="F4"/>
    </sheetView>
  </sheetViews>
  <sheetFormatPr defaultRowHeight="14.25" x14ac:dyDescent="0.2"/>
  <cols>
    <col min="2" max="2" width="13.625" customWidth="1"/>
  </cols>
  <sheetData>
    <row r="1" spans="2:13" x14ac:dyDescent="0.2">
      <c r="B1" s="8" t="s">
        <v>22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x14ac:dyDescent="0.2">
      <c r="B2" t="s">
        <v>8</v>
      </c>
      <c r="C2" t="s">
        <v>9</v>
      </c>
      <c r="D2" t="s">
        <v>18</v>
      </c>
      <c r="E2" t="s">
        <v>4</v>
      </c>
      <c r="F2" t="s">
        <v>10</v>
      </c>
      <c r="G2" s="1" t="s">
        <v>5</v>
      </c>
      <c r="H2" t="s">
        <v>9</v>
      </c>
      <c r="I2" s="1" t="s">
        <v>7</v>
      </c>
      <c r="J2" s="1" t="s">
        <v>18</v>
      </c>
      <c r="K2" s="1" t="s">
        <v>16</v>
      </c>
      <c r="L2" t="s">
        <v>14</v>
      </c>
      <c r="M2" s="1" t="s">
        <v>14</v>
      </c>
    </row>
    <row r="3" spans="2:13" x14ac:dyDescent="0.2">
      <c r="B3">
        <v>2</v>
      </c>
      <c r="C3" s="2">
        <v>8</v>
      </c>
      <c r="D3" s="2">
        <v>6</v>
      </c>
      <c r="E3" s="3">
        <v>4</v>
      </c>
      <c r="F3">
        <f>B3/$B$26</f>
        <v>6.8493150684931503E-3</v>
      </c>
      <c r="G3" s="1">
        <f>F3</f>
        <v>6.8493150684931503E-3</v>
      </c>
      <c r="H3">
        <f>C3/$C$26</f>
        <v>7.0671378091872791E-3</v>
      </c>
      <c r="I3" s="1">
        <f>H3</f>
        <v>7.0671378091872791E-3</v>
      </c>
      <c r="J3" s="1">
        <f>D3/$D$26</f>
        <v>8.4745762711864406E-3</v>
      </c>
      <c r="K3" s="1">
        <f>J3</f>
        <v>8.4745762711864406E-3</v>
      </c>
      <c r="L3">
        <f>E3/$E$26</f>
        <v>7.8431372549019607E-3</v>
      </c>
      <c r="M3" s="1">
        <f>L3</f>
        <v>7.8431372549019607E-3</v>
      </c>
    </row>
    <row r="4" spans="2:13" x14ac:dyDescent="0.2">
      <c r="B4">
        <v>4</v>
      </c>
      <c r="C4">
        <v>8</v>
      </c>
      <c r="D4">
        <v>6</v>
      </c>
      <c r="E4" s="3">
        <v>4</v>
      </c>
      <c r="F4">
        <f t="shared" ref="F4:F25" si="0">B4/$B$26</f>
        <v>1.3698630136986301E-2</v>
      </c>
      <c r="G4" s="1">
        <f>G3+F4</f>
        <v>2.0547945205479451E-2</v>
      </c>
      <c r="H4">
        <f t="shared" ref="H4:H25" si="1">C4/$C$26</f>
        <v>7.0671378091872791E-3</v>
      </c>
      <c r="I4" s="1">
        <f>I3+H4</f>
        <v>1.4134275618374558E-2</v>
      </c>
      <c r="J4" s="1">
        <f t="shared" ref="J4:J25" si="2">D4/$D$26</f>
        <v>8.4745762711864406E-3</v>
      </c>
      <c r="K4" s="1">
        <f>K3+J4</f>
        <v>1.6949152542372881E-2</v>
      </c>
      <c r="L4">
        <f t="shared" ref="L4:L25" si="3">E4/$E$26</f>
        <v>7.8431372549019607E-3</v>
      </c>
      <c r="M4" s="1">
        <f>M3+L4</f>
        <v>1.5686274509803921E-2</v>
      </c>
    </row>
    <row r="5" spans="2:13" x14ac:dyDescent="0.2">
      <c r="B5">
        <v>4</v>
      </c>
      <c r="C5" s="2">
        <v>12</v>
      </c>
      <c r="D5" s="2">
        <v>8</v>
      </c>
      <c r="E5" s="3">
        <v>6</v>
      </c>
      <c r="F5">
        <f t="shared" si="0"/>
        <v>1.3698630136986301E-2</v>
      </c>
      <c r="G5" s="1">
        <f t="shared" ref="G5:G25" si="4">G4+F5</f>
        <v>3.4246575342465752E-2</v>
      </c>
      <c r="H5">
        <f t="shared" si="1"/>
        <v>1.0600706713780919E-2</v>
      </c>
      <c r="I5" s="1">
        <f t="shared" ref="I5:I25" si="5">I4+H5</f>
        <v>2.4734982332155479E-2</v>
      </c>
      <c r="J5" s="1">
        <f t="shared" si="2"/>
        <v>1.1299435028248588E-2</v>
      </c>
      <c r="K5" s="1">
        <f t="shared" ref="K5:K25" si="6">K4+J5</f>
        <v>2.8248587570621469E-2</v>
      </c>
      <c r="L5">
        <f t="shared" si="3"/>
        <v>1.1764705882352941E-2</v>
      </c>
      <c r="M5" s="1">
        <f t="shared" ref="M5:M25" si="7">M4+L5</f>
        <v>2.7450980392156862E-2</v>
      </c>
    </row>
    <row r="6" spans="2:13" x14ac:dyDescent="0.2">
      <c r="B6">
        <v>6</v>
      </c>
      <c r="C6">
        <v>14</v>
      </c>
      <c r="D6">
        <v>10</v>
      </c>
      <c r="E6" s="3">
        <v>8</v>
      </c>
      <c r="F6">
        <f t="shared" si="0"/>
        <v>2.0547945205479451E-2</v>
      </c>
      <c r="G6" s="1">
        <f t="shared" si="4"/>
        <v>5.4794520547945202E-2</v>
      </c>
      <c r="H6">
        <f t="shared" si="1"/>
        <v>1.2367491166077738E-2</v>
      </c>
      <c r="I6" s="1">
        <f t="shared" si="5"/>
        <v>3.7102473498233215E-2</v>
      </c>
      <c r="J6" s="1">
        <f t="shared" si="2"/>
        <v>1.4124293785310734E-2</v>
      </c>
      <c r="K6" s="1">
        <f t="shared" si="6"/>
        <v>4.2372881355932202E-2</v>
      </c>
      <c r="L6">
        <f t="shared" si="3"/>
        <v>1.5686274509803921E-2</v>
      </c>
      <c r="M6" s="1">
        <f t="shared" si="7"/>
        <v>4.3137254901960784E-2</v>
      </c>
    </row>
    <row r="7" spans="2:13" x14ac:dyDescent="0.2">
      <c r="B7">
        <v>8</v>
      </c>
      <c r="C7" s="2">
        <v>16</v>
      </c>
      <c r="D7" s="2">
        <v>12</v>
      </c>
      <c r="E7" s="3">
        <v>10</v>
      </c>
      <c r="F7">
        <f t="shared" si="0"/>
        <v>2.7397260273972601E-2</v>
      </c>
      <c r="G7" s="1">
        <f t="shared" si="4"/>
        <v>8.2191780821917804E-2</v>
      </c>
      <c r="H7">
        <f t="shared" si="1"/>
        <v>1.4134275618374558E-2</v>
      </c>
      <c r="I7" s="1">
        <f t="shared" si="5"/>
        <v>5.1236749116607777E-2</v>
      </c>
      <c r="J7" s="1">
        <f t="shared" si="2"/>
        <v>1.6949152542372881E-2</v>
      </c>
      <c r="K7" s="1">
        <f t="shared" si="6"/>
        <v>5.9322033898305079E-2</v>
      </c>
      <c r="L7">
        <f t="shared" si="3"/>
        <v>1.9607843137254902E-2</v>
      </c>
      <c r="M7" s="1">
        <f t="shared" si="7"/>
        <v>6.2745098039215685E-2</v>
      </c>
    </row>
    <row r="8" spans="2:13" x14ac:dyDescent="0.2">
      <c r="B8">
        <v>8</v>
      </c>
      <c r="C8">
        <v>20</v>
      </c>
      <c r="D8">
        <v>14</v>
      </c>
      <c r="E8" s="3">
        <v>12</v>
      </c>
      <c r="F8">
        <f t="shared" si="0"/>
        <v>2.7397260273972601E-2</v>
      </c>
      <c r="G8" s="1">
        <f t="shared" si="4"/>
        <v>0.1095890410958904</v>
      </c>
      <c r="H8">
        <f t="shared" si="1"/>
        <v>1.7667844522968199E-2</v>
      </c>
      <c r="I8" s="1">
        <f t="shared" si="5"/>
        <v>6.8904593639575976E-2</v>
      </c>
      <c r="J8" s="1">
        <f t="shared" si="2"/>
        <v>1.977401129943503E-2</v>
      </c>
      <c r="K8" s="1">
        <f t="shared" si="6"/>
        <v>7.9096045197740106E-2</v>
      </c>
      <c r="L8">
        <f t="shared" si="3"/>
        <v>2.3529411764705882E-2</v>
      </c>
      <c r="M8" s="1">
        <f t="shared" si="7"/>
        <v>8.6274509803921567E-2</v>
      </c>
    </row>
    <row r="9" spans="2:13" x14ac:dyDescent="0.2">
      <c r="B9">
        <v>10</v>
      </c>
      <c r="C9" s="4">
        <v>26</v>
      </c>
      <c r="D9" s="4">
        <v>16</v>
      </c>
      <c r="E9" s="3">
        <v>12</v>
      </c>
      <c r="F9">
        <f t="shared" si="0"/>
        <v>3.4246575342465752E-2</v>
      </c>
      <c r="G9" s="1">
        <f t="shared" si="4"/>
        <v>0.14383561643835616</v>
      </c>
      <c r="H9">
        <f t="shared" si="1"/>
        <v>2.2968197879858657E-2</v>
      </c>
      <c r="I9" s="1">
        <f t="shared" si="5"/>
        <v>9.187279151943463E-2</v>
      </c>
      <c r="J9" s="1">
        <f t="shared" si="2"/>
        <v>2.2598870056497175E-2</v>
      </c>
      <c r="K9" s="1">
        <f t="shared" si="6"/>
        <v>0.10169491525423728</v>
      </c>
      <c r="L9">
        <f t="shared" si="3"/>
        <v>2.3529411764705882E-2</v>
      </c>
      <c r="M9" s="1">
        <f t="shared" si="7"/>
        <v>0.10980392156862745</v>
      </c>
    </row>
    <row r="10" spans="2:13" x14ac:dyDescent="0.2">
      <c r="B10">
        <v>10</v>
      </c>
      <c r="C10" s="2">
        <v>30</v>
      </c>
      <c r="D10" s="2">
        <v>18</v>
      </c>
      <c r="E10" s="3">
        <v>14</v>
      </c>
      <c r="F10">
        <f t="shared" si="0"/>
        <v>3.4246575342465752E-2</v>
      </c>
      <c r="G10" s="1">
        <f t="shared" si="4"/>
        <v>0.17808219178082191</v>
      </c>
      <c r="H10">
        <f t="shared" si="1"/>
        <v>2.6501766784452298E-2</v>
      </c>
      <c r="I10" s="1">
        <f t="shared" si="5"/>
        <v>0.11837455830388693</v>
      </c>
      <c r="J10" s="1">
        <f t="shared" si="2"/>
        <v>2.5423728813559324E-2</v>
      </c>
      <c r="K10" s="1">
        <f t="shared" si="6"/>
        <v>0.1271186440677966</v>
      </c>
      <c r="L10">
        <f t="shared" si="3"/>
        <v>2.7450980392156862E-2</v>
      </c>
      <c r="M10" s="1">
        <f t="shared" si="7"/>
        <v>0.13725490196078433</v>
      </c>
    </row>
    <row r="11" spans="2:13" x14ac:dyDescent="0.2">
      <c r="B11">
        <v>10</v>
      </c>
      <c r="C11" s="4">
        <v>36</v>
      </c>
      <c r="D11" s="4">
        <v>22</v>
      </c>
      <c r="E11" s="3">
        <v>16</v>
      </c>
      <c r="F11">
        <f t="shared" si="0"/>
        <v>3.4246575342465752E-2</v>
      </c>
      <c r="G11" s="1">
        <f t="shared" si="4"/>
        <v>0.21232876712328766</v>
      </c>
      <c r="H11">
        <f t="shared" si="1"/>
        <v>3.1802120141342753E-2</v>
      </c>
      <c r="I11" s="1">
        <f t="shared" si="5"/>
        <v>0.15017667844522969</v>
      </c>
      <c r="J11" s="1">
        <f t="shared" si="2"/>
        <v>3.1073446327683617E-2</v>
      </c>
      <c r="K11" s="1">
        <f t="shared" si="6"/>
        <v>0.15819209039548021</v>
      </c>
      <c r="L11">
        <f t="shared" si="3"/>
        <v>3.1372549019607843E-2</v>
      </c>
      <c r="M11" s="1">
        <f t="shared" si="7"/>
        <v>0.16862745098039217</v>
      </c>
    </row>
    <row r="12" spans="2:13" x14ac:dyDescent="0.2">
      <c r="B12">
        <v>12</v>
      </c>
      <c r="C12" s="2">
        <v>36</v>
      </c>
      <c r="D12" s="2">
        <v>24</v>
      </c>
      <c r="E12" s="3">
        <v>16</v>
      </c>
      <c r="F12">
        <f t="shared" si="0"/>
        <v>4.1095890410958902E-2</v>
      </c>
      <c r="G12" s="1">
        <f t="shared" si="4"/>
        <v>0.25342465753424659</v>
      </c>
      <c r="H12">
        <f t="shared" si="1"/>
        <v>3.1802120141342753E-2</v>
      </c>
      <c r="I12" s="1">
        <f t="shared" si="5"/>
        <v>0.18197879858657245</v>
      </c>
      <c r="J12" s="1">
        <f t="shared" si="2"/>
        <v>3.3898305084745763E-2</v>
      </c>
      <c r="K12" s="1">
        <f t="shared" si="6"/>
        <v>0.19209039548022597</v>
      </c>
      <c r="L12">
        <f t="shared" si="3"/>
        <v>3.1372549019607843E-2</v>
      </c>
      <c r="M12" s="1">
        <f t="shared" si="7"/>
        <v>0.2</v>
      </c>
    </row>
    <row r="13" spans="2:13" x14ac:dyDescent="0.2">
      <c r="B13">
        <v>12</v>
      </c>
      <c r="C13">
        <v>44</v>
      </c>
      <c r="D13">
        <v>26</v>
      </c>
      <c r="E13" s="3">
        <v>18</v>
      </c>
      <c r="F13">
        <f t="shared" si="0"/>
        <v>4.1095890410958902E-2</v>
      </c>
      <c r="G13" s="1">
        <f t="shared" si="4"/>
        <v>0.29452054794520549</v>
      </c>
      <c r="H13">
        <f t="shared" si="1"/>
        <v>3.8869257950530034E-2</v>
      </c>
      <c r="I13" s="1">
        <f t="shared" si="5"/>
        <v>0.22084805653710249</v>
      </c>
      <c r="J13" s="1">
        <f t="shared" si="2"/>
        <v>3.6723163841807911E-2</v>
      </c>
      <c r="K13" s="1">
        <f t="shared" si="6"/>
        <v>0.22881355932203387</v>
      </c>
      <c r="L13">
        <f t="shared" si="3"/>
        <v>3.5294117647058823E-2</v>
      </c>
      <c r="M13" s="1">
        <f t="shared" si="7"/>
        <v>0.23529411764705882</v>
      </c>
    </row>
    <row r="14" spans="2:13" x14ac:dyDescent="0.2">
      <c r="B14">
        <v>12</v>
      </c>
      <c r="C14" s="5">
        <v>48</v>
      </c>
      <c r="D14" s="5">
        <v>30</v>
      </c>
      <c r="E14" s="3">
        <v>20</v>
      </c>
      <c r="F14">
        <f t="shared" si="0"/>
        <v>4.1095890410958902E-2</v>
      </c>
      <c r="G14" s="1">
        <f t="shared" si="4"/>
        <v>0.33561643835616439</v>
      </c>
      <c r="H14">
        <f t="shared" si="1"/>
        <v>4.2402826855123678E-2</v>
      </c>
      <c r="I14" s="1">
        <f t="shared" si="5"/>
        <v>0.26325088339222619</v>
      </c>
      <c r="J14" s="1">
        <f t="shared" si="2"/>
        <v>4.2372881355932202E-2</v>
      </c>
      <c r="K14" s="1">
        <f t="shared" si="6"/>
        <v>0.27118644067796605</v>
      </c>
      <c r="L14">
        <f t="shared" si="3"/>
        <v>3.9215686274509803E-2</v>
      </c>
      <c r="M14" s="1">
        <f t="shared" si="7"/>
        <v>0.27450980392156865</v>
      </c>
    </row>
    <row r="15" spans="2:13" x14ac:dyDescent="0.2">
      <c r="B15" s="2">
        <v>12</v>
      </c>
      <c r="C15" s="2">
        <v>50</v>
      </c>
      <c r="D15" s="2">
        <v>32</v>
      </c>
      <c r="E15" s="3">
        <v>20</v>
      </c>
      <c r="F15">
        <f t="shared" si="0"/>
        <v>4.1095890410958902E-2</v>
      </c>
      <c r="G15" s="1">
        <f t="shared" si="4"/>
        <v>0.37671232876712329</v>
      </c>
      <c r="H15">
        <f t="shared" si="1"/>
        <v>4.4169611307420496E-2</v>
      </c>
      <c r="I15" s="1">
        <f t="shared" si="5"/>
        <v>0.30742049469964666</v>
      </c>
      <c r="J15" s="1">
        <f t="shared" si="2"/>
        <v>4.519774011299435E-2</v>
      </c>
      <c r="K15" s="1">
        <f t="shared" si="6"/>
        <v>0.31638418079096042</v>
      </c>
      <c r="L15">
        <f t="shared" si="3"/>
        <v>3.9215686274509803E-2</v>
      </c>
      <c r="M15" s="1">
        <f t="shared" si="7"/>
        <v>0.31372549019607843</v>
      </c>
    </row>
    <row r="16" spans="2:13" x14ac:dyDescent="0.2">
      <c r="B16">
        <v>14</v>
      </c>
      <c r="C16" s="2">
        <v>58</v>
      </c>
      <c r="D16" s="2">
        <v>32</v>
      </c>
      <c r="E16" s="3">
        <v>20</v>
      </c>
      <c r="F16">
        <f t="shared" si="0"/>
        <v>4.7945205479452052E-2</v>
      </c>
      <c r="G16" s="1">
        <f t="shared" si="4"/>
        <v>0.42465753424657537</v>
      </c>
      <c r="H16">
        <f t="shared" si="1"/>
        <v>5.1236749116607777E-2</v>
      </c>
      <c r="I16" s="1">
        <f t="shared" si="5"/>
        <v>0.35865724381625441</v>
      </c>
      <c r="J16" s="1">
        <f t="shared" si="2"/>
        <v>4.519774011299435E-2</v>
      </c>
      <c r="K16" s="1">
        <f t="shared" si="6"/>
        <v>0.3615819209039548</v>
      </c>
      <c r="L16">
        <f t="shared" si="3"/>
        <v>3.9215686274509803E-2</v>
      </c>
      <c r="M16" s="1">
        <f t="shared" si="7"/>
        <v>0.3529411764705882</v>
      </c>
    </row>
    <row r="17" spans="1:13" x14ac:dyDescent="0.2">
      <c r="B17" s="2">
        <v>14</v>
      </c>
      <c r="C17">
        <v>60</v>
      </c>
      <c r="D17">
        <v>36</v>
      </c>
      <c r="E17" s="3">
        <v>22</v>
      </c>
      <c r="F17">
        <f t="shared" si="0"/>
        <v>4.7945205479452052E-2</v>
      </c>
      <c r="G17" s="1">
        <f t="shared" si="4"/>
        <v>0.4726027397260274</v>
      </c>
      <c r="H17">
        <f t="shared" si="1"/>
        <v>5.3003533568904596E-2</v>
      </c>
      <c r="I17" s="1">
        <f t="shared" si="5"/>
        <v>0.41166077738515899</v>
      </c>
      <c r="J17" s="1">
        <f t="shared" si="2"/>
        <v>5.0847457627118647E-2</v>
      </c>
      <c r="K17" s="1">
        <f t="shared" si="6"/>
        <v>0.41242937853107342</v>
      </c>
      <c r="L17">
        <f t="shared" si="3"/>
        <v>4.3137254901960784E-2</v>
      </c>
      <c r="M17" s="1">
        <f t="shared" si="7"/>
        <v>0.396078431372549</v>
      </c>
    </row>
    <row r="18" spans="1:13" x14ac:dyDescent="0.2">
      <c r="B18">
        <v>14</v>
      </c>
      <c r="C18" s="2">
        <v>64</v>
      </c>
      <c r="D18" s="2">
        <v>40</v>
      </c>
      <c r="E18" s="2">
        <v>26</v>
      </c>
      <c r="F18">
        <f t="shared" si="0"/>
        <v>4.7945205479452052E-2</v>
      </c>
      <c r="G18" s="1">
        <f t="shared" si="4"/>
        <v>0.52054794520547942</v>
      </c>
      <c r="H18">
        <f t="shared" si="1"/>
        <v>5.6537102473498232E-2</v>
      </c>
      <c r="I18" s="1">
        <f t="shared" si="5"/>
        <v>0.46819787985865724</v>
      </c>
      <c r="J18" s="1">
        <f t="shared" si="2"/>
        <v>5.6497175141242938E-2</v>
      </c>
      <c r="K18" s="1">
        <f t="shared" si="6"/>
        <v>0.46892655367231634</v>
      </c>
      <c r="L18">
        <f t="shared" si="3"/>
        <v>5.0980392156862744E-2</v>
      </c>
      <c r="M18" s="1">
        <f t="shared" si="7"/>
        <v>0.44705882352941173</v>
      </c>
    </row>
    <row r="19" spans="1:13" x14ac:dyDescent="0.2">
      <c r="B19" s="2">
        <v>14</v>
      </c>
      <c r="C19">
        <v>74</v>
      </c>
      <c r="D19">
        <v>46</v>
      </c>
      <c r="E19" s="3">
        <v>26</v>
      </c>
      <c r="F19">
        <f t="shared" si="0"/>
        <v>4.7945205479452052E-2</v>
      </c>
      <c r="G19" s="1">
        <f t="shared" si="4"/>
        <v>0.56849315068493145</v>
      </c>
      <c r="H19">
        <f t="shared" si="1"/>
        <v>6.5371024734982339E-2</v>
      </c>
      <c r="I19" s="1">
        <f t="shared" si="5"/>
        <v>0.53356890459363959</v>
      </c>
      <c r="J19" s="1">
        <f t="shared" si="2"/>
        <v>6.4971751412429377E-2</v>
      </c>
      <c r="K19" s="1">
        <f t="shared" si="6"/>
        <v>0.53389830508474567</v>
      </c>
      <c r="L19">
        <f t="shared" si="3"/>
        <v>5.0980392156862744E-2</v>
      </c>
      <c r="M19" s="1">
        <f t="shared" si="7"/>
        <v>0.49803921568627446</v>
      </c>
    </row>
    <row r="20" spans="1:13" x14ac:dyDescent="0.2">
      <c r="B20">
        <v>16</v>
      </c>
      <c r="C20">
        <v>78</v>
      </c>
      <c r="D20">
        <v>48</v>
      </c>
      <c r="E20" s="3">
        <v>30</v>
      </c>
      <c r="F20">
        <f t="shared" si="0"/>
        <v>5.4794520547945202E-2</v>
      </c>
      <c r="G20" s="1">
        <f t="shared" si="4"/>
        <v>0.62328767123287665</v>
      </c>
      <c r="H20">
        <f t="shared" si="1"/>
        <v>6.8904593639575976E-2</v>
      </c>
      <c r="I20" s="1">
        <f t="shared" si="5"/>
        <v>0.60247349823321561</v>
      </c>
      <c r="J20" s="1">
        <f t="shared" si="2"/>
        <v>6.7796610169491525E-2</v>
      </c>
      <c r="K20" s="1">
        <f t="shared" si="6"/>
        <v>0.60169491525423724</v>
      </c>
      <c r="L20">
        <f t="shared" si="3"/>
        <v>5.8823529411764705E-2</v>
      </c>
      <c r="M20" s="1">
        <f t="shared" si="7"/>
        <v>0.55686274509803912</v>
      </c>
    </row>
    <row r="21" spans="1:13" x14ac:dyDescent="0.2">
      <c r="B21" s="4">
        <v>16</v>
      </c>
      <c r="C21" s="2">
        <v>84</v>
      </c>
      <c r="D21" s="2">
        <v>48</v>
      </c>
      <c r="E21" s="3">
        <v>34</v>
      </c>
      <c r="F21">
        <f t="shared" si="0"/>
        <v>5.4794520547945202E-2</v>
      </c>
      <c r="G21" s="1">
        <f t="shared" si="4"/>
        <v>0.67808219178082185</v>
      </c>
      <c r="H21">
        <f t="shared" si="1"/>
        <v>7.4204946996466431E-2</v>
      </c>
      <c r="I21" s="1">
        <f t="shared" si="5"/>
        <v>0.67667844522968201</v>
      </c>
      <c r="J21" s="1">
        <f t="shared" si="2"/>
        <v>6.7796610169491525E-2</v>
      </c>
      <c r="K21" s="1">
        <f t="shared" si="6"/>
        <v>0.66949152542372881</v>
      </c>
      <c r="L21">
        <f t="shared" si="3"/>
        <v>6.6666666666666666E-2</v>
      </c>
      <c r="M21" s="1">
        <f t="shared" si="7"/>
        <v>0.62352941176470578</v>
      </c>
    </row>
    <row r="22" spans="1:13" x14ac:dyDescent="0.2">
      <c r="B22" s="2">
        <v>20</v>
      </c>
      <c r="C22">
        <v>88</v>
      </c>
      <c r="D22">
        <v>52</v>
      </c>
      <c r="E22" s="2">
        <v>44</v>
      </c>
      <c r="F22">
        <f t="shared" si="0"/>
        <v>6.8493150684931503E-2</v>
      </c>
      <c r="G22" s="1">
        <f t="shared" si="4"/>
        <v>0.7465753424657533</v>
      </c>
      <c r="H22">
        <f t="shared" si="1"/>
        <v>7.7738515901060068E-2</v>
      </c>
      <c r="I22" s="1">
        <f t="shared" si="5"/>
        <v>0.75441696113074208</v>
      </c>
      <c r="J22" s="1">
        <f t="shared" si="2"/>
        <v>7.3446327683615822E-2</v>
      </c>
      <c r="K22" s="1">
        <f t="shared" si="6"/>
        <v>0.74293785310734461</v>
      </c>
      <c r="L22">
        <f t="shared" si="3"/>
        <v>8.6274509803921567E-2</v>
      </c>
      <c r="M22" s="1">
        <f t="shared" si="7"/>
        <v>0.70980392156862737</v>
      </c>
    </row>
    <row r="23" spans="1:13" x14ac:dyDescent="0.2">
      <c r="B23" s="4">
        <v>20</v>
      </c>
      <c r="C23" s="2">
        <v>90</v>
      </c>
      <c r="D23" s="2">
        <v>56</v>
      </c>
      <c r="E23" s="3">
        <v>48</v>
      </c>
      <c r="F23">
        <f t="shared" si="0"/>
        <v>6.8493150684931503E-2</v>
      </c>
      <c r="G23" s="1">
        <f t="shared" si="4"/>
        <v>0.81506849315068486</v>
      </c>
      <c r="H23">
        <f t="shared" si="1"/>
        <v>7.9505300353356886E-2</v>
      </c>
      <c r="I23" s="1">
        <f t="shared" si="5"/>
        <v>0.83392226148409898</v>
      </c>
      <c r="J23" s="1">
        <f t="shared" si="2"/>
        <v>7.909604519774012E-2</v>
      </c>
      <c r="K23" s="1">
        <f t="shared" si="6"/>
        <v>0.82203389830508478</v>
      </c>
      <c r="L23">
        <f t="shared" si="3"/>
        <v>9.4117647058823528E-2</v>
      </c>
      <c r="M23" s="1">
        <f t="shared" si="7"/>
        <v>0.8039215686274509</v>
      </c>
    </row>
    <row r="24" spans="1:13" x14ac:dyDescent="0.2">
      <c r="B24" s="2">
        <v>24</v>
      </c>
      <c r="C24" s="2">
        <v>92</v>
      </c>
      <c r="D24" s="2">
        <v>60</v>
      </c>
      <c r="E24" s="3">
        <v>50</v>
      </c>
      <c r="F24">
        <f t="shared" si="0"/>
        <v>8.2191780821917804E-2</v>
      </c>
      <c r="G24" s="1">
        <f t="shared" si="4"/>
        <v>0.89726027397260266</v>
      </c>
      <c r="H24">
        <f t="shared" si="1"/>
        <v>8.1272084805653705E-2</v>
      </c>
      <c r="I24" s="1">
        <f t="shared" si="5"/>
        <v>0.91519434628975271</v>
      </c>
      <c r="J24" s="1">
        <f t="shared" si="2"/>
        <v>8.4745762711864403E-2</v>
      </c>
      <c r="K24" s="1">
        <f t="shared" si="6"/>
        <v>0.90677966101694918</v>
      </c>
      <c r="L24">
        <f t="shared" si="3"/>
        <v>9.8039215686274508E-2</v>
      </c>
      <c r="M24" s="1">
        <f t="shared" si="7"/>
        <v>0.90196078431372539</v>
      </c>
    </row>
    <row r="25" spans="1:13" x14ac:dyDescent="0.2">
      <c r="B25">
        <v>30</v>
      </c>
      <c r="C25">
        <v>96</v>
      </c>
      <c r="D25">
        <v>66</v>
      </c>
      <c r="E25" s="3">
        <v>50</v>
      </c>
      <c r="F25">
        <f t="shared" si="0"/>
        <v>0.10273972602739725</v>
      </c>
      <c r="G25" s="1">
        <f t="shared" si="4"/>
        <v>0.99999999999999989</v>
      </c>
      <c r="H25">
        <f t="shared" si="1"/>
        <v>8.4805653710247356E-2</v>
      </c>
      <c r="I25" s="1">
        <f t="shared" si="5"/>
        <v>1</v>
      </c>
      <c r="J25" s="1">
        <f t="shared" si="2"/>
        <v>9.3220338983050849E-2</v>
      </c>
      <c r="K25" s="1">
        <f t="shared" si="6"/>
        <v>1</v>
      </c>
      <c r="L25">
        <f t="shared" si="3"/>
        <v>9.8039215686274508E-2</v>
      </c>
      <c r="M25" s="1">
        <f t="shared" si="7"/>
        <v>0.99999999999999989</v>
      </c>
    </row>
    <row r="26" spans="1:13" x14ac:dyDescent="0.2">
      <c r="A26" t="s">
        <v>1</v>
      </c>
      <c r="B26">
        <f>SUM(B3:B25)</f>
        <v>292</v>
      </c>
      <c r="C26">
        <f>SUM(C3:C25)</f>
        <v>1132</v>
      </c>
      <c r="D26">
        <f>SUM(D3:D25)</f>
        <v>708</v>
      </c>
      <c r="E26">
        <f>SUM(E3:E25)</f>
        <v>510</v>
      </c>
      <c r="G26" s="1"/>
      <c r="I26" s="1"/>
      <c r="J26" s="1"/>
      <c r="K26" s="1"/>
      <c r="M26" s="1"/>
    </row>
    <row r="27" spans="1:13" x14ac:dyDescent="0.2">
      <c r="A27" t="s">
        <v>11</v>
      </c>
      <c r="B27" s="6">
        <f>AVERAGE(B3:B25)</f>
        <v>12.695652173913043</v>
      </c>
      <c r="C27" s="6">
        <f t="shared" ref="C27:D27" si="8">AVERAGE(C3:C25)</f>
        <v>49.217391304347828</v>
      </c>
      <c r="D27" s="6">
        <f t="shared" si="8"/>
        <v>30.782608695652176</v>
      </c>
      <c r="E27" s="6">
        <f>AVERAGE(E3:E25)</f>
        <v>22.173913043478262</v>
      </c>
    </row>
    <row r="28" spans="1:13" x14ac:dyDescent="0.2">
      <c r="A28" t="s">
        <v>19</v>
      </c>
      <c r="C28" s="7">
        <f>(C27-B27)/C27</f>
        <v>0.74204946996466425</v>
      </c>
      <c r="D28" s="7">
        <f>(D27-B27)/D27</f>
        <v>0.58757062146892658</v>
      </c>
      <c r="E28" s="7">
        <f>(E27-B27)/E27</f>
        <v>0.4274509803921569</v>
      </c>
    </row>
  </sheetData>
  <mergeCells count="1">
    <mergeCell ref="B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5C04-DBD3-4F45-8709-4DB729AB5A44}">
  <dimension ref="A1"/>
  <sheetViews>
    <sheetView zoomScale="265" zoomScaleNormal="265" workbookViewId="0"/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consumed-memory</vt:lpstr>
      <vt:lpstr>consumed-memory-CDF-comparison</vt:lpstr>
      <vt:lpstr>consumed-cpu</vt:lpstr>
      <vt:lpstr>consumed-cpu-CDF-comparison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 li</dc:creator>
  <cp:lastModifiedBy>lilele</cp:lastModifiedBy>
  <dcterms:created xsi:type="dcterms:W3CDTF">2015-06-05T18:19:34Z</dcterms:created>
  <dcterms:modified xsi:type="dcterms:W3CDTF">2024-04-11T02:21:57Z</dcterms:modified>
</cp:coreProperties>
</file>