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ab\spark-resource-optimization\foresight-论文逻辑\resource-efficiency\"/>
    </mc:Choice>
  </mc:AlternateContent>
  <xr:revisionPtr revIDLastSave="0" documentId="13_ncr:1_{1D129B9C-07C7-4F5F-80AD-FE8DE9117A36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nsumed-memory" sheetId="1" r:id="rId1"/>
    <sheet name="consumed-memory-CDF-comparison" sheetId="2" r:id="rId2"/>
    <sheet name="consumed-cpu" sheetId="3" r:id="rId3"/>
    <sheet name="consumed-cpu-CDF-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D28" i="3"/>
  <c r="E28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D27" i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4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3" i="3"/>
  <c r="D27" i="3"/>
  <c r="D26" i="3"/>
  <c r="D26" i="1"/>
  <c r="J5" i="1" s="1"/>
  <c r="E27" i="1"/>
  <c r="E27" i="3"/>
  <c r="C27" i="3"/>
  <c r="B26" i="1"/>
  <c r="F4" i="1" s="1"/>
  <c r="E26" i="1"/>
  <c r="L10" i="1" s="1"/>
  <c r="B27" i="3"/>
  <c r="C27" i="1"/>
  <c r="B27" i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F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H3" i="3"/>
  <c r="I3" i="3" s="1"/>
  <c r="C26" i="3"/>
  <c r="B26" i="3"/>
  <c r="J19" i="1" l="1"/>
  <c r="J11" i="1"/>
  <c r="J20" i="1"/>
  <c r="J3" i="1"/>
  <c r="K3" i="1" s="1"/>
  <c r="J18" i="1"/>
  <c r="J10" i="1"/>
  <c r="J25" i="1"/>
  <c r="J17" i="1"/>
  <c r="J9" i="1"/>
  <c r="J24" i="1"/>
  <c r="J16" i="1"/>
  <c r="J8" i="1"/>
  <c r="J12" i="1"/>
  <c r="J23" i="1"/>
  <c r="J15" i="1"/>
  <c r="J7" i="1"/>
  <c r="J22" i="1"/>
  <c r="J14" i="1"/>
  <c r="J6" i="1"/>
  <c r="J4" i="1"/>
  <c r="J21" i="1"/>
  <c r="J1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D28" i="1"/>
  <c r="H26" i="3"/>
  <c r="E28" i="1"/>
  <c r="C28" i="1"/>
  <c r="F9" i="1"/>
  <c r="F8" i="1"/>
  <c r="F7" i="1"/>
  <c r="F3" i="1"/>
  <c r="F6" i="1"/>
  <c r="F19" i="1"/>
  <c r="F11" i="1"/>
  <c r="F18" i="1"/>
  <c r="F10" i="1"/>
  <c r="L3" i="1"/>
  <c r="M3" i="1" s="1"/>
  <c r="F25" i="1"/>
  <c r="F17" i="1"/>
  <c r="L4" i="1"/>
  <c r="F24" i="1"/>
  <c r="F16" i="1"/>
  <c r="L9" i="1"/>
  <c r="F23" i="1"/>
  <c r="F15" i="1"/>
  <c r="L8" i="1"/>
  <c r="F22" i="1"/>
  <c r="F14" i="1"/>
  <c r="L22" i="1"/>
  <c r="F21" i="1"/>
  <c r="F13" i="1"/>
  <c r="F5" i="1"/>
  <c r="F20" i="1"/>
  <c r="F12" i="1"/>
  <c r="L21" i="1"/>
  <c r="L7" i="1"/>
  <c r="L20" i="1"/>
  <c r="L6" i="1"/>
  <c r="L19" i="1"/>
  <c r="L5" i="1"/>
  <c r="L18" i="1"/>
  <c r="L25" i="1"/>
  <c r="L17" i="1"/>
  <c r="L24" i="1"/>
  <c r="L16" i="1"/>
  <c r="L23" i="1"/>
  <c r="L15" i="1"/>
  <c r="L14" i="1"/>
  <c r="L13" i="1"/>
  <c r="L12" i="1"/>
  <c r="L11" i="1"/>
  <c r="F26" i="3"/>
  <c r="E26" i="3" l="1"/>
  <c r="I4" i="3"/>
  <c r="I5" i="3" s="1"/>
  <c r="G3" i="3"/>
  <c r="C26" i="1"/>
  <c r="M4" i="1"/>
  <c r="M5" i="1" s="1"/>
  <c r="I3" i="1"/>
  <c r="I4" i="1" s="1"/>
  <c r="I5" i="1" s="1"/>
  <c r="G3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L10" i="3"/>
  <c r="L18" i="3"/>
  <c r="L3" i="3"/>
  <c r="M3" i="3" s="1"/>
  <c r="L17" i="3"/>
  <c r="L11" i="3"/>
  <c r="L19" i="3"/>
  <c r="L24" i="3"/>
  <c r="L4" i="3"/>
  <c r="L12" i="3"/>
  <c r="L20" i="3"/>
  <c r="L23" i="3"/>
  <c r="L9" i="3"/>
  <c r="L5" i="3"/>
  <c r="L13" i="3"/>
  <c r="L21" i="3"/>
  <c r="L15" i="3"/>
  <c r="L16" i="3"/>
  <c r="L6" i="3"/>
  <c r="L14" i="3"/>
  <c r="L22" i="3"/>
  <c r="L7" i="3"/>
  <c r="L8" i="3"/>
  <c r="L25" i="3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M4" i="3" l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</calcChain>
</file>

<file path=xl/sharedStrings.xml><?xml version="1.0" encoding="utf-8"?>
<sst xmlns="http://schemas.openxmlformats.org/spreadsheetml/2006/main" count="30" uniqueCount="21">
  <si>
    <t>PRESSER-m-p</t>
    <phoneticPr fontId="1" type="noConversion"/>
  </si>
  <si>
    <t>SUM</t>
    <phoneticPr fontId="1" type="noConversion"/>
  </si>
  <si>
    <t>Foresight-memory (GB)</t>
    <phoneticPr fontId="1" type="noConversion"/>
  </si>
  <si>
    <t>DAC-memory (GB)</t>
    <phoneticPr fontId="1" type="noConversion"/>
  </si>
  <si>
    <t>AutoExecutor-memory (GB)</t>
    <phoneticPr fontId="1" type="noConversion"/>
  </si>
  <si>
    <t>Foresight</t>
    <phoneticPr fontId="1" type="noConversion"/>
  </si>
  <si>
    <t>DAC-memory</t>
    <phoneticPr fontId="1" type="noConversion"/>
  </si>
  <si>
    <t>DAC</t>
    <phoneticPr fontId="1" type="noConversion"/>
  </si>
  <si>
    <t>Foresight-CPU</t>
    <phoneticPr fontId="1" type="noConversion"/>
  </si>
  <si>
    <t>DAC-CPU</t>
    <phoneticPr fontId="1" type="noConversion"/>
  </si>
  <si>
    <t>Foresight-m-p</t>
    <phoneticPr fontId="1" type="noConversion"/>
  </si>
  <si>
    <t>AVG</t>
    <phoneticPr fontId="1" type="noConversion"/>
  </si>
  <si>
    <t xml:space="preserve">AutoExecutor-memory </t>
    <phoneticPr fontId="1" type="noConversion"/>
  </si>
  <si>
    <t>AutoExecutor</t>
    <phoneticPr fontId="1" type="noConversion"/>
  </si>
  <si>
    <t>AutoExecutor-CPU</t>
    <phoneticPr fontId="1" type="noConversion"/>
  </si>
  <si>
    <t>Reloca-memory (GB)</t>
    <phoneticPr fontId="1" type="noConversion"/>
  </si>
  <si>
    <t>Reloca</t>
    <phoneticPr fontId="1" type="noConversion"/>
  </si>
  <si>
    <t>Reloca-memory</t>
    <phoneticPr fontId="1" type="noConversion"/>
  </si>
  <si>
    <t>Reloca-CPU</t>
    <phoneticPr fontId="1" type="noConversion"/>
  </si>
  <si>
    <t>Figure11-CDFs of allocated memory sizes for tested queries at 500 GB scale</t>
    <phoneticPr fontId="1" type="noConversion"/>
  </si>
  <si>
    <t>Figure12-CDFs of allocated CPU cores for the tested queries at 500 GB 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</si>
</sst>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77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Foresight</a:t>
            </a:r>
            <a:r>
              <a:rPr lang="en-US"/>
              <a:t>-memory</a:t>
            </a:r>
          </a:p>
        </c:rich>
      </c:tx>
      <c:layout>
        <c:manualLayout>
          <c:xMode val="edge"/>
          <c:yMode val="edge"/>
          <c:x val="0.12390266841644797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3598264649693"/>
          <c:y val="0.40343945953825877"/>
          <c:w val="0.55841990575032552"/>
          <c:h val="0.20234795435801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'consumed-memory'!$G$2</c:f>
              <c:strCache>
                <c:ptCount val="1"/>
                <c:pt idx="0">
                  <c:v>Foresight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'consumed-memory'!$B$3:$B$25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28</c:v>
                </c:pt>
                <c:pt idx="18">
                  <c:v>36</c:v>
                </c:pt>
                <c:pt idx="19">
                  <c:v>40</c:v>
                </c:pt>
                <c:pt idx="20">
                  <c:v>48</c:v>
                </c:pt>
                <c:pt idx="21">
                  <c:v>56</c:v>
                </c:pt>
                <c:pt idx="22">
                  <c:v>64</c:v>
                </c:pt>
              </c:numCache>
            </c:numRef>
          </c:xVal>
          <c:yVal>
            <c:numRef>
              <c:f>'consumed-memory'!$G$3:$G$25</c:f>
              <c:numCache>
                <c:formatCode>0.0%</c:formatCode>
                <c:ptCount val="23"/>
                <c:pt idx="0">
                  <c:v>4.0160642570281121E-3</c:v>
                </c:pt>
                <c:pt idx="1">
                  <c:v>1.6064257028112448E-2</c:v>
                </c:pt>
                <c:pt idx="2">
                  <c:v>2.8112449799196786E-2</c:v>
                </c:pt>
                <c:pt idx="3">
                  <c:v>4.0160642570281124E-2</c:v>
                </c:pt>
                <c:pt idx="4">
                  <c:v>5.2208835341365459E-2</c:v>
                </c:pt>
                <c:pt idx="5">
                  <c:v>6.4257028112449793E-2</c:v>
                </c:pt>
                <c:pt idx="6">
                  <c:v>8.8353413654618462E-2</c:v>
                </c:pt>
                <c:pt idx="7">
                  <c:v>0.11244979919678713</c:v>
                </c:pt>
                <c:pt idx="8">
                  <c:v>0.1365461847389558</c:v>
                </c:pt>
                <c:pt idx="9">
                  <c:v>0.16064257028112447</c:v>
                </c:pt>
                <c:pt idx="10">
                  <c:v>0.19277108433734935</c:v>
                </c:pt>
                <c:pt idx="11">
                  <c:v>0.22489959839357426</c:v>
                </c:pt>
                <c:pt idx="12">
                  <c:v>0.26104417670682728</c:v>
                </c:pt>
                <c:pt idx="13">
                  <c:v>0.30522088353413651</c:v>
                </c:pt>
                <c:pt idx="14">
                  <c:v>0.34939759036144574</c:v>
                </c:pt>
                <c:pt idx="15">
                  <c:v>0.39759036144578308</c:v>
                </c:pt>
                <c:pt idx="16">
                  <c:v>0.45381526104417663</c:v>
                </c:pt>
                <c:pt idx="17">
                  <c:v>0.51004016064257018</c:v>
                </c:pt>
                <c:pt idx="18">
                  <c:v>0.58232931726907622</c:v>
                </c:pt>
                <c:pt idx="19">
                  <c:v>0.66265060240963847</c:v>
                </c:pt>
                <c:pt idx="20">
                  <c:v>0.75903614457831314</c:v>
                </c:pt>
                <c:pt idx="21">
                  <c:v>0.87148594377510025</c:v>
                </c:pt>
                <c:pt idx="22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319-B86B-1186BBB0F48C}"/>
            </c:ext>
          </c:extLst>
        </c:ser>
        <c:ser>
          <c:idx val="2"/>
          <c:order val="1"/>
          <c:tx>
            <c:v>AutoExecutor</c:v>
          </c:tx>
          <c:spPr>
            <a:ln w="254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'consumed-memory'!$E$3:$E$25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36</c:v>
                </c:pt>
                <c:pt idx="15">
                  <c:v>42</c:v>
                </c:pt>
                <c:pt idx="16">
                  <c:v>48</c:v>
                </c:pt>
                <c:pt idx="17">
                  <c:v>56</c:v>
                </c:pt>
                <c:pt idx="18">
                  <c:v>60</c:v>
                </c:pt>
                <c:pt idx="19">
                  <c:v>64</c:v>
                </c:pt>
                <c:pt idx="20">
                  <c:v>82</c:v>
                </c:pt>
                <c:pt idx="21">
                  <c:v>84</c:v>
                </c:pt>
                <c:pt idx="22">
                  <c:v>86</c:v>
                </c:pt>
              </c:numCache>
            </c:numRef>
          </c:xVal>
          <c:yVal>
            <c:numRef>
              <c:f>'consumed-memory'!$M$3:$M$25</c:f>
              <c:numCache>
                <c:formatCode>0.0%</c:formatCode>
                <c:ptCount val="23"/>
                <c:pt idx="0">
                  <c:v>1.1820330969267139E-2</c:v>
                </c:pt>
                <c:pt idx="1">
                  <c:v>2.3640661938534278E-2</c:v>
                </c:pt>
                <c:pt idx="2">
                  <c:v>3.5460992907801414E-2</c:v>
                </c:pt>
                <c:pt idx="3">
                  <c:v>4.7281323877068557E-2</c:v>
                </c:pt>
                <c:pt idx="4">
                  <c:v>6.1465721040189124E-2</c:v>
                </c:pt>
                <c:pt idx="5">
                  <c:v>7.5650118203309691E-2</c:v>
                </c:pt>
                <c:pt idx="6">
                  <c:v>0.10165484633569739</c:v>
                </c:pt>
                <c:pt idx="7">
                  <c:v>0.13002364066193853</c:v>
                </c:pt>
                <c:pt idx="8">
                  <c:v>0.15839243498817968</c:v>
                </c:pt>
                <c:pt idx="9">
                  <c:v>0.19148936170212766</c:v>
                </c:pt>
                <c:pt idx="10">
                  <c:v>0.22458628841607564</c:v>
                </c:pt>
                <c:pt idx="11">
                  <c:v>0.26004728132387706</c:v>
                </c:pt>
                <c:pt idx="12">
                  <c:v>0.2978723404255319</c:v>
                </c:pt>
                <c:pt idx="13">
                  <c:v>0.34042553191489361</c:v>
                </c:pt>
                <c:pt idx="14">
                  <c:v>0.38297872340425532</c:v>
                </c:pt>
                <c:pt idx="15">
                  <c:v>0.43262411347517732</c:v>
                </c:pt>
                <c:pt idx="16">
                  <c:v>0.48936170212765961</c:v>
                </c:pt>
                <c:pt idx="17">
                  <c:v>0.55555555555555558</c:v>
                </c:pt>
                <c:pt idx="18">
                  <c:v>0.62647754137115841</c:v>
                </c:pt>
                <c:pt idx="19">
                  <c:v>0.7021276595744681</c:v>
                </c:pt>
                <c:pt idx="20">
                  <c:v>0.79905437352245867</c:v>
                </c:pt>
                <c:pt idx="21">
                  <c:v>0.89834515366430268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4F7F-B267-8EAA5BF9A952}"/>
            </c:ext>
          </c:extLst>
        </c:ser>
        <c:ser>
          <c:idx val="3"/>
          <c:order val="2"/>
          <c:tx>
            <c:v>ReLoca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'consumed-memory'!$D$3:$D$25</c:f>
              <c:numCache>
                <c:formatCode>General</c:formatCode>
                <c:ptCount val="23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24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56</c:v>
                </c:pt>
                <c:pt idx="15">
                  <c:v>58</c:v>
                </c:pt>
                <c:pt idx="16">
                  <c:v>68</c:v>
                </c:pt>
                <c:pt idx="17">
                  <c:v>74</c:v>
                </c:pt>
                <c:pt idx="18">
                  <c:v>90</c:v>
                </c:pt>
                <c:pt idx="19">
                  <c:v>90</c:v>
                </c:pt>
                <c:pt idx="20">
                  <c:v>92</c:v>
                </c:pt>
                <c:pt idx="21">
                  <c:v>92</c:v>
                </c:pt>
                <c:pt idx="22">
                  <c:v>96</c:v>
                </c:pt>
              </c:numCache>
            </c:numRef>
          </c:xVal>
          <c:yVal>
            <c:numRef>
              <c:f>'consumed-memory'!$K$3:$K$25</c:f>
              <c:numCache>
                <c:formatCode>0.0%</c:formatCode>
                <c:ptCount val="23"/>
                <c:pt idx="0">
                  <c:v>1.2522361359570662E-2</c:v>
                </c:pt>
                <c:pt idx="1">
                  <c:v>2.5044722719141325E-2</c:v>
                </c:pt>
                <c:pt idx="2">
                  <c:v>3.9355992844364938E-2</c:v>
                </c:pt>
                <c:pt idx="3">
                  <c:v>5.3667262969588556E-2</c:v>
                </c:pt>
                <c:pt idx="4">
                  <c:v>6.9767441860465129E-2</c:v>
                </c:pt>
                <c:pt idx="5">
                  <c:v>9.1234347048300551E-2</c:v>
                </c:pt>
                <c:pt idx="6">
                  <c:v>0.11270125223613597</c:v>
                </c:pt>
                <c:pt idx="7">
                  <c:v>0.13953488372093026</c:v>
                </c:pt>
                <c:pt idx="8">
                  <c:v>0.16815742397137748</c:v>
                </c:pt>
                <c:pt idx="9">
                  <c:v>0.20214669051878356</c:v>
                </c:pt>
                <c:pt idx="10">
                  <c:v>0.23792486583184258</c:v>
                </c:pt>
                <c:pt idx="11">
                  <c:v>0.27549194991055459</c:v>
                </c:pt>
                <c:pt idx="12">
                  <c:v>0.31663685152057247</c:v>
                </c:pt>
                <c:pt idx="13">
                  <c:v>0.35957066189624332</c:v>
                </c:pt>
                <c:pt idx="14">
                  <c:v>0.40966010733452596</c:v>
                </c:pt>
                <c:pt idx="15">
                  <c:v>0.46153846153846156</c:v>
                </c:pt>
                <c:pt idx="16">
                  <c:v>0.52236135957066188</c:v>
                </c:pt>
                <c:pt idx="17">
                  <c:v>0.58855098389982108</c:v>
                </c:pt>
                <c:pt idx="18">
                  <c:v>0.66905187835420388</c:v>
                </c:pt>
                <c:pt idx="19">
                  <c:v>0.74955277280858668</c:v>
                </c:pt>
                <c:pt idx="20">
                  <c:v>0.83184257602862244</c:v>
                </c:pt>
                <c:pt idx="21">
                  <c:v>0.9141323792486582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4-456D-974B-4DE66694EB8C}"/>
            </c:ext>
          </c:extLst>
        </c:ser>
        <c:ser>
          <c:idx val="1"/>
          <c:order val="3"/>
          <c:tx>
            <c:strRef>
              <c:f>'consumed-memory'!$I$2</c:f>
              <c:strCache>
                <c:ptCount val="1"/>
                <c:pt idx="0">
                  <c:v>DAC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'consumed-memory'!$C$3:$C$25</c:f>
              <c:numCache>
                <c:formatCode>General</c:formatCode>
                <c:ptCount val="23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34</c:v>
                </c:pt>
                <c:pt idx="6">
                  <c:v>38</c:v>
                </c:pt>
                <c:pt idx="7">
                  <c:v>44</c:v>
                </c:pt>
                <c:pt idx="8">
                  <c:v>45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88</c:v>
                </c:pt>
                <c:pt idx="18">
                  <c:v>98</c:v>
                </c:pt>
                <c:pt idx="19">
                  <c:v>106</c:v>
                </c:pt>
                <c:pt idx="20">
                  <c:v>110</c:v>
                </c:pt>
                <c:pt idx="21">
                  <c:v>128</c:v>
                </c:pt>
                <c:pt idx="22">
                  <c:v>136</c:v>
                </c:pt>
              </c:numCache>
            </c:numRef>
          </c:xVal>
          <c:yVal>
            <c:numRef>
              <c:f>'consumed-memory'!$I$3:$I$25</c:f>
              <c:numCache>
                <c:formatCode>0.0%</c:formatCode>
                <c:ptCount val="23"/>
                <c:pt idx="0">
                  <c:v>1.1204481792717087E-2</c:v>
                </c:pt>
                <c:pt idx="1">
                  <c:v>2.3809523809523808E-2</c:v>
                </c:pt>
                <c:pt idx="2">
                  <c:v>3.9215686274509803E-2</c:v>
                </c:pt>
                <c:pt idx="3">
                  <c:v>5.8823529411764705E-2</c:v>
                </c:pt>
                <c:pt idx="4">
                  <c:v>7.9131652661064422E-2</c:v>
                </c:pt>
                <c:pt idx="5">
                  <c:v>0.10294117647058823</c:v>
                </c:pt>
                <c:pt idx="6">
                  <c:v>0.1295518207282913</c:v>
                </c:pt>
                <c:pt idx="7">
                  <c:v>0.16036414565826329</c:v>
                </c:pt>
                <c:pt idx="8">
                  <c:v>0.1918767507002801</c:v>
                </c:pt>
                <c:pt idx="9">
                  <c:v>0.22549019607843135</c:v>
                </c:pt>
                <c:pt idx="10">
                  <c:v>0.26470588235294112</c:v>
                </c:pt>
                <c:pt idx="11">
                  <c:v>0.3039215686274509</c:v>
                </c:pt>
                <c:pt idx="12">
                  <c:v>0.34593837535013999</c:v>
                </c:pt>
                <c:pt idx="13">
                  <c:v>0.39075630252100835</c:v>
                </c:pt>
                <c:pt idx="14">
                  <c:v>0.4355742296918767</c:v>
                </c:pt>
                <c:pt idx="15">
                  <c:v>0.48319327731092432</c:v>
                </c:pt>
                <c:pt idx="16">
                  <c:v>0.53361344537815125</c:v>
                </c:pt>
                <c:pt idx="17">
                  <c:v>0.59523809523809523</c:v>
                </c:pt>
                <c:pt idx="18">
                  <c:v>0.66386554621848737</c:v>
                </c:pt>
                <c:pt idx="19">
                  <c:v>0.73809523809523803</c:v>
                </c:pt>
                <c:pt idx="20">
                  <c:v>0.81512605042016806</c:v>
                </c:pt>
                <c:pt idx="21">
                  <c:v>0.90476190476190477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1-4319-B86B-1186BBB0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73296"/>
        <c:axId val="982710720"/>
      </c:scatterChart>
      <c:valAx>
        <c:axId val="932573296"/>
        <c:scaling>
          <c:orientation val="minMax"/>
          <c:max val="130"/>
        </c:scaling>
        <c:delete val="0"/>
        <c:axPos val="b"/>
        <c:majorGridlines>
          <c:spPr>
            <a:ln w="6350" cap="flat" cmpd="sng" algn="ctr">
              <a:solidFill>
                <a:srgbClr val="E7E6E6">
                  <a:lumMod val="75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Allocated memory size (GB)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2746044543498467"/>
              <c:y val="0.66564995376878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710720"/>
        <c:crosses val="autoZero"/>
        <c:crossBetween val="midCat"/>
        <c:majorUnit val="10"/>
      </c:valAx>
      <c:valAx>
        <c:axId val="982710720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CDF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1488371364475852E-2"/>
              <c:y val="0.46515016941625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2573296"/>
        <c:crosses val="autoZero"/>
        <c:crossBetween val="midCat"/>
        <c:majorUnit val="0.2"/>
        <c:minorUnit val="0.2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7143906209078161E-2"/>
          <c:y val="0.31637492239578607"/>
          <c:w val="0.64286142226480436"/>
          <c:h val="8.789894172828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Foresight</a:t>
            </a:r>
            <a:r>
              <a:rPr lang="en-US"/>
              <a:t>-cpu</a:t>
            </a:r>
          </a:p>
        </c:rich>
      </c:tx>
      <c:layout>
        <c:manualLayout>
          <c:xMode val="edge"/>
          <c:yMode val="edge"/>
          <c:x val="0.12390266841644797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3598264649693"/>
          <c:y val="0.42933301536118379"/>
          <c:w val="0.60771143763838897"/>
          <c:h val="0.22895788191557362"/>
        </c:manualLayout>
      </c:layout>
      <c:scatterChart>
        <c:scatterStyle val="lineMarker"/>
        <c:varyColors val="0"/>
        <c:ser>
          <c:idx val="0"/>
          <c:order val="0"/>
          <c:tx>
            <c:v>Foresight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'consumed-cpu'!$B$3:$B$25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30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48</c:v>
                </c:pt>
              </c:numCache>
            </c:numRef>
          </c:xVal>
          <c:yVal>
            <c:numRef>
              <c:f>'consumed-cpu'!$G$3:$G$25</c:f>
              <c:numCache>
                <c:formatCode>0.0%</c:formatCode>
                <c:ptCount val="23"/>
                <c:pt idx="0">
                  <c:v>2.0746887966804978E-2</c:v>
                </c:pt>
                <c:pt idx="1">
                  <c:v>4.5643153526970952E-2</c:v>
                </c:pt>
                <c:pt idx="2">
                  <c:v>7.0539419087136929E-2</c:v>
                </c:pt>
                <c:pt idx="3">
                  <c:v>9.5435684647302899E-2</c:v>
                </c:pt>
                <c:pt idx="4">
                  <c:v>0.12033195020746887</c:v>
                </c:pt>
                <c:pt idx="5">
                  <c:v>0.14522821576763484</c:v>
                </c:pt>
                <c:pt idx="6">
                  <c:v>0.17427385892116182</c:v>
                </c:pt>
                <c:pt idx="7">
                  <c:v>0.2033195020746888</c:v>
                </c:pt>
                <c:pt idx="8">
                  <c:v>0.23236514522821577</c:v>
                </c:pt>
                <c:pt idx="9">
                  <c:v>0.26556016597510373</c:v>
                </c:pt>
                <c:pt idx="10">
                  <c:v>0.29875518672199169</c:v>
                </c:pt>
                <c:pt idx="11">
                  <c:v>0.33195020746887965</c:v>
                </c:pt>
                <c:pt idx="12">
                  <c:v>0.36514522821576761</c:v>
                </c:pt>
                <c:pt idx="13">
                  <c:v>0.40248962655601656</c:v>
                </c:pt>
                <c:pt idx="14">
                  <c:v>0.44398340248962653</c:v>
                </c:pt>
                <c:pt idx="15">
                  <c:v>0.48962655601659749</c:v>
                </c:pt>
                <c:pt idx="16">
                  <c:v>0.55186721991701249</c:v>
                </c:pt>
                <c:pt idx="17">
                  <c:v>0.61410788381742742</c:v>
                </c:pt>
                <c:pt idx="18">
                  <c:v>0.68049792531120334</c:v>
                </c:pt>
                <c:pt idx="19">
                  <c:v>0.75103734439834025</c:v>
                </c:pt>
                <c:pt idx="20">
                  <c:v>0.82572614107883813</c:v>
                </c:pt>
                <c:pt idx="21">
                  <c:v>0.90041493775933601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7-46E1-B2C1-59BF4E7EC19B}"/>
            </c:ext>
          </c:extLst>
        </c:ser>
        <c:ser>
          <c:idx val="2"/>
          <c:order val="1"/>
          <c:tx>
            <c:v>AutoExecutor</c:v>
          </c:tx>
          <c:spPr>
            <a:ln w="2222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'consumed-cpu'!$E$3:$E$25</c:f>
              <c:numCache>
                <c:formatCode>General</c:formatCode>
                <c:ptCount val="2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34</c:v>
                </c:pt>
                <c:pt idx="18">
                  <c:v>46</c:v>
                </c:pt>
                <c:pt idx="19">
                  <c:v>52</c:v>
                </c:pt>
                <c:pt idx="20">
                  <c:v>64</c:v>
                </c:pt>
                <c:pt idx="21">
                  <c:v>76</c:v>
                </c:pt>
                <c:pt idx="22">
                  <c:v>80</c:v>
                </c:pt>
              </c:numCache>
            </c:numRef>
          </c:xVal>
          <c:yVal>
            <c:numRef>
              <c:f>'consumed-cpu'!$M$3:$M$25</c:f>
              <c:numCache>
                <c:formatCode>0.0%</c:formatCode>
                <c:ptCount val="23"/>
                <c:pt idx="0">
                  <c:v>9.433962264150943E-3</c:v>
                </c:pt>
                <c:pt idx="1">
                  <c:v>2.0440251572327043E-2</c:v>
                </c:pt>
                <c:pt idx="2">
                  <c:v>3.3018867924528301E-2</c:v>
                </c:pt>
                <c:pt idx="3">
                  <c:v>4.8742138364779877E-2</c:v>
                </c:pt>
                <c:pt idx="4">
                  <c:v>6.6037735849056603E-2</c:v>
                </c:pt>
                <c:pt idx="5">
                  <c:v>8.4905660377358486E-2</c:v>
                </c:pt>
                <c:pt idx="6">
                  <c:v>0.10849056603773585</c:v>
                </c:pt>
                <c:pt idx="7">
                  <c:v>0.13207547169811321</c:v>
                </c:pt>
                <c:pt idx="8">
                  <c:v>0.15723270440251572</c:v>
                </c:pt>
                <c:pt idx="9">
                  <c:v>0.18238993710691823</c:v>
                </c:pt>
                <c:pt idx="10">
                  <c:v>0.21069182389937105</c:v>
                </c:pt>
                <c:pt idx="11">
                  <c:v>0.24213836477987419</c:v>
                </c:pt>
                <c:pt idx="12">
                  <c:v>0.27672955974842767</c:v>
                </c:pt>
                <c:pt idx="13">
                  <c:v>0.31446540880503143</c:v>
                </c:pt>
                <c:pt idx="14">
                  <c:v>0.35534591194968551</c:v>
                </c:pt>
                <c:pt idx="15">
                  <c:v>0.3993710691823899</c:v>
                </c:pt>
                <c:pt idx="16">
                  <c:v>0.44654088050314461</c:v>
                </c:pt>
                <c:pt idx="17">
                  <c:v>0.49999999999999994</c:v>
                </c:pt>
                <c:pt idx="18">
                  <c:v>0.57232704402515722</c:v>
                </c:pt>
                <c:pt idx="19">
                  <c:v>0.65408805031446537</c:v>
                </c:pt>
                <c:pt idx="20">
                  <c:v>0.75471698113207542</c:v>
                </c:pt>
                <c:pt idx="21">
                  <c:v>0.87421383647798734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0-4997-B04C-EFAC734479A2}"/>
            </c:ext>
          </c:extLst>
        </c:ser>
        <c:ser>
          <c:idx val="3"/>
          <c:order val="2"/>
          <c:tx>
            <c:v>ReLoca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'consumed-cpu'!$D$3:$D$25</c:f>
              <c:numCache>
                <c:formatCode>General</c:formatCode>
                <c:ptCount val="23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54</c:v>
                </c:pt>
                <c:pt idx="18">
                  <c:v>60</c:v>
                </c:pt>
                <c:pt idx="19">
                  <c:v>66</c:v>
                </c:pt>
                <c:pt idx="20">
                  <c:v>74</c:v>
                </c:pt>
                <c:pt idx="21">
                  <c:v>78</c:v>
                </c:pt>
                <c:pt idx="22">
                  <c:v>90</c:v>
                </c:pt>
              </c:numCache>
            </c:numRef>
          </c:xVal>
          <c:yVal>
            <c:numRef>
              <c:f>'consumed-cpu'!$K$3:$K$25</c:f>
              <c:numCache>
                <c:formatCode>0.0%</c:formatCode>
                <c:ptCount val="23"/>
                <c:pt idx="0">
                  <c:v>9.433962264150943E-3</c:v>
                </c:pt>
                <c:pt idx="1">
                  <c:v>2.0440251572327043E-2</c:v>
                </c:pt>
                <c:pt idx="2">
                  <c:v>3.3018867924528301E-2</c:v>
                </c:pt>
                <c:pt idx="3">
                  <c:v>4.8742138364779877E-2</c:v>
                </c:pt>
                <c:pt idx="4">
                  <c:v>6.6037735849056603E-2</c:v>
                </c:pt>
                <c:pt idx="5">
                  <c:v>8.4905660377358486E-2</c:v>
                </c:pt>
                <c:pt idx="6">
                  <c:v>0.10849056603773585</c:v>
                </c:pt>
                <c:pt idx="7">
                  <c:v>0.13207547169811321</c:v>
                </c:pt>
                <c:pt idx="8">
                  <c:v>0.15723270440251572</c:v>
                </c:pt>
                <c:pt idx="9">
                  <c:v>0.18238993710691823</c:v>
                </c:pt>
                <c:pt idx="10">
                  <c:v>0.21069182389937105</c:v>
                </c:pt>
                <c:pt idx="11">
                  <c:v>0.24213836477987419</c:v>
                </c:pt>
                <c:pt idx="12">
                  <c:v>0.27672955974842767</c:v>
                </c:pt>
                <c:pt idx="13">
                  <c:v>0.31446540880503143</c:v>
                </c:pt>
                <c:pt idx="14">
                  <c:v>0.35534591194968551</c:v>
                </c:pt>
                <c:pt idx="15">
                  <c:v>0.3993710691823899</c:v>
                </c:pt>
                <c:pt idx="16">
                  <c:v>0.44654088050314461</c:v>
                </c:pt>
                <c:pt idx="17">
                  <c:v>0.49999999999999994</c:v>
                </c:pt>
                <c:pt idx="18">
                  <c:v>0.57232704402515722</c:v>
                </c:pt>
                <c:pt idx="19">
                  <c:v>0.65408805031446537</c:v>
                </c:pt>
                <c:pt idx="20">
                  <c:v>0.75471698113207542</c:v>
                </c:pt>
                <c:pt idx="21">
                  <c:v>0.87421383647798734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0-4EE6-A1AF-50DC51DED72E}"/>
            </c:ext>
          </c:extLst>
        </c:ser>
        <c:ser>
          <c:idx val="1"/>
          <c:order val="3"/>
          <c:tx>
            <c:strRef>
              <c:f>'consumed-cpu'!$I$2</c:f>
              <c:strCache>
                <c:ptCount val="1"/>
                <c:pt idx="0">
                  <c:v>DAC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'consumed-cpu'!$C$3:$C$25</c:f>
              <c:numCache>
                <c:formatCode>General</c:formatCode>
                <c:ptCount val="23"/>
                <c:pt idx="0">
                  <c:v>18</c:v>
                </c:pt>
                <c:pt idx="1">
                  <c:v>32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49</c:v>
                </c:pt>
                <c:pt idx="6">
                  <c:v>52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74</c:v>
                </c:pt>
                <c:pt idx="17">
                  <c:v>80</c:v>
                </c:pt>
                <c:pt idx="18">
                  <c:v>89</c:v>
                </c:pt>
                <c:pt idx="19">
                  <c:v>89</c:v>
                </c:pt>
                <c:pt idx="20">
                  <c:v>95</c:v>
                </c:pt>
                <c:pt idx="21">
                  <c:v>96</c:v>
                </c:pt>
                <c:pt idx="22">
                  <c:v>107</c:v>
                </c:pt>
              </c:numCache>
            </c:numRef>
          </c:xVal>
          <c:yVal>
            <c:numRef>
              <c:f>'consumed-cpu'!$I$3:$I$25</c:f>
              <c:numCache>
                <c:formatCode>0.0%</c:formatCode>
                <c:ptCount val="23"/>
                <c:pt idx="0">
                  <c:v>1.2303485987696514E-2</c:v>
                </c:pt>
                <c:pt idx="1">
                  <c:v>3.4176349965823652E-2</c:v>
                </c:pt>
                <c:pt idx="2">
                  <c:v>6.1517429938482568E-2</c:v>
                </c:pt>
                <c:pt idx="3">
                  <c:v>8.8858509911141484E-2</c:v>
                </c:pt>
                <c:pt idx="4">
                  <c:v>0.11961722488038276</c:v>
                </c:pt>
                <c:pt idx="5">
                  <c:v>0.15311004784688995</c:v>
                </c:pt>
                <c:pt idx="6">
                  <c:v>0.18865345181134655</c:v>
                </c:pt>
                <c:pt idx="7">
                  <c:v>0.22693096377306904</c:v>
                </c:pt>
                <c:pt idx="8">
                  <c:v>0.26589200273410801</c:v>
                </c:pt>
                <c:pt idx="9">
                  <c:v>0.30553656869446344</c:v>
                </c:pt>
                <c:pt idx="10">
                  <c:v>0.34586466165413532</c:v>
                </c:pt>
                <c:pt idx="11">
                  <c:v>0.38824333561175667</c:v>
                </c:pt>
                <c:pt idx="12">
                  <c:v>0.43198906356801092</c:v>
                </c:pt>
                <c:pt idx="13">
                  <c:v>0.47641831852358169</c:v>
                </c:pt>
                <c:pt idx="14">
                  <c:v>0.52426520847573477</c:v>
                </c:pt>
                <c:pt idx="15">
                  <c:v>0.57211209842788791</c:v>
                </c:pt>
                <c:pt idx="16">
                  <c:v>0.62269309637730696</c:v>
                </c:pt>
                <c:pt idx="17">
                  <c:v>0.67737525632262485</c:v>
                </c:pt>
                <c:pt idx="18">
                  <c:v>0.73820915926179098</c:v>
                </c:pt>
                <c:pt idx="19">
                  <c:v>0.79904306220095711</c:v>
                </c:pt>
                <c:pt idx="20">
                  <c:v>0.86397812713602207</c:v>
                </c:pt>
                <c:pt idx="21">
                  <c:v>0.92959671907040353</c:v>
                </c:pt>
                <c:pt idx="22">
                  <c:v>1.002734107997266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6E1-B2C1-59BF4E7E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73296"/>
        <c:axId val="982710720"/>
      </c:scatterChart>
      <c:valAx>
        <c:axId val="932573296"/>
        <c:scaling>
          <c:orientation val="minMax"/>
          <c:max val="110"/>
        </c:scaling>
        <c:delete val="0"/>
        <c:axPos val="b"/>
        <c:majorGridlines>
          <c:spPr>
            <a:ln w="6350" cap="flat" cmpd="sng" algn="ctr">
              <a:solidFill>
                <a:srgbClr val="E7E6E6">
                  <a:lumMod val="75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Allocated CPU cores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3027204880786165"/>
              <c:y val="0.7244477953932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710720"/>
        <c:crosses val="autoZero"/>
        <c:crossBetween val="midCat"/>
        <c:majorUnit val="10"/>
      </c:valAx>
      <c:valAx>
        <c:axId val="982710720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CDF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1488371364475852E-2"/>
              <c:y val="0.46515016941625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2573296"/>
        <c:crosses val="autoZero"/>
        <c:crossBetween val="midCat"/>
        <c:majorUnit val="0.2"/>
        <c:minorUnit val="0.2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7.0313947416151046E-2"/>
          <c:y val="0.34812700279622782"/>
          <c:w val="0.6925774217383418"/>
          <c:h val="8.2552024254989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127374</xdr:colOff>
      <xdr:row>0</xdr:row>
      <xdr:rowOff>0</xdr:rowOff>
    </xdr:from>
    <xdr:to>
      <xdr:col>6</xdr:col>
      <xdr:colOff>104894</xdr:colOff>
      <xdr:row>10</xdr:row>
      <xdr:rowOff>155839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2FDBF8-D9A7-48C1-8C4F-E58D567C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582203</xdr:colOff>
      <xdr:row>1</xdr:row>
      <xdr:rowOff>104931</xdr:rowOff>
    </xdr:from>
    <xdr:to>
      <xdr:col>6</xdr:col>
      <xdr:colOff>570625</xdr:colOff>
      <xdr:row>12</xdr:row>
      <xdr:rowOff>63151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2BD385-4991-4805-B818-E9AB3ED3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opLeftCell="B1" zoomScale="175" zoomScaleNormal="175" workbookViewId="0">
      <selection activeCell="G5" sqref="G5"/>
    </sheetView>
  </sheetViews>
  <sheetFormatPr defaultRowHeight="14.25" x14ac:dyDescent="0.2"/>
  <cols>
    <col min="2" max="2" width="11.25" customWidth="1"/>
    <col min="3" max="3" width="12.125" customWidth="1"/>
    <col min="4" max="4" width="9.875" customWidth="1"/>
    <col min="5" max="5" width="12.5" customWidth="1"/>
    <col min="6" max="6" width="13.125" customWidth="1"/>
    <col min="7" max="7" width="12" style="1" customWidth="1"/>
    <col min="9" max="11" width="9" style="1"/>
    <col min="13" max="13" width="9" style="1"/>
  </cols>
  <sheetData>
    <row r="1" spans="2:13" ht="22.5" customHeight="1" x14ac:dyDescent="0.2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">
      <c r="B2" t="s">
        <v>2</v>
      </c>
      <c r="C2" t="s">
        <v>3</v>
      </c>
      <c r="D2" t="s">
        <v>15</v>
      </c>
      <c r="E2" t="s">
        <v>4</v>
      </c>
      <c r="F2" t="s">
        <v>0</v>
      </c>
      <c r="G2" s="1" t="s">
        <v>5</v>
      </c>
      <c r="H2" t="s">
        <v>6</v>
      </c>
      <c r="I2" s="1" t="s">
        <v>7</v>
      </c>
      <c r="J2" s="1" t="s">
        <v>16</v>
      </c>
      <c r="K2" s="1" t="s">
        <v>17</v>
      </c>
      <c r="L2" t="s">
        <v>12</v>
      </c>
      <c r="M2" s="1" t="s">
        <v>13</v>
      </c>
    </row>
    <row r="3" spans="2:13" x14ac:dyDescent="0.2">
      <c r="B3">
        <v>2</v>
      </c>
      <c r="C3">
        <v>16</v>
      </c>
      <c r="D3" s="3">
        <v>14</v>
      </c>
      <c r="E3" s="3">
        <v>10</v>
      </c>
      <c r="F3">
        <f>B3/$B$26</f>
        <v>4.0160642570281121E-3</v>
      </c>
      <c r="G3" s="1">
        <f>F3</f>
        <v>4.0160642570281121E-3</v>
      </c>
      <c r="H3">
        <f>C3/$C$26</f>
        <v>1.1204481792717087E-2</v>
      </c>
      <c r="I3" s="1">
        <f>H3</f>
        <v>1.1204481792717087E-2</v>
      </c>
      <c r="J3" s="1">
        <f>D3/$D$26</f>
        <v>1.2522361359570662E-2</v>
      </c>
      <c r="K3" s="1">
        <f>J3</f>
        <v>1.2522361359570662E-2</v>
      </c>
      <c r="L3">
        <f>E3/$E$26</f>
        <v>1.1820330969267139E-2</v>
      </c>
      <c r="M3" s="1">
        <f>L3</f>
        <v>1.1820330969267139E-2</v>
      </c>
    </row>
    <row r="4" spans="2:13" x14ac:dyDescent="0.2">
      <c r="B4" s="2">
        <v>6</v>
      </c>
      <c r="C4" s="2">
        <v>18</v>
      </c>
      <c r="D4" s="3">
        <v>14</v>
      </c>
      <c r="E4" s="3">
        <v>10</v>
      </c>
      <c r="F4">
        <f t="shared" ref="F4:F25" si="0">B4/$B$26</f>
        <v>1.2048192771084338E-2</v>
      </c>
      <c r="G4" s="1">
        <f>G3+F4</f>
        <v>1.6064257028112448E-2</v>
      </c>
      <c r="H4">
        <f t="shared" ref="H4:H25" si="1">C4/$C$26</f>
        <v>1.2605042016806723E-2</v>
      </c>
      <c r="I4" s="1">
        <f>I3+H4</f>
        <v>2.3809523809523808E-2</v>
      </c>
      <c r="J4" s="1">
        <f t="shared" ref="J4:J25" si="2">D4/$D$26</f>
        <v>1.2522361359570662E-2</v>
      </c>
      <c r="K4" s="1">
        <f>K3+J4</f>
        <v>2.5044722719141325E-2</v>
      </c>
      <c r="L4">
        <f>E4/$E$26</f>
        <v>1.1820330969267139E-2</v>
      </c>
      <c r="M4" s="1">
        <f>M3+L4</f>
        <v>2.3640661938534278E-2</v>
      </c>
    </row>
    <row r="5" spans="2:13" x14ac:dyDescent="0.2">
      <c r="B5" s="5">
        <v>6</v>
      </c>
      <c r="C5" s="5">
        <v>22</v>
      </c>
      <c r="D5" s="3">
        <v>16</v>
      </c>
      <c r="E5" s="3">
        <v>10</v>
      </c>
      <c r="F5">
        <f t="shared" si="0"/>
        <v>1.2048192771084338E-2</v>
      </c>
      <c r="G5" s="1">
        <f t="shared" ref="G5:G25" si="3">G4+F5</f>
        <v>2.8112449799196786E-2</v>
      </c>
      <c r="H5">
        <f t="shared" si="1"/>
        <v>1.5406162464985995E-2</v>
      </c>
      <c r="I5" s="1">
        <f t="shared" ref="I5:I25" si="4">I4+H5</f>
        <v>3.9215686274509803E-2</v>
      </c>
      <c r="J5" s="1">
        <f t="shared" si="2"/>
        <v>1.4311270125223614E-2</v>
      </c>
      <c r="K5" s="1">
        <f t="shared" ref="K5:K25" si="5">K4+J5</f>
        <v>3.9355992844364938E-2</v>
      </c>
      <c r="L5">
        <f t="shared" ref="L5:L25" si="6">E5/$E$26</f>
        <v>1.1820330969267139E-2</v>
      </c>
      <c r="M5" s="1">
        <f t="shared" ref="M5:M25" si="7">M4+L5</f>
        <v>3.5460992907801414E-2</v>
      </c>
    </row>
    <row r="6" spans="2:13" x14ac:dyDescent="0.2">
      <c r="B6" s="2">
        <v>6</v>
      </c>
      <c r="C6" s="2">
        <v>28</v>
      </c>
      <c r="D6" s="3">
        <v>16</v>
      </c>
      <c r="E6" s="3">
        <v>10</v>
      </c>
      <c r="F6">
        <f t="shared" si="0"/>
        <v>1.2048192771084338E-2</v>
      </c>
      <c r="G6" s="1">
        <f t="shared" si="3"/>
        <v>4.0160642570281124E-2</v>
      </c>
      <c r="H6">
        <f t="shared" si="1"/>
        <v>1.9607843137254902E-2</v>
      </c>
      <c r="I6" s="1">
        <f t="shared" si="4"/>
        <v>5.8823529411764705E-2</v>
      </c>
      <c r="J6" s="1">
        <f t="shared" si="2"/>
        <v>1.4311270125223614E-2</v>
      </c>
      <c r="K6" s="1">
        <f t="shared" si="5"/>
        <v>5.3667262969588556E-2</v>
      </c>
      <c r="L6">
        <f t="shared" si="6"/>
        <v>1.1820330969267139E-2</v>
      </c>
      <c r="M6" s="1">
        <f t="shared" si="7"/>
        <v>4.7281323877068557E-2</v>
      </c>
    </row>
    <row r="7" spans="2:13" x14ac:dyDescent="0.2">
      <c r="B7">
        <v>6</v>
      </c>
      <c r="C7">
        <v>29</v>
      </c>
      <c r="D7" s="3">
        <v>18</v>
      </c>
      <c r="E7" s="3">
        <v>12</v>
      </c>
      <c r="F7">
        <f t="shared" si="0"/>
        <v>1.2048192771084338E-2</v>
      </c>
      <c r="G7" s="1">
        <f t="shared" si="3"/>
        <v>5.2208835341365459E-2</v>
      </c>
      <c r="H7">
        <f t="shared" si="1"/>
        <v>2.0308123249299721E-2</v>
      </c>
      <c r="I7" s="1">
        <f t="shared" si="4"/>
        <v>7.9131652661064422E-2</v>
      </c>
      <c r="J7" s="1">
        <f t="shared" si="2"/>
        <v>1.6100178890876567E-2</v>
      </c>
      <c r="K7" s="1">
        <f t="shared" si="5"/>
        <v>6.9767441860465129E-2</v>
      </c>
      <c r="L7">
        <f t="shared" si="6"/>
        <v>1.4184397163120567E-2</v>
      </c>
      <c r="M7" s="1">
        <f t="shared" si="7"/>
        <v>6.1465721040189124E-2</v>
      </c>
    </row>
    <row r="8" spans="2:13" x14ac:dyDescent="0.2">
      <c r="B8">
        <v>6</v>
      </c>
      <c r="C8">
        <v>34</v>
      </c>
      <c r="D8" s="3">
        <v>24</v>
      </c>
      <c r="E8" s="3">
        <v>12</v>
      </c>
      <c r="F8">
        <f t="shared" si="0"/>
        <v>1.2048192771084338E-2</v>
      </c>
      <c r="G8" s="1">
        <f t="shared" si="3"/>
        <v>6.4257028112449793E-2</v>
      </c>
      <c r="H8">
        <f t="shared" si="1"/>
        <v>2.3809523809523808E-2</v>
      </c>
      <c r="I8" s="1">
        <f t="shared" si="4"/>
        <v>0.10294117647058823</v>
      </c>
      <c r="J8" s="1">
        <f t="shared" si="2"/>
        <v>2.1466905187835419E-2</v>
      </c>
      <c r="K8" s="1">
        <f t="shared" si="5"/>
        <v>9.1234347048300551E-2</v>
      </c>
      <c r="L8">
        <f t="shared" si="6"/>
        <v>1.4184397163120567E-2</v>
      </c>
      <c r="M8" s="1">
        <f t="shared" si="7"/>
        <v>7.5650118203309691E-2</v>
      </c>
    </row>
    <row r="9" spans="2:13" x14ac:dyDescent="0.2">
      <c r="B9">
        <v>12</v>
      </c>
      <c r="C9">
        <v>38</v>
      </c>
      <c r="D9" s="3">
        <v>24</v>
      </c>
      <c r="E9" s="3">
        <v>22</v>
      </c>
      <c r="F9">
        <f t="shared" si="0"/>
        <v>2.4096385542168676E-2</v>
      </c>
      <c r="G9" s="1">
        <f t="shared" si="3"/>
        <v>8.8353413654618462E-2</v>
      </c>
      <c r="H9">
        <f t="shared" si="1"/>
        <v>2.661064425770308E-2</v>
      </c>
      <c r="I9" s="1">
        <f t="shared" si="4"/>
        <v>0.1295518207282913</v>
      </c>
      <c r="J9" s="1">
        <f t="shared" si="2"/>
        <v>2.1466905187835419E-2</v>
      </c>
      <c r="K9" s="1">
        <f t="shared" si="5"/>
        <v>0.11270125223613597</v>
      </c>
      <c r="L9">
        <f t="shared" si="6"/>
        <v>2.6004728132387706E-2</v>
      </c>
      <c r="M9" s="1">
        <f t="shared" si="7"/>
        <v>0.10165484633569739</v>
      </c>
    </row>
    <row r="10" spans="2:13" x14ac:dyDescent="0.2">
      <c r="B10">
        <v>12</v>
      </c>
      <c r="C10">
        <v>44</v>
      </c>
      <c r="D10" s="3">
        <v>30</v>
      </c>
      <c r="E10" s="3">
        <v>24</v>
      </c>
      <c r="F10">
        <f t="shared" si="0"/>
        <v>2.4096385542168676E-2</v>
      </c>
      <c r="G10" s="1">
        <f t="shared" si="3"/>
        <v>0.11244979919678713</v>
      </c>
      <c r="H10">
        <f t="shared" si="1"/>
        <v>3.081232492997199E-2</v>
      </c>
      <c r="I10" s="1">
        <f t="shared" si="4"/>
        <v>0.16036414565826329</v>
      </c>
      <c r="J10" s="1">
        <f t="shared" si="2"/>
        <v>2.6833631484794274E-2</v>
      </c>
      <c r="K10" s="1">
        <f t="shared" si="5"/>
        <v>0.13953488372093026</v>
      </c>
      <c r="L10">
        <f t="shared" si="6"/>
        <v>2.8368794326241134E-2</v>
      </c>
      <c r="M10" s="1">
        <f t="shared" si="7"/>
        <v>0.13002364066193853</v>
      </c>
    </row>
    <row r="11" spans="2:13" x14ac:dyDescent="0.2">
      <c r="B11" s="4">
        <v>12</v>
      </c>
      <c r="C11" s="4">
        <v>45</v>
      </c>
      <c r="D11" s="3">
        <v>32</v>
      </c>
      <c r="E11" s="3">
        <v>24</v>
      </c>
      <c r="F11">
        <f t="shared" si="0"/>
        <v>2.4096385542168676E-2</v>
      </c>
      <c r="G11" s="1">
        <f t="shared" si="3"/>
        <v>0.1365461847389558</v>
      </c>
      <c r="H11">
        <f t="shared" si="1"/>
        <v>3.1512605042016806E-2</v>
      </c>
      <c r="I11" s="1">
        <f t="shared" si="4"/>
        <v>0.1918767507002801</v>
      </c>
      <c r="J11" s="1">
        <f t="shared" si="2"/>
        <v>2.8622540250447227E-2</v>
      </c>
      <c r="K11" s="1">
        <f t="shared" si="5"/>
        <v>0.16815742397137748</v>
      </c>
      <c r="L11">
        <f t="shared" si="6"/>
        <v>2.8368794326241134E-2</v>
      </c>
      <c r="M11" s="1">
        <f t="shared" si="7"/>
        <v>0.15839243498817968</v>
      </c>
    </row>
    <row r="12" spans="2:13" x14ac:dyDescent="0.2">
      <c r="B12" s="2">
        <v>12</v>
      </c>
      <c r="C12" s="2">
        <v>48</v>
      </c>
      <c r="D12" s="3">
        <v>38</v>
      </c>
      <c r="E12" s="3">
        <v>28</v>
      </c>
      <c r="F12">
        <f t="shared" si="0"/>
        <v>2.4096385542168676E-2</v>
      </c>
      <c r="G12" s="1">
        <f t="shared" si="3"/>
        <v>0.16064257028112447</v>
      </c>
      <c r="H12">
        <f t="shared" si="1"/>
        <v>3.3613445378151259E-2</v>
      </c>
      <c r="I12" s="1">
        <f t="shared" si="4"/>
        <v>0.22549019607843135</v>
      </c>
      <c r="J12" s="1">
        <f t="shared" si="2"/>
        <v>3.3989266547406083E-2</v>
      </c>
      <c r="K12" s="1">
        <f t="shared" si="5"/>
        <v>0.20214669051878356</v>
      </c>
      <c r="L12">
        <f t="shared" si="6"/>
        <v>3.309692671394799E-2</v>
      </c>
      <c r="M12" s="1">
        <f t="shared" si="7"/>
        <v>0.19148936170212766</v>
      </c>
    </row>
    <row r="13" spans="2:13" x14ac:dyDescent="0.2">
      <c r="B13" s="2">
        <v>16</v>
      </c>
      <c r="C13" s="2">
        <v>56</v>
      </c>
      <c r="D13" s="3">
        <v>40</v>
      </c>
      <c r="E13" s="3">
        <v>28</v>
      </c>
      <c r="F13">
        <f t="shared" si="0"/>
        <v>3.2128514056224897E-2</v>
      </c>
      <c r="G13" s="1">
        <f t="shared" si="3"/>
        <v>0.19277108433734935</v>
      </c>
      <c r="H13">
        <f t="shared" si="1"/>
        <v>3.9215686274509803E-2</v>
      </c>
      <c r="I13" s="1">
        <f t="shared" si="4"/>
        <v>0.26470588235294112</v>
      </c>
      <c r="J13" s="1">
        <f t="shared" si="2"/>
        <v>3.5778175313059032E-2</v>
      </c>
      <c r="K13" s="1">
        <f t="shared" si="5"/>
        <v>0.23792486583184258</v>
      </c>
      <c r="L13">
        <f t="shared" si="6"/>
        <v>3.309692671394799E-2</v>
      </c>
      <c r="M13" s="1">
        <f t="shared" si="7"/>
        <v>0.22458628841607564</v>
      </c>
    </row>
    <row r="14" spans="2:13" x14ac:dyDescent="0.2">
      <c r="B14" s="2">
        <v>16</v>
      </c>
      <c r="C14" s="2">
        <v>56</v>
      </c>
      <c r="D14" s="3">
        <v>42</v>
      </c>
      <c r="E14" s="2">
        <v>30</v>
      </c>
      <c r="F14">
        <f t="shared" si="0"/>
        <v>3.2128514056224897E-2</v>
      </c>
      <c r="G14" s="1">
        <f t="shared" si="3"/>
        <v>0.22489959839357426</v>
      </c>
      <c r="H14">
        <f t="shared" si="1"/>
        <v>3.9215686274509803E-2</v>
      </c>
      <c r="I14" s="1">
        <f t="shared" si="4"/>
        <v>0.3039215686274509</v>
      </c>
      <c r="J14" s="1">
        <f t="shared" si="2"/>
        <v>3.7567084078711989E-2</v>
      </c>
      <c r="K14" s="1">
        <f t="shared" si="5"/>
        <v>0.27549194991055459</v>
      </c>
      <c r="L14">
        <f t="shared" si="6"/>
        <v>3.5460992907801421E-2</v>
      </c>
      <c r="M14" s="1">
        <f t="shared" si="7"/>
        <v>0.26004728132387706</v>
      </c>
    </row>
    <row r="15" spans="2:13" x14ac:dyDescent="0.2">
      <c r="B15" s="2">
        <v>18</v>
      </c>
      <c r="C15" s="2">
        <v>60</v>
      </c>
      <c r="D15" s="3">
        <v>46</v>
      </c>
      <c r="E15" s="3">
        <v>32</v>
      </c>
      <c r="F15">
        <f t="shared" si="0"/>
        <v>3.614457831325301E-2</v>
      </c>
      <c r="G15" s="1">
        <f t="shared" si="3"/>
        <v>0.26104417670682728</v>
      </c>
      <c r="H15">
        <f t="shared" si="1"/>
        <v>4.2016806722689079E-2</v>
      </c>
      <c r="I15" s="1">
        <f t="shared" si="4"/>
        <v>0.34593837535013999</v>
      </c>
      <c r="J15" s="1">
        <f t="shared" si="2"/>
        <v>4.1144901610017888E-2</v>
      </c>
      <c r="K15" s="1">
        <f t="shared" si="5"/>
        <v>0.31663685152057247</v>
      </c>
      <c r="L15">
        <f t="shared" si="6"/>
        <v>3.7825059101654845E-2</v>
      </c>
      <c r="M15" s="1">
        <f t="shared" si="7"/>
        <v>0.2978723404255319</v>
      </c>
    </row>
    <row r="16" spans="2:13" x14ac:dyDescent="0.2">
      <c r="B16">
        <v>22</v>
      </c>
      <c r="C16">
        <v>64</v>
      </c>
      <c r="D16" s="3">
        <v>48</v>
      </c>
      <c r="E16" s="3">
        <v>36</v>
      </c>
      <c r="F16">
        <f t="shared" si="0"/>
        <v>4.4176706827309238E-2</v>
      </c>
      <c r="G16" s="1">
        <f t="shared" si="3"/>
        <v>0.30522088353413651</v>
      </c>
      <c r="H16">
        <f t="shared" si="1"/>
        <v>4.4817927170868348E-2</v>
      </c>
      <c r="I16" s="1">
        <f t="shared" si="4"/>
        <v>0.39075630252100835</v>
      </c>
      <c r="J16" s="1">
        <f t="shared" si="2"/>
        <v>4.2933810375670838E-2</v>
      </c>
      <c r="K16" s="1">
        <f t="shared" si="5"/>
        <v>0.35957066189624332</v>
      </c>
      <c r="L16">
        <f t="shared" si="6"/>
        <v>4.2553191489361701E-2</v>
      </c>
      <c r="M16" s="1">
        <f t="shared" si="7"/>
        <v>0.34042553191489361</v>
      </c>
    </row>
    <row r="17" spans="1:13" x14ac:dyDescent="0.2">
      <c r="B17" s="2">
        <v>22</v>
      </c>
      <c r="C17" s="2">
        <v>64</v>
      </c>
      <c r="D17" s="3">
        <v>56</v>
      </c>
      <c r="E17" s="3">
        <v>36</v>
      </c>
      <c r="F17">
        <f t="shared" si="0"/>
        <v>4.4176706827309238E-2</v>
      </c>
      <c r="G17" s="1">
        <f t="shared" si="3"/>
        <v>0.34939759036144574</v>
      </c>
      <c r="H17">
        <f t="shared" si="1"/>
        <v>4.4817927170868348E-2</v>
      </c>
      <c r="I17" s="1">
        <f t="shared" si="4"/>
        <v>0.4355742296918767</v>
      </c>
      <c r="J17" s="1">
        <f t="shared" si="2"/>
        <v>5.008944543828265E-2</v>
      </c>
      <c r="K17" s="1">
        <f t="shared" si="5"/>
        <v>0.40966010733452596</v>
      </c>
      <c r="L17">
        <f t="shared" si="6"/>
        <v>4.2553191489361701E-2</v>
      </c>
      <c r="M17" s="1">
        <f t="shared" si="7"/>
        <v>0.38297872340425532</v>
      </c>
    </row>
    <row r="18" spans="1:13" x14ac:dyDescent="0.2">
      <c r="B18" s="2">
        <v>24</v>
      </c>
      <c r="C18" s="2">
        <v>68</v>
      </c>
      <c r="D18" s="2">
        <v>58</v>
      </c>
      <c r="E18" s="2">
        <v>42</v>
      </c>
      <c r="F18">
        <f t="shared" si="0"/>
        <v>4.8192771084337352E-2</v>
      </c>
      <c r="G18" s="1">
        <f t="shared" si="3"/>
        <v>0.39759036144578308</v>
      </c>
      <c r="H18">
        <f t="shared" si="1"/>
        <v>4.7619047619047616E-2</v>
      </c>
      <c r="I18" s="1">
        <f t="shared" si="4"/>
        <v>0.48319327731092432</v>
      </c>
      <c r="J18" s="1">
        <f t="shared" si="2"/>
        <v>5.1878354203935599E-2</v>
      </c>
      <c r="K18" s="1">
        <f t="shared" si="5"/>
        <v>0.46153846153846156</v>
      </c>
      <c r="L18">
        <f t="shared" si="6"/>
        <v>4.9645390070921988E-2</v>
      </c>
      <c r="M18" s="1">
        <f t="shared" si="7"/>
        <v>0.43262411347517732</v>
      </c>
    </row>
    <row r="19" spans="1:13" x14ac:dyDescent="0.2">
      <c r="B19">
        <v>28</v>
      </c>
      <c r="C19">
        <v>72</v>
      </c>
      <c r="D19" s="3">
        <v>68</v>
      </c>
      <c r="E19" s="3">
        <v>48</v>
      </c>
      <c r="F19">
        <f t="shared" si="0"/>
        <v>5.6224899598393573E-2</v>
      </c>
      <c r="G19" s="1">
        <f t="shared" si="3"/>
        <v>0.45381526104417663</v>
      </c>
      <c r="H19">
        <f t="shared" si="1"/>
        <v>5.0420168067226892E-2</v>
      </c>
      <c r="I19" s="1">
        <f t="shared" si="4"/>
        <v>0.53361344537815125</v>
      </c>
      <c r="J19" s="1">
        <f t="shared" si="2"/>
        <v>6.0822898032200361E-2</v>
      </c>
      <c r="K19" s="1">
        <f t="shared" si="5"/>
        <v>0.52236135957066188</v>
      </c>
      <c r="L19">
        <f t="shared" si="6"/>
        <v>5.6737588652482268E-2</v>
      </c>
      <c r="M19" s="1">
        <f t="shared" si="7"/>
        <v>0.48936170212765961</v>
      </c>
    </row>
    <row r="20" spans="1:13" x14ac:dyDescent="0.2">
      <c r="B20" s="4">
        <v>28</v>
      </c>
      <c r="C20" s="4">
        <v>88</v>
      </c>
      <c r="D20" s="3">
        <v>74</v>
      </c>
      <c r="E20" s="3">
        <v>56</v>
      </c>
      <c r="F20">
        <f t="shared" si="0"/>
        <v>5.6224899598393573E-2</v>
      </c>
      <c r="G20" s="1">
        <f t="shared" si="3"/>
        <v>0.51004016064257018</v>
      </c>
      <c r="H20">
        <f t="shared" si="1"/>
        <v>6.1624649859943981E-2</v>
      </c>
      <c r="I20" s="1">
        <f t="shared" si="4"/>
        <v>0.59523809523809523</v>
      </c>
      <c r="J20" s="1">
        <f t="shared" si="2"/>
        <v>6.6189624329159216E-2</v>
      </c>
      <c r="K20" s="1">
        <f t="shared" si="5"/>
        <v>0.58855098389982108</v>
      </c>
      <c r="L20">
        <f t="shared" si="6"/>
        <v>6.6193853427895979E-2</v>
      </c>
      <c r="M20" s="1">
        <f t="shared" si="7"/>
        <v>0.55555555555555558</v>
      </c>
    </row>
    <row r="21" spans="1:13" x14ac:dyDescent="0.2">
      <c r="B21">
        <v>36</v>
      </c>
      <c r="C21">
        <v>98</v>
      </c>
      <c r="D21" s="3">
        <v>90</v>
      </c>
      <c r="E21" s="3">
        <v>60</v>
      </c>
      <c r="F21">
        <f t="shared" si="0"/>
        <v>7.2289156626506021E-2</v>
      </c>
      <c r="G21" s="1">
        <f t="shared" si="3"/>
        <v>0.58232931726907622</v>
      </c>
      <c r="H21">
        <f t="shared" si="1"/>
        <v>6.8627450980392163E-2</v>
      </c>
      <c r="I21" s="1">
        <f t="shared" si="4"/>
        <v>0.66386554621848737</v>
      </c>
      <c r="J21" s="1">
        <f t="shared" si="2"/>
        <v>8.0500894454382826E-2</v>
      </c>
      <c r="K21" s="1">
        <f t="shared" si="5"/>
        <v>0.66905187835420388</v>
      </c>
      <c r="L21">
        <f t="shared" si="6"/>
        <v>7.0921985815602842E-2</v>
      </c>
      <c r="M21" s="1">
        <f t="shared" si="7"/>
        <v>0.62647754137115841</v>
      </c>
    </row>
    <row r="22" spans="1:13" x14ac:dyDescent="0.2">
      <c r="B22" s="2">
        <v>40</v>
      </c>
      <c r="C22" s="2">
        <v>106</v>
      </c>
      <c r="D22" s="2">
        <v>90</v>
      </c>
      <c r="E22" s="3">
        <v>64</v>
      </c>
      <c r="F22">
        <f t="shared" si="0"/>
        <v>8.0321285140562249E-2</v>
      </c>
      <c r="G22" s="1">
        <f t="shared" si="3"/>
        <v>0.66265060240963847</v>
      </c>
      <c r="H22">
        <f t="shared" si="1"/>
        <v>7.42296918767507E-2</v>
      </c>
      <c r="I22" s="1">
        <f t="shared" si="4"/>
        <v>0.73809523809523803</v>
      </c>
      <c r="J22" s="1">
        <f t="shared" si="2"/>
        <v>8.0500894454382826E-2</v>
      </c>
      <c r="K22" s="1">
        <f t="shared" si="5"/>
        <v>0.74955277280858668</v>
      </c>
      <c r="L22">
        <f t="shared" si="6"/>
        <v>7.5650118203309691E-2</v>
      </c>
      <c r="M22" s="1">
        <f t="shared" si="7"/>
        <v>0.7021276595744681</v>
      </c>
    </row>
    <row r="23" spans="1:13" x14ac:dyDescent="0.2">
      <c r="B23" s="2">
        <v>48</v>
      </c>
      <c r="C23" s="2">
        <v>110</v>
      </c>
      <c r="D23" s="3">
        <v>92</v>
      </c>
      <c r="E23" s="3">
        <v>82</v>
      </c>
      <c r="F23">
        <f t="shared" si="0"/>
        <v>9.6385542168674704E-2</v>
      </c>
      <c r="G23" s="1">
        <f t="shared" si="3"/>
        <v>0.75903614457831314</v>
      </c>
      <c r="H23">
        <f t="shared" si="1"/>
        <v>7.7030812324929976E-2</v>
      </c>
      <c r="I23" s="1">
        <f t="shared" si="4"/>
        <v>0.81512605042016806</v>
      </c>
      <c r="J23" s="1">
        <f t="shared" si="2"/>
        <v>8.2289803220035776E-2</v>
      </c>
      <c r="K23" s="1">
        <f t="shared" si="5"/>
        <v>0.83184257602862244</v>
      </c>
      <c r="L23">
        <f t="shared" si="6"/>
        <v>9.6926713947990545E-2</v>
      </c>
      <c r="M23" s="1">
        <f t="shared" si="7"/>
        <v>0.79905437352245867</v>
      </c>
    </row>
    <row r="24" spans="1:13" x14ac:dyDescent="0.2">
      <c r="B24" s="2">
        <v>56</v>
      </c>
      <c r="C24" s="2">
        <v>128</v>
      </c>
      <c r="D24" s="3">
        <v>92</v>
      </c>
      <c r="E24" s="3">
        <v>84</v>
      </c>
      <c r="F24">
        <f t="shared" si="0"/>
        <v>0.11244979919678715</v>
      </c>
      <c r="G24" s="1">
        <f t="shared" si="3"/>
        <v>0.87148594377510025</v>
      </c>
      <c r="H24">
        <f t="shared" si="1"/>
        <v>8.9635854341736695E-2</v>
      </c>
      <c r="I24" s="1">
        <f t="shared" si="4"/>
        <v>0.90476190476190477</v>
      </c>
      <c r="J24" s="1">
        <f t="shared" si="2"/>
        <v>8.2289803220035776E-2</v>
      </c>
      <c r="K24" s="1">
        <f t="shared" si="5"/>
        <v>0.9141323792486582</v>
      </c>
      <c r="L24">
        <f t="shared" si="6"/>
        <v>9.9290780141843976E-2</v>
      </c>
      <c r="M24" s="1">
        <f t="shared" si="7"/>
        <v>0.89834515366430268</v>
      </c>
    </row>
    <row r="25" spans="1:13" x14ac:dyDescent="0.2">
      <c r="B25">
        <v>64</v>
      </c>
      <c r="C25">
        <v>136</v>
      </c>
      <c r="D25" s="3">
        <v>96</v>
      </c>
      <c r="E25" s="3">
        <v>86</v>
      </c>
      <c r="F25">
        <f t="shared" si="0"/>
        <v>0.12851405622489959</v>
      </c>
      <c r="G25" s="1">
        <f t="shared" si="3"/>
        <v>0.99999999999999978</v>
      </c>
      <c r="H25">
        <f t="shared" si="1"/>
        <v>9.5238095238095233E-2</v>
      </c>
      <c r="I25" s="1">
        <f t="shared" si="4"/>
        <v>1</v>
      </c>
      <c r="J25" s="1">
        <f t="shared" si="2"/>
        <v>8.5867620751341675E-2</v>
      </c>
      <c r="K25" s="1">
        <f t="shared" si="5"/>
        <v>0.99999999999999989</v>
      </c>
      <c r="L25">
        <f t="shared" si="6"/>
        <v>0.10165484633569739</v>
      </c>
      <c r="M25" s="1">
        <f t="shared" si="7"/>
        <v>1</v>
      </c>
    </row>
    <row r="26" spans="1:13" x14ac:dyDescent="0.2">
      <c r="A26" t="s">
        <v>1</v>
      </c>
      <c r="B26">
        <f>SUM(B3:B25)</f>
        <v>498</v>
      </c>
      <c r="C26">
        <f>SUM(C3:C25)</f>
        <v>1428</v>
      </c>
      <c r="D26">
        <f>SUM(D3:D25)</f>
        <v>1118</v>
      </c>
      <c r="E26">
        <f>SUM(E3:E25)</f>
        <v>846</v>
      </c>
    </row>
    <row r="27" spans="1:13" x14ac:dyDescent="0.2">
      <c r="A27" t="s">
        <v>11</v>
      </c>
      <c r="B27" s="6">
        <f>AVERAGE(B3:B25)</f>
        <v>21.652173913043477</v>
      </c>
      <c r="C27" s="6">
        <f>AVERAGE(C3:C25)</f>
        <v>62.086956521739133</v>
      </c>
      <c r="D27" s="6">
        <f>AVERAGE(D3:D25)</f>
        <v>48.608695652173914</v>
      </c>
      <c r="E27" s="6">
        <f>AVERAGE(E3:E25)</f>
        <v>36.782608695652172</v>
      </c>
    </row>
    <row r="28" spans="1:13" x14ac:dyDescent="0.2">
      <c r="C28" s="7">
        <f>(C27-B27)/C27</f>
        <v>0.65126050420168069</v>
      </c>
      <c r="D28" s="7">
        <f>(D27-B27)/D27</f>
        <v>0.55456171735241511</v>
      </c>
      <c r="E28" s="7">
        <f>(E27-B27)/E27</f>
        <v>0.41134751773049649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8BE2-3660-4265-BAC9-25B0AECFD986}">
  <dimension ref="A1"/>
  <sheetViews>
    <sheetView zoomScale="385" zoomScaleNormal="385" workbookViewId="0">
      <selection activeCell="C15" sqref="C1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1B3D-FF46-41DE-B164-49E5DFA18B6A}">
  <dimension ref="A1:M29"/>
  <sheetViews>
    <sheetView tabSelected="1" zoomScale="160" zoomScaleNormal="160" workbookViewId="0">
      <selection activeCell="F37" sqref="F37"/>
    </sheetView>
  </sheetViews>
  <sheetFormatPr defaultRowHeight="14.25" x14ac:dyDescent="0.2"/>
  <cols>
    <col min="2" max="2" width="13.625" customWidth="1"/>
  </cols>
  <sheetData>
    <row r="1" spans="2:13" x14ac:dyDescent="0.2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">
      <c r="B2" t="s">
        <v>8</v>
      </c>
      <c r="C2" t="s">
        <v>9</v>
      </c>
      <c r="D2" t="s">
        <v>18</v>
      </c>
      <c r="E2" t="s">
        <v>4</v>
      </c>
      <c r="F2" t="s">
        <v>10</v>
      </c>
      <c r="G2" s="1" t="s">
        <v>5</v>
      </c>
      <c r="H2" t="s">
        <v>9</v>
      </c>
      <c r="I2" s="1" t="s">
        <v>7</v>
      </c>
      <c r="J2" s="1" t="s">
        <v>18</v>
      </c>
      <c r="K2" s="1" t="s">
        <v>16</v>
      </c>
      <c r="L2" t="s">
        <v>14</v>
      </c>
      <c r="M2" s="1" t="s">
        <v>14</v>
      </c>
    </row>
    <row r="3" spans="2:13" x14ac:dyDescent="0.2">
      <c r="B3">
        <v>10</v>
      </c>
      <c r="C3" s="2">
        <v>18</v>
      </c>
      <c r="D3" s="2">
        <v>12</v>
      </c>
      <c r="E3" s="3">
        <v>6</v>
      </c>
      <c r="F3">
        <f>B3/482</f>
        <v>2.0746887966804978E-2</v>
      </c>
      <c r="G3" s="1">
        <f>F3</f>
        <v>2.0746887966804978E-2</v>
      </c>
      <c r="H3">
        <f>C3/1463</f>
        <v>1.2303485987696514E-2</v>
      </c>
      <c r="I3" s="1">
        <f>H3</f>
        <v>1.2303485987696514E-2</v>
      </c>
      <c r="J3" s="1">
        <f>E3/636</f>
        <v>9.433962264150943E-3</v>
      </c>
      <c r="K3" s="1">
        <f>J3</f>
        <v>9.433962264150943E-3</v>
      </c>
      <c r="L3">
        <f>E3/$E$26</f>
        <v>9.433962264150943E-3</v>
      </c>
      <c r="M3" s="1">
        <f>L3</f>
        <v>9.433962264150943E-3</v>
      </c>
    </row>
    <row r="4" spans="2:13" x14ac:dyDescent="0.2">
      <c r="B4">
        <v>12</v>
      </c>
      <c r="C4">
        <v>32</v>
      </c>
      <c r="D4">
        <v>14</v>
      </c>
      <c r="E4" s="3">
        <v>7</v>
      </c>
      <c r="F4">
        <f>B4/482</f>
        <v>2.4896265560165973E-2</v>
      </c>
      <c r="G4" s="1">
        <f>G3+F4</f>
        <v>4.5643153526970952E-2</v>
      </c>
      <c r="H4">
        <f>C4/1463</f>
        <v>2.1872863978127138E-2</v>
      </c>
      <c r="I4" s="1">
        <f>I3+H4</f>
        <v>3.4176349965823652E-2</v>
      </c>
      <c r="J4" s="1">
        <f t="shared" ref="J4:J25" si="0">E4/636</f>
        <v>1.10062893081761E-2</v>
      </c>
      <c r="K4" s="1">
        <f>K3+J4</f>
        <v>2.0440251572327043E-2</v>
      </c>
      <c r="L4">
        <f t="shared" ref="L4:L25" si="1">E4/$E$26</f>
        <v>1.10062893081761E-2</v>
      </c>
      <c r="M4" s="1">
        <f>M3+L4</f>
        <v>2.0440251572327043E-2</v>
      </c>
    </row>
    <row r="5" spans="2:13" x14ac:dyDescent="0.2">
      <c r="B5">
        <v>12</v>
      </c>
      <c r="C5" s="2">
        <v>40</v>
      </c>
      <c r="D5" s="2">
        <v>14</v>
      </c>
      <c r="E5" s="3">
        <v>8</v>
      </c>
      <c r="F5">
        <f t="shared" ref="F5:F25" si="2">B5/482</f>
        <v>2.4896265560165973E-2</v>
      </c>
      <c r="G5" s="1">
        <f t="shared" ref="G5:G25" si="3">G4+F5</f>
        <v>7.0539419087136929E-2</v>
      </c>
      <c r="H5">
        <f t="shared" ref="H5:H25" si="4">C5/1463</f>
        <v>2.7341079972658919E-2</v>
      </c>
      <c r="I5" s="1">
        <f t="shared" ref="I5:I25" si="5">I4+H5</f>
        <v>6.1517429938482568E-2</v>
      </c>
      <c r="J5" s="1">
        <f t="shared" si="0"/>
        <v>1.2578616352201259E-2</v>
      </c>
      <c r="K5" s="1">
        <f t="shared" ref="K5:K25" si="6">K4+J5</f>
        <v>3.3018867924528301E-2</v>
      </c>
      <c r="L5">
        <f t="shared" si="1"/>
        <v>1.2578616352201259E-2</v>
      </c>
      <c r="M5" s="1">
        <f t="shared" ref="M5:M25" si="7">M4+L5</f>
        <v>3.3018867924528301E-2</v>
      </c>
    </row>
    <row r="6" spans="2:13" x14ac:dyDescent="0.2">
      <c r="B6">
        <v>12</v>
      </c>
      <c r="C6">
        <v>40</v>
      </c>
      <c r="D6">
        <v>16</v>
      </c>
      <c r="E6" s="3">
        <v>10</v>
      </c>
      <c r="F6">
        <f t="shared" si="2"/>
        <v>2.4896265560165973E-2</v>
      </c>
      <c r="G6" s="1">
        <f t="shared" si="3"/>
        <v>9.5435684647302899E-2</v>
      </c>
      <c r="H6">
        <f t="shared" si="4"/>
        <v>2.7341079972658919E-2</v>
      </c>
      <c r="I6" s="1">
        <f t="shared" si="5"/>
        <v>8.8858509911141484E-2</v>
      </c>
      <c r="J6" s="1">
        <f t="shared" si="0"/>
        <v>1.5723270440251572E-2</v>
      </c>
      <c r="K6" s="1">
        <f t="shared" si="6"/>
        <v>4.8742138364779877E-2</v>
      </c>
      <c r="L6">
        <f t="shared" si="1"/>
        <v>1.5723270440251572E-2</v>
      </c>
      <c r="M6" s="1">
        <f t="shared" si="7"/>
        <v>4.8742138364779877E-2</v>
      </c>
    </row>
    <row r="7" spans="2:13" x14ac:dyDescent="0.2">
      <c r="B7">
        <v>12</v>
      </c>
      <c r="C7" s="2">
        <v>45</v>
      </c>
      <c r="D7" s="2">
        <v>16</v>
      </c>
      <c r="E7" s="3">
        <v>11</v>
      </c>
      <c r="F7">
        <f t="shared" si="2"/>
        <v>2.4896265560165973E-2</v>
      </c>
      <c r="G7" s="1">
        <f t="shared" si="3"/>
        <v>0.12033195020746887</v>
      </c>
      <c r="H7">
        <f t="shared" si="4"/>
        <v>3.0758714969241284E-2</v>
      </c>
      <c r="I7" s="1">
        <f t="shared" si="5"/>
        <v>0.11961722488038276</v>
      </c>
      <c r="J7" s="1">
        <f t="shared" si="0"/>
        <v>1.7295597484276729E-2</v>
      </c>
      <c r="K7" s="1">
        <f t="shared" si="6"/>
        <v>6.6037735849056603E-2</v>
      </c>
      <c r="L7">
        <f t="shared" si="1"/>
        <v>1.7295597484276729E-2</v>
      </c>
      <c r="M7" s="1">
        <f t="shared" si="7"/>
        <v>6.6037735849056603E-2</v>
      </c>
    </row>
    <row r="8" spans="2:13" x14ac:dyDescent="0.2">
      <c r="B8">
        <v>12</v>
      </c>
      <c r="C8">
        <v>49</v>
      </c>
      <c r="D8">
        <v>20</v>
      </c>
      <c r="E8" s="3">
        <v>12</v>
      </c>
      <c r="F8">
        <f t="shared" si="2"/>
        <v>2.4896265560165973E-2</v>
      </c>
      <c r="G8" s="1">
        <f t="shared" si="3"/>
        <v>0.14522821576763484</v>
      </c>
      <c r="H8">
        <f t="shared" si="4"/>
        <v>3.3492822966507178E-2</v>
      </c>
      <c r="I8" s="1">
        <f t="shared" si="5"/>
        <v>0.15311004784688995</v>
      </c>
      <c r="J8" s="1">
        <f t="shared" si="0"/>
        <v>1.8867924528301886E-2</v>
      </c>
      <c r="K8" s="1">
        <f t="shared" si="6"/>
        <v>8.4905660377358486E-2</v>
      </c>
      <c r="L8">
        <f t="shared" si="1"/>
        <v>1.8867924528301886E-2</v>
      </c>
      <c r="M8" s="1">
        <f t="shared" si="7"/>
        <v>8.4905660377358486E-2</v>
      </c>
    </row>
    <row r="9" spans="2:13" x14ac:dyDescent="0.2">
      <c r="B9">
        <v>14</v>
      </c>
      <c r="C9" s="4">
        <v>52</v>
      </c>
      <c r="D9" s="4">
        <v>22</v>
      </c>
      <c r="E9" s="3">
        <v>15</v>
      </c>
      <c r="F9">
        <f t="shared" si="2"/>
        <v>2.9045643153526972E-2</v>
      </c>
      <c r="G9" s="1">
        <f t="shared" si="3"/>
        <v>0.17427385892116182</v>
      </c>
      <c r="H9">
        <f t="shared" si="4"/>
        <v>3.5543403964456599E-2</v>
      </c>
      <c r="I9" s="1">
        <f t="shared" si="5"/>
        <v>0.18865345181134655</v>
      </c>
      <c r="J9" s="1">
        <f t="shared" si="0"/>
        <v>2.358490566037736E-2</v>
      </c>
      <c r="K9" s="1">
        <f t="shared" si="6"/>
        <v>0.10849056603773585</v>
      </c>
      <c r="L9">
        <f t="shared" si="1"/>
        <v>2.358490566037736E-2</v>
      </c>
      <c r="M9" s="1">
        <f t="shared" si="7"/>
        <v>0.10849056603773585</v>
      </c>
    </row>
    <row r="10" spans="2:13" x14ac:dyDescent="0.2">
      <c r="B10">
        <v>14</v>
      </c>
      <c r="C10" s="2">
        <v>56</v>
      </c>
      <c r="D10" s="2">
        <v>22</v>
      </c>
      <c r="E10" s="3">
        <v>15</v>
      </c>
      <c r="F10">
        <f t="shared" si="2"/>
        <v>2.9045643153526972E-2</v>
      </c>
      <c r="G10" s="1">
        <f t="shared" si="3"/>
        <v>0.2033195020746888</v>
      </c>
      <c r="H10">
        <f t="shared" si="4"/>
        <v>3.8277511961722487E-2</v>
      </c>
      <c r="I10" s="1">
        <f t="shared" si="5"/>
        <v>0.22693096377306904</v>
      </c>
      <c r="J10" s="1">
        <f t="shared" si="0"/>
        <v>2.358490566037736E-2</v>
      </c>
      <c r="K10" s="1">
        <f t="shared" si="6"/>
        <v>0.13207547169811321</v>
      </c>
      <c r="L10">
        <f t="shared" si="1"/>
        <v>2.358490566037736E-2</v>
      </c>
      <c r="M10" s="1">
        <f t="shared" si="7"/>
        <v>0.13207547169811321</v>
      </c>
    </row>
    <row r="11" spans="2:13" x14ac:dyDescent="0.2">
      <c r="B11">
        <v>14</v>
      </c>
      <c r="C11" s="4">
        <v>57</v>
      </c>
      <c r="D11" s="4">
        <v>24</v>
      </c>
      <c r="E11" s="3">
        <v>16</v>
      </c>
      <c r="F11">
        <f t="shared" si="2"/>
        <v>2.9045643153526972E-2</v>
      </c>
      <c r="G11" s="1">
        <f t="shared" si="3"/>
        <v>0.23236514522821577</v>
      </c>
      <c r="H11">
        <f t="shared" si="4"/>
        <v>3.896103896103896E-2</v>
      </c>
      <c r="I11" s="1">
        <f t="shared" si="5"/>
        <v>0.26589200273410801</v>
      </c>
      <c r="J11" s="1">
        <f t="shared" si="0"/>
        <v>2.5157232704402517E-2</v>
      </c>
      <c r="K11" s="1">
        <f t="shared" si="6"/>
        <v>0.15723270440251572</v>
      </c>
      <c r="L11">
        <f t="shared" si="1"/>
        <v>2.5157232704402517E-2</v>
      </c>
      <c r="M11" s="1">
        <f t="shared" si="7"/>
        <v>0.15723270440251572</v>
      </c>
    </row>
    <row r="12" spans="2:13" x14ac:dyDescent="0.2">
      <c r="B12">
        <v>16</v>
      </c>
      <c r="C12" s="2">
        <v>58</v>
      </c>
      <c r="D12" s="2">
        <v>28</v>
      </c>
      <c r="E12" s="3">
        <v>16</v>
      </c>
      <c r="F12">
        <f t="shared" si="2"/>
        <v>3.3195020746887967E-2</v>
      </c>
      <c r="G12" s="1">
        <f t="shared" si="3"/>
        <v>0.26556016597510373</v>
      </c>
      <c r="H12">
        <f t="shared" si="4"/>
        <v>3.9644565960355434E-2</v>
      </c>
      <c r="I12" s="1">
        <f t="shared" si="5"/>
        <v>0.30553656869446344</v>
      </c>
      <c r="J12" s="1">
        <f t="shared" si="0"/>
        <v>2.5157232704402517E-2</v>
      </c>
      <c r="K12" s="1">
        <f t="shared" si="6"/>
        <v>0.18238993710691823</v>
      </c>
      <c r="L12">
        <f t="shared" si="1"/>
        <v>2.5157232704402517E-2</v>
      </c>
      <c r="M12" s="1">
        <f t="shared" si="7"/>
        <v>0.18238993710691823</v>
      </c>
    </row>
    <row r="13" spans="2:13" x14ac:dyDescent="0.2">
      <c r="B13">
        <v>16</v>
      </c>
      <c r="C13">
        <v>59</v>
      </c>
      <c r="D13">
        <v>28</v>
      </c>
      <c r="E13" s="3">
        <v>18</v>
      </c>
      <c r="F13">
        <f t="shared" si="2"/>
        <v>3.3195020746887967E-2</v>
      </c>
      <c r="G13" s="1">
        <f t="shared" si="3"/>
        <v>0.29875518672199169</v>
      </c>
      <c r="H13">
        <f t="shared" si="4"/>
        <v>4.0328092959671907E-2</v>
      </c>
      <c r="I13" s="1">
        <f t="shared" si="5"/>
        <v>0.34586466165413532</v>
      </c>
      <c r="J13" s="1">
        <f t="shared" si="0"/>
        <v>2.8301886792452831E-2</v>
      </c>
      <c r="K13" s="1">
        <f t="shared" si="6"/>
        <v>0.21069182389937105</v>
      </c>
      <c r="L13">
        <f t="shared" si="1"/>
        <v>2.8301886792452831E-2</v>
      </c>
      <c r="M13" s="1">
        <f t="shared" si="7"/>
        <v>0.21069182389937105</v>
      </c>
    </row>
    <row r="14" spans="2:13" x14ac:dyDescent="0.2">
      <c r="B14">
        <v>16</v>
      </c>
      <c r="C14" s="5">
        <v>62</v>
      </c>
      <c r="D14" s="5">
        <v>30</v>
      </c>
      <c r="E14" s="3">
        <v>20</v>
      </c>
      <c r="F14">
        <f t="shared" si="2"/>
        <v>3.3195020746887967E-2</v>
      </c>
      <c r="G14" s="1">
        <f t="shared" si="3"/>
        <v>0.33195020746887965</v>
      </c>
      <c r="H14">
        <f t="shared" si="4"/>
        <v>4.2378673957621328E-2</v>
      </c>
      <c r="I14" s="1">
        <f t="shared" si="5"/>
        <v>0.38824333561175667</v>
      </c>
      <c r="J14" s="1">
        <f t="shared" si="0"/>
        <v>3.1446540880503145E-2</v>
      </c>
      <c r="K14" s="1">
        <f t="shared" si="6"/>
        <v>0.24213836477987419</v>
      </c>
      <c r="L14">
        <f t="shared" si="1"/>
        <v>3.1446540880503145E-2</v>
      </c>
      <c r="M14" s="1">
        <f t="shared" si="7"/>
        <v>0.24213836477987419</v>
      </c>
    </row>
    <row r="15" spans="2:13" x14ac:dyDescent="0.2">
      <c r="B15" s="2">
        <v>16</v>
      </c>
      <c r="C15" s="2">
        <v>64</v>
      </c>
      <c r="D15" s="2">
        <v>32</v>
      </c>
      <c r="E15" s="3">
        <v>22</v>
      </c>
      <c r="F15">
        <f t="shared" si="2"/>
        <v>3.3195020746887967E-2</v>
      </c>
      <c r="G15" s="1">
        <f t="shared" si="3"/>
        <v>0.36514522821576761</v>
      </c>
      <c r="H15">
        <f t="shared" si="4"/>
        <v>4.3745727956254275E-2</v>
      </c>
      <c r="I15" s="1">
        <f t="shared" si="5"/>
        <v>0.43198906356801092</v>
      </c>
      <c r="J15" s="1">
        <f t="shared" si="0"/>
        <v>3.4591194968553458E-2</v>
      </c>
      <c r="K15" s="1">
        <f t="shared" si="6"/>
        <v>0.27672955974842767</v>
      </c>
      <c r="L15">
        <f t="shared" si="1"/>
        <v>3.4591194968553458E-2</v>
      </c>
      <c r="M15" s="1">
        <f t="shared" si="7"/>
        <v>0.27672955974842767</v>
      </c>
    </row>
    <row r="16" spans="2:13" x14ac:dyDescent="0.2">
      <c r="B16">
        <v>18</v>
      </c>
      <c r="C16" s="2">
        <v>65</v>
      </c>
      <c r="D16" s="2">
        <v>38</v>
      </c>
      <c r="E16" s="3">
        <v>24</v>
      </c>
      <c r="F16">
        <f t="shared" si="2"/>
        <v>3.7344398340248962E-2</v>
      </c>
      <c r="G16" s="1">
        <f t="shared" si="3"/>
        <v>0.40248962655601656</v>
      </c>
      <c r="H16">
        <f t="shared" si="4"/>
        <v>4.4429254955570742E-2</v>
      </c>
      <c r="I16" s="1">
        <f t="shared" si="5"/>
        <v>0.47641831852358169</v>
      </c>
      <c r="J16" s="1">
        <f t="shared" si="0"/>
        <v>3.7735849056603772E-2</v>
      </c>
      <c r="K16" s="1">
        <f t="shared" si="6"/>
        <v>0.31446540880503143</v>
      </c>
      <c r="L16">
        <f t="shared" si="1"/>
        <v>3.7735849056603772E-2</v>
      </c>
      <c r="M16" s="1">
        <f t="shared" si="7"/>
        <v>0.31446540880503143</v>
      </c>
    </row>
    <row r="17" spans="1:13" x14ac:dyDescent="0.2">
      <c r="B17" s="2">
        <v>20</v>
      </c>
      <c r="C17">
        <v>70</v>
      </c>
      <c r="D17" s="2">
        <v>40</v>
      </c>
      <c r="E17" s="3">
        <v>26</v>
      </c>
      <c r="F17">
        <f t="shared" si="2"/>
        <v>4.1493775933609957E-2</v>
      </c>
      <c r="G17" s="1">
        <f t="shared" si="3"/>
        <v>0.44398340248962653</v>
      </c>
      <c r="H17">
        <f t="shared" si="4"/>
        <v>4.784688995215311E-2</v>
      </c>
      <c r="I17" s="1">
        <f t="shared" si="5"/>
        <v>0.52426520847573477</v>
      </c>
      <c r="J17" s="1">
        <f t="shared" si="0"/>
        <v>4.0880503144654086E-2</v>
      </c>
      <c r="K17" s="1">
        <f t="shared" si="6"/>
        <v>0.35534591194968551</v>
      </c>
      <c r="L17">
        <f t="shared" si="1"/>
        <v>4.0880503144654086E-2</v>
      </c>
      <c r="M17" s="1">
        <f t="shared" si="7"/>
        <v>0.35534591194968551</v>
      </c>
    </row>
    <row r="18" spans="1:13" x14ac:dyDescent="0.2">
      <c r="B18">
        <v>22</v>
      </c>
      <c r="C18" s="2">
        <v>70</v>
      </c>
      <c r="D18" s="2">
        <v>42</v>
      </c>
      <c r="E18" s="2">
        <v>28</v>
      </c>
      <c r="F18">
        <f t="shared" si="2"/>
        <v>4.5643153526970952E-2</v>
      </c>
      <c r="G18" s="1">
        <f t="shared" si="3"/>
        <v>0.48962655601659749</v>
      </c>
      <c r="H18">
        <f t="shared" si="4"/>
        <v>4.784688995215311E-2</v>
      </c>
      <c r="I18" s="1">
        <f t="shared" si="5"/>
        <v>0.57211209842788791</v>
      </c>
      <c r="J18" s="1">
        <f t="shared" si="0"/>
        <v>4.40251572327044E-2</v>
      </c>
      <c r="K18" s="1">
        <f t="shared" si="6"/>
        <v>0.3993710691823899</v>
      </c>
      <c r="L18">
        <f t="shared" si="1"/>
        <v>4.40251572327044E-2</v>
      </c>
      <c r="M18" s="1">
        <f t="shared" si="7"/>
        <v>0.3993710691823899</v>
      </c>
    </row>
    <row r="19" spans="1:13" x14ac:dyDescent="0.2">
      <c r="B19" s="2">
        <v>30</v>
      </c>
      <c r="C19">
        <v>74</v>
      </c>
      <c r="D19" s="2">
        <v>44</v>
      </c>
      <c r="E19" s="3">
        <v>30</v>
      </c>
      <c r="F19">
        <f t="shared" si="2"/>
        <v>6.2240663900414939E-2</v>
      </c>
      <c r="G19" s="1">
        <f t="shared" si="3"/>
        <v>0.55186721991701249</v>
      </c>
      <c r="H19">
        <f t="shared" si="4"/>
        <v>5.0580997949419004E-2</v>
      </c>
      <c r="I19" s="1">
        <f t="shared" si="5"/>
        <v>0.62269309637730696</v>
      </c>
      <c r="J19" s="1">
        <f t="shared" si="0"/>
        <v>4.716981132075472E-2</v>
      </c>
      <c r="K19" s="1">
        <f t="shared" si="6"/>
        <v>0.44654088050314461</v>
      </c>
      <c r="L19">
        <f t="shared" si="1"/>
        <v>4.716981132075472E-2</v>
      </c>
      <c r="M19" s="1">
        <f t="shared" si="7"/>
        <v>0.44654088050314461</v>
      </c>
    </row>
    <row r="20" spans="1:13" x14ac:dyDescent="0.2">
      <c r="B20">
        <v>30</v>
      </c>
      <c r="C20">
        <v>80</v>
      </c>
      <c r="D20" s="2">
        <v>54</v>
      </c>
      <c r="E20" s="3">
        <v>34</v>
      </c>
      <c r="F20">
        <f t="shared" si="2"/>
        <v>6.2240663900414939E-2</v>
      </c>
      <c r="G20" s="1">
        <f t="shared" si="3"/>
        <v>0.61410788381742742</v>
      </c>
      <c r="H20">
        <f t="shared" si="4"/>
        <v>5.4682159945317839E-2</v>
      </c>
      <c r="I20" s="1">
        <f t="shared" si="5"/>
        <v>0.67737525632262485</v>
      </c>
      <c r="J20" s="1">
        <f t="shared" si="0"/>
        <v>5.3459119496855348E-2</v>
      </c>
      <c r="K20" s="1">
        <f t="shared" si="6"/>
        <v>0.49999999999999994</v>
      </c>
      <c r="L20">
        <f t="shared" si="1"/>
        <v>5.3459119496855348E-2</v>
      </c>
      <c r="M20" s="1">
        <f t="shared" si="7"/>
        <v>0.49999999999999994</v>
      </c>
    </row>
    <row r="21" spans="1:13" x14ac:dyDescent="0.2">
      <c r="B21" s="4">
        <v>32</v>
      </c>
      <c r="C21" s="2">
        <v>89</v>
      </c>
      <c r="D21" s="2">
        <v>60</v>
      </c>
      <c r="E21" s="3">
        <v>46</v>
      </c>
      <c r="F21">
        <f t="shared" si="2"/>
        <v>6.6390041493775934E-2</v>
      </c>
      <c r="G21" s="1">
        <f t="shared" si="3"/>
        <v>0.68049792531120334</v>
      </c>
      <c r="H21">
        <f t="shared" si="4"/>
        <v>6.0833902939166094E-2</v>
      </c>
      <c r="I21" s="1">
        <f t="shared" si="5"/>
        <v>0.73820915926179098</v>
      </c>
      <c r="J21" s="1">
        <f t="shared" si="0"/>
        <v>7.2327044025157231E-2</v>
      </c>
      <c r="K21" s="1">
        <f t="shared" si="6"/>
        <v>0.57232704402515722</v>
      </c>
      <c r="L21">
        <f t="shared" si="1"/>
        <v>7.2327044025157231E-2</v>
      </c>
      <c r="M21" s="1">
        <f t="shared" si="7"/>
        <v>0.57232704402515722</v>
      </c>
    </row>
    <row r="22" spans="1:13" x14ac:dyDescent="0.2">
      <c r="B22" s="2">
        <v>34</v>
      </c>
      <c r="C22">
        <v>89</v>
      </c>
      <c r="D22" s="2">
        <v>66</v>
      </c>
      <c r="E22" s="2">
        <v>52</v>
      </c>
      <c r="F22">
        <f t="shared" si="2"/>
        <v>7.0539419087136929E-2</v>
      </c>
      <c r="G22" s="1">
        <f t="shared" si="3"/>
        <v>0.75103734439834025</v>
      </c>
      <c r="H22">
        <f t="shared" si="4"/>
        <v>6.0833902939166094E-2</v>
      </c>
      <c r="I22" s="1">
        <f t="shared" si="5"/>
        <v>0.79904306220095711</v>
      </c>
      <c r="J22" s="1">
        <f t="shared" si="0"/>
        <v>8.1761006289308172E-2</v>
      </c>
      <c r="K22" s="1">
        <f t="shared" si="6"/>
        <v>0.65408805031446537</v>
      </c>
      <c r="L22">
        <f t="shared" si="1"/>
        <v>8.1761006289308172E-2</v>
      </c>
      <c r="M22" s="1">
        <f t="shared" si="7"/>
        <v>0.65408805031446537</v>
      </c>
    </row>
    <row r="23" spans="1:13" x14ac:dyDescent="0.2">
      <c r="B23" s="4">
        <v>36</v>
      </c>
      <c r="C23" s="2">
        <v>95</v>
      </c>
      <c r="D23" s="2">
        <v>74</v>
      </c>
      <c r="E23" s="3">
        <v>64</v>
      </c>
      <c r="F23">
        <f t="shared" si="2"/>
        <v>7.4688796680497924E-2</v>
      </c>
      <c r="G23" s="1">
        <f t="shared" si="3"/>
        <v>0.82572614107883813</v>
      </c>
      <c r="H23">
        <f t="shared" si="4"/>
        <v>6.4935064935064929E-2</v>
      </c>
      <c r="I23" s="1">
        <f t="shared" si="5"/>
        <v>0.86397812713602207</v>
      </c>
      <c r="J23" s="1">
        <f t="shared" si="0"/>
        <v>0.10062893081761007</v>
      </c>
      <c r="K23" s="1">
        <f t="shared" si="6"/>
        <v>0.75471698113207542</v>
      </c>
      <c r="L23">
        <f t="shared" si="1"/>
        <v>0.10062893081761007</v>
      </c>
      <c r="M23" s="1">
        <f t="shared" si="7"/>
        <v>0.75471698113207542</v>
      </c>
    </row>
    <row r="24" spans="1:13" x14ac:dyDescent="0.2">
      <c r="B24" s="2">
        <v>36</v>
      </c>
      <c r="C24" s="2">
        <v>96</v>
      </c>
      <c r="D24" s="2">
        <v>78</v>
      </c>
      <c r="E24" s="3">
        <v>76</v>
      </c>
      <c r="F24">
        <f t="shared" si="2"/>
        <v>7.4688796680497924E-2</v>
      </c>
      <c r="G24" s="1">
        <f t="shared" si="3"/>
        <v>0.90041493775933601</v>
      </c>
      <c r="H24">
        <f t="shared" si="4"/>
        <v>6.5618591934381409E-2</v>
      </c>
      <c r="I24" s="1">
        <f t="shared" si="5"/>
        <v>0.92959671907040353</v>
      </c>
      <c r="J24" s="1">
        <f t="shared" si="0"/>
        <v>0.11949685534591195</v>
      </c>
      <c r="K24" s="1">
        <f t="shared" si="6"/>
        <v>0.87421383647798734</v>
      </c>
      <c r="L24">
        <f t="shared" si="1"/>
        <v>0.11949685534591195</v>
      </c>
      <c r="M24" s="1">
        <f t="shared" si="7"/>
        <v>0.87421383647798734</v>
      </c>
    </row>
    <row r="25" spans="1:13" x14ac:dyDescent="0.2">
      <c r="B25">
        <v>48</v>
      </c>
      <c r="C25">
        <v>107</v>
      </c>
      <c r="D25" s="2">
        <v>90</v>
      </c>
      <c r="E25" s="3">
        <v>80</v>
      </c>
      <c r="F25">
        <f t="shared" si="2"/>
        <v>9.9585062240663894E-2</v>
      </c>
      <c r="G25" s="1">
        <f t="shared" si="3"/>
        <v>0.99999999999999989</v>
      </c>
      <c r="H25">
        <f t="shared" si="4"/>
        <v>7.3137388926862612E-2</v>
      </c>
      <c r="I25" s="1">
        <f t="shared" si="5"/>
        <v>1.002734107997266</v>
      </c>
      <c r="J25" s="1">
        <f t="shared" si="0"/>
        <v>0.12578616352201258</v>
      </c>
      <c r="K25" s="1">
        <f t="shared" si="6"/>
        <v>0.99999999999999989</v>
      </c>
      <c r="L25">
        <f t="shared" si="1"/>
        <v>0.12578616352201258</v>
      </c>
      <c r="M25" s="1">
        <f t="shared" si="7"/>
        <v>0.99999999999999989</v>
      </c>
    </row>
    <row r="26" spans="1:13" x14ac:dyDescent="0.2">
      <c r="A26" t="s">
        <v>1</v>
      </c>
      <c r="B26">
        <f>SUM(B3:B25)</f>
        <v>482</v>
      </c>
      <c r="C26">
        <f>SUM(C3:C25)</f>
        <v>1467</v>
      </c>
      <c r="D26">
        <f>SUM(D3:D25)</f>
        <v>864</v>
      </c>
      <c r="E26">
        <f>SUM(E3:E25)</f>
        <v>636</v>
      </c>
      <c r="F26">
        <f>SUM(F3:F25)</f>
        <v>0.99999999999999989</v>
      </c>
      <c r="G26" s="1"/>
      <c r="H26">
        <f>SUM(H3:H25)</f>
        <v>1.002734107997266</v>
      </c>
      <c r="I26" s="1"/>
      <c r="J26" s="1"/>
      <c r="K26" s="1"/>
      <c r="M26" s="1"/>
    </row>
    <row r="27" spans="1:13" x14ac:dyDescent="0.2">
      <c r="A27" t="s">
        <v>11</v>
      </c>
      <c r="B27" s="6">
        <f>AVERAGE(B3:B25)</f>
        <v>20.956521739130434</v>
      </c>
      <c r="C27" s="6">
        <f t="shared" ref="C27:D27" si="8">AVERAGE(C3:C25)</f>
        <v>63.782608695652172</v>
      </c>
      <c r="D27" s="6">
        <f t="shared" si="8"/>
        <v>37.565217391304351</v>
      </c>
      <c r="E27" s="6">
        <f>AVERAGE(E3:E25)</f>
        <v>27.652173913043477</v>
      </c>
    </row>
    <row r="28" spans="1:13" x14ac:dyDescent="0.2">
      <c r="C28">
        <f>ABS(C27-B27)/C27</f>
        <v>0.67143830947511929</v>
      </c>
      <c r="D28">
        <f>ABS(D27-B27)/D27</f>
        <v>0.44212962962962971</v>
      </c>
      <c r="E28">
        <f>ABS(E27-B27)/E27</f>
        <v>0.24213836477987422</v>
      </c>
    </row>
    <row r="29" spans="1:13" x14ac:dyDescent="0.2">
      <c r="G29">
        <v>2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C04-DBD3-4F45-8709-4DB729AB5A44}">
  <dimension ref="A1"/>
  <sheetViews>
    <sheetView zoomScale="265" zoomScaleNormal="265" workbookViewId="0">
      <selection activeCell="C22" sqref="C2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consumed-memory</vt:lpstr>
      <vt:lpstr>consumed-memory-CDF-comparison</vt:lpstr>
      <vt:lpstr>consumed-cpu</vt:lpstr>
      <vt:lpstr>consumed-cpu-CDF-comparison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 li</dc:creator>
  <cp:lastModifiedBy>lilele</cp:lastModifiedBy>
  <dcterms:created xsi:type="dcterms:W3CDTF">2015-06-05T18:19:34Z</dcterms:created>
  <dcterms:modified xsi:type="dcterms:W3CDTF">2024-04-11T02:20:36Z</dcterms:modified>
</cp:coreProperties>
</file>