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E2C57F51-9734-4395-BD35-9DF009F39CBD}"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9" i="4" l="1"/>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AN141" i="4"/>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4" i="4" l="1"/>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N84" i="4"/>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30" i="4" l="1"/>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<sst xmlns="http://schemas.openxmlformats.org/spreadsheetml/2006/main" count="1979" uniqueCount="311">
  <si>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</si>
  <si>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</si>
  <si>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</si>
  <si>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</si>
  <si>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</si>
  <si>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</si>
  <si>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</si>
  <si>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</si>
  <si>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</si>
  <si>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</si>
  <si>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</si>
  <si>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</si>
  <si>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</si>
  <si>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</si>
  <si>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</si>
  <si>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</si>
  <si>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</si>
  <si>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</si>
  <si>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</si>
  <si>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</si>
  <si>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</si>
  <si>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</si>
  <si>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</si>
  <si>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</si>
  <si>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</si>
  <si>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</si>
  <si>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</si>
  <si>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</si>
  <si>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</si>
  <si>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</si>
  <si>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</si>
  <si>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</si>
  <si>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</si>
  <si>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</si>
  <si>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</si>
  <si>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</si>
  <si>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</si>
  <si>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</si>
  <si>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</si>
  <si>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</si>
  <si>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</si>
  <si>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</si>
  <si>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</si>
  <si>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</si>
  <si>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</si>
  <si>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</si>
  <si>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</si>
  <si>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</si>
  <si>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</si>
  <si>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</si>
  <si>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</si>
  <si>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</si>
  <si>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</si>
  <si>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</si>
  <si>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</si>
  <si>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</si>
  <si>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</si>
  <si>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</si>
  <si>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</si>
  <si>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</si>
  <si>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</si>
  <si>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</si>
  <si>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</si>
  <si>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</si>
  <si>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</si>
  <si>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</si>
  <si>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</si>
  <si>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</si>
  <si>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</si>
  <si>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</si>
  <si>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</si>
  <si>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</si>
  <si>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</si>
  <si>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</si>
  <si>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</si>
  <si>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</si>
  <si>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</si>
  <si>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</si>
  <si>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</si>
  <si>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</si>
  <si>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</si>
  <si>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</si>
  <si>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</si>
  <si>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</si>
  <si>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</si>
  <si>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</si>
  <si>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</si>
  <si>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</si>
  <si>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</si>
  <si>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</si>
  <si>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</si>
  <si>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</si>
  <si>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</si>
  <si>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</si>
  <si>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</si>
  <si>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</si>
  <si>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</si>
  <si>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</si>
  <si>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</si>
  <si>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</si>
  <si>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</si>
  <si>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</si>
  <si>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</si>
  <si>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</si>
  <si>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</si>
  <si>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</si>
  <si>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</si>
  <si>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</si>
  <si>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</si>
  <si>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</si>
  <si>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</si>
  <si>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</si>
  <si>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</si>
  <si>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</si>
  <si>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</si>
  <si>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</si>
  <si>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</si>
  <si>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</si>
  <si>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</si>
  <si>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</si>
  <si>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</si>
  <si>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</si>
  <si>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</si>
  <si>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</si>
  <si>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</si>
  <si>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</si>
  <si>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</si>
  <si>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</si>
  <si>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</si>
  <si>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</si>
  <si>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</si>
  <si>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</si>
  <si>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</si>
  <si>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</si>
  <si>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</si>
  <si>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</si>
  <si>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</si>
  <si>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</si>
  <si>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</si>
  <si>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</si>
  <si>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</si>
  <si>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</si>
  <si>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</si>
  <si>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</si>
  <si>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</si>
  <si>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</si>
  <si>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</si>
  <si>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</si>
  <si>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</si>
  <si>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</si>
  <si>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</si>
  <si>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</si>
  <si>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</si>
  <si>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</si>
  <si>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</si>
  <si>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</si>
  <si>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</si>
  <si>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</si>
  <si>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</si>
  <si>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</si>
  <si>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</si>
  <si>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</si>
  <si>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</si>
  <si>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</si>
  <si>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</si>
  <si>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</si>
  <si>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</si>
  <si>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</si>
  <si>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</si>
  <si>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</si>
  <si>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</si>
  <si>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</si>
  <si>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</si>
  <si>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</si>
  <si>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</si>
  <si>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</si>
  <si>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</si>
  <si>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</si>
  <si>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</si>
  <si>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</si>
  <si>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</si>
  <si>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</si>
  <si>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</si>
  <si>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</si>
  <si>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</si>
  <si>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</si>
  <si>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</si>
  <si>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</si>
  <si>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</si>
  <si>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</si>
  <si>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</si>
  <si>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</si>
  <si>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</si>
  <si>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</si>
  <si>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</si>
  <si>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</si>
  <si>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</si>
  <si>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</si>
  <si>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</si>
  <si>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</si>
  <si>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</si>
  <si>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</si>
  <si>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</si>
  <si>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</si>
  <si>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</si>
  <si>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</si>
  <si>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</si>
  <si>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</si>
  <si>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</si>
  <si>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</si>
  <si>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</si>
  <si>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</si>
  <si>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</si>
  <si>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</si>
  <si>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</si>
  <si>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</si>
  <si>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</si>
  <si>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</si>
  <si>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</si>
  <si>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</si>
  <si>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</si>
  <si>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</si>
  <si>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</si>
  <si>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</si>
  <si>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</si>
  <si>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</si>
  <si>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</si>
  <si>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</si>
  <si>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</si>
  <si>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</si>
  <si>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</si>
  <si>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</si>
  <si>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</si>
  <si>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</si>
  <si>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</si>
  <si>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</si>
  <si>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</si>
  <si>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</si>
  <si>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</si>
  <si>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</si>
  <si>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</si>
  <si>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</si>
  <si>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</si>
  <si>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</si>
  <si>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</si>
  <si>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</si>
  <si>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</si>
  <si>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</si>
  <si>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</si>
  <si>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</si>
  <si>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</si>
  <si>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</si>
  <si>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</si>
  <si>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</si>
  <si>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</si>
  <si>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</si>
  <si>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</si>
  <si>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</si>
  <si>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</si>
  <si>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</si>
  <si>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</si>
  <si>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</si>
  <si>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</si>
  <si>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</si>
  <si>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</si>
  <si>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</si>
  <si>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</si>
  <si>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</si>
  <si>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</si>
  <si>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</si>
  <si>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</si>
  <si>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</si>
  <si>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</si>
  <si>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</si>
  <si>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</si>
  <si>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</si>
  <si>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</si>
  <si>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</si>
  <si>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</si>
  <si>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</si>
  <si>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</si>
  <si>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</si>
  <si>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</si>
  <si>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</si>
  <si>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</si>
  <si>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</si>
  <si>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</si>
  <si>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</si>
  <si>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</si>
  <si>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</si>
  <si>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</si>
  <si>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</si>
  <si>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</si>
  <si>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</si>
  <si>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</si>
  <si>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</si>
  <si>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</si>
  <si>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</si>
  <si>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</si>
  <si>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</si>
  <si>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</si>
  <si>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</si>
  <si>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</si>
  <si>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</si>
  <si>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</si>
  <si>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</si>
  <si>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一時中止</t>
    <phoneticPr fontId="35"/>
  </si>
  <si>
    <t>90%
2020/03/31 因为登录网页需要权限，保守担当者说要先申请权限(需半个月)，所以目前作业一時中止</t>
    <phoneticPr fontId="35"/>
  </si>
  <si>
    <t>徐凱</t>
    <phoneticPr fontId="35"/>
  </si>
  <si>
    <r>
      <t>李昊</t>
    </r>
    <r>
      <rPr>
        <sz val="10"/>
        <color theme="0" tint="-0.249977111117893"/>
        <rFont val="宋体"/>
      </rPr>
      <t>泽</t>
    </r>
  </si>
  <si>
    <t>周次</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</si>
</sst>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4">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font>
    <font>
      <sz val="10"/>
      <color theme="0" tint="-0.14999847407452621"/>
      <name val="Meiryo UI"/>
      <family val="3"/>
      <charset val="128"/>
    </font>
    <font>
      <sz val="11"/>
      <color theme="0" tint="-0.14999847407452621"/>
      <name val="Meiryo UI"/>
      <family val="3"/>
      <charset val="128"/>
    </font>
    <font>
      <sz val="10"/>
      <color theme="0" tint="-0.249977111117893"/>
      <name val="宋体"/>
    </font>
    <font>
      <b/>
      <sz val="10"/>
      <color theme="1"/>
      <name val="Meiryo UI"/>
      <family val="3"/>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49">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40" fillId="0" borderId="17" xfId="16" applyNumberFormat="1" applyFont="1" applyFill="1" applyBorder="1" applyAlignment="1" applyProtection="1">
      <alignment horizontal="left" vertical="top"/>
      <protection locked="0"/>
    </xf>
    <xf numFmtId="0" fontId="41" fillId="0" borderId="17" xfId="0" applyFont="1" applyFill="1" applyBorder="1" applyAlignment="1">
      <alignment horizontal="center" vertical="center"/>
    </xf>
    <xf numFmtId="176" fontId="40" fillId="0" borderId="17" xfId="16" applyNumberFormat="1" applyFont="1" applyFill="1" applyBorder="1" applyAlignment="1" applyProtection="1">
      <alignment horizontal="left" vertical="top" wrapText="1"/>
      <protection locked="0"/>
    </xf>
    <xf numFmtId="2" fontId="40" fillId="0" borderId="17" xfId="16" applyNumberFormat="1" applyFont="1" applyFill="1" applyBorder="1" applyAlignment="1" applyProtection="1">
      <alignment horizontal="left" vertical="top" wrapText="1"/>
      <protection locked="0"/>
    </xf>
    <xf numFmtId="180" fontId="40" fillId="0" borderId="17" xfId="16" applyNumberFormat="1" applyFont="1" applyFill="1" applyBorder="1" applyAlignment="1" applyProtection="1">
      <alignment horizontal="left" vertical="top"/>
      <protection locked="0"/>
    </xf>
    <xf numFmtId="182" fontId="40" fillId="0" borderId="17" xfId="16" applyNumberFormat="1" applyFont="1" applyFill="1" applyBorder="1" applyAlignment="1" applyProtection="1">
      <alignment horizontal="left" vertical="top"/>
      <protection locked="0"/>
    </xf>
    <xf numFmtId="0" fontId="40" fillId="0" borderId="17" xfId="16" applyFont="1" applyFill="1" applyBorder="1" applyAlignment="1">
      <alignment horizontal="left" vertical="top"/>
    </xf>
    <xf numFmtId="0" fontId="40" fillId="0" borderId="17" xfId="16" applyFont="1" applyFill="1" applyBorder="1" applyAlignment="1">
      <alignment horizontal="center" vertical="center" wrapText="1"/>
    </xf>
    <xf numFmtId="181" fontId="40" fillId="0" borderId="17" xfId="16" applyNumberFormat="1" applyFont="1" applyFill="1" applyBorder="1" applyAlignment="1">
      <alignment horizontal="left" vertical="top"/>
    </xf>
    <xf numFmtId="2" fontId="40"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40" fillId="0" borderId="14" xfId="16" applyNumberFormat="1" applyFont="1" applyBorder="1" applyAlignment="1">
      <alignment horizontal="left" vertical="top"/>
    </xf>
    <xf numFmtId="9" fontId="40" fillId="0" borderId="14" xfId="16" applyNumberFormat="1" applyFont="1" applyBorder="1" applyAlignment="1">
      <alignment horizontal="left" vertical="top"/>
    </xf>
    <xf numFmtId="181" fontId="40" fillId="0" borderId="14" xfId="16" applyNumberFormat="1" applyFont="1" applyFill="1" applyBorder="1" applyAlignment="1">
      <alignment horizontal="left" vertical="top"/>
    </xf>
    <xf numFmtId="2" fontId="40"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40" fillId="0" borderId="17" xfId="16" applyNumberFormat="1" applyFont="1" applyBorder="1" applyAlignment="1">
      <alignment horizontal="left" vertical="top"/>
    </xf>
    <xf numFmtId="9" fontId="40"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40"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3" fillId="5" borderId="17"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6" fillId="0" borderId="14" xfId="16" applyFont="1" applyFill="1" applyBorder="1" applyAlignment="1">
      <alignment horizontal="center" vertical="center"/>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5" customWidth="1"/>
    <col min="2" max="3" width="8.75" style="345"/>
    <col min="4" max="4" width="17.125" style="345" customWidth="1"/>
    <col min="5" max="5" width="8.75" style="345"/>
    <col min="6" max="6" width="17.875" style="345" customWidth="1"/>
    <col min="7" max="16384" width="8.75" style="345"/>
  </cols>
  <sheetData>
    <row r="1" spans="1:6">
      <c r="A1" s="345" t="s">
        <v>0</v>
      </c>
      <c r="B1" s="345" t="s">
        <v>1</v>
      </c>
      <c r="F1" s="346" t="s">
        <v>2</v>
      </c>
    </row>
    <row r="2" spans="1:6">
      <c r="A2" s="347" t="s">
        <v>3</v>
      </c>
      <c r="D2" s="347" t="s">
        <v>4</v>
      </c>
      <c r="F2" s="348" t="s">
        <v>5</v>
      </c>
    </row>
    <row r="3" spans="1:6">
      <c r="A3" s="347" t="s">
        <v>6</v>
      </c>
      <c r="B3" s="345" t="s">
        <v>7</v>
      </c>
      <c r="D3" s="347" t="s">
        <v>3</v>
      </c>
      <c r="F3" s="348" t="s">
        <v>8</v>
      </c>
    </row>
    <row r="4" spans="1:6">
      <c r="A4" s="347" t="s">
        <v>9</v>
      </c>
      <c r="B4" s="345" t="s">
        <v>10</v>
      </c>
      <c r="D4" s="347" t="s">
        <v>6</v>
      </c>
      <c r="F4" s="348" t="s">
        <v>11</v>
      </c>
    </row>
    <row r="5" spans="1:6">
      <c r="A5" s="347" t="s">
        <v>4</v>
      </c>
      <c r="B5" s="345" t="s">
        <v>12</v>
      </c>
      <c r="D5" s="347" t="s">
        <v>9</v>
      </c>
      <c r="F5" s="348" t="s">
        <v>13</v>
      </c>
    </row>
    <row r="6" spans="1:6">
      <c r="A6" s="348" t="s">
        <v>14</v>
      </c>
      <c r="B6" s="345" t="s">
        <v>15</v>
      </c>
      <c r="D6" s="347" t="s">
        <v>14</v>
      </c>
      <c r="F6" s="348" t="s">
        <v>16</v>
      </c>
    </row>
    <row r="7" spans="1:6">
      <c r="A7" s="347" t="s">
        <v>17</v>
      </c>
      <c r="B7" s="345" t="s">
        <v>18</v>
      </c>
      <c r="D7" s="347" t="s">
        <v>17</v>
      </c>
    </row>
    <row r="8" spans="1:6">
      <c r="A8" s="347" t="s">
        <v>19</v>
      </c>
      <c r="D8" s="348" t="s">
        <v>20</v>
      </c>
    </row>
    <row r="9" spans="1:6">
      <c r="A9" s="347" t="s">
        <v>21</v>
      </c>
      <c r="D9" s="347" t="s">
        <v>22</v>
      </c>
    </row>
    <row r="10" spans="1:6">
      <c r="A10" s="348" t="s">
        <v>20</v>
      </c>
      <c r="D10" s="347" t="s">
        <v>23</v>
      </c>
    </row>
    <row r="11" spans="1:6">
      <c r="A11" s="347" t="s">
        <v>23</v>
      </c>
      <c r="D11" s="347" t="s">
        <v>24</v>
      </c>
    </row>
    <row r="12" spans="1:6">
      <c r="A12" s="347" t="s">
        <v>25</v>
      </c>
      <c r="D12" s="347" t="s">
        <v>26</v>
      </c>
    </row>
    <row r="13" spans="1:6">
      <c r="A13" s="347" t="s">
        <v>26</v>
      </c>
      <c r="D13" s="347" t="s">
        <v>27</v>
      </c>
    </row>
    <row r="14" spans="1:6">
      <c r="A14" s="347" t="s">
        <v>22</v>
      </c>
      <c r="D14" s="347" t="s">
        <v>25</v>
      </c>
    </row>
    <row r="15" spans="1:6">
      <c r="A15" s="347" t="s">
        <v>27</v>
      </c>
      <c r="D15" s="347" t="s">
        <v>28</v>
      </c>
    </row>
    <row r="16" spans="1:6">
      <c r="A16" s="347" t="s">
        <v>28</v>
      </c>
    </row>
    <row r="17" spans="1:1">
      <c r="A17" s="347"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40" t="s">
        <v>29</v>
      </c>
      <c r="B1" s="340" t="s">
        <v>30</v>
      </c>
      <c r="C1" s="340" t="s">
        <v>31</v>
      </c>
    </row>
    <row r="2" spans="1:3" ht="28.5">
      <c r="A2" s="341" t="s">
        <v>32</v>
      </c>
      <c r="B2" s="342">
        <v>1</v>
      </c>
      <c r="C2" s="342">
        <v>1</v>
      </c>
    </row>
    <row r="3" spans="1:3" ht="14.25">
      <c r="A3" s="65" t="s">
        <v>33</v>
      </c>
      <c r="B3" s="342">
        <v>3</v>
      </c>
      <c r="C3" s="342">
        <v>3</v>
      </c>
    </row>
    <row r="4" spans="1:3" ht="14.25">
      <c r="A4" s="65" t="s">
        <v>34</v>
      </c>
      <c r="B4" s="342">
        <v>5</v>
      </c>
      <c r="C4" s="342">
        <v>2</v>
      </c>
    </row>
    <row r="5" spans="1:3" ht="14.25">
      <c r="A5" s="65" t="s">
        <v>35</v>
      </c>
      <c r="B5" s="342">
        <v>6</v>
      </c>
      <c r="C5" s="342">
        <v>6</v>
      </c>
    </row>
    <row r="6" spans="1:3" ht="14.25">
      <c r="A6" s="65" t="s">
        <v>36</v>
      </c>
      <c r="B6" s="342">
        <v>15</v>
      </c>
      <c r="C6" s="342">
        <v>11</v>
      </c>
    </row>
    <row r="7" spans="1:3" ht="14.25">
      <c r="A7" s="65" t="s">
        <v>37</v>
      </c>
      <c r="B7" s="342">
        <v>3</v>
      </c>
      <c r="C7" s="342">
        <v>3</v>
      </c>
    </row>
    <row r="8" spans="1:3" ht="14.25">
      <c r="A8" s="343" t="s">
        <v>38</v>
      </c>
      <c r="B8" s="344">
        <f>SUM(B2:B7)</f>
        <v>33</v>
      </c>
      <c r="C8" s="344">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zoomScale="96" zoomScaleNormal="70" zoomScaleSheetLayoutView="96" workbookViewId="0">
      <pane ySplit="1" topLeftCell="A22" activePane="bottomLeft" state="frozen"/>
      <selection pane="bottomLeft" activeCell="M36" sqref="M36"/>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4" t="s">
        <v>105</v>
      </c>
      <c r="P2" s="421" t="s">
        <v>14</v>
      </c>
      <c r="Q2" s="160" t="s">
        <v>5</v>
      </c>
      <c r="R2" s="196">
        <v>43922</v>
      </c>
      <c r="S2" s="196">
        <v>43922</v>
      </c>
      <c r="T2" s="196"/>
      <c r="U2" s="196"/>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91"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2"/>
      <c r="Q3" s="165" t="s">
        <v>100</v>
      </c>
      <c r="R3" s="196">
        <v>43923</v>
      </c>
      <c r="S3" s="196">
        <v>43928</v>
      </c>
      <c r="T3" s="196"/>
      <c r="U3" s="196"/>
      <c r="V3" s="163" t="s">
        <v>88</v>
      </c>
      <c r="W3" s="169" t="s">
        <v>309</v>
      </c>
      <c r="X3" s="112" t="s">
        <v>89</v>
      </c>
      <c r="Y3" s="218" t="s">
        <v>90</v>
      </c>
      <c r="Z3" s="385"/>
      <c r="AA3" s="135" t="s">
        <v>108</v>
      </c>
      <c r="AB3" s="386"/>
      <c r="AC3" s="386"/>
      <c r="AD3" s="390"/>
      <c r="AE3" s="390"/>
      <c r="AF3" s="390"/>
      <c r="AG3" s="390"/>
      <c r="AH3" s="386"/>
      <c r="AI3" s="386"/>
      <c r="AJ3" s="386"/>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91" t="s">
        <v>32</v>
      </c>
      <c r="E4" s="45"/>
      <c r="F4" s="45"/>
      <c r="G4" s="45" t="s">
        <v>85</v>
      </c>
      <c r="H4" s="50" t="s">
        <v>86</v>
      </c>
      <c r="I4" s="119" t="s">
        <v>87</v>
      </c>
      <c r="J4" s="45">
        <v>100</v>
      </c>
      <c r="K4" s="45">
        <f t="shared" si="4"/>
        <v>0.2</v>
      </c>
      <c r="L4" s="45">
        <v>2</v>
      </c>
      <c r="M4" s="45">
        <f t="shared" si="5"/>
        <v>20</v>
      </c>
      <c r="N4" s="45">
        <f t="shared" si="6"/>
        <v>1.1499999999999999</v>
      </c>
      <c r="O4" s="105" t="s">
        <v>105</v>
      </c>
      <c r="P4" s="422"/>
      <c r="Q4" s="165" t="s">
        <v>102</v>
      </c>
      <c r="R4" s="196">
        <v>43929</v>
      </c>
      <c r="S4" s="196">
        <v>43929</v>
      </c>
      <c r="T4" s="196"/>
      <c r="U4" s="196"/>
      <c r="V4" s="163" t="s">
        <v>88</v>
      </c>
      <c r="W4" s="169" t="s">
        <v>309</v>
      </c>
      <c r="X4" s="112" t="s">
        <v>89</v>
      </c>
      <c r="Y4" s="218" t="s">
        <v>90</v>
      </c>
      <c r="Z4" s="385"/>
      <c r="AA4" s="135" t="s">
        <v>108</v>
      </c>
      <c r="AB4" s="386"/>
      <c r="AC4" s="386"/>
      <c r="AD4" s="390"/>
      <c r="AE4" s="390"/>
      <c r="AF4" s="390"/>
      <c r="AG4" s="390"/>
      <c r="AH4" s="386"/>
      <c r="AI4" s="386"/>
      <c r="AJ4" s="386"/>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91" t="s">
        <v>32</v>
      </c>
      <c r="E5" s="45"/>
      <c r="F5" s="45"/>
      <c r="G5" s="45" t="s">
        <v>85</v>
      </c>
      <c r="H5" s="50" t="s">
        <v>86</v>
      </c>
      <c r="I5" s="119" t="s">
        <v>87</v>
      </c>
      <c r="J5" s="45">
        <v>100</v>
      </c>
      <c r="K5" s="45">
        <f t="shared" si="4"/>
        <v>0.2</v>
      </c>
      <c r="L5" s="45">
        <v>2</v>
      </c>
      <c r="M5" s="45">
        <f t="shared" si="5"/>
        <v>20</v>
      </c>
      <c r="N5" s="45">
        <f t="shared" si="6"/>
        <v>1.1499999999999999</v>
      </c>
      <c r="O5" s="105" t="s">
        <v>105</v>
      </c>
      <c r="P5" s="422"/>
      <c r="Q5" s="165" t="s">
        <v>13</v>
      </c>
      <c r="R5" s="196"/>
      <c r="S5" s="196"/>
      <c r="T5" s="196"/>
      <c r="U5" s="196"/>
      <c r="V5" s="163" t="s">
        <v>88</v>
      </c>
      <c r="W5" s="169" t="s">
        <v>309</v>
      </c>
      <c r="X5" s="112" t="s">
        <v>89</v>
      </c>
      <c r="Y5" s="218" t="s">
        <v>90</v>
      </c>
      <c r="Z5" s="385"/>
      <c r="AA5" s="135" t="s">
        <v>108</v>
      </c>
      <c r="AB5" s="386"/>
      <c r="AC5" s="386"/>
      <c r="AD5" s="390"/>
      <c r="AE5" s="390"/>
      <c r="AF5" s="390"/>
      <c r="AG5" s="390"/>
      <c r="AH5" s="386"/>
      <c r="AI5" s="386"/>
      <c r="AJ5" s="386"/>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91" t="s">
        <v>32</v>
      </c>
      <c r="E6" s="45"/>
      <c r="F6" s="45"/>
      <c r="G6" s="45" t="s">
        <v>85</v>
      </c>
      <c r="H6" s="50" t="s">
        <v>86</v>
      </c>
      <c r="I6" s="119" t="s">
        <v>87</v>
      </c>
      <c r="J6" s="45">
        <v>100</v>
      </c>
      <c r="K6" s="45">
        <f t="shared" si="4"/>
        <v>0.2</v>
      </c>
      <c r="L6" s="45">
        <v>2</v>
      </c>
      <c r="M6" s="45">
        <f t="shared" si="5"/>
        <v>20</v>
      </c>
      <c r="N6" s="45">
        <f t="shared" si="6"/>
        <v>1.1499999999999999</v>
      </c>
      <c r="O6" s="105" t="s">
        <v>105</v>
      </c>
      <c r="P6" s="423"/>
      <c r="Q6" s="173" t="s">
        <v>16</v>
      </c>
      <c r="R6" s="388"/>
      <c r="S6" s="388"/>
      <c r="T6" s="388"/>
      <c r="U6" s="389"/>
      <c r="V6" s="163" t="s">
        <v>88</v>
      </c>
      <c r="W6" s="169" t="s">
        <v>309</v>
      </c>
      <c r="X6" s="112" t="s">
        <v>89</v>
      </c>
      <c r="Y6" s="218" t="s">
        <v>90</v>
      </c>
      <c r="Z6" s="385"/>
      <c r="AA6" s="135" t="s">
        <v>108</v>
      </c>
      <c r="AB6" s="386"/>
      <c r="AC6" s="386"/>
      <c r="AD6" s="390"/>
      <c r="AE6" s="390"/>
      <c r="AF6" s="390"/>
      <c r="AG6" s="390"/>
      <c r="AH6" s="386"/>
      <c r="AI6" s="386"/>
      <c r="AJ6" s="386"/>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3"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34"/>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34"/>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34"/>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35"/>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hidden="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30" t="s">
        <v>14</v>
      </c>
      <c r="Q12" s="160" t="s">
        <v>5</v>
      </c>
      <c r="R12" s="166">
        <v>43908</v>
      </c>
      <c r="S12" s="166">
        <v>43913</v>
      </c>
      <c r="T12" s="166">
        <v>43908</v>
      </c>
      <c r="U12" s="166">
        <v>43913</v>
      </c>
      <c r="V12" s="352"/>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hidden="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31"/>
      <c r="Q13" s="165" t="s">
        <v>100</v>
      </c>
      <c r="R13" s="166">
        <v>43914</v>
      </c>
      <c r="S13" s="166">
        <v>43929</v>
      </c>
      <c r="T13" s="166">
        <v>43914</v>
      </c>
      <c r="U13" s="166"/>
      <c r="V13" s="352"/>
      <c r="W13" s="177" t="s">
        <v>106</v>
      </c>
      <c r="X13" s="177" t="s">
        <v>107</v>
      </c>
      <c r="Y13" s="376" t="s">
        <v>90</v>
      </c>
      <c r="Z13" s="105"/>
      <c r="AA13" s="177" t="s">
        <v>108</v>
      </c>
      <c r="AB13" s="220"/>
      <c r="AC13" s="221"/>
      <c r="AD13" s="222"/>
      <c r="AE13" s="222"/>
      <c r="AF13" s="222"/>
      <c r="AG13" s="222"/>
      <c r="AH13" s="221"/>
      <c r="AI13" s="221"/>
      <c r="AJ13" s="221"/>
      <c r="AK13" s="322"/>
      <c r="AL13" s="375"/>
      <c r="AM13" s="322"/>
      <c r="AN13" s="322"/>
      <c r="AO13" s="334"/>
      <c r="AP13" s="383"/>
      <c r="AQ13" s="383"/>
      <c r="AR13" s="383"/>
      <c r="AS13" s="177" t="s">
        <v>10</v>
      </c>
    </row>
    <row r="14" spans="1:45" s="32" customFormat="1" hidden="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31"/>
      <c r="Q14" s="165" t="s">
        <v>102</v>
      </c>
      <c r="R14" s="166">
        <v>43930</v>
      </c>
      <c r="S14" s="166">
        <v>43936</v>
      </c>
      <c r="T14" s="166"/>
      <c r="U14" s="166"/>
      <c r="V14" s="352"/>
      <c r="W14" s="177" t="s">
        <v>106</v>
      </c>
      <c r="X14" s="177" t="s">
        <v>107</v>
      </c>
      <c r="Y14" s="376" t="s">
        <v>90</v>
      </c>
      <c r="Z14" s="392"/>
      <c r="AA14" s="177" t="s">
        <v>108</v>
      </c>
      <c r="AB14" s="220"/>
      <c r="AC14" s="221"/>
      <c r="AD14" s="222"/>
      <c r="AE14" s="222"/>
      <c r="AF14" s="222"/>
      <c r="AG14" s="222"/>
      <c r="AH14" s="221"/>
      <c r="AI14" s="221"/>
      <c r="AJ14" s="221"/>
      <c r="AK14" s="322"/>
      <c r="AL14" s="375"/>
      <c r="AM14" s="322"/>
      <c r="AN14" s="322"/>
      <c r="AO14" s="334"/>
      <c r="AP14" s="383"/>
      <c r="AQ14" s="383"/>
      <c r="AR14" s="383"/>
      <c r="AS14" s="177" t="s">
        <v>10</v>
      </c>
    </row>
    <row r="15" spans="1:45" s="32" customFormat="1" hidden="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31"/>
      <c r="Q15" s="165" t="s">
        <v>13</v>
      </c>
      <c r="R15" s="166">
        <v>43937</v>
      </c>
      <c r="S15" s="166">
        <v>43942</v>
      </c>
      <c r="T15" s="166"/>
      <c r="U15" s="166"/>
      <c r="V15" s="352"/>
      <c r="W15" s="177" t="s">
        <v>106</v>
      </c>
      <c r="X15" s="177" t="s">
        <v>107</v>
      </c>
      <c r="Y15" s="376" t="s">
        <v>90</v>
      </c>
      <c r="Z15" s="148"/>
      <c r="AA15" s="177" t="s">
        <v>108</v>
      </c>
      <c r="AB15" s="220"/>
      <c r="AC15" s="221"/>
      <c r="AD15" s="222"/>
      <c r="AE15" s="222"/>
      <c r="AF15" s="222"/>
      <c r="AG15" s="222"/>
      <c r="AH15" s="221"/>
      <c r="AI15" s="221"/>
      <c r="AJ15" s="221"/>
      <c r="AK15" s="322"/>
      <c r="AL15" s="375"/>
      <c r="AM15" s="322"/>
      <c r="AN15" s="322"/>
      <c r="AO15" s="334"/>
      <c r="AP15" s="383"/>
      <c r="AQ15" s="383"/>
      <c r="AR15" s="383"/>
      <c r="AS15" s="177" t="s">
        <v>10</v>
      </c>
    </row>
    <row r="16" spans="1:45" s="31" customFormat="1" ht="18.75" hidden="1"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32"/>
      <c r="Q16" s="178" t="s">
        <v>16</v>
      </c>
      <c r="R16" s="166"/>
      <c r="S16" s="166"/>
      <c r="T16" s="166"/>
      <c r="U16" s="166"/>
      <c r="V16" s="352"/>
      <c r="W16" s="177" t="s">
        <v>106</v>
      </c>
      <c r="X16" s="177" t="s">
        <v>107</v>
      </c>
      <c r="Y16" s="376" t="s">
        <v>90</v>
      </c>
      <c r="Z16" s="105"/>
      <c r="AA16" s="177" t="s">
        <v>108</v>
      </c>
      <c r="AB16" s="73"/>
      <c r="AC16" s="223"/>
      <c r="AD16" s="223"/>
      <c r="AE16" s="223"/>
      <c r="AF16" s="223"/>
      <c r="AG16" s="223"/>
      <c r="AH16" s="223"/>
      <c r="AI16" s="226"/>
      <c r="AJ16" s="73"/>
      <c r="AK16" s="322"/>
      <c r="AL16" s="375"/>
      <c r="AM16" s="322"/>
      <c r="AN16" s="322"/>
      <c r="AO16" s="334"/>
      <c r="AP16" s="334"/>
      <c r="AQ16" s="334"/>
      <c r="AR16" s="334"/>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36"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37"/>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37"/>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37"/>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38"/>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39"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401">
        <v>0.68</v>
      </c>
      <c r="AL24" s="402">
        <v>0.95</v>
      </c>
      <c r="AM24" s="251">
        <f t="shared" si="2"/>
        <v>1.3656249999999998E-2</v>
      </c>
      <c r="AN24" s="251">
        <f t="shared" si="3"/>
        <v>7.1875000000000064E-4</v>
      </c>
      <c r="AO24" s="262">
        <f t="shared" si="9"/>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28"/>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3">
        <v>0.68</v>
      </c>
      <c r="AL25" s="404">
        <v>0.95</v>
      </c>
      <c r="AM25" s="405">
        <f t="shared" si="2"/>
        <v>1.3656249999999998E-2</v>
      </c>
      <c r="AN25" s="405">
        <f t="shared" si="3"/>
        <v>7.1875000000000064E-4</v>
      </c>
      <c r="AO25" s="406">
        <f t="shared" si="9"/>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28"/>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3">
        <v>0.68</v>
      </c>
      <c r="AL26" s="404">
        <v>0.95</v>
      </c>
      <c r="AM26" s="405">
        <f t="shared" si="2"/>
        <v>1.3656249999999998E-2</v>
      </c>
      <c r="AN26" s="405">
        <f t="shared" si="3"/>
        <v>7.1875000000000064E-4</v>
      </c>
      <c r="AO26" s="406">
        <f t="shared" si="9"/>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28"/>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3">
        <v>0.68</v>
      </c>
      <c r="AL27" s="404">
        <v>0.95</v>
      </c>
      <c r="AM27" s="405">
        <f t="shared" si="2"/>
        <v>1.3656249999999998E-2</v>
      </c>
      <c r="AN27" s="405">
        <f t="shared" si="3"/>
        <v>7.1875000000000064E-4</v>
      </c>
      <c r="AO27" s="406">
        <f t="shared" si="9"/>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0"/>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3">
        <v>0.68</v>
      </c>
      <c r="AL28" s="404">
        <v>0.95</v>
      </c>
      <c r="AM28" s="405">
        <f t="shared" si="2"/>
        <v>1.3656249999999998E-2</v>
      </c>
      <c r="AN28" s="405">
        <f t="shared" si="3"/>
        <v>7.1875000000000064E-4</v>
      </c>
      <c r="AO28" s="406">
        <f t="shared" si="9"/>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39"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401">
        <v>0.68</v>
      </c>
      <c r="AL29" s="402">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28"/>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3">
        <v>0.68</v>
      </c>
      <c r="AL30" s="404">
        <v>0.97</v>
      </c>
      <c r="AM30" s="405">
        <f t="shared" si="20"/>
        <v>2.0915624999999997E-2</v>
      </c>
      <c r="AN30" s="405">
        <f t="shared" si="21"/>
        <v>6.4687500000000162E-4</v>
      </c>
      <c r="AO30" s="406">
        <f t="shared" si="9"/>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28"/>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3">
        <v>0.68</v>
      </c>
      <c r="AL31" s="404">
        <v>0.97</v>
      </c>
      <c r="AM31" s="405">
        <f t="shared" si="20"/>
        <v>2.0915624999999997E-2</v>
      </c>
      <c r="AN31" s="405">
        <f t="shared" si="21"/>
        <v>6.4687500000000162E-4</v>
      </c>
      <c r="AO31" s="406">
        <f t="shared" si="9"/>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28"/>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3">
        <v>0.68</v>
      </c>
      <c r="AL32" s="404">
        <v>0.97</v>
      </c>
      <c r="AM32" s="405">
        <f t="shared" si="20"/>
        <v>2.0915624999999997E-2</v>
      </c>
      <c r="AN32" s="405">
        <f t="shared" si="21"/>
        <v>6.4687500000000162E-4</v>
      </c>
      <c r="AO32" s="406">
        <f t="shared" si="9"/>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0"/>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3">
        <v>0.68</v>
      </c>
      <c r="AL33" s="404">
        <v>0.97</v>
      </c>
      <c r="AM33" s="405">
        <f t="shared" si="20"/>
        <v>2.0915624999999997E-2</v>
      </c>
      <c r="AN33" s="405">
        <f t="shared" si="21"/>
        <v>6.4687500000000162E-4</v>
      </c>
      <c r="AO33" s="406">
        <f t="shared" si="9"/>
        <v>32.511579261915443</v>
      </c>
      <c r="AP33" s="268"/>
      <c r="AQ33" s="268"/>
      <c r="AR33" s="268"/>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27" t="s">
        <v>25</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28"/>
      <c r="Q35" s="165" t="s">
        <v>100</v>
      </c>
      <c r="R35" s="166">
        <v>43840</v>
      </c>
      <c r="S35" s="166">
        <v>43854</v>
      </c>
      <c r="T35" s="196">
        <v>43839</v>
      </c>
      <c r="U35" s="168">
        <v>43868</v>
      </c>
      <c r="V35" s="203" t="s">
        <v>135</v>
      </c>
      <c r="W35" s="135" t="s">
        <v>121</v>
      </c>
      <c r="X35" s="177" t="s">
        <v>107</v>
      </c>
      <c r="Y35" s="448"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28"/>
      <c r="Q36" s="165" t="s">
        <v>102</v>
      </c>
      <c r="R36" s="166">
        <v>43864</v>
      </c>
      <c r="S36" s="166">
        <v>43878</v>
      </c>
      <c r="T36" s="196">
        <v>43871</v>
      </c>
      <c r="U36" s="166">
        <v>43878</v>
      </c>
      <c r="V36" s="204" t="s">
        <v>304</v>
      </c>
      <c r="W36" s="135" t="s">
        <v>121</v>
      </c>
      <c r="X36" s="177" t="s">
        <v>107</v>
      </c>
      <c r="Y36" s="448"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28"/>
      <c r="Q37" s="165" t="s">
        <v>13</v>
      </c>
      <c r="R37" s="166">
        <v>43879</v>
      </c>
      <c r="S37" s="166">
        <v>43882</v>
      </c>
      <c r="T37" s="166">
        <v>43907</v>
      </c>
      <c r="U37" s="172"/>
      <c r="V37" s="199">
        <v>1</v>
      </c>
      <c r="W37" s="135" t="s">
        <v>121</v>
      </c>
      <c r="X37" s="177" t="s">
        <v>107</v>
      </c>
      <c r="Y37" s="448"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29"/>
      <c r="Q38" s="173" t="s">
        <v>16</v>
      </c>
      <c r="R38" s="190"/>
      <c r="S38" s="190"/>
      <c r="T38" s="190"/>
      <c r="U38" s="191"/>
      <c r="V38" s="254">
        <v>0.9</v>
      </c>
      <c r="W38" s="146" t="s">
        <v>121</v>
      </c>
      <c r="X38" s="177" t="s">
        <v>107</v>
      </c>
      <c r="Y38" s="448"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24"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25"/>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25"/>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25"/>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26"/>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41"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7">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42"/>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3">
        <f t="shared" si="20"/>
        <v>1.3943749999999998E-2</v>
      </c>
      <c r="AN45" s="252">
        <v>1.4375E-3</v>
      </c>
      <c r="AO45" s="394">
        <f t="shared" si="9"/>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42"/>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7">
        <v>0.5</v>
      </c>
      <c r="AL46" s="408">
        <v>0.9</v>
      </c>
      <c r="AM46" s="393">
        <f t="shared" si="20"/>
        <v>1.2937499999999999E-2</v>
      </c>
      <c r="AN46" s="252">
        <v>1.4375E-3</v>
      </c>
      <c r="AO46" s="394">
        <f t="shared" si="9"/>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42"/>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3">
        <f t="shared" si="20"/>
        <v>1.3943749999999998E-2</v>
      </c>
      <c r="AN47" s="252">
        <f t="shared" ref="AN47:AN67" si="32">N47-AM47</f>
        <v>4.3125000000000108E-4</v>
      </c>
      <c r="AO47" s="394">
        <f t="shared" si="9"/>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43"/>
      <c r="Q48" s="178" t="s">
        <v>16</v>
      </c>
      <c r="R48" s="166">
        <v>43844</v>
      </c>
      <c r="S48" s="166">
        <v>43844</v>
      </c>
      <c r="T48" s="166">
        <v>43844</v>
      </c>
      <c r="U48" s="168">
        <v>43844</v>
      </c>
      <c r="V48" s="398">
        <v>1</v>
      </c>
      <c r="W48" s="148" t="s">
        <v>106</v>
      </c>
      <c r="X48" s="148"/>
      <c r="Y48" s="239"/>
      <c r="Z48" s="148"/>
      <c r="AA48" s="142" t="s">
        <v>91</v>
      </c>
      <c r="AB48" s="148"/>
      <c r="AC48" s="234"/>
      <c r="AD48" s="234"/>
      <c r="AE48" s="234"/>
      <c r="AF48" s="234"/>
      <c r="AG48" s="234"/>
      <c r="AH48" s="142"/>
      <c r="AI48" s="142"/>
      <c r="AJ48" s="142"/>
      <c r="AK48" s="252">
        <v>0.45</v>
      </c>
      <c r="AL48" s="199">
        <v>0.97</v>
      </c>
      <c r="AM48" s="393">
        <f t="shared" si="20"/>
        <v>1.3943749999999998E-2</v>
      </c>
      <c r="AN48" s="257">
        <f t="shared" si="32"/>
        <v>4.3125000000000108E-4</v>
      </c>
      <c r="AO48" s="394">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9"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30" t="s">
        <v>28</v>
      </c>
      <c r="Q53" s="160" t="s">
        <v>5</v>
      </c>
      <c r="R53" s="161">
        <v>43865</v>
      </c>
      <c r="S53" s="161">
        <v>43866</v>
      </c>
      <c r="T53" s="161">
        <v>43865</v>
      </c>
      <c r="U53" s="192">
        <v>43866</v>
      </c>
      <c r="V53" s="208"/>
      <c r="W53" s="98" t="s">
        <v>126</v>
      </c>
      <c r="X53" s="73" t="s">
        <v>107</v>
      </c>
      <c r="Y53" s="241" t="s">
        <v>90</v>
      </c>
      <c r="Z53" s="126"/>
      <c r="AA53" s="73" t="s">
        <v>108</v>
      </c>
      <c r="AB53" s="73"/>
      <c r="AC53" s="223"/>
      <c r="AD53" s="223"/>
      <c r="AE53" s="223"/>
      <c r="AF53" s="223"/>
      <c r="AG53" s="223"/>
      <c r="AH53" s="223"/>
      <c r="AI53" s="73"/>
      <c r="AJ53" s="73"/>
      <c r="AK53" s="409">
        <v>0.54500000000000004</v>
      </c>
      <c r="AL53" s="410">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31"/>
      <c r="Q54" s="165" t="s">
        <v>100</v>
      </c>
      <c r="R54" s="166">
        <v>43866</v>
      </c>
      <c r="S54" s="166">
        <v>43875</v>
      </c>
      <c r="T54" s="166">
        <v>43866</v>
      </c>
      <c r="U54" s="168">
        <v>43875</v>
      </c>
      <c r="V54" s="208"/>
      <c r="W54" s="105" t="s">
        <v>126</v>
      </c>
      <c r="X54" s="73" t="s">
        <v>107</v>
      </c>
      <c r="Y54" s="241" t="s">
        <v>90</v>
      </c>
      <c r="Z54" s="147"/>
      <c r="AA54" s="135" t="s">
        <v>108</v>
      </c>
      <c r="AB54" s="147"/>
      <c r="AC54" s="217"/>
      <c r="AD54" s="217"/>
      <c r="AE54" s="217"/>
      <c r="AF54" s="237"/>
      <c r="AG54" s="237"/>
      <c r="AH54" s="144"/>
      <c r="AI54" s="144"/>
      <c r="AJ54" s="144"/>
      <c r="AK54" s="411">
        <v>0.54500000000000004</v>
      </c>
      <c r="AL54" s="412">
        <v>0.96</v>
      </c>
      <c r="AM54" s="369">
        <f t="shared" si="33"/>
        <v>1.3799999999999998E-2</v>
      </c>
      <c r="AN54" s="369">
        <f t="shared" si="32"/>
        <v>5.7500000000000086E-4</v>
      </c>
      <c r="AO54" s="370">
        <f t="shared" si="36"/>
        <v>39.492753623188413</v>
      </c>
      <c r="AP54" s="135"/>
      <c r="AQ54" s="269"/>
      <c r="AR54" s="269"/>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31"/>
      <c r="Q55" s="165" t="s">
        <v>102</v>
      </c>
      <c r="R55" s="166">
        <v>43875</v>
      </c>
      <c r="S55" s="166">
        <v>43877</v>
      </c>
      <c r="T55" s="166">
        <v>43875</v>
      </c>
      <c r="U55" s="168">
        <v>43877</v>
      </c>
      <c r="V55" s="208"/>
      <c r="W55" s="105" t="s">
        <v>126</v>
      </c>
      <c r="X55" s="147"/>
      <c r="Y55" s="240"/>
      <c r="Z55" s="147"/>
      <c r="AA55" s="135" t="s">
        <v>108</v>
      </c>
      <c r="AB55" s="147"/>
      <c r="AC55" s="217"/>
      <c r="AD55" s="217"/>
      <c r="AE55" s="217"/>
      <c r="AF55" s="237"/>
      <c r="AG55" s="237"/>
      <c r="AH55" s="144"/>
      <c r="AI55" s="144"/>
      <c r="AJ55" s="144"/>
      <c r="AK55" s="411">
        <v>0.54500000000000004</v>
      </c>
      <c r="AL55" s="412">
        <v>0.96</v>
      </c>
      <c r="AM55" s="369">
        <f t="shared" si="33"/>
        <v>1.3799999999999998E-2</v>
      </c>
      <c r="AN55" s="369">
        <f t="shared" si="32"/>
        <v>5.7500000000000086E-4</v>
      </c>
      <c r="AO55" s="370">
        <f t="shared" si="36"/>
        <v>39.492753623188413</v>
      </c>
      <c r="AP55" s="135"/>
      <c r="AQ55" s="269"/>
      <c r="AR55" s="269"/>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31"/>
      <c r="Q56" s="165" t="s">
        <v>13</v>
      </c>
      <c r="R56" s="166">
        <v>43920</v>
      </c>
      <c r="S56" s="166">
        <v>43921</v>
      </c>
      <c r="T56" s="166">
        <v>43920</v>
      </c>
      <c r="U56" s="166">
        <v>43921</v>
      </c>
      <c r="V56" s="194"/>
      <c r="W56" s="105" t="s">
        <v>126</v>
      </c>
      <c r="X56" s="105"/>
      <c r="Y56" s="216"/>
      <c r="Z56" s="105"/>
      <c r="AA56" s="135" t="s">
        <v>108</v>
      </c>
      <c r="AB56" s="105"/>
      <c r="AC56" s="217"/>
      <c r="AD56" s="217"/>
      <c r="AE56" s="217"/>
      <c r="AF56" s="217"/>
      <c r="AG56" s="217"/>
      <c r="AH56" s="135"/>
      <c r="AI56" s="135"/>
      <c r="AJ56" s="135"/>
      <c r="AK56" s="411">
        <v>0.54500000000000004</v>
      </c>
      <c r="AL56" s="412">
        <v>0.96</v>
      </c>
      <c r="AM56" s="369">
        <f t="shared" si="33"/>
        <v>1.3799999999999998E-2</v>
      </c>
      <c r="AN56" s="369">
        <f t="shared" si="32"/>
        <v>5.7500000000000086E-4</v>
      </c>
      <c r="AO56" s="370">
        <f t="shared" si="36"/>
        <v>39.492753623188413</v>
      </c>
      <c r="AP56" s="263"/>
      <c r="AQ56" s="263"/>
      <c r="AR56" s="263"/>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32"/>
      <c r="Q57" s="178" t="s">
        <v>16</v>
      </c>
      <c r="R57" s="166">
        <v>43921</v>
      </c>
      <c r="S57" s="166">
        <v>43921</v>
      </c>
      <c r="T57" s="166">
        <v>43921</v>
      </c>
      <c r="U57" s="166">
        <v>43921</v>
      </c>
      <c r="V57" s="194"/>
      <c r="W57" s="148" t="s">
        <v>126</v>
      </c>
      <c r="X57" s="105"/>
      <c r="Y57" s="216"/>
      <c r="Z57" s="105"/>
      <c r="AA57" s="135" t="s">
        <v>108</v>
      </c>
      <c r="AB57" s="105"/>
      <c r="AC57" s="217"/>
      <c r="AD57" s="217"/>
      <c r="AE57" s="217"/>
      <c r="AF57" s="217"/>
      <c r="AG57" s="217"/>
      <c r="AH57" s="135"/>
      <c r="AI57" s="135"/>
      <c r="AJ57" s="135"/>
      <c r="AK57" s="411">
        <v>0.54500000000000004</v>
      </c>
      <c r="AL57" s="412">
        <v>0.96</v>
      </c>
      <c r="AM57" s="369">
        <f t="shared" si="33"/>
        <v>1.3799999999999998E-2</v>
      </c>
      <c r="AN57" s="369">
        <f t="shared" si="32"/>
        <v>5.7500000000000086E-4</v>
      </c>
      <c r="AO57" s="370">
        <f t="shared" si="36"/>
        <v>39.492753623188413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30"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31"/>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31"/>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31"/>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32"/>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24"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25"/>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2">
        <v>0.59</v>
      </c>
      <c r="AL64" s="199">
        <v>0.95</v>
      </c>
      <c r="AM64" s="393">
        <f t="shared" si="33"/>
        <v>2.7312499999999997E-2</v>
      </c>
      <c r="AN64" s="393">
        <f t="shared" si="32"/>
        <v>1.4375000000000013E-3</v>
      </c>
      <c r="AO64" s="394">
        <f t="shared" si="9"/>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25"/>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2">
        <v>0.59</v>
      </c>
      <c r="AL65" s="199">
        <v>0.95</v>
      </c>
      <c r="AM65" s="393">
        <f t="shared" si="33"/>
        <v>2.7312499999999997E-2</v>
      </c>
      <c r="AN65" s="393">
        <f t="shared" si="32"/>
        <v>1.4375000000000013E-3</v>
      </c>
      <c r="AO65" s="394">
        <f t="shared" si="9"/>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25"/>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2">
        <v>0.59</v>
      </c>
      <c r="AL66" s="199">
        <v>0.95</v>
      </c>
      <c r="AM66" s="393">
        <f t="shared" si="33"/>
        <v>2.7312499999999997E-2</v>
      </c>
      <c r="AN66" s="393">
        <f t="shared" si="32"/>
        <v>1.4375000000000013E-3</v>
      </c>
      <c r="AO66" s="394">
        <f t="shared" si="9"/>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26"/>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2">
        <v>0.59</v>
      </c>
      <c r="AL67" s="199">
        <v>0.95</v>
      </c>
      <c r="AM67" s="393">
        <f t="shared" si="33"/>
        <v>2.7312499999999997E-2</v>
      </c>
      <c r="AN67" s="393">
        <f t="shared" si="32"/>
        <v>1.4375000000000013E-3</v>
      </c>
      <c r="AO67" s="394">
        <f t="shared" si="9"/>
        <v>21.601830663615562</v>
      </c>
      <c r="AP67" s="268"/>
      <c r="AQ67" s="268"/>
      <c r="AR67" s="268"/>
      <c r="AS67" s="142" t="s">
        <v>10</v>
      </c>
    </row>
    <row r="68" spans="1:45" s="32" customFormat="1" ht="15.75" hidden="1">
      <c r="A68" s="51" t="s">
        <v>169</v>
      </c>
      <c r="B68" s="353"/>
      <c r="C68" s="353"/>
      <c r="D68" s="51" t="s">
        <v>36</v>
      </c>
      <c r="E68" s="353"/>
      <c r="F68" s="353"/>
      <c r="G68" s="54" t="s">
        <v>170</v>
      </c>
      <c r="H68" s="77" t="s">
        <v>171</v>
      </c>
      <c r="I68" s="150" t="s">
        <v>99</v>
      </c>
      <c r="J68" s="114">
        <v>3</v>
      </c>
      <c r="K68" s="115">
        <f>4/8</f>
        <v>0.5</v>
      </c>
      <c r="L68" s="116">
        <v>1</v>
      </c>
      <c r="M68" s="117">
        <f t="shared" si="7"/>
        <v>1.5</v>
      </c>
      <c r="N68" s="118">
        <f t="shared" si="8"/>
        <v>8.6249999999999993E-2</v>
      </c>
      <c r="O68" s="73" t="s">
        <v>96</v>
      </c>
      <c r="P68" s="441" t="s">
        <v>4</v>
      </c>
      <c r="Q68" s="160" t="s">
        <v>5</v>
      </c>
      <c r="R68" s="166">
        <v>43943</v>
      </c>
      <c r="S68" s="166">
        <v>43944</v>
      </c>
      <c r="T68" s="166"/>
      <c r="U68" s="166"/>
      <c r="V68" s="126"/>
      <c r="W68" s="73" t="s">
        <v>106</v>
      </c>
      <c r="X68" s="73" t="s">
        <v>107</v>
      </c>
      <c r="Y68" s="241" t="s">
        <v>90</v>
      </c>
      <c r="Z68" s="354"/>
      <c r="AA68" s="73" t="s">
        <v>108</v>
      </c>
      <c r="AB68" s="354"/>
      <c r="AC68" s="355"/>
      <c r="AD68" s="355"/>
      <c r="AE68" s="355"/>
      <c r="AF68" s="355"/>
      <c r="AG68" s="355"/>
      <c r="AH68" s="354"/>
      <c r="AI68" s="354"/>
      <c r="AJ68" s="354"/>
      <c r="AK68" s="255"/>
      <c r="AL68" s="208"/>
      <c r="AM68" s="255"/>
      <c r="AN68" s="255"/>
      <c r="AO68" s="265"/>
      <c r="AP68" s="73" t="s">
        <v>10</v>
      </c>
      <c r="AQ68" s="356"/>
      <c r="AR68" s="356"/>
      <c r="AS68" s="73" t="s">
        <v>10</v>
      </c>
    </row>
    <row r="69" spans="1:45" s="32" customFormat="1" ht="15.75" hidden="1">
      <c r="A69" s="277" t="s">
        <v>169</v>
      </c>
      <c r="B69" s="353"/>
      <c r="C69" s="353"/>
      <c r="D69" s="277" t="s">
        <v>36</v>
      </c>
      <c r="E69" s="353"/>
      <c r="F69" s="353"/>
      <c r="G69" s="278" t="s">
        <v>170</v>
      </c>
      <c r="H69" s="279" t="s">
        <v>171</v>
      </c>
      <c r="I69" s="357" t="s">
        <v>99</v>
      </c>
      <c r="J69" s="297">
        <v>3</v>
      </c>
      <c r="K69" s="292">
        <f t="shared" ref="K69:K71" si="51">4/8</f>
        <v>0.5</v>
      </c>
      <c r="L69" s="293">
        <v>1</v>
      </c>
      <c r="M69" s="294">
        <f t="shared" si="7"/>
        <v>1.5</v>
      </c>
      <c r="N69" s="295">
        <f t="shared" si="8"/>
        <v>8.6249999999999993E-2</v>
      </c>
      <c r="O69" s="169" t="s">
        <v>96</v>
      </c>
      <c r="P69" s="442"/>
      <c r="Q69" s="165" t="s">
        <v>100</v>
      </c>
      <c r="R69" s="166">
        <v>43945</v>
      </c>
      <c r="S69" s="166">
        <v>43950</v>
      </c>
      <c r="T69" s="166"/>
      <c r="U69" s="166"/>
      <c r="V69" s="126"/>
      <c r="W69" s="177" t="s">
        <v>106</v>
      </c>
      <c r="X69" s="177" t="s">
        <v>107</v>
      </c>
      <c r="Y69" s="377" t="s">
        <v>90</v>
      </c>
      <c r="Z69" s="378"/>
      <c r="AA69" s="177" t="s">
        <v>108</v>
      </c>
      <c r="AB69" s="354"/>
      <c r="AC69" s="355"/>
      <c r="AD69" s="355"/>
      <c r="AE69" s="355"/>
      <c r="AF69" s="355"/>
      <c r="AG69" s="355"/>
      <c r="AH69" s="354"/>
      <c r="AI69" s="354"/>
      <c r="AJ69" s="354"/>
      <c r="AK69" s="322"/>
      <c r="AL69" s="375"/>
      <c r="AM69" s="322"/>
      <c r="AN69" s="322"/>
      <c r="AO69" s="334"/>
      <c r="AP69" s="177" t="s">
        <v>10</v>
      </c>
      <c r="AQ69" s="379"/>
      <c r="AR69" s="379"/>
      <c r="AS69" s="177" t="s">
        <v>10</v>
      </c>
    </row>
    <row r="70" spans="1:45" s="32" customFormat="1" ht="15.75" hidden="1">
      <c r="A70" s="277" t="s">
        <v>169</v>
      </c>
      <c r="B70" s="353"/>
      <c r="C70" s="353"/>
      <c r="D70" s="277" t="s">
        <v>36</v>
      </c>
      <c r="E70" s="353"/>
      <c r="F70" s="353"/>
      <c r="G70" s="278" t="s">
        <v>170</v>
      </c>
      <c r="H70" s="279" t="s">
        <v>171</v>
      </c>
      <c r="I70" s="357" t="s">
        <v>99</v>
      </c>
      <c r="J70" s="297">
        <v>3</v>
      </c>
      <c r="K70" s="292">
        <f t="shared" si="51"/>
        <v>0.5</v>
      </c>
      <c r="L70" s="293">
        <v>1</v>
      </c>
      <c r="M70" s="294">
        <f t="shared" si="7"/>
        <v>1.5</v>
      </c>
      <c r="N70" s="295">
        <f t="shared" si="8"/>
        <v>8.6249999999999993E-2</v>
      </c>
      <c r="O70" s="169" t="s">
        <v>96</v>
      </c>
      <c r="P70" s="442"/>
      <c r="Q70" s="165" t="s">
        <v>102</v>
      </c>
      <c r="R70" s="166">
        <v>43951</v>
      </c>
      <c r="S70" s="166">
        <v>43955</v>
      </c>
      <c r="T70" s="166"/>
      <c r="U70" s="166"/>
      <c r="V70" s="126"/>
      <c r="W70" s="177" t="s">
        <v>106</v>
      </c>
      <c r="X70" s="177" t="s">
        <v>107</v>
      </c>
      <c r="Y70" s="377" t="s">
        <v>90</v>
      </c>
      <c r="Z70" s="378"/>
      <c r="AA70" s="177" t="s">
        <v>108</v>
      </c>
      <c r="AB70" s="354"/>
      <c r="AC70" s="355"/>
      <c r="AD70" s="355"/>
      <c r="AE70" s="355"/>
      <c r="AF70" s="355"/>
      <c r="AG70" s="355"/>
      <c r="AH70" s="354"/>
      <c r="AI70" s="354"/>
      <c r="AJ70" s="354"/>
      <c r="AK70" s="322"/>
      <c r="AL70" s="375"/>
      <c r="AM70" s="322"/>
      <c r="AN70" s="322"/>
      <c r="AO70" s="334"/>
      <c r="AP70" s="177" t="s">
        <v>10</v>
      </c>
      <c r="AQ70" s="379"/>
      <c r="AR70" s="379"/>
      <c r="AS70" s="177" t="s">
        <v>10</v>
      </c>
    </row>
    <row r="71" spans="1:45" s="32" customFormat="1" ht="15.75" hidden="1">
      <c r="A71" s="277" t="s">
        <v>169</v>
      </c>
      <c r="B71" s="353"/>
      <c r="C71" s="353"/>
      <c r="D71" s="277" t="s">
        <v>36</v>
      </c>
      <c r="E71" s="353"/>
      <c r="F71" s="353"/>
      <c r="G71" s="278" t="s">
        <v>170</v>
      </c>
      <c r="H71" s="279" t="s">
        <v>171</v>
      </c>
      <c r="I71" s="357" t="s">
        <v>99</v>
      </c>
      <c r="J71" s="297">
        <v>3</v>
      </c>
      <c r="K71" s="292">
        <f t="shared" si="51"/>
        <v>0.5</v>
      </c>
      <c r="L71" s="293">
        <v>1</v>
      </c>
      <c r="M71" s="294">
        <f t="shared" si="7"/>
        <v>1.5</v>
      </c>
      <c r="N71" s="295">
        <f t="shared" si="8"/>
        <v>8.6249999999999993E-2</v>
      </c>
      <c r="O71" s="169" t="s">
        <v>96</v>
      </c>
      <c r="P71" s="442"/>
      <c r="Q71" s="165" t="s">
        <v>13</v>
      </c>
      <c r="R71" s="166">
        <v>43956</v>
      </c>
      <c r="S71" s="166">
        <v>43957</v>
      </c>
      <c r="T71" s="166"/>
      <c r="U71" s="166"/>
      <c r="V71" s="126"/>
      <c r="W71" s="177" t="s">
        <v>106</v>
      </c>
      <c r="X71" s="177" t="s">
        <v>107</v>
      </c>
      <c r="Y71" s="377" t="s">
        <v>90</v>
      </c>
      <c r="Z71" s="378"/>
      <c r="AA71" s="177" t="s">
        <v>108</v>
      </c>
      <c r="AB71" s="354"/>
      <c r="AC71" s="355"/>
      <c r="AD71" s="355"/>
      <c r="AE71" s="355"/>
      <c r="AF71" s="355"/>
      <c r="AG71" s="355"/>
      <c r="AH71" s="354"/>
      <c r="AI71" s="354"/>
      <c r="AJ71" s="354"/>
      <c r="AK71" s="322"/>
      <c r="AL71" s="375"/>
      <c r="AM71" s="322"/>
      <c r="AN71" s="322"/>
      <c r="AO71" s="334"/>
      <c r="AP71" s="177" t="s">
        <v>10</v>
      </c>
      <c r="AQ71" s="379"/>
      <c r="AR71" s="379"/>
      <c r="AS71" s="177" t="s">
        <v>10</v>
      </c>
    </row>
    <row r="72" spans="1:45" s="31" customFormat="1" ht="15.75" hidden="1">
      <c r="A72" s="277" t="s">
        <v>169</v>
      </c>
      <c r="B72" s="51"/>
      <c r="C72" s="51"/>
      <c r="D72" s="277" t="s">
        <v>36</v>
      </c>
      <c r="E72" s="51"/>
      <c r="F72" s="51"/>
      <c r="G72" s="278" t="s">
        <v>170</v>
      </c>
      <c r="H72" s="279" t="s">
        <v>171</v>
      </c>
      <c r="I72" s="357" t="s">
        <v>99</v>
      </c>
      <c r="J72" s="297">
        <v>3</v>
      </c>
      <c r="K72" s="292">
        <f>4/8</f>
        <v>0.5</v>
      </c>
      <c r="L72" s="293">
        <v>1</v>
      </c>
      <c r="M72" s="294">
        <f t="shared" si="7"/>
        <v>1.5</v>
      </c>
      <c r="N72" s="295">
        <f t="shared" si="8"/>
        <v>8.6249999999999993E-2</v>
      </c>
      <c r="O72" s="169" t="s">
        <v>96</v>
      </c>
      <c r="P72" s="443"/>
      <c r="Q72" s="178" t="s">
        <v>16</v>
      </c>
      <c r="R72" s="166"/>
      <c r="S72" s="166"/>
      <c r="T72" s="4"/>
      <c r="U72" s="207"/>
      <c r="V72" s="126"/>
      <c r="W72" s="177" t="s">
        <v>106</v>
      </c>
      <c r="X72" s="177" t="s">
        <v>107</v>
      </c>
      <c r="Y72" s="377" t="s">
        <v>90</v>
      </c>
      <c r="Z72" s="177"/>
      <c r="AA72" s="177" t="s">
        <v>108</v>
      </c>
      <c r="AB72" s="73"/>
      <c r="AC72" s="73"/>
      <c r="AD72" s="223"/>
      <c r="AE72" s="223"/>
      <c r="AF72" s="223"/>
      <c r="AG72" s="223"/>
      <c r="AH72" s="73"/>
      <c r="AI72" s="73"/>
      <c r="AJ72" s="73"/>
      <c r="AK72" s="322"/>
      <c r="AL72" s="375"/>
      <c r="AM72" s="322"/>
      <c r="AN72" s="322"/>
      <c r="AO72" s="334"/>
      <c r="AP72" s="334"/>
      <c r="AQ72" s="334"/>
      <c r="AR72" s="334"/>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20"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51"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30" t="s">
        <v>14</v>
      </c>
      <c r="Q75" s="160" t="s">
        <v>5</v>
      </c>
      <c r="R75" s="166">
        <v>43922</v>
      </c>
      <c r="S75" s="166">
        <v>43924</v>
      </c>
      <c r="T75" s="166">
        <v>43922</v>
      </c>
      <c r="U75" s="166">
        <v>43924</v>
      </c>
      <c r="V75" s="208">
        <v>1</v>
      </c>
      <c r="W75" s="73" t="s">
        <v>308</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31"/>
      <c r="Q76" s="165" t="s">
        <v>100</v>
      </c>
      <c r="R76" s="166">
        <v>43928</v>
      </c>
      <c r="S76" s="166">
        <v>43969</v>
      </c>
      <c r="T76" s="166">
        <v>43928</v>
      </c>
      <c r="U76" s="372"/>
      <c r="V76" s="375">
        <v>0.1</v>
      </c>
      <c r="W76" s="177" t="s">
        <v>308</v>
      </c>
      <c r="X76" s="373" t="s">
        <v>107</v>
      </c>
      <c r="Y76" s="374" t="s">
        <v>90</v>
      </c>
      <c r="Z76" s="371"/>
      <c r="AA76" s="177" t="s">
        <v>108</v>
      </c>
      <c r="AB76" s="73"/>
      <c r="AC76" s="223"/>
      <c r="AD76" s="223"/>
      <c r="AE76" s="223"/>
      <c r="AF76" s="223"/>
      <c r="AG76" s="223"/>
      <c r="AH76" s="223"/>
      <c r="AI76" s="223"/>
      <c r="AJ76" s="73"/>
      <c r="AK76" s="322">
        <v>1</v>
      </c>
      <c r="AL76" s="375">
        <v>0.9</v>
      </c>
      <c r="AM76" s="322">
        <f t="shared" ref="AM76:AM79" si="57">N76*AL76</f>
        <v>5.1749999999999997E-2</v>
      </c>
      <c r="AN76" s="322">
        <f t="shared" ref="AN76:AN79" si="58">N76-AM76</f>
        <v>5.7499999999999982E-3</v>
      </c>
      <c r="AO76" s="334">
        <f t="shared" ref="AO76:AO79" si="59">AK76/AM76</f>
        <v>19.323671497584542</v>
      </c>
      <c r="AP76" s="334"/>
      <c r="AQ76" s="334"/>
      <c r="AR76" s="334"/>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31"/>
      <c r="Q77" s="165" t="s">
        <v>102</v>
      </c>
      <c r="R77" s="166">
        <v>43970</v>
      </c>
      <c r="S77" s="166">
        <v>43973</v>
      </c>
      <c r="T77" s="166"/>
      <c r="U77" s="372"/>
      <c r="V77" s="73"/>
      <c r="W77" s="177" t="s">
        <v>308</v>
      </c>
      <c r="X77" s="373" t="s">
        <v>107</v>
      </c>
      <c r="Y77" s="374" t="s">
        <v>90</v>
      </c>
      <c r="Z77" s="371"/>
      <c r="AA77" s="177" t="s">
        <v>108</v>
      </c>
      <c r="AB77" s="73"/>
      <c r="AC77" s="223"/>
      <c r="AD77" s="223"/>
      <c r="AE77" s="223"/>
      <c r="AF77" s="223"/>
      <c r="AG77" s="223"/>
      <c r="AH77" s="223"/>
      <c r="AI77" s="223"/>
      <c r="AJ77" s="73"/>
      <c r="AK77" s="322">
        <v>1</v>
      </c>
      <c r="AL77" s="375">
        <v>0.9</v>
      </c>
      <c r="AM77" s="322">
        <f t="shared" si="57"/>
        <v>5.1749999999999997E-2</v>
      </c>
      <c r="AN77" s="322">
        <f t="shared" si="58"/>
        <v>5.7499999999999982E-3</v>
      </c>
      <c r="AO77" s="334">
        <f t="shared" si="59"/>
        <v>19.323671497584542</v>
      </c>
      <c r="AP77" s="334"/>
      <c r="AQ77" s="334"/>
      <c r="AR77" s="334"/>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31"/>
      <c r="Q78" s="165" t="s">
        <v>13</v>
      </c>
      <c r="R78" s="166">
        <v>43976</v>
      </c>
      <c r="S78" s="166">
        <v>43978</v>
      </c>
      <c r="T78" s="166"/>
      <c r="U78" s="372"/>
      <c r="V78" s="73"/>
      <c r="W78" s="177" t="s">
        <v>308</v>
      </c>
      <c r="X78" s="373" t="s">
        <v>107</v>
      </c>
      <c r="Y78" s="374" t="s">
        <v>90</v>
      </c>
      <c r="Z78" s="371"/>
      <c r="AA78" s="177" t="s">
        <v>108</v>
      </c>
      <c r="AB78" s="73"/>
      <c r="AC78" s="223"/>
      <c r="AD78" s="223"/>
      <c r="AE78" s="223"/>
      <c r="AF78" s="223"/>
      <c r="AG78" s="223"/>
      <c r="AH78" s="223"/>
      <c r="AI78" s="223"/>
      <c r="AJ78" s="73"/>
      <c r="AK78" s="322">
        <v>1</v>
      </c>
      <c r="AL78" s="375">
        <v>0.9</v>
      </c>
      <c r="AM78" s="322">
        <f t="shared" si="57"/>
        <v>5.1749999999999997E-2</v>
      </c>
      <c r="AN78" s="322">
        <f t="shared" si="58"/>
        <v>5.7499999999999982E-3</v>
      </c>
      <c r="AO78" s="334">
        <f t="shared" si="59"/>
        <v>19.323671497584542</v>
      </c>
      <c r="AP78" s="334"/>
      <c r="AQ78" s="334"/>
      <c r="AR78" s="334"/>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32"/>
      <c r="Q79" s="178" t="s">
        <v>16</v>
      </c>
      <c r="R79" s="166"/>
      <c r="S79" s="166"/>
      <c r="T79" s="166"/>
      <c r="U79" s="372"/>
      <c r="V79" s="360"/>
      <c r="W79" s="177" t="s">
        <v>308</v>
      </c>
      <c r="X79" s="373" t="s">
        <v>107</v>
      </c>
      <c r="Y79" s="374" t="s">
        <v>90</v>
      </c>
      <c r="Z79" s="371"/>
      <c r="AA79" s="177" t="s">
        <v>108</v>
      </c>
      <c r="AB79" s="73"/>
      <c r="AC79" s="223"/>
      <c r="AD79" s="223"/>
      <c r="AE79" s="223"/>
      <c r="AF79" s="223"/>
      <c r="AG79" s="223"/>
      <c r="AH79" s="223"/>
      <c r="AI79" s="223"/>
      <c r="AJ79" s="73"/>
      <c r="AK79" s="322">
        <v>1</v>
      </c>
      <c r="AL79" s="375">
        <v>0.9</v>
      </c>
      <c r="AM79" s="322">
        <f t="shared" si="57"/>
        <v>5.1749999999999997E-2</v>
      </c>
      <c r="AN79" s="322">
        <f t="shared" si="58"/>
        <v>5.7499999999999982E-3</v>
      </c>
      <c r="AO79" s="334">
        <f t="shared" si="59"/>
        <v>19.323671497584542</v>
      </c>
      <c r="AP79" s="334"/>
      <c r="AQ79" s="334"/>
      <c r="AR79" s="334"/>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hidden="1">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30" t="s">
        <v>306</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2"/>
      <c r="AH81" s="255"/>
      <c r="AI81" s="255"/>
      <c r="AJ81" s="265"/>
      <c r="AK81" s="255">
        <v>0.7</v>
      </c>
      <c r="AL81" s="332">
        <v>0.9</v>
      </c>
      <c r="AM81" s="255">
        <f t="shared" si="52"/>
        <v>1.2937499999999999E-2</v>
      </c>
      <c r="AN81" s="255">
        <f t="shared" si="53"/>
        <v>1.4374999999999995E-3</v>
      </c>
      <c r="AO81" s="265">
        <f t="shared" si="9"/>
        <v>54.106280193236714</v>
      </c>
      <c r="AP81" s="73"/>
      <c r="AQ81" s="255"/>
      <c r="AR81" s="332"/>
      <c r="AS81" s="255" t="s">
        <v>10</v>
      </c>
    </row>
    <row r="82" spans="1:45" s="31" customFormat="1" ht="66" hidden="1">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31"/>
      <c r="Q82" s="165" t="s">
        <v>100</v>
      </c>
      <c r="R82" s="161">
        <v>43880</v>
      </c>
      <c r="S82" s="161">
        <v>43886</v>
      </c>
      <c r="T82" s="161">
        <v>43880</v>
      </c>
      <c r="U82" s="161">
        <v>43888</v>
      </c>
      <c r="V82" s="305" t="s">
        <v>307</v>
      </c>
      <c r="W82" s="105" t="s">
        <v>126</v>
      </c>
      <c r="X82" s="223"/>
      <c r="Y82" s="321"/>
      <c r="Z82" s="223"/>
      <c r="AA82" s="177" t="s">
        <v>108</v>
      </c>
      <c r="AB82" s="223"/>
      <c r="AC82" s="223"/>
      <c r="AD82" s="73"/>
      <c r="AE82" s="73"/>
      <c r="AF82" s="322"/>
      <c r="AG82" s="333"/>
      <c r="AH82" s="322"/>
      <c r="AI82" s="322"/>
      <c r="AJ82" s="334"/>
      <c r="AK82" s="322">
        <v>0.7</v>
      </c>
      <c r="AL82" s="333">
        <v>0.9</v>
      </c>
      <c r="AM82" s="369">
        <f t="shared" si="52"/>
        <v>1.2937499999999999E-2</v>
      </c>
      <c r="AN82" s="369">
        <f t="shared" si="53"/>
        <v>1.4374999999999995E-3</v>
      </c>
      <c r="AO82" s="370">
        <f t="shared" si="9"/>
        <v>54.106280193236714</v>
      </c>
      <c r="AP82" s="73"/>
      <c r="AQ82" s="322"/>
      <c r="AR82" s="333"/>
      <c r="AS82" s="322" t="s">
        <v>10</v>
      </c>
    </row>
    <row r="83" spans="1:45" s="31" customFormat="1" ht="16.5" hidden="1">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31"/>
      <c r="Q83" s="165" t="s">
        <v>102</v>
      </c>
      <c r="R83" s="161">
        <v>43887</v>
      </c>
      <c r="S83" s="161">
        <v>43888</v>
      </c>
      <c r="T83" s="161">
        <v>43889</v>
      </c>
      <c r="U83" s="161">
        <v>43892</v>
      </c>
      <c r="V83" s="208">
        <v>0.9</v>
      </c>
      <c r="W83" s="105" t="s">
        <v>126</v>
      </c>
      <c r="X83" s="223"/>
      <c r="Y83" s="321"/>
      <c r="Z83" s="223"/>
      <c r="AA83" s="177" t="s">
        <v>108</v>
      </c>
      <c r="AB83" s="223"/>
      <c r="AC83" s="223"/>
      <c r="AD83" s="73"/>
      <c r="AE83" s="73"/>
      <c r="AF83" s="322"/>
      <c r="AG83" s="333"/>
      <c r="AH83" s="322"/>
      <c r="AI83" s="322"/>
      <c r="AJ83" s="334"/>
      <c r="AK83" s="322">
        <v>0.7</v>
      </c>
      <c r="AL83" s="333">
        <v>0.9</v>
      </c>
      <c r="AM83" s="369">
        <f t="shared" si="52"/>
        <v>1.2937499999999999E-2</v>
      </c>
      <c r="AN83" s="369">
        <f t="shared" si="53"/>
        <v>1.4374999999999995E-3</v>
      </c>
      <c r="AO83" s="370">
        <f t="shared" si="9"/>
        <v>54.106280193236714</v>
      </c>
      <c r="AP83" s="73"/>
      <c r="AQ83" s="322"/>
      <c r="AR83" s="333"/>
      <c r="AS83" s="322" t="s">
        <v>10</v>
      </c>
    </row>
    <row r="84" spans="1:45" s="31" customFormat="1" ht="16.5" hidden="1">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31"/>
      <c r="Q84" s="165" t="s">
        <v>13</v>
      </c>
      <c r="R84" s="161">
        <v>43888</v>
      </c>
      <c r="S84" s="161">
        <v>43889</v>
      </c>
      <c r="T84" s="161"/>
      <c r="U84" s="161"/>
      <c r="V84" s="73"/>
      <c r="W84" s="105" t="s">
        <v>126</v>
      </c>
      <c r="X84" s="223"/>
      <c r="Y84" s="321"/>
      <c r="Z84" s="223"/>
      <c r="AA84" s="177" t="s">
        <v>108</v>
      </c>
      <c r="AB84" s="223"/>
      <c r="AC84" s="223"/>
      <c r="AD84" s="73"/>
      <c r="AE84" s="73"/>
      <c r="AF84" s="322"/>
      <c r="AG84" s="333"/>
      <c r="AH84" s="322"/>
      <c r="AI84" s="322"/>
      <c r="AJ84" s="334"/>
      <c r="AK84" s="322">
        <v>0.7</v>
      </c>
      <c r="AL84" s="333">
        <v>0.9</v>
      </c>
      <c r="AM84" s="369">
        <f t="shared" si="52"/>
        <v>1.2937499999999999E-2</v>
      </c>
      <c r="AN84" s="369">
        <f t="shared" si="53"/>
        <v>1.4374999999999995E-3</v>
      </c>
      <c r="AO84" s="370">
        <f t="shared" si="9"/>
        <v>54.106280193236714</v>
      </c>
      <c r="AP84" s="73"/>
      <c r="AQ84" s="322"/>
      <c r="AR84" s="333"/>
      <c r="AS84" s="322" t="s">
        <v>10</v>
      </c>
    </row>
    <row r="85" spans="1:45" s="31" customFormat="1" ht="16.5" hidden="1">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32"/>
      <c r="Q85" s="178" t="s">
        <v>16</v>
      </c>
      <c r="R85" s="161">
        <v>43891</v>
      </c>
      <c r="S85" s="4"/>
      <c r="T85" s="4"/>
      <c r="U85" s="4"/>
      <c r="V85" s="73"/>
      <c r="W85" s="148" t="s">
        <v>126</v>
      </c>
      <c r="X85" s="223"/>
      <c r="Y85" s="321"/>
      <c r="Z85" s="223"/>
      <c r="AA85" s="177" t="s">
        <v>108</v>
      </c>
      <c r="AB85" s="223"/>
      <c r="AC85" s="223"/>
      <c r="AD85" s="73"/>
      <c r="AE85" s="73"/>
      <c r="AF85" s="322"/>
      <c r="AG85" s="333"/>
      <c r="AH85" s="322"/>
      <c r="AI85" s="322"/>
      <c r="AJ85" s="334"/>
      <c r="AK85" s="322">
        <v>0.7</v>
      </c>
      <c r="AL85" s="333">
        <v>0.9</v>
      </c>
      <c r="AM85" s="369">
        <f t="shared" si="52"/>
        <v>1.2937499999999999E-2</v>
      </c>
      <c r="AN85" s="369">
        <f t="shared" si="53"/>
        <v>1.4374999999999995E-3</v>
      </c>
      <c r="AO85" s="370">
        <f t="shared" si="9"/>
        <v>54.106280193236714</v>
      </c>
      <c r="AP85" s="73"/>
      <c r="AQ85" s="322"/>
      <c r="AR85" s="333"/>
      <c r="AS85" s="322" t="s">
        <v>10</v>
      </c>
    </row>
    <row r="86" spans="1:45" s="31" customFormat="1" ht="16.5" hidden="1">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41" t="s">
        <v>28</v>
      </c>
      <c r="Q86" s="160" t="s">
        <v>5</v>
      </c>
      <c r="R86" s="166">
        <v>43879</v>
      </c>
      <c r="S86" s="166">
        <v>43880</v>
      </c>
      <c r="T86" s="161">
        <v>43879</v>
      </c>
      <c r="U86" s="306">
        <v>43885</v>
      </c>
      <c r="V86" s="73" t="s">
        <v>193</v>
      </c>
      <c r="W86" s="73" t="s">
        <v>106</v>
      </c>
      <c r="X86" s="73" t="s">
        <v>107</v>
      </c>
      <c r="Y86" s="243" t="s">
        <v>127</v>
      </c>
      <c r="Z86" s="73"/>
      <c r="AA86" s="73" t="s">
        <v>108</v>
      </c>
      <c r="AB86" s="73"/>
      <c r="AC86" s="223"/>
      <c r="AD86" s="223"/>
      <c r="AE86" s="223"/>
      <c r="AF86" s="223"/>
      <c r="AG86" s="223"/>
      <c r="AH86" s="73"/>
      <c r="AI86" s="73"/>
      <c r="AJ86" s="73"/>
      <c r="AK86" s="255">
        <v>0.54</v>
      </c>
      <c r="AL86" s="332">
        <v>0.9</v>
      </c>
      <c r="AM86" s="255">
        <f t="shared" si="52"/>
        <v>2.5874999999999999E-2</v>
      </c>
      <c r="AN86" s="255">
        <f t="shared" si="53"/>
        <v>2.8749999999999991E-3</v>
      </c>
      <c r="AO86" s="265">
        <f t="shared" si="9"/>
        <v>20.869565217391308</v>
      </c>
      <c r="AP86" s="265"/>
      <c r="AQ86" s="265"/>
      <c r="AR86" s="265"/>
      <c r="AS86" s="73" t="s">
        <v>10</v>
      </c>
    </row>
    <row r="87" spans="1:45" s="31" customFormat="1" ht="16.5" hidden="1">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42"/>
      <c r="Q87" s="165" t="s">
        <v>100</v>
      </c>
      <c r="R87" s="166">
        <v>43881</v>
      </c>
      <c r="S87" s="166">
        <v>43886</v>
      </c>
      <c r="T87" s="306">
        <v>43886</v>
      </c>
      <c r="U87" s="306">
        <v>43893</v>
      </c>
      <c r="V87" s="307" t="s">
        <v>193</v>
      </c>
      <c r="W87" s="177" t="s">
        <v>106</v>
      </c>
      <c r="X87" s="177" t="s">
        <v>107</v>
      </c>
      <c r="Y87" s="380" t="s">
        <v>127</v>
      </c>
      <c r="Z87" s="177"/>
      <c r="AA87" s="177" t="s">
        <v>108</v>
      </c>
      <c r="AB87" s="73"/>
      <c r="AC87" s="223"/>
      <c r="AD87" s="223"/>
      <c r="AE87" s="223"/>
      <c r="AF87" s="223"/>
      <c r="AG87" s="223"/>
      <c r="AH87" s="73"/>
      <c r="AI87" s="73"/>
      <c r="AJ87" s="73"/>
      <c r="AK87" s="335">
        <v>0.54</v>
      </c>
      <c r="AL87" s="333">
        <v>0.9</v>
      </c>
      <c r="AM87" s="322">
        <f t="shared" si="52"/>
        <v>2.5874999999999999E-2</v>
      </c>
      <c r="AN87" s="322">
        <f t="shared" si="53"/>
        <v>2.8749999999999991E-3</v>
      </c>
      <c r="AO87" s="334">
        <f t="shared" si="9"/>
        <v>20.869565217391308</v>
      </c>
      <c r="AP87" s="265"/>
      <c r="AQ87" s="265"/>
      <c r="AR87" s="265"/>
      <c r="AS87" s="169" t="s">
        <v>10</v>
      </c>
    </row>
    <row r="88" spans="1:45" s="31" customFormat="1" ht="16.5" hidden="1">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42"/>
      <c r="Q88" s="165" t="s">
        <v>102</v>
      </c>
      <c r="R88" s="166">
        <v>43887</v>
      </c>
      <c r="S88" s="166">
        <v>43888</v>
      </c>
      <c r="T88" s="306">
        <v>43894</v>
      </c>
      <c r="U88" s="306">
        <v>43895</v>
      </c>
      <c r="V88" s="307" t="s">
        <v>193</v>
      </c>
      <c r="W88" s="177" t="s">
        <v>106</v>
      </c>
      <c r="X88" s="177" t="s">
        <v>107</v>
      </c>
      <c r="Y88" s="380" t="s">
        <v>127</v>
      </c>
      <c r="Z88" s="177"/>
      <c r="AA88" s="177" t="s">
        <v>108</v>
      </c>
      <c r="AB88" s="73"/>
      <c r="AC88" s="223"/>
      <c r="AD88" s="223"/>
      <c r="AE88" s="223"/>
      <c r="AF88" s="223"/>
      <c r="AG88" s="223"/>
      <c r="AH88" s="73"/>
      <c r="AI88" s="73"/>
      <c r="AJ88" s="73"/>
      <c r="AK88" s="335">
        <v>0.54</v>
      </c>
      <c r="AL88" s="333">
        <v>0.9</v>
      </c>
      <c r="AM88" s="322">
        <f t="shared" si="52"/>
        <v>2.5874999999999999E-2</v>
      </c>
      <c r="AN88" s="322">
        <f t="shared" si="53"/>
        <v>2.8749999999999991E-3</v>
      </c>
      <c r="AO88" s="334">
        <f t="shared" si="9"/>
        <v>20.869565217391308</v>
      </c>
      <c r="AP88" s="265"/>
      <c r="AQ88" s="265"/>
      <c r="AR88" s="265"/>
      <c r="AS88" s="169" t="s">
        <v>10</v>
      </c>
    </row>
    <row r="89" spans="1:45" s="31" customFormat="1" ht="16.5" hidden="1">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42"/>
      <c r="Q89" s="165" t="s">
        <v>13</v>
      </c>
      <c r="R89" s="166">
        <v>43888</v>
      </c>
      <c r="S89" s="166">
        <v>43889</v>
      </c>
      <c r="T89" s="306">
        <v>43895</v>
      </c>
      <c r="U89" s="306">
        <v>43896</v>
      </c>
      <c r="V89" s="307" t="s">
        <v>193</v>
      </c>
      <c r="W89" s="177" t="s">
        <v>106</v>
      </c>
      <c r="X89" s="177" t="s">
        <v>107</v>
      </c>
      <c r="Y89" s="380" t="s">
        <v>127</v>
      </c>
      <c r="Z89" s="177"/>
      <c r="AA89" s="177" t="s">
        <v>108</v>
      </c>
      <c r="AB89" s="73"/>
      <c r="AC89" s="223"/>
      <c r="AD89" s="223"/>
      <c r="AE89" s="223"/>
      <c r="AF89" s="223"/>
      <c r="AG89" s="223"/>
      <c r="AH89" s="73"/>
      <c r="AI89" s="73"/>
      <c r="AJ89" s="73"/>
      <c r="AK89" s="335">
        <v>0.54</v>
      </c>
      <c r="AL89" s="333">
        <v>0.9</v>
      </c>
      <c r="AM89" s="322">
        <f t="shared" si="52"/>
        <v>2.5874999999999999E-2</v>
      </c>
      <c r="AN89" s="322">
        <f t="shared" si="53"/>
        <v>2.8749999999999991E-3</v>
      </c>
      <c r="AO89" s="334">
        <f t="shared" si="9"/>
        <v>20.869565217391308</v>
      </c>
      <c r="AP89" s="265"/>
      <c r="AQ89" s="265"/>
      <c r="AR89" s="265"/>
      <c r="AS89" s="169" t="s">
        <v>10</v>
      </c>
    </row>
    <row r="90" spans="1:45" s="31" customFormat="1" ht="16.5" hidden="1">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43"/>
      <c r="Q90" s="178" t="s">
        <v>16</v>
      </c>
      <c r="R90" s="200">
        <v>43891</v>
      </c>
      <c r="S90" s="200">
        <v>43891</v>
      </c>
      <c r="T90" s="161">
        <v>43899</v>
      </c>
      <c r="U90" s="161">
        <v>43899</v>
      </c>
      <c r="V90" s="307" t="s">
        <v>193</v>
      </c>
      <c r="W90" s="177" t="s">
        <v>106</v>
      </c>
      <c r="X90" s="177" t="s">
        <v>107</v>
      </c>
      <c r="Y90" s="380" t="s">
        <v>127</v>
      </c>
      <c r="Z90" s="177"/>
      <c r="AA90" s="177" t="s">
        <v>108</v>
      </c>
      <c r="AB90" s="73"/>
      <c r="AC90" s="223"/>
      <c r="AD90" s="223"/>
      <c r="AE90" s="223"/>
      <c r="AF90" s="223"/>
      <c r="AG90" s="223"/>
      <c r="AH90" s="73"/>
      <c r="AI90" s="73"/>
      <c r="AJ90" s="73"/>
      <c r="AK90" s="335">
        <v>0.54</v>
      </c>
      <c r="AL90" s="333">
        <v>0.9</v>
      </c>
      <c r="AM90" s="322">
        <f t="shared" si="52"/>
        <v>2.5874999999999999E-2</v>
      </c>
      <c r="AN90" s="322">
        <f t="shared" si="53"/>
        <v>2.8749999999999991E-3</v>
      </c>
      <c r="AO90" s="334">
        <f t="shared" si="9"/>
        <v>20.869565217391308</v>
      </c>
      <c r="AP90" s="265"/>
      <c r="AQ90" s="265"/>
      <c r="AR90" s="265"/>
      <c r="AS90" s="169" t="s">
        <v>10</v>
      </c>
    </row>
    <row r="91" spans="1:45" s="31" customFormat="1" ht="15.75" hidden="1">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41" t="s">
        <v>4</v>
      </c>
      <c r="Q91" s="160" t="s">
        <v>5</v>
      </c>
      <c r="R91" s="196">
        <v>43958</v>
      </c>
      <c r="S91" s="196">
        <v>43959</v>
      </c>
      <c r="T91" s="162"/>
      <c r="U91" s="358"/>
      <c r="V91" s="307"/>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hidden="1">
      <c r="A92" s="277" t="s">
        <v>194</v>
      </c>
      <c r="B92" s="51"/>
      <c r="C92" s="51"/>
      <c r="D92" s="277" t="s">
        <v>36</v>
      </c>
      <c r="E92" s="51"/>
      <c r="F92" s="51"/>
      <c r="G92" s="278" t="s">
        <v>195</v>
      </c>
      <c r="H92" s="279" t="s">
        <v>196</v>
      </c>
      <c r="I92" s="357" t="s">
        <v>99</v>
      </c>
      <c r="J92" s="297">
        <v>2</v>
      </c>
      <c r="K92" s="292">
        <f t="shared" si="61"/>
        <v>0.5</v>
      </c>
      <c r="L92" s="293">
        <v>1</v>
      </c>
      <c r="M92" s="294">
        <f t="shared" si="7"/>
        <v>1</v>
      </c>
      <c r="N92" s="295">
        <f t="shared" si="8"/>
        <v>5.7499999999999996E-2</v>
      </c>
      <c r="O92" s="169" t="s">
        <v>96</v>
      </c>
      <c r="P92" s="442"/>
      <c r="Q92" s="165" t="s">
        <v>100</v>
      </c>
      <c r="R92" s="166">
        <v>43962</v>
      </c>
      <c r="S92" s="166">
        <v>43965</v>
      </c>
      <c r="T92" s="162"/>
      <c r="U92" s="358"/>
      <c r="V92" s="307"/>
      <c r="W92" s="177" t="s">
        <v>106</v>
      </c>
      <c r="X92" s="177" t="s">
        <v>107</v>
      </c>
      <c r="Y92" s="377" t="s">
        <v>90</v>
      </c>
      <c r="Z92" s="177"/>
      <c r="AA92" s="177" t="s">
        <v>108</v>
      </c>
      <c r="AB92" s="73"/>
      <c r="AC92" s="223"/>
      <c r="AD92" s="223"/>
      <c r="AE92" s="223"/>
      <c r="AF92" s="223"/>
      <c r="AG92" s="223"/>
      <c r="AH92" s="73"/>
      <c r="AI92" s="73"/>
      <c r="AJ92" s="73"/>
      <c r="AK92" s="322"/>
      <c r="AL92" s="375"/>
      <c r="AM92" s="322"/>
      <c r="AN92" s="322"/>
      <c r="AO92" s="334"/>
      <c r="AP92" s="177" t="s">
        <v>10</v>
      </c>
      <c r="AQ92" s="334"/>
      <c r="AR92" s="334"/>
      <c r="AS92" s="177" t="s">
        <v>10</v>
      </c>
    </row>
    <row r="93" spans="1:45" s="31" customFormat="1" ht="15.75" hidden="1">
      <c r="A93" s="277" t="s">
        <v>194</v>
      </c>
      <c r="B93" s="51"/>
      <c r="C93" s="51"/>
      <c r="D93" s="277" t="s">
        <v>36</v>
      </c>
      <c r="E93" s="51"/>
      <c r="F93" s="51"/>
      <c r="G93" s="278" t="s">
        <v>195</v>
      </c>
      <c r="H93" s="279" t="s">
        <v>196</v>
      </c>
      <c r="I93" s="357" t="s">
        <v>99</v>
      </c>
      <c r="J93" s="297">
        <v>2</v>
      </c>
      <c r="K93" s="292">
        <f t="shared" si="61"/>
        <v>0.5</v>
      </c>
      <c r="L93" s="293">
        <v>1</v>
      </c>
      <c r="M93" s="294">
        <f t="shared" si="7"/>
        <v>1</v>
      </c>
      <c r="N93" s="295">
        <f t="shared" si="8"/>
        <v>5.7499999999999996E-2</v>
      </c>
      <c r="O93" s="169" t="s">
        <v>96</v>
      </c>
      <c r="P93" s="442"/>
      <c r="Q93" s="165" t="s">
        <v>102</v>
      </c>
      <c r="R93" s="166">
        <v>43966</v>
      </c>
      <c r="S93" s="166">
        <v>43969</v>
      </c>
      <c r="T93" s="162"/>
      <c r="U93" s="358"/>
      <c r="V93" s="307"/>
      <c r="W93" s="177" t="s">
        <v>106</v>
      </c>
      <c r="X93" s="177" t="s">
        <v>107</v>
      </c>
      <c r="Y93" s="377" t="s">
        <v>90</v>
      </c>
      <c r="Z93" s="177"/>
      <c r="AA93" s="177" t="s">
        <v>108</v>
      </c>
      <c r="AB93" s="73"/>
      <c r="AC93" s="223"/>
      <c r="AD93" s="223"/>
      <c r="AE93" s="223"/>
      <c r="AF93" s="223"/>
      <c r="AG93" s="223"/>
      <c r="AH93" s="73"/>
      <c r="AI93" s="73"/>
      <c r="AJ93" s="73"/>
      <c r="AK93" s="322"/>
      <c r="AL93" s="375"/>
      <c r="AM93" s="322"/>
      <c r="AN93" s="322"/>
      <c r="AO93" s="334"/>
      <c r="AP93" s="177" t="s">
        <v>10</v>
      </c>
      <c r="AQ93" s="334"/>
      <c r="AR93" s="334"/>
      <c r="AS93" s="177" t="s">
        <v>10</v>
      </c>
    </row>
    <row r="94" spans="1:45" s="31" customFormat="1" ht="15.75" hidden="1">
      <c r="A94" s="277" t="s">
        <v>194</v>
      </c>
      <c r="B94" s="51"/>
      <c r="C94" s="51"/>
      <c r="D94" s="277" t="s">
        <v>36</v>
      </c>
      <c r="E94" s="51"/>
      <c r="F94" s="51"/>
      <c r="G94" s="278" t="s">
        <v>195</v>
      </c>
      <c r="H94" s="279" t="s">
        <v>196</v>
      </c>
      <c r="I94" s="357" t="s">
        <v>99</v>
      </c>
      <c r="J94" s="297">
        <v>2</v>
      </c>
      <c r="K94" s="292">
        <f t="shared" si="61"/>
        <v>0.5</v>
      </c>
      <c r="L94" s="293">
        <v>1</v>
      </c>
      <c r="M94" s="294">
        <f t="shared" si="7"/>
        <v>1</v>
      </c>
      <c r="N94" s="295">
        <f t="shared" si="8"/>
        <v>5.7499999999999996E-2</v>
      </c>
      <c r="O94" s="169" t="s">
        <v>96</v>
      </c>
      <c r="P94" s="442"/>
      <c r="Q94" s="165" t="s">
        <v>13</v>
      </c>
      <c r="R94" s="166">
        <v>43970</v>
      </c>
      <c r="S94" s="166">
        <v>43970</v>
      </c>
      <c r="T94" s="162"/>
      <c r="U94" s="358"/>
      <c r="V94" s="307"/>
      <c r="W94" s="177" t="s">
        <v>106</v>
      </c>
      <c r="X94" s="177" t="s">
        <v>107</v>
      </c>
      <c r="Y94" s="377" t="s">
        <v>90</v>
      </c>
      <c r="Z94" s="177"/>
      <c r="AA94" s="177" t="s">
        <v>108</v>
      </c>
      <c r="AB94" s="73"/>
      <c r="AC94" s="223"/>
      <c r="AD94" s="223"/>
      <c r="AE94" s="223"/>
      <c r="AF94" s="223"/>
      <c r="AG94" s="223"/>
      <c r="AH94" s="73"/>
      <c r="AI94" s="73"/>
      <c r="AJ94" s="73"/>
      <c r="AK94" s="322"/>
      <c r="AL94" s="375"/>
      <c r="AM94" s="322"/>
      <c r="AN94" s="322"/>
      <c r="AO94" s="334"/>
      <c r="AP94" s="177" t="s">
        <v>10</v>
      </c>
      <c r="AQ94" s="334"/>
      <c r="AR94" s="334"/>
      <c r="AS94" s="177" t="s">
        <v>10</v>
      </c>
    </row>
    <row r="95" spans="1:45" s="31" customFormat="1" ht="15.75" hidden="1">
      <c r="A95" s="277" t="s">
        <v>194</v>
      </c>
      <c r="B95" s="51"/>
      <c r="C95" s="51"/>
      <c r="D95" s="277" t="s">
        <v>36</v>
      </c>
      <c r="E95" s="51"/>
      <c r="F95" s="51"/>
      <c r="G95" s="278" t="s">
        <v>195</v>
      </c>
      <c r="H95" s="279" t="s">
        <v>196</v>
      </c>
      <c r="I95" s="357" t="s">
        <v>99</v>
      </c>
      <c r="J95" s="297">
        <v>2</v>
      </c>
      <c r="K95" s="292">
        <f t="shared" si="61"/>
        <v>0.5</v>
      </c>
      <c r="L95" s="293">
        <v>1</v>
      </c>
      <c r="M95" s="294">
        <f t="shared" si="7"/>
        <v>1</v>
      </c>
      <c r="N95" s="295">
        <f t="shared" si="8"/>
        <v>5.7499999999999996E-2</v>
      </c>
      <c r="O95" s="169" t="s">
        <v>96</v>
      </c>
      <c r="P95" s="443"/>
      <c r="Q95" s="178" t="s">
        <v>16</v>
      </c>
      <c r="R95" s="166"/>
      <c r="S95" s="166"/>
      <c r="T95" s="4"/>
      <c r="U95" s="207"/>
      <c r="V95" s="126"/>
      <c r="W95" s="177" t="s">
        <v>106</v>
      </c>
      <c r="X95" s="177" t="s">
        <v>107</v>
      </c>
      <c r="Y95" s="377" t="s">
        <v>90</v>
      </c>
      <c r="Z95" s="177"/>
      <c r="AA95" s="177" t="s">
        <v>108</v>
      </c>
      <c r="AB95" s="73"/>
      <c r="AC95" s="223"/>
      <c r="AD95" s="223"/>
      <c r="AE95" s="223"/>
      <c r="AF95" s="223"/>
      <c r="AG95" s="223"/>
      <c r="AH95" s="73"/>
      <c r="AI95" s="73"/>
      <c r="AJ95" s="73"/>
      <c r="AK95" s="322"/>
      <c r="AL95" s="375"/>
      <c r="AM95" s="322"/>
      <c r="AN95" s="322"/>
      <c r="AO95" s="334"/>
      <c r="AP95" s="334"/>
      <c r="AQ95" s="334"/>
      <c r="AR95" s="334"/>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4"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2"/>
      <c r="Q98" s="165" t="s">
        <v>100</v>
      </c>
      <c r="R98" s="161">
        <v>43894</v>
      </c>
      <c r="S98" s="161">
        <v>43902</v>
      </c>
      <c r="T98" s="161">
        <v>43894</v>
      </c>
      <c r="U98" s="161">
        <v>43900</v>
      </c>
      <c r="V98" s="73"/>
      <c r="W98" s="169" t="s">
        <v>101</v>
      </c>
      <c r="X98" s="169"/>
      <c r="Y98" s="323"/>
      <c r="Z98" s="169"/>
      <c r="AA98" s="169" t="s">
        <v>108</v>
      </c>
      <c r="AB98" s="169"/>
      <c r="AC98" s="324"/>
      <c r="AD98" s="324"/>
      <c r="AE98" s="324"/>
      <c r="AF98" s="324"/>
      <c r="AG98" s="324"/>
      <c r="AH98" s="169"/>
      <c r="AI98" s="169"/>
      <c r="AJ98" s="73"/>
      <c r="AK98" s="335">
        <v>0.5</v>
      </c>
      <c r="AL98" s="336">
        <v>0.9</v>
      </c>
      <c r="AM98" s="335">
        <v>3.88125E-2</v>
      </c>
      <c r="AN98" s="335">
        <v>4.3125000000000004E-3</v>
      </c>
      <c r="AO98" s="338">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2"/>
      <c r="Q99" s="165" t="s">
        <v>102</v>
      </c>
      <c r="R99" s="161">
        <v>43901</v>
      </c>
      <c r="S99" s="161">
        <v>43902</v>
      </c>
      <c r="T99" s="161">
        <v>43901</v>
      </c>
      <c r="U99" s="161">
        <v>43902</v>
      </c>
      <c r="V99" s="73"/>
      <c r="W99" s="169" t="s">
        <v>101</v>
      </c>
      <c r="X99" s="169"/>
      <c r="Y99" s="323"/>
      <c r="Z99" s="169"/>
      <c r="AA99" s="169" t="s">
        <v>108</v>
      </c>
      <c r="AB99" s="169"/>
      <c r="AC99" s="324"/>
      <c r="AD99" s="324"/>
      <c r="AE99" s="324"/>
      <c r="AF99" s="324"/>
      <c r="AG99" s="324"/>
      <c r="AH99" s="169"/>
      <c r="AI99" s="169"/>
      <c r="AJ99" s="73"/>
      <c r="AK99" s="335">
        <v>0.5</v>
      </c>
      <c r="AL99" s="336">
        <v>0.9</v>
      </c>
      <c r="AM99" s="335">
        <v>3.88125E-2</v>
      </c>
      <c r="AN99" s="335">
        <v>4.3125000000000004E-3</v>
      </c>
      <c r="AO99" s="338">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2"/>
      <c r="Q100" s="165" t="s">
        <v>13</v>
      </c>
      <c r="R100" s="161">
        <v>43902</v>
      </c>
      <c r="S100" s="161">
        <v>43903</v>
      </c>
      <c r="T100" s="161">
        <v>43902</v>
      </c>
      <c r="U100" s="161">
        <v>43903</v>
      </c>
      <c r="V100" s="73"/>
      <c r="W100" s="169" t="s">
        <v>101</v>
      </c>
      <c r="X100" s="169"/>
      <c r="Y100" s="323"/>
      <c r="Z100" s="169"/>
      <c r="AA100" s="169" t="s">
        <v>108</v>
      </c>
      <c r="AB100" s="169"/>
      <c r="AC100" s="324"/>
      <c r="AD100" s="324"/>
      <c r="AE100" s="324"/>
      <c r="AF100" s="324"/>
      <c r="AG100" s="324"/>
      <c r="AH100" s="169"/>
      <c r="AI100" s="169"/>
      <c r="AJ100" s="73"/>
      <c r="AK100" s="335">
        <v>0.5</v>
      </c>
      <c r="AL100" s="336">
        <v>0.9</v>
      </c>
      <c r="AM100" s="335">
        <v>3.88125E-2</v>
      </c>
      <c r="AN100" s="335">
        <v>4.3125000000000004E-3</v>
      </c>
      <c r="AO100" s="338">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3"/>
      <c r="Q101" s="165" t="s">
        <v>16</v>
      </c>
      <c r="R101" s="161">
        <v>43906</v>
      </c>
      <c r="S101" s="161">
        <v>43906</v>
      </c>
      <c r="T101" s="161">
        <v>43906</v>
      </c>
      <c r="U101" s="161">
        <v>43906</v>
      </c>
      <c r="V101" s="126"/>
      <c r="W101" s="169" t="s">
        <v>101</v>
      </c>
      <c r="X101" s="308"/>
      <c r="Y101" s="325"/>
      <c r="Z101" s="308"/>
      <c r="AA101" s="169" t="s">
        <v>108</v>
      </c>
      <c r="AB101" s="169"/>
      <c r="AC101" s="324"/>
      <c r="AD101" s="324"/>
      <c r="AE101" s="324"/>
      <c r="AF101" s="324"/>
      <c r="AG101" s="324"/>
      <c r="AH101" s="324"/>
      <c r="AI101" s="169"/>
      <c r="AJ101" s="73"/>
      <c r="AK101" s="335">
        <v>0.5</v>
      </c>
      <c r="AL101" s="336">
        <v>0.9</v>
      </c>
      <c r="AM101" s="335">
        <f>N101*AL101</f>
        <v>3.88125E-2</v>
      </c>
      <c r="AN101" s="335">
        <f>N101-AM101</f>
        <v>4.3124999999999969E-3</v>
      </c>
      <c r="AO101" s="338">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2"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2"/>
      <c r="Q103" s="165" t="s">
        <v>100</v>
      </c>
      <c r="R103" s="161">
        <v>43894</v>
      </c>
      <c r="S103" s="161">
        <v>43902</v>
      </c>
      <c r="T103" s="161">
        <v>43894</v>
      </c>
      <c r="U103" s="161">
        <v>43900</v>
      </c>
      <c r="V103" s="126"/>
      <c r="W103" s="169" t="s">
        <v>101</v>
      </c>
      <c r="X103" s="308"/>
      <c r="Y103" s="325"/>
      <c r="Z103" s="308"/>
      <c r="AA103" s="169" t="s">
        <v>108</v>
      </c>
      <c r="AB103" s="169"/>
      <c r="AC103" s="324"/>
      <c r="AD103" s="324"/>
      <c r="AE103" s="324"/>
      <c r="AF103" s="324"/>
      <c r="AG103" s="324"/>
      <c r="AH103" s="324"/>
      <c r="AI103" s="169"/>
      <c r="AJ103" s="73"/>
      <c r="AK103" s="335">
        <v>0.5</v>
      </c>
      <c r="AL103" s="336">
        <v>0.9</v>
      </c>
      <c r="AM103" s="335">
        <v>3.88125E-2</v>
      </c>
      <c r="AN103" s="335">
        <v>4.3125000000000004E-3</v>
      </c>
      <c r="AO103" s="338">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2"/>
      <c r="Q104" s="165" t="s">
        <v>102</v>
      </c>
      <c r="R104" s="161">
        <v>43901</v>
      </c>
      <c r="S104" s="161">
        <v>43902</v>
      </c>
      <c r="T104" s="161">
        <v>43901</v>
      </c>
      <c r="U104" s="161">
        <v>43902</v>
      </c>
      <c r="V104" s="126"/>
      <c r="W104" s="169" t="s">
        <v>101</v>
      </c>
      <c r="X104" s="308"/>
      <c r="Y104" s="325"/>
      <c r="Z104" s="308"/>
      <c r="AA104" s="169" t="s">
        <v>108</v>
      </c>
      <c r="AB104" s="169"/>
      <c r="AC104" s="324"/>
      <c r="AD104" s="324"/>
      <c r="AE104" s="324"/>
      <c r="AF104" s="324"/>
      <c r="AG104" s="324"/>
      <c r="AH104" s="324"/>
      <c r="AI104" s="169"/>
      <c r="AJ104" s="73"/>
      <c r="AK104" s="335">
        <v>0.5</v>
      </c>
      <c r="AL104" s="336">
        <v>0.9</v>
      </c>
      <c r="AM104" s="335">
        <v>3.88125E-2</v>
      </c>
      <c r="AN104" s="335">
        <v>4.3125000000000004E-3</v>
      </c>
      <c r="AO104" s="338">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2"/>
      <c r="Q105" s="165" t="s">
        <v>13</v>
      </c>
      <c r="R105" s="161">
        <v>43902</v>
      </c>
      <c r="S105" s="161">
        <v>43903</v>
      </c>
      <c r="T105" s="161">
        <v>43902</v>
      </c>
      <c r="U105" s="161">
        <v>43903</v>
      </c>
      <c r="V105" s="126"/>
      <c r="W105" s="169" t="s">
        <v>101</v>
      </c>
      <c r="X105" s="308"/>
      <c r="Y105" s="325"/>
      <c r="Z105" s="308"/>
      <c r="AA105" s="169" t="s">
        <v>108</v>
      </c>
      <c r="AB105" s="169"/>
      <c r="AC105" s="324"/>
      <c r="AD105" s="324"/>
      <c r="AE105" s="324"/>
      <c r="AF105" s="324"/>
      <c r="AG105" s="324"/>
      <c r="AH105" s="324"/>
      <c r="AI105" s="169"/>
      <c r="AJ105" s="73"/>
      <c r="AK105" s="335">
        <v>0.5</v>
      </c>
      <c r="AL105" s="336">
        <v>0.9</v>
      </c>
      <c r="AM105" s="335">
        <v>3.88125E-2</v>
      </c>
      <c r="AN105" s="335">
        <v>4.3125000000000004E-3</v>
      </c>
      <c r="AO105" s="338">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3"/>
      <c r="Q106" s="165" t="s">
        <v>16</v>
      </c>
      <c r="R106" s="161">
        <v>43906</v>
      </c>
      <c r="S106" s="161">
        <v>43906</v>
      </c>
      <c r="T106" s="161">
        <v>43906</v>
      </c>
      <c r="U106" s="161">
        <v>43906</v>
      </c>
      <c r="V106" s="126"/>
      <c r="W106" s="169" t="s">
        <v>101</v>
      </c>
      <c r="X106" s="308"/>
      <c r="Y106" s="325"/>
      <c r="Z106" s="308"/>
      <c r="AA106" s="169" t="s">
        <v>108</v>
      </c>
      <c r="AB106" s="169"/>
      <c r="AC106" s="324"/>
      <c r="AD106" s="324"/>
      <c r="AE106" s="324"/>
      <c r="AF106" s="324"/>
      <c r="AG106" s="324"/>
      <c r="AH106" s="324"/>
      <c r="AI106" s="169"/>
      <c r="AJ106" s="73"/>
      <c r="AK106" s="335">
        <v>0.5</v>
      </c>
      <c r="AL106" s="336">
        <v>0.9</v>
      </c>
      <c r="AM106" s="335">
        <f>N106*AL106</f>
        <v>3.88125E-2</v>
      </c>
      <c r="AN106" s="335">
        <f>N106-AM106</f>
        <v>4.3124999999999969E-3</v>
      </c>
      <c r="AO106" s="338">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9"/>
      <c r="S107" s="309"/>
      <c r="T107" s="4"/>
      <c r="U107" s="207"/>
      <c r="V107" s="126"/>
      <c r="W107" s="221"/>
      <c r="X107" s="308"/>
      <c r="Y107" s="325"/>
      <c r="Z107" s="308"/>
      <c r="AA107" s="169"/>
      <c r="AB107" s="169"/>
      <c r="AC107" s="324"/>
      <c r="AD107" s="324"/>
      <c r="AE107" s="324"/>
      <c r="AF107" s="324"/>
      <c r="AG107" s="324"/>
      <c r="AH107" s="324"/>
      <c r="AI107" s="169"/>
      <c r="AJ107" s="73"/>
      <c r="AK107" s="335"/>
      <c r="AL107" s="336"/>
      <c r="AM107" s="335"/>
      <c r="AN107" s="335"/>
      <c r="AO107" s="338"/>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30" t="s">
        <v>19</v>
      </c>
      <c r="Q108" s="160" t="s">
        <v>5</v>
      </c>
      <c r="R108" s="306">
        <v>43901</v>
      </c>
      <c r="S108" s="306">
        <v>43903</v>
      </c>
      <c r="T108" s="306">
        <v>43902</v>
      </c>
      <c r="U108" s="306">
        <v>43903</v>
      </c>
      <c r="V108" s="310"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31"/>
      <c r="Q109" s="165" t="s">
        <v>100</v>
      </c>
      <c r="R109" s="306">
        <v>43906</v>
      </c>
      <c r="S109" s="306">
        <v>43931</v>
      </c>
      <c r="T109" s="306">
        <v>43906</v>
      </c>
      <c r="U109" s="207"/>
      <c r="V109" s="350" t="s">
        <v>302</v>
      </c>
      <c r="W109" s="135" t="s">
        <v>121</v>
      </c>
      <c r="X109" s="177" t="s">
        <v>149</v>
      </c>
      <c r="Y109" s="374" t="s">
        <v>90</v>
      </c>
      <c r="Z109" s="126"/>
      <c r="AA109" s="169" t="s">
        <v>108</v>
      </c>
      <c r="AB109" s="126"/>
      <c r="AC109" s="223"/>
      <c r="AD109" s="223"/>
      <c r="AE109" s="223"/>
      <c r="AF109" s="223"/>
      <c r="AG109" s="223"/>
      <c r="AH109" s="73"/>
      <c r="AI109" s="73"/>
      <c r="AJ109" s="73"/>
      <c r="AK109" s="322">
        <v>0.7</v>
      </c>
      <c r="AL109" s="375">
        <v>0.9</v>
      </c>
      <c r="AM109" s="322">
        <f t="shared" ref="AM109:AM112" si="69">N109*AL109</f>
        <v>3.88125E-2</v>
      </c>
      <c r="AN109" s="322">
        <f t="shared" ref="AN109:AN112" si="70">N109-AM109</f>
        <v>4.3124999999999969E-3</v>
      </c>
      <c r="AO109" s="334">
        <f t="shared" ref="AO109:AO112" si="71">AK109/AM109</f>
        <v>18.035426731078903</v>
      </c>
      <c r="AP109" s="334"/>
      <c r="AQ109" s="334"/>
      <c r="AR109" s="334"/>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31"/>
      <c r="Q110" s="165" t="s">
        <v>102</v>
      </c>
      <c r="R110" s="306">
        <v>43934</v>
      </c>
      <c r="S110" s="306">
        <v>43945</v>
      </c>
      <c r="T110" s="4"/>
      <c r="U110" s="207"/>
      <c r="V110" s="349" t="s">
        <v>301</v>
      </c>
      <c r="W110" s="135" t="s">
        <v>121</v>
      </c>
      <c r="X110" s="177" t="s">
        <v>149</v>
      </c>
      <c r="Y110" s="374" t="s">
        <v>90</v>
      </c>
      <c r="Z110" s="126"/>
      <c r="AA110" s="169" t="s">
        <v>108</v>
      </c>
      <c r="AB110" s="126"/>
      <c r="AC110" s="223"/>
      <c r="AD110" s="223"/>
      <c r="AE110" s="223"/>
      <c r="AF110" s="223"/>
      <c r="AG110" s="223"/>
      <c r="AH110" s="73"/>
      <c r="AI110" s="73"/>
      <c r="AJ110" s="73"/>
      <c r="AK110" s="322">
        <v>0.7</v>
      </c>
      <c r="AL110" s="375">
        <v>0.9</v>
      </c>
      <c r="AM110" s="322">
        <f t="shared" si="69"/>
        <v>3.88125E-2</v>
      </c>
      <c r="AN110" s="322">
        <f t="shared" si="70"/>
        <v>4.3124999999999969E-3</v>
      </c>
      <c r="AO110" s="334">
        <f t="shared" si="71"/>
        <v>18.035426731078903</v>
      </c>
      <c r="AP110" s="334"/>
      <c r="AQ110" s="334"/>
      <c r="AR110" s="334"/>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31"/>
      <c r="Q111" s="165" t="s">
        <v>13</v>
      </c>
      <c r="R111" s="306">
        <v>43948</v>
      </c>
      <c r="S111" s="306">
        <v>43950</v>
      </c>
      <c r="T111" s="4"/>
      <c r="U111" s="207"/>
      <c r="V111" s="349" t="s">
        <v>301</v>
      </c>
      <c r="W111" s="135" t="s">
        <v>121</v>
      </c>
      <c r="X111" s="177" t="s">
        <v>149</v>
      </c>
      <c r="Y111" s="374" t="s">
        <v>90</v>
      </c>
      <c r="Z111" s="126"/>
      <c r="AA111" s="169" t="s">
        <v>108</v>
      </c>
      <c r="AB111" s="126"/>
      <c r="AC111" s="223"/>
      <c r="AD111" s="223"/>
      <c r="AE111" s="223"/>
      <c r="AF111" s="223"/>
      <c r="AG111" s="223"/>
      <c r="AH111" s="73"/>
      <c r="AI111" s="73"/>
      <c r="AJ111" s="73"/>
      <c r="AK111" s="322">
        <v>0.7</v>
      </c>
      <c r="AL111" s="375">
        <v>0.9</v>
      </c>
      <c r="AM111" s="322">
        <f t="shared" si="69"/>
        <v>3.88125E-2</v>
      </c>
      <c r="AN111" s="322">
        <f t="shared" si="70"/>
        <v>4.3124999999999969E-3</v>
      </c>
      <c r="AO111" s="334">
        <f t="shared" si="71"/>
        <v>18.035426731078903</v>
      </c>
      <c r="AP111" s="334"/>
      <c r="AQ111" s="334"/>
      <c r="AR111" s="334"/>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32"/>
      <c r="Q112" s="165" t="s">
        <v>16</v>
      </c>
      <c r="R112" s="306"/>
      <c r="S112" s="306"/>
      <c r="T112" s="4"/>
      <c r="U112" s="207"/>
      <c r="V112" s="349" t="s">
        <v>301</v>
      </c>
      <c r="W112" s="135" t="s">
        <v>121</v>
      </c>
      <c r="X112" s="177" t="s">
        <v>149</v>
      </c>
      <c r="Y112" s="374" t="s">
        <v>90</v>
      </c>
      <c r="Z112" s="126"/>
      <c r="AA112" s="169" t="s">
        <v>108</v>
      </c>
      <c r="AB112" s="126"/>
      <c r="AC112" s="223"/>
      <c r="AD112" s="223"/>
      <c r="AE112" s="223"/>
      <c r="AF112" s="223"/>
      <c r="AG112" s="223"/>
      <c r="AH112" s="73"/>
      <c r="AI112" s="73"/>
      <c r="AJ112" s="73"/>
      <c r="AK112" s="322">
        <v>0.7</v>
      </c>
      <c r="AL112" s="375">
        <v>0.9</v>
      </c>
      <c r="AM112" s="322">
        <f t="shared" si="69"/>
        <v>3.88125E-2</v>
      </c>
      <c r="AN112" s="322">
        <f t="shared" si="70"/>
        <v>4.3124999999999969E-3</v>
      </c>
      <c r="AO112" s="334">
        <f t="shared" si="71"/>
        <v>18.035426731078903</v>
      </c>
      <c r="AP112" s="334"/>
      <c r="AQ112" s="334"/>
      <c r="AR112" s="334"/>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1" t="s">
        <v>214</v>
      </c>
      <c r="W113" s="126"/>
      <c r="X113" s="73" t="s">
        <v>149</v>
      </c>
      <c r="Y113" s="241" t="s">
        <v>90</v>
      </c>
      <c r="Z113" s="420"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1" t="s">
        <v>214</v>
      </c>
      <c r="W114" s="126"/>
      <c r="X114" s="73" t="s">
        <v>149</v>
      </c>
      <c r="Y114" s="241" t="s">
        <v>90</v>
      </c>
      <c r="Z114" s="420"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45" t="s">
        <v>28</v>
      </c>
      <c r="Q115" s="160" t="s">
        <v>5</v>
      </c>
      <c r="R115" s="161">
        <v>43838</v>
      </c>
      <c r="S115" s="161">
        <v>43843</v>
      </c>
      <c r="T115" s="161">
        <v>43838</v>
      </c>
      <c r="U115" s="192">
        <v>43838</v>
      </c>
      <c r="V115" s="205">
        <v>1</v>
      </c>
      <c r="W115" s="73" t="s">
        <v>164</v>
      </c>
      <c r="X115" s="73" t="s">
        <v>149</v>
      </c>
      <c r="Y115" s="326" t="s">
        <v>127</v>
      </c>
      <c r="Z115" s="98"/>
      <c r="AA115" s="143" t="s">
        <v>91</v>
      </c>
      <c r="AB115" s="143"/>
      <c r="AC115" s="327"/>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46"/>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9">
        <f t="shared" si="72"/>
        <v>1.3799999999999998E-2</v>
      </c>
      <c r="AN116" s="252">
        <v>1.4375E-3</v>
      </c>
      <c r="AO116" s="370">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46"/>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9">
        <f t="shared" si="72"/>
        <v>1.3799999999999998E-2</v>
      </c>
      <c r="AN117" s="252">
        <v>1.4375E-3</v>
      </c>
      <c r="AO117" s="370">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46"/>
      <c r="Q118" s="165" t="s">
        <v>13</v>
      </c>
      <c r="R118" s="166">
        <v>43873</v>
      </c>
      <c r="S118" s="166">
        <v>43875</v>
      </c>
      <c r="T118" s="166">
        <v>43852</v>
      </c>
      <c r="U118" s="166">
        <v>43852</v>
      </c>
      <c r="V118" s="312"/>
      <c r="W118" s="105" t="s">
        <v>164</v>
      </c>
      <c r="X118" s="105"/>
      <c r="Y118" s="216"/>
      <c r="Z118" s="105"/>
      <c r="AA118" s="135" t="s">
        <v>91</v>
      </c>
      <c r="AB118" s="135"/>
      <c r="AC118" s="231"/>
      <c r="AD118" s="217"/>
      <c r="AE118" s="217"/>
      <c r="AF118" s="217"/>
      <c r="AG118" s="217"/>
      <c r="AH118" s="217"/>
      <c r="AI118" s="217"/>
      <c r="AJ118" s="135"/>
      <c r="AK118" s="252">
        <v>0.5</v>
      </c>
      <c r="AL118" s="199">
        <v>0.96</v>
      </c>
      <c r="AM118" s="369">
        <f t="shared" si="72"/>
        <v>1.3799999999999998E-2</v>
      </c>
      <c r="AN118" s="252">
        <v>1.4375E-3</v>
      </c>
      <c r="AO118" s="370">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47"/>
      <c r="Q119" s="173" t="s">
        <v>16</v>
      </c>
      <c r="R119" s="166">
        <v>43882</v>
      </c>
      <c r="S119" s="166">
        <v>43882</v>
      </c>
      <c r="T119" s="166">
        <v>43882</v>
      </c>
      <c r="U119" s="166">
        <v>43882</v>
      </c>
      <c r="V119" s="313"/>
      <c r="W119" s="105" t="s">
        <v>164</v>
      </c>
      <c r="X119" s="112"/>
      <c r="Y119" s="218"/>
      <c r="Z119" s="112"/>
      <c r="AA119" s="146" t="s">
        <v>91</v>
      </c>
      <c r="AB119" s="146"/>
      <c r="AC119" s="238"/>
      <c r="AD119" s="219"/>
      <c r="AE119" s="219"/>
      <c r="AF119" s="219"/>
      <c r="AG119" s="219"/>
      <c r="AH119" s="219"/>
      <c r="AI119" s="219"/>
      <c r="AJ119" s="146"/>
      <c r="AK119" s="252">
        <v>0.5</v>
      </c>
      <c r="AL119" s="199">
        <v>0.96</v>
      </c>
      <c r="AM119" s="369">
        <f t="shared" si="72"/>
        <v>1.3799999999999998E-2</v>
      </c>
      <c r="AN119" s="253">
        <v>1.4375E-3</v>
      </c>
      <c r="AO119" s="370">
        <f t="shared" si="73"/>
        <v>36.231884057971023</v>
      </c>
      <c r="AP119" s="264"/>
      <c r="AQ119" s="264"/>
      <c r="AR119" s="264"/>
      <c r="AS119" s="146" t="s">
        <v>10</v>
      </c>
    </row>
    <row r="120" spans="1:45" s="31" customFormat="1" ht="28.5" hidden="1" customHeight="1">
      <c r="A120" s="42" t="s">
        <v>222</v>
      </c>
      <c r="B120" s="42"/>
      <c r="C120" s="42"/>
      <c r="D120" s="42" t="s">
        <v>33</v>
      </c>
      <c r="E120" s="42"/>
      <c r="F120" s="42"/>
      <c r="G120" s="281" t="s">
        <v>223</v>
      </c>
      <c r="H120" s="282"/>
      <c r="I120" s="298" t="s">
        <v>310</v>
      </c>
      <c r="J120" s="93">
        <v>4</v>
      </c>
      <c r="K120" s="115">
        <f t="shared" ref="K120:K134" si="76">4/8</f>
        <v>0.5</v>
      </c>
      <c r="L120" s="116">
        <v>1</v>
      </c>
      <c r="M120" s="117">
        <f t="shared" si="74"/>
        <v>2</v>
      </c>
      <c r="N120" s="400">
        <f t="shared" si="75"/>
        <v>0.11499999999999999</v>
      </c>
      <c r="O120" s="98" t="s">
        <v>224</v>
      </c>
      <c r="P120" s="441" t="s">
        <v>28</v>
      </c>
      <c r="Q120" s="160" t="s">
        <v>5</v>
      </c>
      <c r="R120" s="161">
        <v>43826</v>
      </c>
      <c r="S120" s="161">
        <v>43826</v>
      </c>
      <c r="T120" s="161">
        <v>43826</v>
      </c>
      <c r="U120" s="192">
        <v>43826</v>
      </c>
      <c r="V120" s="314" t="s">
        <v>225</v>
      </c>
      <c r="W120" s="98" t="s">
        <v>106</v>
      </c>
      <c r="X120" s="392"/>
      <c r="Y120" s="326"/>
      <c r="Z120" s="392"/>
      <c r="AA120" s="143" t="s">
        <v>91</v>
      </c>
      <c r="AB120" s="143"/>
      <c r="AC120" s="327"/>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hidden="1" customHeight="1">
      <c r="A121" s="65" t="s">
        <v>222</v>
      </c>
      <c r="B121" s="65"/>
      <c r="C121" s="65"/>
      <c r="D121" s="381" t="s">
        <v>33</v>
      </c>
      <c r="E121" s="65"/>
      <c r="F121" s="65"/>
      <c r="G121" s="46" t="s">
        <v>223</v>
      </c>
      <c r="H121" s="67"/>
      <c r="I121" s="395" t="s">
        <v>310</v>
      </c>
      <c r="J121" s="396">
        <v>4</v>
      </c>
      <c r="K121" s="292">
        <f t="shared" si="76"/>
        <v>0.5</v>
      </c>
      <c r="L121" s="293">
        <v>1</v>
      </c>
      <c r="M121" s="366">
        <f t="shared" si="74"/>
        <v>2</v>
      </c>
      <c r="N121" s="295">
        <f t="shared" si="75"/>
        <v>0.11499999999999999</v>
      </c>
      <c r="O121" s="105" t="s">
        <v>224</v>
      </c>
      <c r="P121" s="442"/>
      <c r="Q121" s="165" t="s">
        <v>100</v>
      </c>
      <c r="R121" s="166">
        <v>43880</v>
      </c>
      <c r="S121" s="166">
        <v>43882</v>
      </c>
      <c r="T121" s="166">
        <v>43880</v>
      </c>
      <c r="U121" s="206">
        <v>43880</v>
      </c>
      <c r="V121" s="315" t="s">
        <v>225</v>
      </c>
      <c r="W121" s="105" t="s">
        <v>106</v>
      </c>
      <c r="X121" s="147"/>
      <c r="Y121" s="240"/>
      <c r="Z121" s="147"/>
      <c r="AA121" s="135" t="s">
        <v>91</v>
      </c>
      <c r="AB121" s="144"/>
      <c r="AC121" s="328"/>
      <c r="AD121" s="237"/>
      <c r="AE121" s="237"/>
      <c r="AF121" s="237"/>
      <c r="AG121" s="237"/>
      <c r="AH121" s="237"/>
      <c r="AI121" s="237"/>
      <c r="AJ121" s="144"/>
      <c r="AK121" s="335">
        <v>0.54</v>
      </c>
      <c r="AL121" s="397">
        <v>0.95</v>
      </c>
      <c r="AM121" s="335">
        <f t="shared" si="77"/>
        <v>0.10924999999999999</v>
      </c>
      <c r="AN121" s="335">
        <f t="shared" si="78"/>
        <v>5.7500000000000051E-3</v>
      </c>
      <c r="AO121" s="338">
        <f t="shared" si="79"/>
        <v>4.9427917620137309</v>
      </c>
      <c r="AP121" s="269"/>
      <c r="AQ121" s="269"/>
      <c r="AR121" s="269"/>
      <c r="AS121" s="135" t="s">
        <v>10</v>
      </c>
    </row>
    <row r="122" spans="1:45" s="31" customFormat="1" ht="28.5" hidden="1" customHeight="1">
      <c r="A122" s="65" t="s">
        <v>222</v>
      </c>
      <c r="B122" s="65"/>
      <c r="C122" s="65"/>
      <c r="D122" s="381" t="s">
        <v>33</v>
      </c>
      <c r="E122" s="65"/>
      <c r="F122" s="65"/>
      <c r="G122" s="46" t="s">
        <v>223</v>
      </c>
      <c r="H122" s="67"/>
      <c r="I122" s="395" t="s">
        <v>310</v>
      </c>
      <c r="J122" s="396">
        <v>4</v>
      </c>
      <c r="K122" s="292">
        <f t="shared" si="76"/>
        <v>0.5</v>
      </c>
      <c r="L122" s="293">
        <v>1</v>
      </c>
      <c r="M122" s="366">
        <f t="shared" si="74"/>
        <v>2</v>
      </c>
      <c r="N122" s="295">
        <f t="shared" si="75"/>
        <v>0.11499999999999999</v>
      </c>
      <c r="O122" s="105" t="s">
        <v>224</v>
      </c>
      <c r="P122" s="442"/>
      <c r="Q122" s="165" t="s">
        <v>102</v>
      </c>
      <c r="R122" s="166">
        <v>43882</v>
      </c>
      <c r="S122" s="166">
        <v>43882</v>
      </c>
      <c r="T122" s="166">
        <v>43882</v>
      </c>
      <c r="U122" s="166">
        <v>43882</v>
      </c>
      <c r="V122" s="316" t="s">
        <v>225</v>
      </c>
      <c r="W122" s="105" t="s">
        <v>106</v>
      </c>
      <c r="X122" s="147"/>
      <c r="Y122" s="240"/>
      <c r="Z122" s="147"/>
      <c r="AA122" s="135" t="s">
        <v>91</v>
      </c>
      <c r="AB122" s="144"/>
      <c r="AC122" s="328"/>
      <c r="AD122" s="237"/>
      <c r="AE122" s="237"/>
      <c r="AF122" s="237"/>
      <c r="AG122" s="237"/>
      <c r="AH122" s="237"/>
      <c r="AI122" s="237"/>
      <c r="AJ122" s="144"/>
      <c r="AK122" s="335">
        <v>0.54</v>
      </c>
      <c r="AL122" s="397">
        <v>0.95</v>
      </c>
      <c r="AM122" s="335">
        <f t="shared" si="77"/>
        <v>0.10924999999999999</v>
      </c>
      <c r="AN122" s="335">
        <f t="shared" si="78"/>
        <v>5.7500000000000051E-3</v>
      </c>
      <c r="AO122" s="338">
        <f t="shared" si="79"/>
        <v>4.9427917620137309</v>
      </c>
      <c r="AP122" s="269"/>
      <c r="AQ122" s="269"/>
      <c r="AR122" s="269"/>
      <c r="AS122" s="135" t="s">
        <v>10</v>
      </c>
    </row>
    <row r="123" spans="1:45" s="31" customFormat="1" ht="28.5" hidden="1" customHeight="1">
      <c r="A123" s="65" t="s">
        <v>222</v>
      </c>
      <c r="B123" s="65"/>
      <c r="C123" s="65"/>
      <c r="D123" s="381" t="s">
        <v>33</v>
      </c>
      <c r="E123" s="65"/>
      <c r="F123" s="65"/>
      <c r="G123" s="46" t="s">
        <v>223</v>
      </c>
      <c r="H123" s="67"/>
      <c r="I123" s="395" t="s">
        <v>310</v>
      </c>
      <c r="J123" s="396">
        <v>4</v>
      </c>
      <c r="K123" s="292">
        <f t="shared" si="76"/>
        <v>0.5</v>
      </c>
      <c r="L123" s="293">
        <v>1</v>
      </c>
      <c r="M123" s="366">
        <f t="shared" si="74"/>
        <v>2</v>
      </c>
      <c r="N123" s="295">
        <f t="shared" si="75"/>
        <v>0.11499999999999999</v>
      </c>
      <c r="O123" s="105" t="s">
        <v>224</v>
      </c>
      <c r="P123" s="442"/>
      <c r="Q123" s="165" t="s">
        <v>13</v>
      </c>
      <c r="R123" s="166">
        <v>43882</v>
      </c>
      <c r="S123" s="166">
        <v>43882</v>
      </c>
      <c r="T123" s="166">
        <v>43882</v>
      </c>
      <c r="U123" s="206">
        <v>43882</v>
      </c>
      <c r="V123" s="316" t="s">
        <v>225</v>
      </c>
      <c r="W123" s="105" t="s">
        <v>106</v>
      </c>
      <c r="X123" s="147"/>
      <c r="Y123" s="240"/>
      <c r="Z123" s="147"/>
      <c r="AA123" s="135" t="s">
        <v>91</v>
      </c>
      <c r="AB123" s="144"/>
      <c r="AC123" s="328"/>
      <c r="AD123" s="237"/>
      <c r="AE123" s="237"/>
      <c r="AF123" s="237"/>
      <c r="AG123" s="237"/>
      <c r="AH123" s="237"/>
      <c r="AI123" s="237"/>
      <c r="AJ123" s="144"/>
      <c r="AK123" s="335">
        <v>0.54</v>
      </c>
      <c r="AL123" s="397">
        <v>0.95</v>
      </c>
      <c r="AM123" s="335">
        <f t="shared" si="77"/>
        <v>0.10924999999999999</v>
      </c>
      <c r="AN123" s="335">
        <f t="shared" si="78"/>
        <v>5.7500000000000051E-3</v>
      </c>
      <c r="AO123" s="338">
        <f t="shared" si="79"/>
        <v>4.9427917620137309</v>
      </c>
      <c r="AP123" s="269"/>
      <c r="AQ123" s="269"/>
      <c r="AR123" s="269"/>
      <c r="AS123" s="135" t="s">
        <v>10</v>
      </c>
    </row>
    <row r="124" spans="1:45" s="31" customFormat="1" ht="28.5" hidden="1" customHeight="1">
      <c r="A124" s="283" t="s">
        <v>222</v>
      </c>
      <c r="B124" s="283"/>
      <c r="C124" s="283"/>
      <c r="D124" s="382" t="s">
        <v>33</v>
      </c>
      <c r="E124" s="283"/>
      <c r="F124" s="283"/>
      <c r="G124" s="63" t="s">
        <v>223</v>
      </c>
      <c r="H124" s="68"/>
      <c r="I124" s="395" t="s">
        <v>310</v>
      </c>
      <c r="J124" s="396">
        <v>4</v>
      </c>
      <c r="K124" s="292">
        <f t="shared" si="76"/>
        <v>0.5</v>
      </c>
      <c r="L124" s="293">
        <v>1</v>
      </c>
      <c r="M124" s="366">
        <f t="shared" si="74"/>
        <v>2</v>
      </c>
      <c r="N124" s="295">
        <f t="shared" si="75"/>
        <v>0.11499999999999999</v>
      </c>
      <c r="O124" s="148" t="s">
        <v>224</v>
      </c>
      <c r="P124" s="443"/>
      <c r="Q124" s="178" t="s">
        <v>16</v>
      </c>
      <c r="R124" s="206">
        <v>43885</v>
      </c>
      <c r="S124" s="206">
        <v>43885</v>
      </c>
      <c r="T124" s="206">
        <v>43885</v>
      </c>
      <c r="U124" s="206">
        <v>43885</v>
      </c>
      <c r="V124" s="316" t="s">
        <v>225</v>
      </c>
      <c r="W124" s="148" t="s">
        <v>106</v>
      </c>
      <c r="X124" s="149"/>
      <c r="Y124" s="212"/>
      <c r="Z124" s="159"/>
      <c r="AA124" s="135" t="s">
        <v>91</v>
      </c>
      <c r="AB124" s="145"/>
      <c r="AC124" s="329"/>
      <c r="AD124" s="330"/>
      <c r="AE124" s="330"/>
      <c r="AF124" s="330"/>
      <c r="AG124" s="330"/>
      <c r="AH124" s="330"/>
      <c r="AI124" s="330"/>
      <c r="AJ124" s="145"/>
      <c r="AK124" s="335">
        <v>0.54</v>
      </c>
      <c r="AL124" s="397">
        <v>0.95</v>
      </c>
      <c r="AM124" s="335">
        <f t="shared" si="77"/>
        <v>0.10924999999999999</v>
      </c>
      <c r="AN124" s="335">
        <f t="shared" si="78"/>
        <v>5.7500000000000051E-3</v>
      </c>
      <c r="AO124" s="338">
        <f t="shared" si="79"/>
        <v>4.9427917620137309</v>
      </c>
      <c r="AP124" s="339"/>
      <c r="AQ124" s="339"/>
      <c r="AR124" s="339"/>
      <c r="AS124" s="142" t="s">
        <v>10</v>
      </c>
    </row>
    <row r="125" spans="1:45" s="31" customFormat="1" ht="28.5" hidden="1" customHeight="1">
      <c r="A125" s="42" t="s">
        <v>226</v>
      </c>
      <c r="B125" s="42"/>
      <c r="C125" s="42"/>
      <c r="D125" s="42" t="s">
        <v>35</v>
      </c>
      <c r="E125" s="42"/>
      <c r="F125" s="42"/>
      <c r="G125" s="284" t="s">
        <v>227</v>
      </c>
      <c r="H125" s="66"/>
      <c r="I125" s="298" t="s">
        <v>310</v>
      </c>
      <c r="J125" s="93">
        <v>4</v>
      </c>
      <c r="K125" s="115">
        <f t="shared" si="76"/>
        <v>0.5</v>
      </c>
      <c r="L125" s="116">
        <v>1</v>
      </c>
      <c r="M125" s="117">
        <f t="shared" si="74"/>
        <v>2</v>
      </c>
      <c r="N125" s="400">
        <f t="shared" si="75"/>
        <v>0.11499999999999999</v>
      </c>
      <c r="O125" s="399" t="s">
        <v>224</v>
      </c>
      <c r="P125" s="441" t="s">
        <v>28</v>
      </c>
      <c r="Q125" s="160" t="s">
        <v>5</v>
      </c>
      <c r="R125" s="161">
        <v>43837</v>
      </c>
      <c r="S125" s="161">
        <v>43837</v>
      </c>
      <c r="T125" s="161">
        <v>43837</v>
      </c>
      <c r="U125" s="192">
        <v>43837</v>
      </c>
      <c r="V125" s="205">
        <v>1</v>
      </c>
      <c r="W125" s="98" t="s">
        <v>106</v>
      </c>
      <c r="X125" s="392"/>
      <c r="Y125" s="326"/>
      <c r="Z125" s="392"/>
      <c r="AA125" s="143" t="s">
        <v>91</v>
      </c>
      <c r="AB125" s="143"/>
      <c r="AC125" s="327"/>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hidden="1" customHeight="1">
      <c r="A126" s="45" t="s">
        <v>226</v>
      </c>
      <c r="B126" s="45"/>
      <c r="C126" s="45"/>
      <c r="D126" s="45" t="s">
        <v>35</v>
      </c>
      <c r="E126" s="45"/>
      <c r="F126" s="45"/>
      <c r="G126" s="285" t="s">
        <v>227</v>
      </c>
      <c r="H126" s="67"/>
      <c r="I126" s="395" t="s">
        <v>310</v>
      </c>
      <c r="J126" s="396">
        <v>4</v>
      </c>
      <c r="K126" s="292">
        <f t="shared" si="76"/>
        <v>0.5</v>
      </c>
      <c r="L126" s="293">
        <v>1</v>
      </c>
      <c r="M126" s="366">
        <f t="shared" si="74"/>
        <v>2</v>
      </c>
      <c r="N126" s="295">
        <f t="shared" si="75"/>
        <v>0.11499999999999999</v>
      </c>
      <c r="O126" s="105" t="s">
        <v>224</v>
      </c>
      <c r="P126" s="442"/>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3">
        <v>0.27</v>
      </c>
      <c r="AL126" s="397">
        <v>0.95</v>
      </c>
      <c r="AM126" s="335">
        <f t="shared" si="77"/>
        <v>0.10924999999999999</v>
      </c>
      <c r="AN126" s="335">
        <f t="shared" si="78"/>
        <v>5.7500000000000051E-3</v>
      </c>
      <c r="AO126" s="338">
        <f t="shared" si="79"/>
        <v>2.4713958810068655</v>
      </c>
      <c r="AP126" s="263"/>
      <c r="AQ126" s="263"/>
      <c r="AR126" s="263"/>
      <c r="AS126" s="135" t="s">
        <v>10</v>
      </c>
    </row>
    <row r="127" spans="1:45" s="32" customFormat="1" ht="28.5" hidden="1" customHeight="1">
      <c r="A127" s="45" t="s">
        <v>226</v>
      </c>
      <c r="B127" s="45"/>
      <c r="C127" s="45"/>
      <c r="D127" s="45" t="s">
        <v>35</v>
      </c>
      <c r="E127" s="45"/>
      <c r="F127" s="45"/>
      <c r="G127" s="285" t="s">
        <v>227</v>
      </c>
      <c r="H127" s="67"/>
      <c r="I127" s="395" t="s">
        <v>310</v>
      </c>
      <c r="J127" s="396">
        <v>4</v>
      </c>
      <c r="K127" s="292">
        <f t="shared" si="76"/>
        <v>0.5</v>
      </c>
      <c r="L127" s="293">
        <v>1</v>
      </c>
      <c r="M127" s="366">
        <f t="shared" si="74"/>
        <v>2</v>
      </c>
      <c r="N127" s="295">
        <f t="shared" si="75"/>
        <v>0.11499999999999999</v>
      </c>
      <c r="O127" s="105" t="s">
        <v>224</v>
      </c>
      <c r="P127" s="442"/>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3">
        <v>0.27</v>
      </c>
      <c r="AL127" s="397">
        <v>0.95</v>
      </c>
      <c r="AM127" s="335">
        <f t="shared" si="77"/>
        <v>0.10924999999999999</v>
      </c>
      <c r="AN127" s="335">
        <f t="shared" si="78"/>
        <v>5.7500000000000051E-3</v>
      </c>
      <c r="AO127" s="338">
        <f t="shared" si="79"/>
        <v>2.4713958810068655</v>
      </c>
      <c r="AP127" s="263"/>
      <c r="AQ127" s="263"/>
      <c r="AR127" s="263"/>
      <c r="AS127" s="135" t="s">
        <v>10</v>
      </c>
    </row>
    <row r="128" spans="1:45" s="32" customFormat="1" ht="28.5" hidden="1" customHeight="1">
      <c r="A128" s="45" t="s">
        <v>226</v>
      </c>
      <c r="B128" s="45"/>
      <c r="C128" s="45"/>
      <c r="D128" s="45" t="s">
        <v>35</v>
      </c>
      <c r="E128" s="45"/>
      <c r="F128" s="45"/>
      <c r="G128" s="285" t="s">
        <v>227</v>
      </c>
      <c r="H128" s="67"/>
      <c r="I128" s="395" t="s">
        <v>310</v>
      </c>
      <c r="J128" s="396">
        <v>4</v>
      </c>
      <c r="K128" s="292">
        <f t="shared" si="76"/>
        <v>0.5</v>
      </c>
      <c r="L128" s="293">
        <v>1</v>
      </c>
      <c r="M128" s="366">
        <f t="shared" ref="M128:M139" si="80">J128*K128</f>
        <v>2</v>
      </c>
      <c r="N128" s="295">
        <f t="shared" si="75"/>
        <v>0.11499999999999999</v>
      </c>
      <c r="O128" s="105" t="s">
        <v>224</v>
      </c>
      <c r="P128" s="442"/>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3">
        <v>0.27</v>
      </c>
      <c r="AL128" s="397">
        <v>0.95</v>
      </c>
      <c r="AM128" s="335">
        <f t="shared" si="77"/>
        <v>0.10924999999999999</v>
      </c>
      <c r="AN128" s="335">
        <f t="shared" si="78"/>
        <v>5.7500000000000051E-3</v>
      </c>
      <c r="AO128" s="338">
        <f t="shared" si="79"/>
        <v>2.4713958810068655</v>
      </c>
      <c r="AP128" s="263"/>
      <c r="AQ128" s="263"/>
      <c r="AR128" s="263"/>
      <c r="AS128" s="135" t="s">
        <v>10</v>
      </c>
    </row>
    <row r="129" spans="1:45" s="32" customFormat="1" ht="28.5" hidden="1" customHeight="1">
      <c r="A129" s="62" t="s">
        <v>226</v>
      </c>
      <c r="B129" s="62"/>
      <c r="C129" s="62"/>
      <c r="D129" s="62" t="s">
        <v>35</v>
      </c>
      <c r="E129" s="62"/>
      <c r="F129" s="62"/>
      <c r="G129" s="286" t="s">
        <v>227</v>
      </c>
      <c r="H129" s="68"/>
      <c r="I129" s="395" t="s">
        <v>310</v>
      </c>
      <c r="J129" s="396">
        <v>4</v>
      </c>
      <c r="K129" s="292">
        <f t="shared" si="76"/>
        <v>0.5</v>
      </c>
      <c r="L129" s="293">
        <v>1</v>
      </c>
      <c r="M129" s="366">
        <f t="shared" si="80"/>
        <v>2</v>
      </c>
      <c r="N129" s="295">
        <f t="shared" si="75"/>
        <v>0.11499999999999999</v>
      </c>
      <c r="O129" s="148" t="s">
        <v>224</v>
      </c>
      <c r="P129" s="443"/>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3">
        <v>0.27</v>
      </c>
      <c r="AL129" s="397">
        <v>0.95</v>
      </c>
      <c r="AM129" s="335">
        <f t="shared" si="77"/>
        <v>0.10924999999999999</v>
      </c>
      <c r="AN129" s="335">
        <f t="shared" si="78"/>
        <v>5.7500000000000051E-3</v>
      </c>
      <c r="AO129" s="338">
        <f t="shared" si="79"/>
        <v>2.4713958810068655</v>
      </c>
      <c r="AP129" s="268"/>
      <c r="AQ129" s="268"/>
      <c r="AR129" s="268"/>
      <c r="AS129" s="142" t="s">
        <v>10</v>
      </c>
    </row>
    <row r="130" spans="1:45" s="31" customFormat="1" ht="15.75" hidden="1" customHeight="1">
      <c r="A130" s="42" t="s">
        <v>228</v>
      </c>
      <c r="B130" s="42"/>
      <c r="C130" s="42"/>
      <c r="D130" s="42" t="s">
        <v>33</v>
      </c>
      <c r="E130" s="42"/>
      <c r="F130" s="42"/>
      <c r="G130" s="284" t="s">
        <v>229</v>
      </c>
      <c r="H130" s="66"/>
      <c r="I130" s="298" t="s">
        <v>310</v>
      </c>
      <c r="J130" s="93">
        <v>4</v>
      </c>
      <c r="K130" s="115">
        <f t="shared" si="76"/>
        <v>0.5</v>
      </c>
      <c r="L130" s="116">
        <v>1</v>
      </c>
      <c r="M130" s="117">
        <f t="shared" si="80"/>
        <v>2</v>
      </c>
      <c r="N130" s="400">
        <f t="shared" si="75"/>
        <v>0.11499999999999999</v>
      </c>
      <c r="O130" s="73" t="s">
        <v>96</v>
      </c>
      <c r="P130" s="441" t="s">
        <v>28</v>
      </c>
      <c r="Q130" s="160" t="s">
        <v>5</v>
      </c>
      <c r="R130" s="161">
        <v>43864</v>
      </c>
      <c r="S130" s="161">
        <v>43865</v>
      </c>
      <c r="T130" s="161">
        <v>43864</v>
      </c>
      <c r="U130" s="192">
        <v>43865</v>
      </c>
      <c r="V130" s="205">
        <v>1</v>
      </c>
      <c r="W130" s="98" t="s">
        <v>106</v>
      </c>
      <c r="X130" s="392"/>
      <c r="Y130" s="326"/>
      <c r="Z130" s="392"/>
      <c r="AA130" s="143" t="s">
        <v>91</v>
      </c>
      <c r="AB130" s="143"/>
      <c r="AC130" s="327"/>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hidden="1" customHeight="1">
      <c r="A131" s="45" t="s">
        <v>228</v>
      </c>
      <c r="B131" s="45"/>
      <c r="C131" s="45"/>
      <c r="D131" s="381" t="s">
        <v>33</v>
      </c>
      <c r="E131" s="45"/>
      <c r="F131" s="45"/>
      <c r="G131" s="285" t="s">
        <v>229</v>
      </c>
      <c r="H131" s="67"/>
      <c r="I131" s="395" t="s">
        <v>310</v>
      </c>
      <c r="J131" s="396">
        <v>4</v>
      </c>
      <c r="K131" s="292">
        <f t="shared" si="76"/>
        <v>0.5</v>
      </c>
      <c r="L131" s="293">
        <v>1</v>
      </c>
      <c r="M131" s="366">
        <f t="shared" si="80"/>
        <v>2</v>
      </c>
      <c r="N131" s="295">
        <f t="shared" si="75"/>
        <v>0.11499999999999999</v>
      </c>
      <c r="O131" s="169" t="s">
        <v>96</v>
      </c>
      <c r="P131" s="442"/>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5">
        <v>0.5</v>
      </c>
      <c r="AL131" s="397">
        <v>0.85</v>
      </c>
      <c r="AM131" s="335">
        <f t="shared" si="77"/>
        <v>9.774999999999999E-2</v>
      </c>
      <c r="AN131" s="335">
        <f t="shared" si="78"/>
        <v>1.7250000000000001E-2</v>
      </c>
      <c r="AO131" s="338">
        <f t="shared" si="79"/>
        <v>5.1150895140664971</v>
      </c>
      <c r="AP131" s="263"/>
      <c r="AQ131" s="263"/>
      <c r="AR131" s="263"/>
      <c r="AS131" s="135" t="s">
        <v>10</v>
      </c>
    </row>
    <row r="132" spans="1:45" s="32" customFormat="1" ht="15.75" hidden="1" customHeight="1">
      <c r="A132" s="45" t="s">
        <v>228</v>
      </c>
      <c r="B132" s="45"/>
      <c r="C132" s="45"/>
      <c r="D132" s="381" t="s">
        <v>33</v>
      </c>
      <c r="E132" s="45"/>
      <c r="F132" s="45"/>
      <c r="G132" s="285" t="s">
        <v>229</v>
      </c>
      <c r="H132" s="67"/>
      <c r="I132" s="395" t="s">
        <v>310</v>
      </c>
      <c r="J132" s="396">
        <v>4</v>
      </c>
      <c r="K132" s="292">
        <f t="shared" si="76"/>
        <v>0.5</v>
      </c>
      <c r="L132" s="293">
        <v>1</v>
      </c>
      <c r="M132" s="366">
        <f t="shared" si="80"/>
        <v>2</v>
      </c>
      <c r="N132" s="295">
        <f t="shared" si="75"/>
        <v>0.11499999999999999</v>
      </c>
      <c r="O132" s="169" t="s">
        <v>96</v>
      </c>
      <c r="P132" s="442"/>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5">
        <v>0.5</v>
      </c>
      <c r="AL132" s="397">
        <v>0.85</v>
      </c>
      <c r="AM132" s="335">
        <f t="shared" si="77"/>
        <v>9.774999999999999E-2</v>
      </c>
      <c r="AN132" s="335">
        <f t="shared" si="78"/>
        <v>1.7250000000000001E-2</v>
      </c>
      <c r="AO132" s="338">
        <f t="shared" si="79"/>
        <v>5.1150895140664971</v>
      </c>
      <c r="AP132" s="263"/>
      <c r="AQ132" s="263"/>
      <c r="AR132" s="263"/>
      <c r="AS132" s="135" t="s">
        <v>10</v>
      </c>
    </row>
    <row r="133" spans="1:45" s="32" customFormat="1" ht="15.75" hidden="1" customHeight="1">
      <c r="A133" s="45" t="s">
        <v>228</v>
      </c>
      <c r="B133" s="45"/>
      <c r="C133" s="45"/>
      <c r="D133" s="381" t="s">
        <v>33</v>
      </c>
      <c r="E133" s="45"/>
      <c r="F133" s="45"/>
      <c r="G133" s="285" t="s">
        <v>229</v>
      </c>
      <c r="H133" s="67"/>
      <c r="I133" s="395" t="s">
        <v>310</v>
      </c>
      <c r="J133" s="396">
        <v>4</v>
      </c>
      <c r="K133" s="292">
        <f t="shared" si="76"/>
        <v>0.5</v>
      </c>
      <c r="L133" s="293">
        <v>1</v>
      </c>
      <c r="M133" s="366">
        <f t="shared" si="80"/>
        <v>2</v>
      </c>
      <c r="N133" s="295">
        <f t="shared" si="75"/>
        <v>0.11499999999999999</v>
      </c>
      <c r="O133" s="169" t="s">
        <v>96</v>
      </c>
      <c r="P133" s="442"/>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5">
        <v>0.5</v>
      </c>
      <c r="AL133" s="397">
        <v>0.85</v>
      </c>
      <c r="AM133" s="335">
        <f t="shared" si="77"/>
        <v>9.774999999999999E-2</v>
      </c>
      <c r="AN133" s="335">
        <f t="shared" si="78"/>
        <v>1.7250000000000001E-2</v>
      </c>
      <c r="AO133" s="338">
        <f t="shared" si="79"/>
        <v>5.1150895140664971</v>
      </c>
      <c r="AP133" s="263"/>
      <c r="AQ133" s="263"/>
      <c r="AR133" s="263"/>
      <c r="AS133" s="135" t="s">
        <v>10</v>
      </c>
    </row>
    <row r="134" spans="1:45" s="32" customFormat="1" ht="15.75" hidden="1" customHeight="1">
      <c r="A134" s="62" t="s">
        <v>228</v>
      </c>
      <c r="B134" s="62"/>
      <c r="C134" s="62"/>
      <c r="D134" s="382" t="s">
        <v>33</v>
      </c>
      <c r="E134" s="62"/>
      <c r="F134" s="62"/>
      <c r="G134" s="286" t="s">
        <v>229</v>
      </c>
      <c r="H134" s="68"/>
      <c r="I134" s="395" t="s">
        <v>310</v>
      </c>
      <c r="J134" s="396">
        <v>4</v>
      </c>
      <c r="K134" s="292">
        <f t="shared" si="76"/>
        <v>0.5</v>
      </c>
      <c r="L134" s="293">
        <v>1</v>
      </c>
      <c r="M134" s="366">
        <f t="shared" si="80"/>
        <v>2</v>
      </c>
      <c r="N134" s="295">
        <f t="shared" si="75"/>
        <v>0.11499999999999999</v>
      </c>
      <c r="O134" s="169" t="s">
        <v>96</v>
      </c>
      <c r="P134" s="443"/>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5">
        <v>0.5</v>
      </c>
      <c r="AL134" s="397">
        <v>0.85</v>
      </c>
      <c r="AM134" s="335">
        <f t="shared" si="77"/>
        <v>9.774999999999999E-2</v>
      </c>
      <c r="AN134" s="335">
        <f t="shared" si="78"/>
        <v>1.7250000000000001E-2</v>
      </c>
      <c r="AO134" s="338">
        <f t="shared" si="79"/>
        <v>5.1150895140664971</v>
      </c>
      <c r="AP134" s="268"/>
      <c r="AQ134" s="268"/>
      <c r="AR134" s="268"/>
      <c r="AS134" s="142" t="s">
        <v>10</v>
      </c>
    </row>
    <row r="135" spans="1:45" ht="16.5" hidden="1">
      <c r="A135" s="51" t="s">
        <v>230</v>
      </c>
      <c r="B135" s="51"/>
      <c r="C135" s="51"/>
      <c r="D135" s="51" t="s">
        <v>35</v>
      </c>
      <c r="E135" s="51"/>
      <c r="F135" s="51"/>
      <c r="G135" s="51" t="s">
        <v>231</v>
      </c>
      <c r="H135" s="51" t="s">
        <v>232</v>
      </c>
      <c r="I135" s="127" t="s">
        <v>99</v>
      </c>
      <c r="J135" s="114">
        <v>2</v>
      </c>
      <c r="K135" s="115">
        <v>0.33</v>
      </c>
      <c r="L135" s="116">
        <v>1</v>
      </c>
      <c r="M135" s="418">
        <f t="shared" si="80"/>
        <v>0.66</v>
      </c>
      <c r="N135" s="419">
        <f t="shared" si="75"/>
        <v>3.7949999999999998E-2</v>
      </c>
      <c r="O135" s="143" t="s">
        <v>96</v>
      </c>
      <c r="P135" s="444" t="s">
        <v>20</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3">
        <v>0.7</v>
      </c>
      <c r="AL135" s="410">
        <v>0.94</v>
      </c>
      <c r="AM135" s="409">
        <f>N135*AL135</f>
        <v>3.5672999999999996E-2</v>
      </c>
      <c r="AN135" s="409">
        <f t="shared" si="78"/>
        <v>2.2770000000000012E-3</v>
      </c>
      <c r="AO135" s="414">
        <f t="shared" si="79"/>
        <v>19.622683822498811</v>
      </c>
      <c r="AP135" s="73" t="s">
        <v>10</v>
      </c>
      <c r="AS135" s="73" t="s">
        <v>10</v>
      </c>
    </row>
    <row r="136" spans="1:45" ht="16.5" hidden="1">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2"/>
      <c r="Q136" s="165" t="s">
        <v>100</v>
      </c>
      <c r="R136" s="161">
        <v>43901</v>
      </c>
      <c r="S136" s="161">
        <v>43924</v>
      </c>
      <c r="T136" s="161">
        <v>43901</v>
      </c>
      <c r="U136" s="161">
        <v>43921</v>
      </c>
      <c r="V136" s="317">
        <v>1</v>
      </c>
      <c r="W136" s="318" t="s">
        <v>126</v>
      </c>
      <c r="X136" s="319" t="s">
        <v>107</v>
      </c>
      <c r="Y136" s="331" t="s">
        <v>127</v>
      </c>
      <c r="Z136" s="51"/>
      <c r="AA136" s="319" t="s">
        <v>108</v>
      </c>
      <c r="AB136" s="51"/>
      <c r="AC136" s="51"/>
      <c r="AD136" s="51"/>
      <c r="AE136" s="51"/>
      <c r="AF136" s="51"/>
      <c r="AG136" s="51"/>
      <c r="AH136" s="51"/>
      <c r="AI136" s="51"/>
      <c r="AK136" s="415">
        <v>0.7</v>
      </c>
      <c r="AL136" s="412">
        <v>0.94</v>
      </c>
      <c r="AM136" s="411">
        <f t="shared" ref="AM136:AM139" si="81">N136*AL136</f>
        <v>3.5672999999999996E-2</v>
      </c>
      <c r="AN136" s="411">
        <f t="shared" si="78"/>
        <v>2.2770000000000012E-3</v>
      </c>
      <c r="AO136" s="416">
        <f t="shared" si="79"/>
        <v>19.622683822498811</v>
      </c>
      <c r="AP136" s="73" t="s">
        <v>10</v>
      </c>
      <c r="AS136" s="319" t="s">
        <v>10</v>
      </c>
    </row>
    <row r="137" spans="1:45" ht="16.5" hidden="1">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2"/>
      <c r="Q137" s="165" t="s">
        <v>102</v>
      </c>
      <c r="R137" s="161">
        <v>43927</v>
      </c>
      <c r="S137" s="161">
        <v>43931</v>
      </c>
      <c r="T137" s="161">
        <v>43921</v>
      </c>
      <c r="U137" s="207"/>
      <c r="V137" s="51"/>
      <c r="W137" s="318" t="s">
        <v>126</v>
      </c>
      <c r="X137" s="319" t="s">
        <v>107</v>
      </c>
      <c r="Y137" s="331" t="s">
        <v>127</v>
      </c>
      <c r="Z137" s="51"/>
      <c r="AA137" s="319" t="s">
        <v>108</v>
      </c>
      <c r="AB137" s="51"/>
      <c r="AC137" s="51"/>
      <c r="AD137" s="51"/>
      <c r="AE137" s="51"/>
      <c r="AF137" s="51"/>
      <c r="AG137" s="51"/>
      <c r="AH137" s="51"/>
      <c r="AI137" s="51"/>
      <c r="AK137" s="415">
        <v>0.7</v>
      </c>
      <c r="AL137" s="412">
        <v>0.94</v>
      </c>
      <c r="AM137" s="411">
        <f t="shared" si="81"/>
        <v>3.5672999999999996E-2</v>
      </c>
      <c r="AN137" s="411">
        <f t="shared" si="78"/>
        <v>2.2770000000000012E-3</v>
      </c>
      <c r="AO137" s="416">
        <f t="shared" si="79"/>
        <v>19.622683822498811</v>
      </c>
      <c r="AP137" s="73" t="s">
        <v>10</v>
      </c>
      <c r="AS137" s="319" t="s">
        <v>10</v>
      </c>
    </row>
    <row r="138" spans="1:45" ht="16.5" hidden="1">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2"/>
      <c r="Q138" s="165" t="s">
        <v>13</v>
      </c>
      <c r="R138" s="161">
        <v>43934</v>
      </c>
      <c r="S138" s="161">
        <v>43936</v>
      </c>
      <c r="T138" s="161"/>
      <c r="U138" s="207"/>
      <c r="V138" s="51"/>
      <c r="W138" s="318" t="s">
        <v>126</v>
      </c>
      <c r="X138" s="319" t="s">
        <v>107</v>
      </c>
      <c r="Y138" s="331" t="s">
        <v>127</v>
      </c>
      <c r="Z138" s="51"/>
      <c r="AA138" s="319" t="s">
        <v>108</v>
      </c>
      <c r="AB138" s="51"/>
      <c r="AC138" s="51"/>
      <c r="AD138" s="51"/>
      <c r="AE138" s="51"/>
      <c r="AF138" s="51"/>
      <c r="AG138" s="51"/>
      <c r="AH138" s="51"/>
      <c r="AI138" s="51"/>
      <c r="AK138" s="417">
        <v>0.7</v>
      </c>
      <c r="AL138" s="412">
        <v>0.94</v>
      </c>
      <c r="AM138" s="411">
        <f t="shared" si="81"/>
        <v>3.5672999999999996E-2</v>
      </c>
      <c r="AN138" s="411">
        <f t="shared" si="78"/>
        <v>2.2770000000000012E-3</v>
      </c>
      <c r="AO138" s="416">
        <f t="shared" si="79"/>
        <v>19.622683822498811</v>
      </c>
      <c r="AP138" s="73" t="s">
        <v>10</v>
      </c>
      <c r="AS138" s="319" t="s">
        <v>10</v>
      </c>
    </row>
    <row r="139" spans="1:45" ht="16.5" hidden="1">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3"/>
      <c r="Q139" s="165" t="s">
        <v>16</v>
      </c>
      <c r="R139" s="161"/>
      <c r="S139" s="161"/>
      <c r="T139" s="161"/>
      <c r="U139" s="207"/>
      <c r="V139" s="51"/>
      <c r="W139" s="318" t="s">
        <v>126</v>
      </c>
      <c r="X139" s="319" t="s">
        <v>107</v>
      </c>
      <c r="Y139" s="331" t="s">
        <v>127</v>
      </c>
      <c r="Z139" s="51"/>
      <c r="AA139" s="319" t="s">
        <v>108</v>
      </c>
      <c r="AB139" s="51"/>
      <c r="AC139" s="51"/>
      <c r="AD139" s="51"/>
      <c r="AE139" s="51"/>
      <c r="AF139" s="51"/>
      <c r="AG139" s="51"/>
      <c r="AH139" s="51"/>
      <c r="AI139" s="51"/>
      <c r="AK139" s="415">
        <v>0.7</v>
      </c>
      <c r="AL139" s="412">
        <v>0.94</v>
      </c>
      <c r="AM139" s="411">
        <f t="shared" si="81"/>
        <v>3.5672999999999996E-2</v>
      </c>
      <c r="AN139" s="411">
        <f t="shared" si="78"/>
        <v>2.2770000000000012E-3</v>
      </c>
      <c r="AO139" s="416">
        <f t="shared" si="79"/>
        <v>19.622683822498811</v>
      </c>
      <c r="AP139" s="73" t="s">
        <v>10</v>
      </c>
      <c r="AS139" s="319" t="s">
        <v>10</v>
      </c>
    </row>
    <row r="140" spans="1:45" ht="15.75" hidden="1">
      <c r="A140" s="51" t="s">
        <v>234</v>
      </c>
      <c r="D140" s="51" t="s">
        <v>235</v>
      </c>
      <c r="G140" s="51" t="s">
        <v>305</v>
      </c>
      <c r="H140" s="51"/>
      <c r="I140" s="127" t="s">
        <v>99</v>
      </c>
      <c r="J140" s="114">
        <v>1</v>
      </c>
      <c r="K140" s="115">
        <v>0.25</v>
      </c>
      <c r="L140" s="116">
        <v>1</v>
      </c>
      <c r="M140" s="117">
        <f>J140*K140</f>
        <v>0.25</v>
      </c>
      <c r="N140" s="419">
        <f t="shared" si="75"/>
        <v>1.4374999999999999E-2</v>
      </c>
      <c r="O140" s="73"/>
      <c r="P140" s="444" t="s">
        <v>4</v>
      </c>
      <c r="Q140" s="160" t="s">
        <v>5</v>
      </c>
      <c r="R140" s="161">
        <v>43937</v>
      </c>
      <c r="S140" s="161">
        <v>43938</v>
      </c>
      <c r="T140" s="161"/>
      <c r="U140" s="161"/>
      <c r="V140" s="51"/>
      <c r="W140" s="359" t="s">
        <v>126</v>
      </c>
      <c r="X140" s="73" t="s">
        <v>149</v>
      </c>
      <c r="Y140" s="241" t="s">
        <v>90</v>
      </c>
      <c r="Z140" s="126"/>
      <c r="AA140" s="73" t="s">
        <v>108</v>
      </c>
      <c r="AB140" s="126"/>
      <c r="AC140" s="223"/>
      <c r="AD140" s="223"/>
      <c r="AE140" s="223"/>
      <c r="AF140" s="223"/>
      <c r="AG140" s="223"/>
      <c r="AH140" s="73"/>
      <c r="AI140" s="73"/>
      <c r="AJ140" s="255">
        <v>0.7</v>
      </c>
      <c r="AK140" s="409">
        <v>1</v>
      </c>
      <c r="AL140" s="410">
        <v>0.9</v>
      </c>
      <c r="AM140" s="409">
        <f t="shared" si="77"/>
        <v>1.2937499999999999E-2</v>
      </c>
      <c r="AN140" s="409">
        <f t="shared" si="78"/>
        <v>1.4374999999999995E-3</v>
      </c>
      <c r="AO140" s="414">
        <f t="shared" si="79"/>
        <v>77.294685990338166</v>
      </c>
      <c r="AP140" s="73" t="s">
        <v>10</v>
      </c>
      <c r="AS140" s="73" t="s">
        <v>10</v>
      </c>
    </row>
    <row r="141" spans="1:45" ht="15.75" hidden="1">
      <c r="A141" s="361" t="s">
        <v>234</v>
      </c>
      <c r="D141" s="361" t="s">
        <v>235</v>
      </c>
      <c r="G141" s="361" t="s">
        <v>236</v>
      </c>
      <c r="H141" s="361"/>
      <c r="I141" s="362" t="s">
        <v>99</v>
      </c>
      <c r="J141" s="363">
        <v>1</v>
      </c>
      <c r="K141" s="364">
        <v>0.25</v>
      </c>
      <c r="L141" s="365">
        <v>1</v>
      </c>
      <c r="M141" s="366">
        <f t="shared" ref="M141:M144" si="82">J141*K141</f>
        <v>0.25</v>
      </c>
      <c r="N141" s="289">
        <f t="shared" si="75"/>
        <v>1.4374999999999999E-2</v>
      </c>
      <c r="O141" s="367"/>
      <c r="P141" s="422"/>
      <c r="Q141" s="165" t="s">
        <v>100</v>
      </c>
      <c r="R141" s="161">
        <v>43938</v>
      </c>
      <c r="S141" s="161">
        <v>43948</v>
      </c>
      <c r="T141" s="161"/>
      <c r="U141" s="161"/>
      <c r="V141" s="51"/>
      <c r="W141" s="318" t="s">
        <v>126</v>
      </c>
      <c r="X141" s="367" t="s">
        <v>149</v>
      </c>
      <c r="Y141" s="368" t="s">
        <v>90</v>
      </c>
      <c r="Z141" s="126"/>
      <c r="AA141" s="367" t="s">
        <v>108</v>
      </c>
      <c r="AB141" s="126"/>
      <c r="AC141" s="223"/>
      <c r="AD141" s="223"/>
      <c r="AE141" s="223"/>
      <c r="AF141" s="223"/>
      <c r="AG141" s="223"/>
      <c r="AH141" s="73"/>
      <c r="AI141" s="73"/>
      <c r="AK141" s="411">
        <v>1</v>
      </c>
      <c r="AL141" s="412">
        <v>0.9</v>
      </c>
      <c r="AM141" s="411">
        <f t="shared" si="77"/>
        <v>1.2937499999999999E-2</v>
      </c>
      <c r="AN141" s="411">
        <f t="shared" si="78"/>
        <v>1.4374999999999995E-3</v>
      </c>
      <c r="AO141" s="416">
        <f t="shared" si="79"/>
        <v>77.294685990338166</v>
      </c>
      <c r="AS141" s="367" t="s">
        <v>10</v>
      </c>
    </row>
    <row r="142" spans="1:45" ht="15.75" hidden="1">
      <c r="A142" s="361" t="s">
        <v>234</v>
      </c>
      <c r="D142" s="361" t="s">
        <v>235</v>
      </c>
      <c r="G142" s="361" t="s">
        <v>236</v>
      </c>
      <c r="H142" s="361"/>
      <c r="I142" s="362" t="s">
        <v>99</v>
      </c>
      <c r="J142" s="363">
        <v>1</v>
      </c>
      <c r="K142" s="364">
        <v>0.25</v>
      </c>
      <c r="L142" s="365">
        <v>1</v>
      </c>
      <c r="M142" s="366">
        <f t="shared" si="82"/>
        <v>0.25</v>
      </c>
      <c r="N142" s="289">
        <f t="shared" si="75"/>
        <v>1.4374999999999999E-2</v>
      </c>
      <c r="O142" s="367"/>
      <c r="P142" s="422"/>
      <c r="Q142" s="165" t="s">
        <v>102</v>
      </c>
      <c r="R142" s="161">
        <v>43949</v>
      </c>
      <c r="S142" s="161">
        <v>43950</v>
      </c>
      <c r="T142" s="161"/>
      <c r="U142" s="207"/>
      <c r="V142" s="51"/>
      <c r="W142" s="318" t="s">
        <v>126</v>
      </c>
      <c r="X142" s="367" t="s">
        <v>149</v>
      </c>
      <c r="Y142" s="368" t="s">
        <v>90</v>
      </c>
      <c r="Z142" s="126"/>
      <c r="AA142" s="367" t="s">
        <v>108</v>
      </c>
      <c r="AB142" s="126"/>
      <c r="AC142" s="223"/>
      <c r="AD142" s="223"/>
      <c r="AE142" s="223"/>
      <c r="AF142" s="223"/>
      <c r="AG142" s="223"/>
      <c r="AH142" s="73"/>
      <c r="AI142" s="73"/>
      <c r="AK142" s="411">
        <v>1</v>
      </c>
      <c r="AL142" s="412">
        <v>0.9</v>
      </c>
      <c r="AM142" s="411">
        <f t="shared" si="77"/>
        <v>1.2937499999999999E-2</v>
      </c>
      <c r="AN142" s="411">
        <f t="shared" si="78"/>
        <v>1.4374999999999995E-3</v>
      </c>
      <c r="AO142" s="416">
        <f t="shared" si="79"/>
        <v>77.294685990338166</v>
      </c>
      <c r="AS142" s="367" t="s">
        <v>10</v>
      </c>
    </row>
    <row r="143" spans="1:45" ht="15.75" hidden="1">
      <c r="A143" s="361" t="s">
        <v>234</v>
      </c>
      <c r="D143" s="361" t="s">
        <v>235</v>
      </c>
      <c r="G143" s="361" t="s">
        <v>236</v>
      </c>
      <c r="H143" s="361"/>
      <c r="I143" s="362" t="s">
        <v>99</v>
      </c>
      <c r="J143" s="363">
        <v>1</v>
      </c>
      <c r="K143" s="364">
        <v>0.25</v>
      </c>
      <c r="L143" s="365">
        <v>1</v>
      </c>
      <c r="M143" s="366">
        <f t="shared" si="82"/>
        <v>0.25</v>
      </c>
      <c r="N143" s="289">
        <f t="shared" si="75"/>
        <v>1.4374999999999999E-2</v>
      </c>
      <c r="O143" s="367"/>
      <c r="P143" s="422"/>
      <c r="Q143" s="165" t="s">
        <v>13</v>
      </c>
      <c r="R143" s="161">
        <v>43950</v>
      </c>
      <c r="S143" s="161">
        <v>43951</v>
      </c>
      <c r="T143" s="161"/>
      <c r="U143" s="207"/>
      <c r="V143" s="51"/>
      <c r="W143" s="318" t="s">
        <v>126</v>
      </c>
      <c r="X143" s="367" t="s">
        <v>149</v>
      </c>
      <c r="Y143" s="368" t="s">
        <v>90</v>
      </c>
      <c r="Z143" s="126"/>
      <c r="AA143" s="367" t="s">
        <v>108</v>
      </c>
      <c r="AB143" s="126"/>
      <c r="AC143" s="223"/>
      <c r="AD143" s="223"/>
      <c r="AE143" s="223"/>
      <c r="AF143" s="223"/>
      <c r="AG143" s="223"/>
      <c r="AH143" s="73"/>
      <c r="AI143" s="73"/>
      <c r="AK143" s="411">
        <v>1</v>
      </c>
      <c r="AL143" s="412">
        <v>0.9</v>
      </c>
      <c r="AM143" s="411">
        <f t="shared" si="77"/>
        <v>1.2937499999999999E-2</v>
      </c>
      <c r="AN143" s="411">
        <f t="shared" si="78"/>
        <v>1.4374999999999995E-3</v>
      </c>
      <c r="AO143" s="416">
        <f t="shared" si="79"/>
        <v>77.294685990338166</v>
      </c>
      <c r="AS143" s="367" t="s">
        <v>10</v>
      </c>
    </row>
    <row r="144" spans="1:45" ht="15.75" hidden="1">
      <c r="A144" s="361" t="s">
        <v>234</v>
      </c>
      <c r="D144" s="361" t="s">
        <v>235</v>
      </c>
      <c r="G144" s="361" t="s">
        <v>236</v>
      </c>
      <c r="H144" s="361"/>
      <c r="I144" s="362" t="s">
        <v>99</v>
      </c>
      <c r="J144" s="363">
        <v>1</v>
      </c>
      <c r="K144" s="364">
        <v>0.25</v>
      </c>
      <c r="L144" s="365">
        <v>1</v>
      </c>
      <c r="M144" s="366">
        <f t="shared" si="82"/>
        <v>0.25</v>
      </c>
      <c r="N144" s="289">
        <f t="shared" si="75"/>
        <v>1.4374999999999999E-2</v>
      </c>
      <c r="O144" s="367"/>
      <c r="P144" s="423"/>
      <c r="Q144" s="178" t="s">
        <v>16</v>
      </c>
      <c r="R144" s="387"/>
      <c r="S144" s="387"/>
      <c r="T144" s="387"/>
      <c r="U144" s="207"/>
      <c r="V144" s="51"/>
      <c r="W144" s="318" t="s">
        <v>126</v>
      </c>
      <c r="X144" s="367" t="s">
        <v>149</v>
      </c>
      <c r="Y144" s="368" t="s">
        <v>90</v>
      </c>
      <c r="Z144" s="126"/>
      <c r="AA144" s="367" t="s">
        <v>108</v>
      </c>
      <c r="AB144" s="126"/>
      <c r="AC144" s="223"/>
      <c r="AD144" s="223"/>
      <c r="AE144" s="223"/>
      <c r="AF144" s="223"/>
      <c r="AG144" s="223"/>
      <c r="AH144" s="73"/>
      <c r="AI144" s="73"/>
      <c r="AK144" s="411">
        <v>1</v>
      </c>
      <c r="AL144" s="412">
        <v>0.9</v>
      </c>
      <c r="AM144" s="411">
        <f t="shared" si="77"/>
        <v>1.2937499999999999E-2</v>
      </c>
      <c r="AN144" s="411">
        <f t="shared" si="78"/>
        <v>1.4374999999999995E-3</v>
      </c>
      <c r="AO144" s="416">
        <f t="shared" si="79"/>
        <v>77.294685990338166</v>
      </c>
      <c r="AS144" s="367" t="s">
        <v>10</v>
      </c>
    </row>
  </sheetData>
  <autoFilter ref="A1:AS144" xr:uid="{00000000-0009-0000-0000-000002000000}">
    <filterColumn colId="22">
      <filters>
        <filter val="徐凱"/>
      </filters>
    </filterColumn>
  </autoFilter>
  <mergeCells count="26">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5"/>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R38:T38 P39 T14:T23 P58 S85:U85 P86 R107:U107 P120 P125 P130 P135:P144 R80:U80 P17:P19 P24:P26 P49:P53 P63:P65 P68 P113:P115 U137:U139 P7 Q113:Q134 R9:R11 S8:S11 T110:T114 U37:U38 U109:U114 P44 R96:S96 P91 R6:U6 R17:S23 R113:S114 P80:P81 R49:U52 T9:U11 U13:U23 U142:U144 P96:P108 T95:U96 P73:P75 R73:S74 T72:U74 P2 Q2:Q96</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2020-04-07T00:23:36Z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