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liana Ramalho\PycharmProjects\Rotas Brisa\dados\"/>
    </mc:Choice>
  </mc:AlternateContent>
  <xr:revisionPtr revIDLastSave="0" documentId="13_ncr:1_{3A35D463-F1B7-4229-A0E3-DD7F17A0F8EC}" xr6:coauthVersionLast="47" xr6:coauthVersionMax="47" xr10:uidLastSave="{00000000-0000-0000-0000-000000000000}"/>
  <bookViews>
    <workbookView xWindow="4425" yWindow="2370" windowWidth="21600" windowHeight="11385" activeTab="1" xr2:uid="{E0A2D96D-09EF-4931-AD24-7AD8390096B5}"/>
  </bookViews>
  <sheets>
    <sheet name="PK_sublanço" sheetId="1" r:id="rId1"/>
    <sheet name="PT_AS" sheetId="2" r:id="rId2"/>
  </sheets>
  <definedNames>
    <definedName name="_xlnm._FilterDatabase" localSheetId="1" hidden="1">PT_AS!$A$1:$C$143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3" i="1" l="1"/>
  <c r="E43" i="1" s="1"/>
  <c r="D2" i="2"/>
  <c r="G2" i="2" s="1"/>
  <c r="D3" i="2"/>
  <c r="G3" i="2" s="1"/>
  <c r="D4" i="2"/>
  <c r="G4" i="2" s="1"/>
  <c r="D5" i="2"/>
  <c r="D6" i="2"/>
  <c r="G6" i="2" s="1"/>
  <c r="D7" i="2"/>
  <c r="G7" i="2" s="1"/>
  <c r="D8" i="2"/>
  <c r="G8" i="2" s="1"/>
  <c r="E8" i="2"/>
  <c r="D9" i="2"/>
  <c r="G9" i="2" s="1"/>
  <c r="D10" i="2"/>
  <c r="G10" i="2" s="1"/>
  <c r="D11" i="2"/>
  <c r="G11" i="2" s="1"/>
  <c r="D12" i="2"/>
  <c r="G12" i="2" s="1"/>
  <c r="D13" i="2"/>
  <c r="G13" i="2" s="1"/>
  <c r="D14" i="2"/>
  <c r="G14" i="2" s="1"/>
  <c r="D15" i="2"/>
  <c r="G15" i="2" s="1"/>
  <c r="D16" i="2"/>
  <c r="G16" i="2" s="1"/>
  <c r="D17" i="2"/>
  <c r="G17" i="2" s="1"/>
  <c r="D18" i="2"/>
  <c r="G18" i="2" s="1"/>
  <c r="D19" i="2"/>
  <c r="G19" i="2" s="1"/>
  <c r="D20" i="2"/>
  <c r="G20" i="2" s="1"/>
  <c r="D21" i="2"/>
  <c r="D22" i="2"/>
  <c r="D23" i="2"/>
  <c r="G23" i="2" s="1"/>
  <c r="D24" i="2"/>
  <c r="G24" i="2" s="1"/>
  <c r="D25" i="2"/>
  <c r="G25" i="2" s="1"/>
  <c r="D26" i="2"/>
  <c r="G26" i="2" s="1"/>
  <c r="D27" i="2"/>
  <c r="G27" i="2" s="1"/>
  <c r="D28" i="2"/>
  <c r="G28" i="2" s="1"/>
  <c r="D29" i="2"/>
  <c r="D30" i="2"/>
  <c r="G30" i="2" s="1"/>
  <c r="D31" i="2"/>
  <c r="G31" i="2" s="1"/>
  <c r="D32" i="2"/>
  <c r="G32" i="2" s="1"/>
  <c r="D33" i="2"/>
  <c r="G33" i="2" s="1"/>
  <c r="D34" i="2"/>
  <c r="G34" i="2" s="1"/>
  <c r="D35" i="2"/>
  <c r="G35" i="2" s="1"/>
  <c r="D36" i="2"/>
  <c r="G36" i="2" s="1"/>
  <c r="D37" i="2"/>
  <c r="D38" i="2"/>
  <c r="G38" i="2" s="1"/>
  <c r="D39" i="2"/>
  <c r="G39" i="2" s="1"/>
  <c r="D40" i="2"/>
  <c r="G40" i="2" s="1"/>
  <c r="D41" i="2"/>
  <c r="G41" i="2" s="1"/>
  <c r="D42" i="2"/>
  <c r="G42" i="2" s="1"/>
  <c r="D43" i="2"/>
  <c r="G43" i="2" s="1"/>
  <c r="D44" i="2"/>
  <c r="G44" i="2" s="1"/>
  <c r="D45" i="2"/>
  <c r="G45" i="2" s="1"/>
  <c r="D46" i="2"/>
  <c r="G46" i="2" s="1"/>
  <c r="D47" i="2"/>
  <c r="G47" i="2" s="1"/>
  <c r="D48" i="2"/>
  <c r="G48" i="2" s="1"/>
  <c r="D49" i="2"/>
  <c r="G49" i="2" s="1"/>
  <c r="D50" i="2"/>
  <c r="G50" i="2" s="1"/>
  <c r="D51" i="2"/>
  <c r="G51" i="2" s="1"/>
  <c r="D52" i="2"/>
  <c r="G52" i="2" s="1"/>
  <c r="D53" i="2"/>
  <c r="G53" i="2" s="1"/>
  <c r="D54" i="2"/>
  <c r="G54" i="2" s="1"/>
  <c r="D55" i="2"/>
  <c r="G55" i="2" s="1"/>
  <c r="D56" i="2"/>
  <c r="D57" i="2"/>
  <c r="G57" i="2" s="1"/>
  <c r="D58" i="2"/>
  <c r="G58" i="2" s="1"/>
  <c r="D59" i="2"/>
  <c r="G59" i="2" s="1"/>
  <c r="D60" i="2"/>
  <c r="G60" i="2" s="1"/>
  <c r="D61" i="2"/>
  <c r="D62" i="2"/>
  <c r="G62" i="2" s="1"/>
  <c r="D63" i="2"/>
  <c r="G63" i="2" s="1"/>
  <c r="D64" i="2"/>
  <c r="G64" i="2" s="1"/>
  <c r="D65" i="2"/>
  <c r="G65" i="2" s="1"/>
  <c r="D66" i="2"/>
  <c r="G66" i="2" s="1"/>
  <c r="D67" i="2"/>
  <c r="G67" i="2" s="1"/>
  <c r="D68" i="2"/>
  <c r="G68" i="2" s="1"/>
  <c r="D69" i="2"/>
  <c r="D70" i="2"/>
  <c r="G70" i="2" s="1"/>
  <c r="D71" i="2"/>
  <c r="G71" i="2" s="1"/>
  <c r="D72" i="2"/>
  <c r="G72" i="2" s="1"/>
  <c r="D73" i="2"/>
  <c r="G73" i="2" s="1"/>
  <c r="D74" i="2"/>
  <c r="G74" i="2" s="1"/>
  <c r="D75" i="2"/>
  <c r="G75" i="2" s="1"/>
  <c r="D76" i="2"/>
  <c r="G76" i="2" s="1"/>
  <c r="D77" i="2"/>
  <c r="G77" i="2" s="1"/>
  <c r="D78" i="2"/>
  <c r="G78" i="2" s="1"/>
  <c r="D79" i="2"/>
  <c r="D80" i="2"/>
  <c r="D81" i="2"/>
  <c r="G81" i="2" s="1"/>
  <c r="D82" i="2"/>
  <c r="G82" i="2" s="1"/>
  <c r="D83" i="2"/>
  <c r="G83" i="2" s="1"/>
  <c r="D84" i="2"/>
  <c r="G84" i="2" s="1"/>
  <c r="D85" i="2"/>
  <c r="G85" i="2" s="1"/>
  <c r="D86" i="2"/>
  <c r="G86" i="2" s="1"/>
  <c r="D87" i="2"/>
  <c r="G87" i="2" s="1"/>
  <c r="D88" i="2"/>
  <c r="G88" i="2" s="1"/>
  <c r="D89" i="2"/>
  <c r="G89" i="2" s="1"/>
  <c r="D90" i="2"/>
  <c r="G90" i="2" s="1"/>
  <c r="D91" i="2"/>
  <c r="G91" i="2" s="1"/>
  <c r="D92" i="2"/>
  <c r="G92" i="2" s="1"/>
  <c r="D93" i="2"/>
  <c r="D94" i="2"/>
  <c r="G94" i="2" s="1"/>
  <c r="D95" i="2"/>
  <c r="G95" i="2" s="1"/>
  <c r="D96" i="2"/>
  <c r="G96" i="2" s="1"/>
  <c r="D97" i="2"/>
  <c r="G97" i="2" s="1"/>
  <c r="D98" i="2"/>
  <c r="G98" i="2" s="1"/>
  <c r="D99" i="2"/>
  <c r="G99" i="2" s="1"/>
  <c r="D100" i="2"/>
  <c r="G100" i="2" s="1"/>
  <c r="D101" i="2"/>
  <c r="D102" i="2"/>
  <c r="G102" i="2" s="1"/>
  <c r="D103" i="2"/>
  <c r="G103" i="2" s="1"/>
  <c r="D104" i="2"/>
  <c r="G104" i="2" s="1"/>
  <c r="D105" i="2"/>
  <c r="G105" i="2" s="1"/>
  <c r="D106" i="2"/>
  <c r="G106" i="2" s="1"/>
  <c r="D107" i="2"/>
  <c r="G107" i="2" s="1"/>
  <c r="D108" i="2"/>
  <c r="G108" i="2" s="1"/>
  <c r="D109" i="2"/>
  <c r="G109" i="2" s="1"/>
  <c r="D110" i="2"/>
  <c r="G110" i="2" s="1"/>
  <c r="D111" i="2"/>
  <c r="G111" i="2" s="1"/>
  <c r="D112" i="2"/>
  <c r="G112" i="2" s="1"/>
  <c r="D113" i="2"/>
  <c r="G113" i="2" s="1"/>
  <c r="D114" i="2"/>
  <c r="G114" i="2" s="1"/>
  <c r="D115" i="2"/>
  <c r="G115" i="2" s="1"/>
  <c r="D116" i="2"/>
  <c r="G116" i="2" s="1"/>
  <c r="D117" i="2"/>
  <c r="G117" i="2" s="1"/>
  <c r="D118" i="2"/>
  <c r="G118" i="2" s="1"/>
  <c r="D119" i="2"/>
  <c r="G119" i="2" s="1"/>
  <c r="D120" i="2"/>
  <c r="G120" i="2" s="1"/>
  <c r="D121" i="2"/>
  <c r="G121" i="2" s="1"/>
  <c r="D122" i="2"/>
  <c r="G122" i="2" s="1"/>
  <c r="D123" i="2"/>
  <c r="G123" i="2" s="1"/>
  <c r="D124" i="2"/>
  <c r="G124" i="2" s="1"/>
  <c r="D125" i="2"/>
  <c r="G125" i="2" s="1"/>
  <c r="D126" i="2"/>
  <c r="G126" i="2" s="1"/>
  <c r="D127" i="2"/>
  <c r="D128" i="2"/>
  <c r="G128" i="2" s="1"/>
  <c r="D129" i="2"/>
  <c r="G129" i="2" s="1"/>
  <c r="D130" i="2"/>
  <c r="G130" i="2" s="1"/>
  <c r="D131" i="2"/>
  <c r="G131" i="2" s="1"/>
  <c r="D132" i="2"/>
  <c r="G132" i="2" s="1"/>
  <c r="D133" i="2"/>
  <c r="G133" i="2" s="1"/>
  <c r="D134" i="2"/>
  <c r="G134" i="2" s="1"/>
  <c r="D135" i="2"/>
  <c r="G135" i="2" s="1"/>
  <c r="D136" i="2"/>
  <c r="G136" i="2" s="1"/>
  <c r="D137" i="2"/>
  <c r="G137" i="2" s="1"/>
  <c r="D138" i="2"/>
  <c r="G138" i="2" s="1"/>
  <c r="D139" i="2"/>
  <c r="G139" i="2" s="1"/>
  <c r="D140" i="2"/>
  <c r="G140" i="2" s="1"/>
  <c r="D141" i="2"/>
  <c r="G141" i="2" s="1"/>
  <c r="D142" i="2"/>
  <c r="G142" i="2" s="1"/>
  <c r="D143" i="2"/>
  <c r="G143" i="2" s="1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G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B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G101" i="2"/>
  <c r="F100" i="2"/>
  <c r="F99" i="2"/>
  <c r="F98" i="2"/>
  <c r="F97" i="2"/>
  <c r="F96" i="2"/>
  <c r="F95" i="2"/>
  <c r="F94" i="2"/>
  <c r="F93" i="2"/>
  <c r="G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G80" i="2"/>
  <c r="G79" i="2"/>
  <c r="F79" i="2"/>
  <c r="F78" i="2"/>
  <c r="F77" i="2"/>
  <c r="F76" i="2"/>
  <c r="F75" i="2"/>
  <c r="F74" i="2"/>
  <c r="F73" i="2"/>
  <c r="F72" i="2"/>
  <c r="F71" i="2"/>
  <c r="F70" i="2"/>
  <c r="F69" i="2"/>
  <c r="G69" i="2"/>
  <c r="F68" i="2"/>
  <c r="F67" i="2"/>
  <c r="F66" i="2"/>
  <c r="F65" i="2"/>
  <c r="F64" i="2"/>
  <c r="F63" i="2"/>
  <c r="F62" i="2"/>
  <c r="F61" i="2"/>
  <c r="G61" i="2"/>
  <c r="F60" i="2"/>
  <c r="F59" i="2"/>
  <c r="F58" i="2"/>
  <c r="F57" i="2"/>
  <c r="F56" i="2"/>
  <c r="G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G37" i="2"/>
  <c r="F36" i="2"/>
  <c r="F35" i="2"/>
  <c r="F34" i="2"/>
  <c r="F33" i="2"/>
  <c r="F32" i="2"/>
  <c r="F31" i="2"/>
  <c r="F30" i="2"/>
  <c r="F29" i="2"/>
  <c r="G29" i="2"/>
  <c r="F28" i="2"/>
  <c r="F27" i="2"/>
  <c r="F26" i="2"/>
  <c r="F25" i="2"/>
  <c r="F24" i="2"/>
  <c r="F23" i="2"/>
  <c r="F22" i="2"/>
  <c r="G22" i="2"/>
  <c r="F21" i="2"/>
  <c r="G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G5" i="2"/>
  <c r="F4" i="2"/>
  <c r="F3" i="2"/>
  <c r="F2" i="2"/>
  <c r="F149" i="1"/>
  <c r="F144" i="1"/>
  <c r="D151" i="1"/>
  <c r="F151" i="1" s="1"/>
  <c r="D152" i="1"/>
  <c r="F152" i="1" s="1"/>
  <c r="D153" i="1"/>
  <c r="F153" i="1" s="1"/>
  <c r="D154" i="1"/>
  <c r="F154" i="1" s="1"/>
  <c r="D150" i="1"/>
  <c r="F150" i="1" s="1"/>
  <c r="D148" i="1"/>
  <c r="F148" i="1" s="1"/>
  <c r="D146" i="1"/>
  <c r="F146" i="1" s="1"/>
  <c r="D147" i="1"/>
  <c r="F147" i="1" s="1"/>
  <c r="D145" i="1"/>
  <c r="F145" i="1" s="1"/>
  <c r="F142" i="1"/>
  <c r="D141" i="1"/>
  <c r="F141" i="1" s="1"/>
  <c r="F122" i="1"/>
  <c r="F135" i="1"/>
  <c r="F137" i="1"/>
  <c r="D139" i="1"/>
  <c r="F139" i="1" s="1"/>
  <c r="D140" i="1"/>
  <c r="F140" i="1" s="1"/>
  <c r="D138" i="1"/>
  <c r="F138" i="1" s="1"/>
  <c r="D136" i="1"/>
  <c r="F136" i="1" s="1"/>
  <c r="D124" i="1"/>
  <c r="F124" i="1" s="1"/>
  <c r="D125" i="1"/>
  <c r="F125" i="1" s="1"/>
  <c r="D126" i="1"/>
  <c r="F126" i="1" s="1"/>
  <c r="D127" i="1"/>
  <c r="F127" i="1" s="1"/>
  <c r="D128" i="1"/>
  <c r="F128" i="1" s="1"/>
  <c r="D129" i="1"/>
  <c r="F129" i="1" s="1"/>
  <c r="D130" i="1"/>
  <c r="F130" i="1" s="1"/>
  <c r="D131" i="1"/>
  <c r="F131" i="1" s="1"/>
  <c r="D132" i="1"/>
  <c r="F132" i="1" s="1"/>
  <c r="D133" i="1"/>
  <c r="F133" i="1" s="1"/>
  <c r="D134" i="1"/>
  <c r="F134" i="1" s="1"/>
  <c r="D123" i="1"/>
  <c r="F123" i="1" s="1"/>
  <c r="D183" i="1"/>
  <c r="F183" i="1" s="1"/>
  <c r="D184" i="1"/>
  <c r="F184" i="1" s="1"/>
  <c r="D185" i="1"/>
  <c r="F185" i="1" s="1"/>
  <c r="D186" i="1"/>
  <c r="F186" i="1" s="1"/>
  <c r="D187" i="1"/>
  <c r="F187" i="1" s="1"/>
  <c r="D188" i="1"/>
  <c r="F188" i="1" s="1"/>
  <c r="D182" i="1"/>
  <c r="F182" i="1" s="1"/>
  <c r="F181" i="1"/>
  <c r="F170" i="1"/>
  <c r="D172" i="1"/>
  <c r="F172" i="1" s="1"/>
  <c r="D173" i="1"/>
  <c r="F173" i="1" s="1"/>
  <c r="D174" i="1"/>
  <c r="F174" i="1" s="1"/>
  <c r="D175" i="1"/>
  <c r="F175" i="1" s="1"/>
  <c r="D176" i="1"/>
  <c r="F176" i="1" s="1"/>
  <c r="D177" i="1"/>
  <c r="F177" i="1" s="1"/>
  <c r="D178" i="1"/>
  <c r="F178" i="1" s="1"/>
  <c r="D179" i="1"/>
  <c r="F179" i="1" s="1"/>
  <c r="D180" i="1"/>
  <c r="F180" i="1" s="1"/>
  <c r="D171" i="1"/>
  <c r="F171" i="1" s="1"/>
  <c r="D169" i="1" l="1"/>
  <c r="F169" i="1" s="1"/>
  <c r="D168" i="1"/>
  <c r="F168" i="1" s="1"/>
  <c r="F166" i="1"/>
  <c r="D167" i="1"/>
  <c r="F167" i="1" s="1"/>
  <c r="F155" i="1"/>
  <c r="D157" i="1"/>
  <c r="F157" i="1" s="1"/>
  <c r="D158" i="1"/>
  <c r="F158" i="1" s="1"/>
  <c r="D159" i="1"/>
  <c r="F159" i="1" s="1"/>
  <c r="D160" i="1"/>
  <c r="F160" i="1" s="1"/>
  <c r="D161" i="1"/>
  <c r="F161" i="1" s="1"/>
  <c r="D162" i="1"/>
  <c r="F162" i="1" s="1"/>
  <c r="D163" i="1"/>
  <c r="F163" i="1" s="1"/>
  <c r="D164" i="1"/>
  <c r="F164" i="1" s="1"/>
  <c r="D165" i="1"/>
  <c r="F165" i="1" s="1"/>
  <c r="D156" i="1"/>
  <c r="F156" i="1" s="1"/>
  <c r="F121" i="1" l="1"/>
  <c r="D120" i="1"/>
  <c r="F120" i="1" s="1"/>
  <c r="D119" i="1"/>
  <c r="F119" i="1" s="1"/>
  <c r="F118" i="1"/>
  <c r="F113" i="1"/>
  <c r="D117" i="1"/>
  <c r="F117" i="1" s="1"/>
  <c r="D116" i="1"/>
  <c r="F116" i="1" s="1"/>
  <c r="D115" i="1"/>
  <c r="F115" i="1" s="1"/>
  <c r="D114" i="1"/>
  <c r="F114" i="1" s="1"/>
  <c r="D39" i="1" l="1"/>
  <c r="F39" i="1" s="1"/>
  <c r="D40" i="1"/>
  <c r="F40" i="1" s="1"/>
  <c r="D41" i="1"/>
  <c r="F41" i="1" s="1"/>
  <c r="D42" i="1"/>
  <c r="F42" i="1" s="1"/>
  <c r="D38" i="1"/>
  <c r="F38" i="1" s="1"/>
  <c r="D32" i="1"/>
  <c r="F32" i="1" s="1"/>
  <c r="D33" i="1"/>
  <c r="F33" i="1" s="1"/>
  <c r="D34" i="1"/>
  <c r="F34" i="1" s="1"/>
  <c r="D35" i="1"/>
  <c r="F35" i="1" s="1"/>
  <c r="D36" i="1"/>
  <c r="F36" i="1" s="1"/>
  <c r="D37" i="1"/>
  <c r="F37" i="1" s="1"/>
  <c r="D31" i="1"/>
  <c r="F31" i="1" s="1"/>
  <c r="F29" i="1"/>
  <c r="D30" i="1"/>
  <c r="F30" i="1" s="1"/>
  <c r="D24" i="1"/>
  <c r="F24" i="1" s="1"/>
  <c r="D25" i="1"/>
  <c r="F25" i="1" s="1"/>
  <c r="D26" i="1"/>
  <c r="F26" i="1" s="1"/>
  <c r="D27" i="1"/>
  <c r="F27" i="1" s="1"/>
  <c r="D28" i="1"/>
  <c r="F28" i="1" s="1"/>
  <c r="D23" i="1"/>
  <c r="F23" i="1" s="1"/>
  <c r="F22" i="1"/>
  <c r="F104" i="1" l="1"/>
  <c r="D106" i="1"/>
  <c r="F106" i="1" s="1"/>
  <c r="D107" i="1"/>
  <c r="F107" i="1" s="1"/>
  <c r="D108" i="1"/>
  <c r="F108" i="1" s="1"/>
  <c r="D109" i="1"/>
  <c r="F109" i="1" s="1"/>
  <c r="D110" i="1"/>
  <c r="F110" i="1" s="1"/>
  <c r="D111" i="1"/>
  <c r="F111" i="1" s="1"/>
  <c r="D112" i="1"/>
  <c r="F112" i="1" s="1"/>
  <c r="D105" i="1"/>
  <c r="F105" i="1" s="1"/>
  <c r="F93" i="1"/>
  <c r="D95" i="1"/>
  <c r="F95" i="1" s="1"/>
  <c r="D96" i="1"/>
  <c r="F96" i="1" s="1"/>
  <c r="D97" i="1"/>
  <c r="F97" i="1" s="1"/>
  <c r="D98" i="1"/>
  <c r="F98" i="1" s="1"/>
  <c r="D99" i="1"/>
  <c r="F99" i="1" s="1"/>
  <c r="D100" i="1"/>
  <c r="F100" i="1" s="1"/>
  <c r="D101" i="1"/>
  <c r="F101" i="1" s="1"/>
  <c r="D102" i="1"/>
  <c r="F102" i="1" s="1"/>
  <c r="D103" i="1"/>
  <c r="F103" i="1" s="1"/>
  <c r="D94" i="1"/>
  <c r="F94" i="1" s="1"/>
  <c r="D86" i="1" l="1"/>
  <c r="F86" i="1" s="1"/>
  <c r="D87" i="1"/>
  <c r="F87" i="1" s="1"/>
  <c r="D88" i="1"/>
  <c r="F88" i="1" s="1"/>
  <c r="D89" i="1"/>
  <c r="F89" i="1" s="1"/>
  <c r="D90" i="1"/>
  <c r="F90" i="1" s="1"/>
  <c r="D91" i="1"/>
  <c r="F91" i="1" s="1"/>
  <c r="D92" i="1"/>
  <c r="F92" i="1" s="1"/>
  <c r="D85" i="1"/>
  <c r="F85" i="1" s="1"/>
  <c r="F84" i="1"/>
  <c r="F79" i="1"/>
  <c r="D81" i="1"/>
  <c r="F81" i="1" s="1"/>
  <c r="D82" i="1"/>
  <c r="F82" i="1" s="1"/>
  <c r="D83" i="1"/>
  <c r="F83" i="1" s="1"/>
  <c r="D80" i="1"/>
  <c r="F80" i="1" s="1"/>
  <c r="D76" i="1"/>
  <c r="F76" i="1" s="1"/>
  <c r="D77" i="1"/>
  <c r="F77" i="1" s="1"/>
  <c r="D78" i="1"/>
  <c r="F78" i="1" s="1"/>
  <c r="D75" i="1"/>
  <c r="F75" i="1" s="1"/>
  <c r="F71" i="1"/>
  <c r="D73" i="1"/>
  <c r="F73" i="1" s="1"/>
  <c r="D74" i="1"/>
  <c r="F74" i="1" s="1"/>
  <c r="D72" i="1"/>
  <c r="F72" i="1" s="1"/>
  <c r="D70" i="1" l="1"/>
  <c r="F70" i="1" s="1"/>
  <c r="D69" i="1"/>
  <c r="F69" i="1" s="1"/>
  <c r="D68" i="1"/>
  <c r="F68" i="1" s="1"/>
  <c r="D67" i="1"/>
  <c r="F67" i="1" s="1"/>
  <c r="F66" i="1"/>
  <c r="F55" i="1" l="1"/>
  <c r="D59" i="1"/>
  <c r="F59" i="1" s="1"/>
  <c r="D60" i="1"/>
  <c r="F60" i="1" s="1"/>
  <c r="D61" i="1"/>
  <c r="F61" i="1" s="1"/>
  <c r="D62" i="1"/>
  <c r="F62" i="1" s="1"/>
  <c r="D63" i="1"/>
  <c r="F63" i="1" s="1"/>
  <c r="D64" i="1"/>
  <c r="F64" i="1" s="1"/>
  <c r="D65" i="1"/>
  <c r="F65" i="1" s="1"/>
  <c r="D57" i="1"/>
  <c r="F57" i="1" s="1"/>
  <c r="D58" i="1"/>
  <c r="F58" i="1" s="1"/>
  <c r="D56" i="1"/>
  <c r="F56" i="1" s="1"/>
  <c r="D51" i="1" l="1"/>
  <c r="D52" i="1"/>
  <c r="D46" i="1"/>
  <c r="F46" i="1" s="1"/>
  <c r="D47" i="1"/>
  <c r="F47" i="1" s="1"/>
  <c r="D48" i="1"/>
  <c r="F48" i="1" s="1"/>
  <c r="D49" i="1"/>
  <c r="F49" i="1" s="1"/>
  <c r="D50" i="1"/>
  <c r="E50" i="1" s="1"/>
  <c r="D53" i="1"/>
  <c r="F53" i="1" s="1"/>
  <c r="D54" i="1"/>
  <c r="F54" i="1" s="1"/>
  <c r="D45" i="1"/>
  <c r="F45" i="1" s="1"/>
  <c r="F44" i="1"/>
  <c r="F16" i="1" l="1"/>
  <c r="F20" i="1"/>
  <c r="D21" i="1"/>
  <c r="F21" i="1" s="1"/>
  <c r="D17" i="1"/>
  <c r="F17" i="1" s="1"/>
  <c r="D18" i="1"/>
  <c r="F18" i="1" s="1"/>
  <c r="D19" i="1"/>
  <c r="F19" i="1" s="1"/>
  <c r="F3" i="1"/>
  <c r="D6" i="1"/>
  <c r="F6" i="1" s="1"/>
  <c r="D7" i="1"/>
  <c r="F7" i="1" s="1"/>
  <c r="D8" i="1"/>
  <c r="F8" i="1" s="1"/>
  <c r="D9" i="1"/>
  <c r="F9" i="1" s="1"/>
  <c r="D10" i="1"/>
  <c r="F10" i="1" s="1"/>
  <c r="D11" i="1"/>
  <c r="F11" i="1" s="1"/>
  <c r="D12" i="1"/>
  <c r="F12" i="1" s="1"/>
  <c r="D13" i="1"/>
  <c r="F13" i="1" s="1"/>
  <c r="D14" i="1"/>
  <c r="F14" i="1" s="1"/>
  <c r="D15" i="1"/>
  <c r="F15" i="1" s="1"/>
  <c r="D5" i="1"/>
  <c r="F5" i="1" s="1"/>
  <c r="D4" i="1"/>
  <c r="F4" i="1" s="1"/>
</calcChain>
</file>

<file path=xl/sharedStrings.xml><?xml version="1.0" encoding="utf-8"?>
<sst xmlns="http://schemas.openxmlformats.org/spreadsheetml/2006/main" count="858" uniqueCount="528">
  <si>
    <t>Sublanço</t>
  </si>
  <si>
    <t>CO</t>
  </si>
  <si>
    <t>Porto (VCI)-N12</t>
  </si>
  <si>
    <t>N12 -Águas Santas (A3/A4)</t>
  </si>
  <si>
    <t>Águas Santas (A3/A4)-Maia</t>
  </si>
  <si>
    <t>Maia-Santo Tirso</t>
  </si>
  <si>
    <t>Santo Tirso -Famalicão</t>
  </si>
  <si>
    <t>Famalicão-Cruz</t>
  </si>
  <si>
    <t>Cruz-Braga Sul</t>
  </si>
  <si>
    <t>Braga Sul-Braga Oeste</t>
  </si>
  <si>
    <t>Braga Oeste-EN 201</t>
  </si>
  <si>
    <t>EN 201-Ponte de Lima Sul</t>
  </si>
  <si>
    <t>Ponte de Lima Sul-Ponte de Lima Norte</t>
  </si>
  <si>
    <t>Ponte de Lima Norte-EN 303</t>
  </si>
  <si>
    <t>EN 303-Valença</t>
  </si>
  <si>
    <t>Ponte de Lima</t>
  </si>
  <si>
    <t>extensão (m)</t>
  </si>
  <si>
    <t>Rotunda EN14-EN14</t>
  </si>
  <si>
    <t>EN14-EN 309</t>
  </si>
  <si>
    <t>EN 309-EN 101</t>
  </si>
  <si>
    <t>EN 101-Circular Sul de Braga</t>
  </si>
  <si>
    <t>AE</t>
  </si>
  <si>
    <t>A3</t>
  </si>
  <si>
    <t>A4</t>
  </si>
  <si>
    <t>A5</t>
  </si>
  <si>
    <t>A6</t>
  </si>
  <si>
    <t>A9</t>
  </si>
  <si>
    <t>A10</t>
  </si>
  <si>
    <t>A12</t>
  </si>
  <si>
    <t>A13</t>
  </si>
  <si>
    <t>A14</t>
  </si>
  <si>
    <t>CSB</t>
  </si>
  <si>
    <t>Lig. CSB</t>
  </si>
  <si>
    <t>Braga Sul-Celeirós</t>
  </si>
  <si>
    <t>Celeirós-EN14</t>
  </si>
  <si>
    <t>Águas Santas (A4/A3)-Ermesinde</t>
  </si>
  <si>
    <t>Ermesinde/Valongo</t>
  </si>
  <si>
    <t>Valongo/Campo</t>
  </si>
  <si>
    <t>Baltar/Paredes</t>
  </si>
  <si>
    <t>Paredes/Guilhufe</t>
  </si>
  <si>
    <t>Guilhufe/Penafiel</t>
  </si>
  <si>
    <t>Penafiel/Castelões (A4/IP9)</t>
  </si>
  <si>
    <t>Castelões (A4/IP9).Amarante Poente</t>
  </si>
  <si>
    <t>Amarante Poente-Amarante Nascente</t>
  </si>
  <si>
    <t>Amarante Nascente-Geraldes</t>
  </si>
  <si>
    <t>Campo - A4/A41 - Baltar</t>
  </si>
  <si>
    <t>Maia</t>
  </si>
  <si>
    <t>pk fim (m)</t>
  </si>
  <si>
    <t>pk inicio (m)</t>
  </si>
  <si>
    <t>Feira</t>
  </si>
  <si>
    <t>Mealhada</t>
  </si>
  <si>
    <t>Coimbra Sul-Coimbra Norte (A1/A14)</t>
  </si>
  <si>
    <t>Coimbra Norte (A1/A14)-Mealhada</t>
  </si>
  <si>
    <t>Mealhada-Aveiro Sul</t>
  </si>
  <si>
    <t>Aveiro Sul-Albergaria (A1/IP5)</t>
  </si>
  <si>
    <t>Albergaria (A1/IP5)-Estarreja</t>
  </si>
  <si>
    <t>Estarreja-Feira</t>
  </si>
  <si>
    <t>Feira-Espinho (IC24)</t>
  </si>
  <si>
    <t>Espinho (IC24)-Feiteira</t>
  </si>
  <si>
    <t>Feiteira-Carvalhos</t>
  </si>
  <si>
    <t>Carvalhos-Jaca</t>
  </si>
  <si>
    <t>Jaca-Santo Ovídio</t>
  </si>
  <si>
    <t>A1</t>
  </si>
  <si>
    <t>Medas</t>
  </si>
  <si>
    <t>A32</t>
  </si>
  <si>
    <t>Pegões / Marateca</t>
  </si>
  <si>
    <t>Stº Estevão / Pegões</t>
  </si>
  <si>
    <t>A13-A10 / Stº Estevão</t>
  </si>
  <si>
    <t>Salvaterra / A13-A10</t>
  </si>
  <si>
    <t>Almeirim / Salvaterra</t>
  </si>
  <si>
    <t>Salvaterra</t>
  </si>
  <si>
    <t>A2</t>
  </si>
  <si>
    <t>Vendas Novas</t>
  </si>
  <si>
    <t>A2/A6/A13 / V.Novas</t>
  </si>
  <si>
    <t>V.Novas / Montemor P.</t>
  </si>
  <si>
    <t>Montemor P. / Montemor N.</t>
  </si>
  <si>
    <t>Montemor N. / Évora P.</t>
  </si>
  <si>
    <t>Estremoz</t>
  </si>
  <si>
    <t>Évora P. / Évora N.</t>
  </si>
  <si>
    <t>Évora N. / Estremoz</t>
  </si>
  <si>
    <t>Estremoz / Borba</t>
  </si>
  <si>
    <t>Borba / Elvas P.</t>
  </si>
  <si>
    <t>Elvas P. / EN246</t>
  </si>
  <si>
    <t>EN246 / Elvas Central</t>
  </si>
  <si>
    <t>Elvas Central / Elvas N.</t>
  </si>
  <si>
    <t>Elvas N. / Caia</t>
  </si>
  <si>
    <t>Caia / Fronteira do Caia</t>
  </si>
  <si>
    <t>Almodôvar</t>
  </si>
  <si>
    <t>Marateca - A2/A6/A13</t>
  </si>
  <si>
    <t>A2/A6/A13 - Alcácer do Sal</t>
  </si>
  <si>
    <t>Alcácer do Sal - Grândola Norte</t>
  </si>
  <si>
    <t>Grândola Norte - Grândola Sul</t>
  </si>
  <si>
    <t>Grândola Sul - Aljustrel</t>
  </si>
  <si>
    <t>Aljustrel - Castro Verde</t>
  </si>
  <si>
    <t>Castro Verde - Almodôvar</t>
  </si>
  <si>
    <t>Almodôvar - S.B. Messines</t>
  </si>
  <si>
    <t>S.B. Messines - Paderne (A22)</t>
  </si>
  <si>
    <t>Grândola</t>
  </si>
  <si>
    <t>Carcavelos</t>
  </si>
  <si>
    <t>Viaduto Duarte Pacheco-Cruz das Oliveiras</t>
  </si>
  <si>
    <t>Cruz das Oliveiras-Monsanto</t>
  </si>
  <si>
    <t>Monsanto-Miraflores (A5/IC17)</t>
  </si>
  <si>
    <t>Miraflores (A5/IC17)-Linda-a-Velha</t>
  </si>
  <si>
    <t>Linda-a-Velha-Estádio Nacional</t>
  </si>
  <si>
    <t>Estádio Nacional-Oeiras</t>
  </si>
  <si>
    <t>Oeiras-Carcavelos</t>
  </si>
  <si>
    <t>Carcavelos-Estoril</t>
  </si>
  <si>
    <t>Estoril-Alcabideche</t>
  </si>
  <si>
    <t>Alcabideche-Alvide</t>
  </si>
  <si>
    <t>Alvide-Cascais</t>
  </si>
  <si>
    <t>Loures</t>
  </si>
  <si>
    <t>Estádio 3 - Estádio Nacional (A5/A9)</t>
  </si>
  <si>
    <t xml:space="preserve">Estádio Nacional (A5/A9) - Queluz </t>
  </si>
  <si>
    <t>Queluz - A9/A16</t>
  </si>
  <si>
    <t>A9/A16 - Radial Pontinha</t>
  </si>
  <si>
    <t>Radial Pontinha - Radial Odivelas</t>
  </si>
  <si>
    <t>Radial Odivelas - A8/A9</t>
  </si>
  <si>
    <t>A8/A9-Bucelas (Zambujal)</t>
  </si>
  <si>
    <t>Bucelas (Zambujal) - A9/A10</t>
  </si>
  <si>
    <t>A9/A10 - Alverca</t>
  </si>
  <si>
    <t>EN 224-EN227</t>
  </si>
  <si>
    <t>EN 227- Feira Mansores</t>
  </si>
  <si>
    <t>Feira Mansores - Gião Louredo</t>
  </si>
  <si>
    <t>Gião Louredo - Canedo</t>
  </si>
  <si>
    <t>Canedo - A32/A41</t>
  </si>
  <si>
    <t>A32/A41 - Olival</t>
  </si>
  <si>
    <t>Olival - A32/A1</t>
  </si>
  <si>
    <t>A43</t>
  </si>
  <si>
    <t>Gondomar - Gens</t>
  </si>
  <si>
    <t>Gens - A41/A43</t>
  </si>
  <si>
    <t>A41</t>
  </si>
  <si>
    <t>A41/A42 - Gandra</t>
  </si>
  <si>
    <t>Gandra - A4/A41</t>
  </si>
  <si>
    <t>A4/A41 - ZIC</t>
  </si>
  <si>
    <t>ZIC - Aguiar de Sousa</t>
  </si>
  <si>
    <t>Aguiar de Sousa - A41/A43</t>
  </si>
  <si>
    <t>A41/A43 - Medas</t>
  </si>
  <si>
    <t>Medas - A32/A41</t>
  </si>
  <si>
    <t>A32/A41 - Sandim</t>
  </si>
  <si>
    <t>Sandim  - Argoncilhe</t>
  </si>
  <si>
    <t>Argoncilhe - Nogueira</t>
  </si>
  <si>
    <t>Nogueira - A41/A1</t>
  </si>
  <si>
    <t>A41/A1 - Guetim</t>
  </si>
  <si>
    <t>Guetim - Espinho</t>
  </si>
  <si>
    <t>Marinha das Ondas</t>
  </si>
  <si>
    <t>Carregado</t>
  </si>
  <si>
    <t>Coina</t>
  </si>
  <si>
    <t>Coina AEBT</t>
  </si>
  <si>
    <t>Leiria AELO</t>
  </si>
  <si>
    <t>Almada - Fogueteiro</t>
  </si>
  <si>
    <t>Fogueteiro - Coina</t>
  </si>
  <si>
    <t>Coina - Palmela</t>
  </si>
  <si>
    <t>Palmela - A2/A12</t>
  </si>
  <si>
    <t>A2/A12 - Marateca</t>
  </si>
  <si>
    <t>Montijo (A12/A33) - Pinhal Novo</t>
  </si>
  <si>
    <t>Pinhal Novo - A12/A2</t>
  </si>
  <si>
    <t>A12/A2 - Setúbal</t>
  </si>
  <si>
    <t>Lig. Alto da Guerra</t>
  </si>
  <si>
    <t>A12 ( Inicio da Concessão) - Alto da Guerra ( Fora da Concessão)</t>
  </si>
  <si>
    <t>A33</t>
  </si>
  <si>
    <t>Sacavém  - São João da Talha</t>
  </si>
  <si>
    <t>São João da Talha - Sta Iria da Azóia</t>
  </si>
  <si>
    <t>Sta Iria da Azóia - Alverca (A1/A9)</t>
  </si>
  <si>
    <t>Alverca (A1/A9) - Vila Franca de Xira II</t>
  </si>
  <si>
    <t>Vila Franca de Xira II - Vila Franca de Xira I</t>
  </si>
  <si>
    <t>Vila Franca de Xira I - PLLN</t>
  </si>
  <si>
    <t>PLLN - A1/A10</t>
  </si>
  <si>
    <t>A1/A10 - Carregado</t>
  </si>
  <si>
    <t>Carregado - Aveiras de Cima</t>
  </si>
  <si>
    <t>Aveiras de Cima - Cartaxo</t>
  </si>
  <si>
    <t>Cartaxo - Santarém</t>
  </si>
  <si>
    <t>A10/A9 - Arruda dos Vinhos</t>
  </si>
  <si>
    <t>Arruda dos Vinhos - A10/A1</t>
  </si>
  <si>
    <t>A10/A1 - Benavente</t>
  </si>
  <si>
    <t>Benavente - A10/A13</t>
  </si>
  <si>
    <t>A17</t>
  </si>
  <si>
    <t>A8/A17 - Leiria Norte</t>
  </si>
  <si>
    <t>Leiria Norte - Monte Real</t>
  </si>
  <si>
    <t>Monte Real - Monte Redondo</t>
  </si>
  <si>
    <t>Monte Redondo - Guia</t>
  </si>
  <si>
    <t>Guia - Louriçal</t>
  </si>
  <si>
    <t>Louriçal - Marinha Ondas</t>
  </si>
  <si>
    <t>Marinha Ondas - A17/14 Figueira da Foz</t>
  </si>
  <si>
    <t>A17/14 Figueira da Foz - Quiaios</t>
  </si>
  <si>
    <t>Quiaios - Tocha</t>
  </si>
  <si>
    <t>Tocha - Mira Nó</t>
  </si>
  <si>
    <t>Mira Nó - Mira PV(limite concessão)</t>
  </si>
  <si>
    <t>Figueira da Foz - Vila Verde</t>
  </si>
  <si>
    <t>Vila Verde - A14/A17</t>
  </si>
  <si>
    <t>A14/A17 - Santa Eulália</t>
  </si>
  <si>
    <t>Santa Eulália - Montemor-o-Velho</t>
  </si>
  <si>
    <t>Montemor-o-Velho - EN 335</t>
  </si>
  <si>
    <t>EN 335 - Ançã</t>
  </si>
  <si>
    <t>Ançã - Coimbra Norte (A14/A1)</t>
  </si>
  <si>
    <t>Coimbra Norte (A14/A1) - Zombaria</t>
  </si>
  <si>
    <t>IC20 (Inicio Operação) - Rotunda</t>
  </si>
  <si>
    <t>Rotunda - Lazarim</t>
  </si>
  <si>
    <t>Lazarim - Botequim</t>
  </si>
  <si>
    <t>Botequim - Palhais</t>
  </si>
  <si>
    <t xml:space="preserve">Palhais - Queimada </t>
  </si>
  <si>
    <t xml:space="preserve">Queimada  - Belverde </t>
  </si>
  <si>
    <t>Belverde  - Laranjeiras</t>
  </si>
  <si>
    <t xml:space="preserve">Laranjeiras - Coina com EN10 </t>
  </si>
  <si>
    <t>Coina com EN10  - Penalva</t>
  </si>
  <si>
    <t>Penalva - Moita</t>
  </si>
  <si>
    <t>Moita - Sarilhos</t>
  </si>
  <si>
    <t>Sarilhos - Montijo</t>
  </si>
  <si>
    <t>Montijo - A33/A12</t>
  </si>
  <si>
    <t>A33/A12 - Alcochete</t>
  </si>
  <si>
    <t>Alcochete - EN 118</t>
  </si>
  <si>
    <t>IC3</t>
  </si>
  <si>
    <t>IC20</t>
  </si>
  <si>
    <t>Rotunda Almada - Almada (IC20/A2)</t>
  </si>
  <si>
    <t>Almada (IC20/A2) - Hospital</t>
  </si>
  <si>
    <t>Hospital - Casas Velhas (Universidade)</t>
  </si>
  <si>
    <t>Casas Velhas (Universidade) - Funchalinho</t>
  </si>
  <si>
    <t>Funchalinho - Entroc. Capuchos</t>
  </si>
  <si>
    <t>Entroc. Capuchos - IC20/ER377-2</t>
  </si>
  <si>
    <t>IC21</t>
  </si>
  <si>
    <t>Coina - Penalva</t>
  </si>
  <si>
    <t>Penalva - Stº Antonio da Charneca</t>
  </si>
  <si>
    <t>Stº Antonio da Charneca - Cruzamento de Santo André (semáforos)</t>
  </si>
  <si>
    <t>Cruzamento do Hospital (semáforos) - Rotunda do Lavradio (semáforos)</t>
  </si>
  <si>
    <t>Rotunda Trafaria - Rotunda Corvina</t>
  </si>
  <si>
    <t>Rotunda Corvina - Rotunda Pera</t>
  </si>
  <si>
    <t>Ligação a Trafaria / A33</t>
  </si>
  <si>
    <t>Ligação a Trafaria / A34</t>
  </si>
  <si>
    <t>Ligação a Trafaria / A35</t>
  </si>
  <si>
    <t>Rotunda Pera - Funchalinho</t>
  </si>
  <si>
    <t>Funchalinho - Rotunda 1</t>
  </si>
  <si>
    <t>Rotunda 1 - Rotunda 2</t>
  </si>
  <si>
    <t>Rotunda 2 - Lazarim</t>
  </si>
  <si>
    <t>Ligação a Trafaria / A36</t>
  </si>
  <si>
    <t>Ligação a Trafaria / A37</t>
  </si>
  <si>
    <t>Ligação a Trafaria / A38</t>
  </si>
  <si>
    <t>Cruzamento de Santo André (semáforos) - Cruzamento do Hospital (semáforos)</t>
  </si>
  <si>
    <t>LOCAL</t>
  </si>
  <si>
    <t>PK - LOCALIZAÇÃO</t>
  </si>
  <si>
    <t>CIDADE</t>
  </si>
  <si>
    <t>LATITUDE</t>
  </si>
  <si>
    <t>LONGITUDE</t>
  </si>
  <si>
    <t>PORTAGEM - ALVERCA PV</t>
  </si>
  <si>
    <t>38°53'13.80"N 9° 3'15.97"W</t>
  </si>
  <si>
    <t xml:space="preserve">PORTAGEM - ALVERCA NO </t>
  </si>
  <si>
    <t>38°53'32.21"N 9° 2'52.16"W</t>
  </si>
  <si>
    <t>PORTAGEM - V. F. XIRA</t>
  </si>
  <si>
    <t>38°58'11.36"N 8°58'50.87"W</t>
  </si>
  <si>
    <t>PORTAGEM - V. F. XIRA  I</t>
  </si>
  <si>
    <t>38°57'44.56"N 8°59'9.22"W</t>
  </si>
  <si>
    <t>PORTAGEM - V.F. XIRA II NS</t>
  </si>
  <si>
    <t>38°56'41.07"N 8°59'50.46"W</t>
  </si>
  <si>
    <t>PORTAGEM - V.F. XIRA II SN</t>
  </si>
  <si>
    <t>38°56'20.51"N 9° 0'5.91"W</t>
  </si>
  <si>
    <t>PORTAGEM - PLLN</t>
  </si>
  <si>
    <t>39° 0'11.80"N 8°57'33.83"W</t>
  </si>
  <si>
    <t xml:space="preserve">PORTAGEM - CARREGADO  </t>
  </si>
  <si>
    <t>39° 1'32.50"N 8°58'5.96"W</t>
  </si>
  <si>
    <t>PORTAGEM - AVEIRAS DE CIMA</t>
  </si>
  <si>
    <t>39° 8'34.93"N 8°53'34.65"W</t>
  </si>
  <si>
    <t>PORTAGEM - SANTAREM</t>
  </si>
  <si>
    <t>39°15'38.35"N 8°43'48.71"W</t>
  </si>
  <si>
    <t>PORTAGEM - CARTAXO</t>
  </si>
  <si>
    <t>39°12'7.36"N 8°47'31.04"W</t>
  </si>
  <si>
    <t>PORTAGEM - BENAVENTE PV SN + NS</t>
  </si>
  <si>
    <t>38°57'28.64"N 8°49'45.63"W</t>
  </si>
  <si>
    <t>PORTAGEM - BENAVENTE NÓ</t>
  </si>
  <si>
    <t>38°57'31.44"N 8°49'26.50"W</t>
  </si>
  <si>
    <t>PORTAGEM - TORRES NOVAS</t>
  </si>
  <si>
    <t>39°28'45.33"N 8°37'38.45"W</t>
  </si>
  <si>
    <t>PORTAGEM - FATIMA</t>
  </si>
  <si>
    <t>39°37'37.79"N 8°41'15.15"W</t>
  </si>
  <si>
    <t>PORTAGEM - LEIRIA</t>
  </si>
  <si>
    <t>39°44'18.71"N 8°44'45.06"W</t>
  </si>
  <si>
    <t>PORTAGEM - POMBAL</t>
  </si>
  <si>
    <t>39°56'22.93"N 8°40'28.00"W</t>
  </si>
  <si>
    <t>PORTAGEM - SOURE</t>
  </si>
  <si>
    <t>40° 2'20.01"N 8°34'44.65"W</t>
  </si>
  <si>
    <t>PORTAGEM - CONDEIXA</t>
  </si>
  <si>
    <t>40° 7'53.02"N 8°29'32.53"W</t>
  </si>
  <si>
    <t>PORTAGEM - COIMBRA SUL</t>
  </si>
  <si>
    <t>40°12'0.62"N 8°29'24.36"W</t>
  </si>
  <si>
    <t>PORTAGEM - COIMBRA NORTE</t>
  </si>
  <si>
    <t>40°16'13.99"N 8°28'24.77"W</t>
  </si>
  <si>
    <t>PORTAGEM - ANÇÃ</t>
  </si>
  <si>
    <t>40°16'56.16"N 8°31'33.20"W</t>
  </si>
  <si>
    <t>PORTAGEM - MEALHADA-CANT</t>
  </si>
  <si>
    <t>40°22'25.13"N 8°29'17.93"W</t>
  </si>
  <si>
    <t>PORTAGEM - AVEIRO SUL</t>
  </si>
  <si>
    <t>40°34'14.25"N 8°33'55.30"W</t>
  </si>
  <si>
    <t>PORTAGEM - ALBERGARIA</t>
  </si>
  <si>
    <t>40°41'21.29"N 8°31'26.26"W</t>
  </si>
  <si>
    <t>PORTAGEM - ESTARREJA</t>
  </si>
  <si>
    <t>40°46'58.72"N 8°32'52.77"W</t>
  </si>
  <si>
    <t>PORTAGEM - STA.M.FEIRA</t>
  </si>
  <si>
    <t>40°55'38.91"N 8°33'57.33"W</t>
  </si>
  <si>
    <t>PORTAGEM - IC 24 SUL</t>
  </si>
  <si>
    <t>41° 0'28.06"N 8°34'59.34"W</t>
  </si>
  <si>
    <t>PORTAGEM - Grijó PV + NO</t>
  </si>
  <si>
    <t>41° 1'0.58"N 8°34'48.96"W</t>
  </si>
  <si>
    <t>PORTAGEM - ERMESINDE PV + II</t>
  </si>
  <si>
    <t>41°12'8.05"N 8°33'5.60"W</t>
  </si>
  <si>
    <t>PORTAGEM - VALONGO</t>
  </si>
  <si>
    <t>41°11'42.30"N 8°30'17.86"W</t>
  </si>
  <si>
    <t>PORTAGEM - CAMPO</t>
  </si>
  <si>
    <t>41°11'4.79"N 8°27'17.38"W</t>
  </si>
  <si>
    <t>PORTAGEM - PARADA-BALTAR</t>
  </si>
  <si>
    <t>41°10'17.73"N 8°23'14.71"W</t>
  </si>
  <si>
    <t>PORTAGEM - PAREDES</t>
  </si>
  <si>
    <t>41°12'21.31"N 8°20'8.47"W</t>
  </si>
  <si>
    <t>PORTAGEM - GUILHUFE</t>
  </si>
  <si>
    <t>41°12'7.18"N 8°18'54.05"W</t>
  </si>
  <si>
    <t>PORTAGEM - PENAFIEL</t>
  </si>
  <si>
    <t>41°12'51.19"N 8°17'11.82"W</t>
  </si>
  <si>
    <t>PORTAGEM - AMARANTE P.V.</t>
  </si>
  <si>
    <t>41°13'24.87"N 8° 8'20.90"W</t>
  </si>
  <si>
    <t>PORTAGEM - MAIA PV + II</t>
  </si>
  <si>
    <t>41°14'39.10"N 8°33'50.43"W</t>
  </si>
  <si>
    <t>PORTAGEM - TROFA-STO TIRSO</t>
  </si>
  <si>
    <t>41°20'20.07"N 8°30'22.18"W</t>
  </si>
  <si>
    <t>PORTAGEM - CRUZ</t>
  </si>
  <si>
    <t>41°27'27.07"N 8°29'35.53"W</t>
  </si>
  <si>
    <t>PORTAGEM - BRAGA SUL</t>
  </si>
  <si>
    <t>41°30'29.39"N 8°27'47.79"W</t>
  </si>
  <si>
    <t>PORTAGEM - BRAGA OESTE</t>
  </si>
  <si>
    <t>41°32'13.75"N 8°29'55.40"W</t>
  </si>
  <si>
    <t>PORTAGEM - ANAIS-V.VERDE</t>
  </si>
  <si>
    <t>41°41'28.49"N 8°32'2.13"W</t>
  </si>
  <si>
    <t>PORTAGEM - P. LIMA S. POENTE</t>
  </si>
  <si>
    <t>41°46'16.53"N 8°33'22.81"W</t>
  </si>
  <si>
    <t>PORTAGEM - P. LIMA  S . NASCENTE</t>
  </si>
  <si>
    <t>41°46'13.08"N 8°33'42.10"W</t>
  </si>
  <si>
    <t>PORTAGEM - P. LIMA NORTE</t>
  </si>
  <si>
    <t>41°46'45.22"N 8°33'23.65"W</t>
  </si>
  <si>
    <t xml:space="preserve">PORTAGEM - EN 303   </t>
  </si>
  <si>
    <t>41°55'29.12"N 8°39'15.47"W</t>
  </si>
  <si>
    <t xml:space="preserve">PORTAGEM - VALENÇA PV  </t>
  </si>
  <si>
    <t>41°58'43.81"N 8°39'12.80"W</t>
  </si>
  <si>
    <t>PORTAGEM - COINA I + PV + II</t>
  </si>
  <si>
    <t>38°34'56.13"N 9° 1'4.55"W</t>
  </si>
  <si>
    <t>PORTAGEM - PALMELA</t>
  </si>
  <si>
    <t>38°35'2.36"N 8°53'20.65"W</t>
  </si>
  <si>
    <t>PORTAGEM - SETUBAL PV</t>
  </si>
  <si>
    <t>38°34'6.97"N 8°52'3.82"W</t>
  </si>
  <si>
    <t xml:space="preserve">PORTAGEM - PINHAL NOVO PV </t>
  </si>
  <si>
    <t>38°39'42.74"N 8°53'43.61"W</t>
  </si>
  <si>
    <t>PORTAGEM - PINHAL NOVO I + II</t>
  </si>
  <si>
    <t>38°39'21.01"N 8°53'55.05"W</t>
  </si>
  <si>
    <t>PORTAGEM - MARATECA</t>
  </si>
  <si>
    <t>38°35'50.43"N 8°40'26.72"W</t>
  </si>
  <si>
    <t>PORTAGEM - ALMEIRIM PV</t>
  </si>
  <si>
    <t>39°10'10.29"N 8°37'32.70"W</t>
  </si>
  <si>
    <t>PORTAGEM - S. MAGOS</t>
  </si>
  <si>
    <t>38°59'42.70"N 8°43'2.82"W</t>
  </si>
  <si>
    <t>PORTAGEM - STO. ESTEVÃO</t>
  </si>
  <si>
    <t>38°50'28.71"N 8°43'39.95"W</t>
  </si>
  <si>
    <t>PORTAGEM - PEGÕES</t>
  </si>
  <si>
    <t>38°41'9.71"N 8°38'8.70"W</t>
  </si>
  <si>
    <t>PORTAGEM - VENDAS NOVAS</t>
  </si>
  <si>
    <t>38°39'10.12"N 8°25'57.38"W</t>
  </si>
  <si>
    <t>PORTAGEM - MONTEMOR OESTE</t>
  </si>
  <si>
    <t>38°39'54.56"N 8°13'50.71"W</t>
  </si>
  <si>
    <t>PORTAGEM - MONTEMOR ESTE</t>
  </si>
  <si>
    <t>38°39'52.06"N 8° 9'55.43"W</t>
  </si>
  <si>
    <t xml:space="preserve">PORTAGEM - ÉVORA POENTE  </t>
  </si>
  <si>
    <t>38°35'54.45"N 8° 1'26.01"W</t>
  </si>
  <si>
    <t xml:space="preserve">PORTAGEM - ÉVORA NASCENTE </t>
  </si>
  <si>
    <t>38°38'34.22"N 7°51'19.42"W</t>
  </si>
  <si>
    <t xml:space="preserve">PORTAGEM - ESTREMOZ  </t>
  </si>
  <si>
    <t>38°49'27.23"N 7°36'29.75"W</t>
  </si>
  <si>
    <t>PORTAGEM - BORBA</t>
  </si>
  <si>
    <t>38°48'53.80"N 7°28'28.55"W</t>
  </si>
  <si>
    <t>PORTAGEM - ELVAS PV</t>
  </si>
  <si>
    <t>38°52'40.92"N 7°15'30.20"W</t>
  </si>
  <si>
    <t>PORTAGEM - ALCÁCER DO SAL</t>
  </si>
  <si>
    <t>38°25'1.30"N  8°30'49.05"W</t>
  </si>
  <si>
    <t>PORTAGEM - GRANDOLA NORTE</t>
  </si>
  <si>
    <t>38°13'24.14"N 8°31'32.96"W</t>
  </si>
  <si>
    <t xml:space="preserve">PORTAGEM - GRANDOLA SUL  </t>
  </si>
  <si>
    <t>38° 7'7.89"N  8°24'53.98"W</t>
  </si>
  <si>
    <t>PORTAGEM - ALJUSTREL</t>
  </si>
  <si>
    <t>37°53'46.33"N 8°14'6.64"W</t>
  </si>
  <si>
    <t>PORTAGEM - CASTRO VERDE</t>
  </si>
  <si>
    <t>37°40'15.62"N 8° 9'12.00"W</t>
  </si>
  <si>
    <t>PORTAGEM - ALMODÔVAR</t>
  </si>
  <si>
    <t>37°31'12.76"N 8°10'24.40"W</t>
  </si>
  <si>
    <t>PORTAGEM - S. B. MESSINES</t>
  </si>
  <si>
    <t>37°15'13.88"N 8°15'32.10"W</t>
  </si>
  <si>
    <t>PORTAGEM - PADERNE PV</t>
  </si>
  <si>
    <t>37°11'40.68"N 8°13'38.68"W</t>
  </si>
  <si>
    <t>PORTAGEM - CARCAVELOS PV + I</t>
  </si>
  <si>
    <t>38°42'30.34"N 9°20'6.88"W</t>
  </si>
  <si>
    <t>PORTAGEM - CARCAVELOS  II</t>
  </si>
  <si>
    <t>38°42'18.80"N 9°20'25.41"W</t>
  </si>
  <si>
    <t>PORTAGEM - OEIRAS  I</t>
  </si>
  <si>
    <t>38°42'41.32"N 9°18'5.11"W</t>
  </si>
  <si>
    <t>PORTAGEM - OEIRAS  II</t>
  </si>
  <si>
    <t>38°42'49.99"N 9°17'36.28"W</t>
  </si>
  <si>
    <t>PORTAGEM - ESTORIL</t>
  </si>
  <si>
    <t>38°42'58.51"N 9°23'20.10"W</t>
  </si>
  <si>
    <t xml:space="preserve">PORTAGEM - ARRUDA </t>
  </si>
  <si>
    <t>38°57'52.13"N 9° 3'40.66"W</t>
  </si>
  <si>
    <t>PORTAGEM - QUELUZ  I</t>
  </si>
  <si>
    <t>38°44'33.58"N 9°16'30.26"W</t>
  </si>
  <si>
    <t>PORTAGEM - QUELUZ PV + II</t>
  </si>
  <si>
    <t>38°44'47.67"N 9°16'29.30"W</t>
  </si>
  <si>
    <t>PORTAGEM - PONTINHA</t>
  </si>
  <si>
    <t>38°47'21.48"N 9°14'20.86"W</t>
  </si>
  <si>
    <t>PORTAGEM - ODIVELAS</t>
  </si>
  <si>
    <t>38°49'8.66"N 9°11'16.03"W</t>
  </si>
  <si>
    <t>PORTAGEM - ZAMBUJAL</t>
  </si>
  <si>
    <t>38°51'57.12"N 9° 8'17.07"W</t>
  </si>
  <si>
    <t>PORTAGEM - STA EULÁLIA PV</t>
  </si>
  <si>
    <t>40°11'29.46"N 8°41'47.06"W</t>
  </si>
  <si>
    <t>PORTAGEM - MONTEMOR  VELHO</t>
  </si>
  <si>
    <t>40°12'0.57"N 8°40'19.45"W</t>
  </si>
  <si>
    <t>PORTAGEM - EN 335</t>
  </si>
  <si>
    <t>40°15'40.15"N 8°38'3.44"W</t>
  </si>
  <si>
    <t>PORTAGEM - LEIRIA NORTE</t>
  </si>
  <si>
    <t>39°48'42.74"N 8°50'33.84"W</t>
  </si>
  <si>
    <t>PORTAGEM - MONTE REAL</t>
  </si>
  <si>
    <t>39°51'13.59"N 8°50'1.30"W</t>
  </si>
  <si>
    <t>PORTAGEM - MONTE REDONDO</t>
  </si>
  <si>
    <t>39°53'34.35"N 8°48'41.25"W</t>
  </si>
  <si>
    <t>PORTAGEM - GUIA</t>
  </si>
  <si>
    <t>39°56'33.20"N 8°46'31.15"W</t>
  </si>
  <si>
    <t>PORTAGEM - LOURIÇAL</t>
  </si>
  <si>
    <t>39°59'19.53"N 8°47'28.29"W</t>
  </si>
  <si>
    <t>PORTAGEM - MARINHA DAS  ONDAS</t>
  </si>
  <si>
    <t>40° 2'52.19"N 8°48'48.04"W</t>
  </si>
  <si>
    <t>PORTAGEM - FIGUEIRA DA FOZ</t>
  </si>
  <si>
    <t>40° 9'24.10"N 8°46'42.54"W</t>
  </si>
  <si>
    <t>PORTAGEM - QUIAIOS</t>
  </si>
  <si>
    <t>40°13'16.48"N 8°48'17.84"W</t>
  </si>
  <si>
    <t>PORTAGEM - TOCHA</t>
  </si>
  <si>
    <t>40°19'48.56"N 8°43'29.40"W</t>
  </si>
  <si>
    <t>PORTAGEM - MIRA NÓ</t>
  </si>
  <si>
    <t>40°24'51.99"N 8°42'15.87"W</t>
  </si>
  <si>
    <t>PORTAGEM - MIRA PV</t>
  </si>
  <si>
    <t>40°26'30.56"N 8°42'6.01"W</t>
  </si>
  <si>
    <t>PORTAGEM - GANDRA</t>
  </si>
  <si>
    <t>41°12'5.75"N 8°26'59.39"W</t>
  </si>
  <si>
    <t>PORTAGEM - ZIC ( Zona Industrial Campo)</t>
  </si>
  <si>
    <t>41° 9'56.14"N 8°26'38.55"W</t>
  </si>
  <si>
    <t>PORTAGEM - AGUIAR DE SOUSA</t>
  </si>
  <si>
    <t>41° 8'8.81"N 8°25'21.91"W</t>
  </si>
  <si>
    <t>PORTAGEM - MEDAS</t>
  </si>
  <si>
    <t>41° 4'15.07"N 8°27'8.34"W</t>
  </si>
  <si>
    <t>PORTAGEM - SANDIM</t>
  </si>
  <si>
    <t>41° 1'48.34"N 8°29'56.89"W</t>
  </si>
  <si>
    <t>PORTAGEM - ARGONCILHE</t>
  </si>
  <si>
    <t>41° 0'51.06"N 8°31'47.67"W</t>
  </si>
  <si>
    <t>PORTAGEM - GENS</t>
  </si>
  <si>
    <t>41° 5'55.50"N 8°28'30.87"W</t>
  </si>
  <si>
    <t>PORTAGEM - EN 224</t>
  </si>
  <si>
    <t>40°51'15.61"N 8°26'47.84"W</t>
  </si>
  <si>
    <t>PORTAGEM - EN 227</t>
  </si>
  <si>
    <t>40°52'37.34"N  8°25'45.48"W</t>
  </si>
  <si>
    <t>PORTAGEM - VARIANTE FEIRA-MANSORES</t>
  </si>
  <si>
    <t>40°56'24.97"N 8°28'22.53"W</t>
  </si>
  <si>
    <t>PORTAGEM - GIÃO-LOUREDO</t>
  </si>
  <si>
    <t>40°59'22.63"N 8°28'3.93"W</t>
  </si>
  <si>
    <t>PORTAGEM - CANEDO</t>
  </si>
  <si>
    <t>41° 0'51.49"N 8°28'20.35"W</t>
  </si>
  <si>
    <t>PORTAGEM - OLIVAL PV</t>
  </si>
  <si>
    <t>41° 2'49.36"N 8°30'8.92"W</t>
  </si>
  <si>
    <t>PORTAGEM - OLIVAL</t>
  </si>
  <si>
    <t>41° 3'23.57"N 8°31'27.62"W</t>
  </si>
  <si>
    <t>AREA SERVIÇO - GAIA</t>
  </si>
  <si>
    <t>41° 6'3.68"N 8°35'50.98"W</t>
  </si>
  <si>
    <t>AREA SERVIÇO - ANTUÃ</t>
  </si>
  <si>
    <t>40°45'16.73"N 8°32'5.46"W</t>
  </si>
  <si>
    <t>AREA REPOUSO - OIÃ</t>
  </si>
  <si>
    <t>40°33'3.02"N 8°33'35.76"W</t>
  </si>
  <si>
    <t>AREA SERVIÇO - MEALHADA</t>
  </si>
  <si>
    <t>40°19'59.25"N 8°29'32.05"W</t>
  </si>
  <si>
    <t>AREA SERVIÇO - POMBAL</t>
  </si>
  <si>
    <t>40° 0'41.29"N 8°36'0.90"W</t>
  </si>
  <si>
    <t>AREA SERVIÇO/HOTEL - LEIRIA</t>
  </si>
  <si>
    <t>39°42'44.79"N 8°42'35.25"W</t>
  </si>
  <si>
    <t>AREA REPOUSO - FATIMA</t>
  </si>
  <si>
    <t>39°33'15.54"N 8°39'16.48"W</t>
  </si>
  <si>
    <t>AREA SERVIÇO/HOTEL - SANTAREM</t>
  </si>
  <si>
    <t>39°23'27.83"N 8°38'15.99"W</t>
  </si>
  <si>
    <t>AREA SERVIÇO - AVEIRAS DE CIMA</t>
  </si>
  <si>
    <t>39° 7'20.67"N 8°54'28.68"W</t>
  </si>
  <si>
    <t>AREA SERVIÇO - ALMODÔVAR</t>
  </si>
  <si>
    <t>37°32'11.99"N 8°11'5.26"W</t>
  </si>
  <si>
    <t>AREA SERVIÇO - ALJUSTREL</t>
  </si>
  <si>
    <t>37°55'28.86"N 8°14'36.26"W</t>
  </si>
  <si>
    <t>AREA SERVIÇO - GRÂNDOLA</t>
  </si>
  <si>
    <t>38°10'3.73"N 8°29'34.63"W</t>
  </si>
  <si>
    <t>AREA SERVIÇO - ALCACER</t>
  </si>
  <si>
    <t>38°30'58.27"N 8°35'11.62"W</t>
  </si>
  <si>
    <t>AREA SERVIÇO - PALMELA</t>
  </si>
  <si>
    <t>38°35'4.49"N 8°55'53.46"W</t>
  </si>
  <si>
    <t>AREA SERVIÇO - SEIXAL</t>
  </si>
  <si>
    <t>38°37'23.65"N 9° 8'3.58"W</t>
  </si>
  <si>
    <t>AREA SERVIÇO - BARCELOS</t>
  </si>
  <si>
    <t>41°36'13.18"N 8°33'1.23"W</t>
  </si>
  <si>
    <t>AREA SERVIÇO/HOTEL - CORONADO/TROFA</t>
  </si>
  <si>
    <t>41°15'46.29"N 8°33'53.99"W</t>
  </si>
  <si>
    <t>AREA SERVIÇO - AGUAS SANTAS</t>
  </si>
  <si>
    <t>41°12'0.08"N 8°34'1.31"W</t>
  </si>
  <si>
    <t>AREA SERVIÇO - PENAFIEL</t>
  </si>
  <si>
    <t>41°14'0.32"N 8°10'43.97"W</t>
  </si>
  <si>
    <t>AREA SERVIÇO/HOTEL - OEIRAS</t>
  </si>
  <si>
    <t>38°42'48.98"N 9°17'11.56"W</t>
  </si>
  <si>
    <t>AREA SERVIÇO - ESTREMOZ</t>
  </si>
  <si>
    <t>38°47'57.00"N 7°39'39.31"W</t>
  </si>
  <si>
    <t>AREA SERVIÇO - MONTEMOR-O-NOVO</t>
  </si>
  <si>
    <t>38°37'4.79"N 8° 4'56.05"W</t>
  </si>
  <si>
    <t>AREA SERVIÇO - VENDAS NOVAS</t>
  </si>
  <si>
    <t>38°37'13.43"N 8°34'52.01"W</t>
  </si>
  <si>
    <t>AREA SERVIÇO - CREL NORTE</t>
  </si>
  <si>
    <t>38°51'30.80"N 9° 9'42.19"W</t>
  </si>
  <si>
    <t>AREA SERVIÇO - CREL SUL</t>
  </si>
  <si>
    <t>38°46'5.16"N 9°16'6.75"W</t>
  </si>
  <si>
    <t>AREA SERVIÇO - MONTIJO</t>
  </si>
  <si>
    <t>38°43'35.60"N 8°40'16.55"W</t>
  </si>
  <si>
    <t>AREA SERVIÇO - SALVATERRA MAGOS</t>
  </si>
  <si>
    <t>39° 3'9.64"N 8°40'7.19"W</t>
  </si>
  <si>
    <t>AREA SERVIÇO - FIGUEIRA FOZ</t>
  </si>
  <si>
    <t>40°12'42.15"N 8°48'38.36"W</t>
  </si>
  <si>
    <t>AREA SERVIÇO - MONTE REDONDO</t>
  </si>
  <si>
    <t>39°54'26.97"N 8°48'5.74"W</t>
  </si>
  <si>
    <t>Nota:</t>
  </si>
  <si>
    <t>Leiria</t>
  </si>
  <si>
    <t>Não temos dados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</si>
</sst>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&quot; KM&quot;"/>
  </numFmts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  <font>
      <sz val="12"/>
      <name val="Arial"/>
      <family val="2"/>
    </font>
    <font>
      <sz val="12"/>
      <color theme="1"/>
      <name val="Helv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4" fillId="0" borderId="0"/>
  </cellStyleXfs>
  <cellXfs count="42"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/>
    <xf numFmtId="0" fontId="1" fillId="0" borderId="0" xfId="0" applyNumberFormat="1" applyFont="1" applyFill="1" applyBorder="1" applyAlignment="1">
      <alignment horizontal="right" vertical="center"/>
    </xf>
    <xf numFmtId="0" fontId="0" fillId="0" borderId="0" xfId="0" applyNumberFormat="1" applyBorder="1"/>
    <xf numFmtId="0" fontId="0" fillId="0" borderId="0" xfId="0" applyFill="1" applyBorder="1" applyAlignment="1">
      <alignment horizontal="left" vertical="center"/>
    </xf>
    <xf numFmtId="0" fontId="0" fillId="0" borderId="0" xfId="0" applyFill="1" applyBorder="1"/>
    <xf numFmtId="0" fontId="1" fillId="0" borderId="0" xfId="0" applyFont="1" applyFill="1" applyBorder="1" applyAlignment="1">
      <alignment horizontal="right" vertical="center"/>
    </xf>
    <xf numFmtId="0" fontId="0" fillId="0" borderId="0" xfId="0" applyAlignment="1">
      <alignment horizontal="left"/>
    </xf>
    <xf numFmtId="0" fontId="0" fillId="0" borderId="0" xfId="0" applyFont="1" applyFill="1" applyBorder="1" applyAlignment="1">
      <alignment horizontal="left"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0" xfId="0" applyFill="1" applyAlignment="1">
      <alignment horizontal="left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left"/>
    </xf>
    <xf numFmtId="0" fontId="0" fillId="0" borderId="0" xfId="0" applyNumberFormat="1" applyFont="1" applyFill="1" applyBorder="1" applyAlignment="1">
      <alignment vertical="center"/>
    </xf>
    <xf numFmtId="0" fontId="0" fillId="0" borderId="0" xfId="0" applyAlignment="1">
      <alignment horizontal="right"/>
    </xf>
    <xf numFmtId="0" fontId="0" fillId="0" borderId="0" xfId="0" applyFill="1" applyBorder="1" applyAlignment="1">
      <alignment horizontal="right"/>
    </xf>
    <xf numFmtId="3" fontId="0" fillId="0" borderId="0" xfId="0" applyNumberFormat="1" applyFill="1" applyBorder="1" applyAlignment="1">
      <alignment horizontal="left" vertical="center" wrapText="1"/>
    </xf>
    <xf numFmtId="0" fontId="0" fillId="0" borderId="0" xfId="0" applyFill="1" applyAlignment="1">
      <alignment horizontal="right"/>
    </xf>
    <xf numFmtId="0" fontId="1" fillId="0" borderId="0" xfId="2" applyFont="1" applyFill="1" applyBorder="1" applyAlignment="1">
      <alignment vertical="center" wrapText="1"/>
    </xf>
    <xf numFmtId="0" fontId="0" fillId="0" borderId="0" xfId="0" applyNumberFormat="1" applyFill="1" applyBorder="1" applyAlignment="1">
      <alignment horizontal="right"/>
    </xf>
    <xf numFmtId="0" fontId="0" fillId="0" borderId="0" xfId="0" applyAlignment="1">
      <alignment horizontal="left" indent="1"/>
    </xf>
    <xf numFmtId="0" fontId="0" fillId="0" borderId="0" xfId="0" applyFill="1" applyBorder="1" applyAlignment="1">
      <alignment horizontal="left" indent="1"/>
    </xf>
    <xf numFmtId="0" fontId="0" fillId="0" borderId="0" xfId="0" applyFill="1" applyAlignment="1">
      <alignment horizontal="left" indent="1"/>
    </xf>
    <xf numFmtId="0" fontId="1" fillId="0" borderId="0" xfId="0" applyFont="1" applyFill="1" applyBorder="1" applyAlignment="1">
      <alignment horizontal="right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4" fillId="0" borderId="1" xfId="0" applyFont="1" applyBorder="1" applyAlignment="1">
      <alignment horizontal="left"/>
    </xf>
    <xf numFmtId="164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0" xfId="0" applyFont="1"/>
    <xf numFmtId="0" fontId="0" fillId="0" borderId="0" xfId="0" applyNumberFormat="1" applyFill="1" applyBorder="1"/>
    <xf numFmtId="0" fontId="0" fillId="2" borderId="0" xfId="0" applyFill="1"/>
    <xf numFmtId="0" fontId="0" fillId="2" borderId="2" xfId="0" applyFill="1" applyBorder="1"/>
    <xf numFmtId="0" fontId="4" fillId="3" borderId="1" xfId="0" applyFont="1" applyFill="1" applyBorder="1" applyAlignment="1">
      <alignment horizontal="left"/>
    </xf>
    <xf numFmtId="164" fontId="4" fillId="3" borderId="1" xfId="0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5" fillId="3" borderId="0" xfId="0" applyFont="1" applyFill="1"/>
    <xf numFmtId="0" fontId="0" fillId="3" borderId="0" xfId="0" applyFill="1"/>
  </cellXfs>
  <cellStyles count="3">
    <cellStyle name="Normal" xfId="0" builtinId="0"/>
    <cellStyle name="Normal 2" xfId="1" xr:uid="{DD486C82-C4F7-4B98-B94E-C4E815B55CCC}"/>
    <cellStyle name="Normal 3" xfId="2" xr:uid="{22878A61-D4C4-4BA0-9F73-37B55CEB7708}"/>
  </cellStyles>
  <dxfs count="6">
    <dxf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alignment horizontal="left" vertical="bottom" textRotation="0" wrapText="0" indent="1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7C5D2C4-F296-4C23-BBAB-60253DCF3670}" name="Tabela1" displayName="Tabela1" ref="A2:F188" totalsRowShown="0">
  <autoFilter ref="A2:F188" xr:uid="{E7C5D2C4-F296-4C23-BBAB-60253DCF3670}">
    <filterColumn colId="2">
      <filters>
        <filter val="Cruz das Oliveiras-Monsanto"/>
        <filter val="Monsanto-Miraflores (A5/IC17)"/>
      </filters>
    </filterColumn>
  </autoFilter>
  <tableColumns count="6">
    <tableColumn id="1" xr3:uid="{9FF18BE7-8B06-4579-8096-35AF74FFF20B}" name="AE" dataDxfId="5"/>
    <tableColumn id="2" xr3:uid="{04260620-D376-422A-9B89-385D9D2EC5B1}" name="CO" dataDxfId="4"/>
    <tableColumn id="3" xr3:uid="{5ED51EEA-FEAF-45E7-B227-5BF23297CF0A}" name="Sublanço" dataDxfId="3"/>
    <tableColumn id="4" xr3:uid="{58EA90A3-A4C2-4A37-9530-EEB9E222680F}" name="pk inicio (m)" dataDxfId="2">
      <calculatedColumnFormula>E2</calculatedColumnFormula>
    </tableColumn>
    <tableColumn id="5" xr3:uid="{CB2C5330-8E7A-4732-9E15-0C0D3D6CB6CC}" name="pk fim (m)" dataDxfId="1"/>
    <tableColumn id="6" xr3:uid="{3EAC061E-1E2E-450C-AB89-D7E961D6349C}" name="extensão (m)" dataDxfId="0">
      <calculatedColumnFormula>E3-D3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E8CDE-B6EA-4BE7-894C-74170A5C2E22}">
  <dimension ref="A1:J189"/>
  <sheetViews>
    <sheetView workbookViewId="0">
      <selection activeCell="D189" sqref="D189"/>
    </sheetView>
  </sheetViews>
  <sheetFormatPr defaultRowHeight="15" x14ac:dyDescent="0.25"/>
  <cols>
    <col min="1" max="1" width="17.42578125" style="1" bestFit="1" customWidth="1"/>
    <col min="2" max="2" width="18" bestFit="1" customWidth="1"/>
    <col min="3" max="3" width="74.140625" style="10" bestFit="1" customWidth="1"/>
    <col min="4" max="4" width="12" style="17" bestFit="1" customWidth="1"/>
    <col min="5" max="5" width="10.140625" style="17" bestFit="1" customWidth="1"/>
    <col min="6" max="6" width="14.85546875" customWidth="1"/>
    <col min="9" max="9" width="10.85546875" bestFit="1" customWidth="1"/>
    <col min="10" max="10" width="16.42578125" bestFit="1" customWidth="1"/>
  </cols>
  <sheetData>
    <row r="1" spans="1:10" x14ac:dyDescent="0.25">
      <c r="I1" s="36" t="s">
        <v>525</v>
      </c>
      <c r="J1" s="36"/>
    </row>
    <row r="2" spans="1:10" x14ac:dyDescent="0.25">
      <c r="A2" s="1" t="s">
        <v>21</v>
      </c>
      <c r="B2" t="s">
        <v>1</v>
      </c>
      <c r="C2" s="10" t="s">
        <v>0</v>
      </c>
      <c r="D2" s="17" t="s">
        <v>48</v>
      </c>
      <c r="E2" s="17" t="s">
        <v>47</v>
      </c>
      <c r="F2" t="s">
        <v>16</v>
      </c>
      <c r="I2" s="35" t="s">
        <v>526</v>
      </c>
      <c r="J2" s="35" t="s">
        <v>527</v>
      </c>
    </row>
    <row r="3" spans="1:10" hidden="1" x14ac:dyDescent="0.25">
      <c r="A3" s="1" t="s">
        <v>22</v>
      </c>
      <c r="B3" s="3" t="s">
        <v>15</v>
      </c>
      <c r="C3" s="11" t="s">
        <v>2</v>
      </c>
      <c r="D3" s="5">
        <v>0</v>
      </c>
      <c r="E3" s="5">
        <v>1030</v>
      </c>
      <c r="F3" s="6">
        <f>E3-D3</f>
        <v>1030</v>
      </c>
      <c r="G3" s="3"/>
      <c r="I3" s="35" t="s">
        <v>148</v>
      </c>
      <c r="J3" s="35" t="s">
        <v>527</v>
      </c>
    </row>
    <row r="4" spans="1:10" hidden="1" x14ac:dyDescent="0.25">
      <c r="A4" s="1" t="s">
        <v>22</v>
      </c>
      <c r="B4" s="3" t="s">
        <v>15</v>
      </c>
      <c r="C4" s="11" t="s">
        <v>3</v>
      </c>
      <c r="D4" s="5">
        <f>E3</f>
        <v>1030</v>
      </c>
      <c r="E4" s="5">
        <v>3125</v>
      </c>
      <c r="F4" s="6">
        <f>E4-D4</f>
        <v>2095</v>
      </c>
      <c r="G4" s="3"/>
    </row>
    <row r="5" spans="1:10" hidden="1" x14ac:dyDescent="0.25">
      <c r="A5" s="1" t="s">
        <v>22</v>
      </c>
      <c r="B5" s="3" t="s">
        <v>15</v>
      </c>
      <c r="C5" s="11" t="s">
        <v>4</v>
      </c>
      <c r="D5" s="22">
        <f>E4</f>
        <v>3125</v>
      </c>
      <c r="E5" s="5">
        <v>8375</v>
      </c>
      <c r="F5" s="6">
        <f>E5-D5</f>
        <v>5250</v>
      </c>
      <c r="G5" s="3"/>
    </row>
    <row r="6" spans="1:10" hidden="1" x14ac:dyDescent="0.25">
      <c r="A6" s="1" t="s">
        <v>22</v>
      </c>
      <c r="B6" s="3" t="s">
        <v>15</v>
      </c>
      <c r="C6" s="11" t="s">
        <v>5</v>
      </c>
      <c r="D6" s="22">
        <f t="shared" ref="D6:D19" si="0">E5</f>
        <v>8375</v>
      </c>
      <c r="E6" s="5">
        <v>21210</v>
      </c>
      <c r="F6" s="6">
        <f t="shared" ref="F6:F42" si="1">E6-D6</f>
        <v>12835</v>
      </c>
      <c r="G6" s="3"/>
    </row>
    <row r="7" spans="1:10" hidden="1" x14ac:dyDescent="0.25">
      <c r="A7" s="1" t="s">
        <v>22</v>
      </c>
      <c r="B7" s="3" t="s">
        <v>15</v>
      </c>
      <c r="C7" s="12" t="s">
        <v>6</v>
      </c>
      <c r="D7" s="22">
        <f t="shared" si="0"/>
        <v>21210</v>
      </c>
      <c r="E7" s="5">
        <v>25735</v>
      </c>
      <c r="F7" s="6">
        <f t="shared" si="1"/>
        <v>4525</v>
      </c>
      <c r="G7" s="3"/>
    </row>
    <row r="8" spans="1:10" hidden="1" x14ac:dyDescent="0.25">
      <c r="A8" s="1" t="s">
        <v>22</v>
      </c>
      <c r="B8" s="3" t="s">
        <v>15</v>
      </c>
      <c r="C8" s="12" t="s">
        <v>7</v>
      </c>
      <c r="D8" s="22">
        <f t="shared" si="0"/>
        <v>25735</v>
      </c>
      <c r="E8" s="5">
        <v>35190</v>
      </c>
      <c r="F8" s="6">
        <f t="shared" si="1"/>
        <v>9455</v>
      </c>
      <c r="G8" s="3"/>
    </row>
    <row r="9" spans="1:10" hidden="1" x14ac:dyDescent="0.25">
      <c r="A9" s="1" t="s">
        <v>22</v>
      </c>
      <c r="B9" s="3" t="s">
        <v>15</v>
      </c>
      <c r="C9" s="12" t="s">
        <v>8</v>
      </c>
      <c r="D9" s="22">
        <f t="shared" si="0"/>
        <v>35190</v>
      </c>
      <c r="E9" s="5">
        <v>42425</v>
      </c>
      <c r="F9" s="6">
        <f t="shared" si="1"/>
        <v>7235</v>
      </c>
      <c r="G9" s="3"/>
    </row>
    <row r="10" spans="1:10" hidden="1" x14ac:dyDescent="0.25">
      <c r="A10" s="1" t="s">
        <v>22</v>
      </c>
      <c r="B10" s="3" t="s">
        <v>15</v>
      </c>
      <c r="C10" s="12" t="s">
        <v>9</v>
      </c>
      <c r="D10" s="22">
        <f t="shared" si="0"/>
        <v>42425</v>
      </c>
      <c r="E10" s="5">
        <v>46940</v>
      </c>
      <c r="F10" s="6">
        <f t="shared" si="1"/>
        <v>4515</v>
      </c>
      <c r="G10" s="3"/>
    </row>
    <row r="11" spans="1:10" hidden="1" x14ac:dyDescent="0.25">
      <c r="A11" s="1" t="s">
        <v>22</v>
      </c>
      <c r="B11" s="3" t="s">
        <v>15</v>
      </c>
      <c r="C11" s="12" t="s">
        <v>10</v>
      </c>
      <c r="D11" s="22">
        <f t="shared" si="0"/>
        <v>46940</v>
      </c>
      <c r="E11" s="5">
        <v>66840</v>
      </c>
      <c r="F11" s="6">
        <f t="shared" si="1"/>
        <v>19900</v>
      </c>
      <c r="G11" s="3"/>
    </row>
    <row r="12" spans="1:10" hidden="1" x14ac:dyDescent="0.25">
      <c r="A12" s="1" t="s">
        <v>22</v>
      </c>
      <c r="B12" s="3" t="s">
        <v>15</v>
      </c>
      <c r="C12" s="12" t="s">
        <v>11</v>
      </c>
      <c r="D12" s="22">
        <f t="shared" si="0"/>
        <v>66840</v>
      </c>
      <c r="E12" s="5">
        <v>76840</v>
      </c>
      <c r="F12" s="6">
        <f t="shared" si="1"/>
        <v>10000</v>
      </c>
      <c r="G12" s="3"/>
    </row>
    <row r="13" spans="1:10" hidden="1" x14ac:dyDescent="0.25">
      <c r="A13" s="1" t="s">
        <v>22</v>
      </c>
      <c r="B13" s="3" t="s">
        <v>15</v>
      </c>
      <c r="C13" s="12" t="s">
        <v>12</v>
      </c>
      <c r="D13" s="22">
        <f t="shared" si="0"/>
        <v>76840</v>
      </c>
      <c r="E13" s="5">
        <v>77670</v>
      </c>
      <c r="F13" s="6">
        <f t="shared" si="1"/>
        <v>830</v>
      </c>
      <c r="G13" s="3"/>
    </row>
    <row r="14" spans="1:10" hidden="1" x14ac:dyDescent="0.25">
      <c r="A14" s="1" t="s">
        <v>22</v>
      </c>
      <c r="B14" s="3" t="s">
        <v>15</v>
      </c>
      <c r="C14" s="12" t="s">
        <v>13</v>
      </c>
      <c r="D14" s="22">
        <f t="shared" si="0"/>
        <v>77670</v>
      </c>
      <c r="E14" s="5">
        <v>98450</v>
      </c>
      <c r="F14" s="6">
        <f t="shared" si="1"/>
        <v>20780</v>
      </c>
      <c r="G14" s="3"/>
    </row>
    <row r="15" spans="1:10" hidden="1" x14ac:dyDescent="0.25">
      <c r="A15" s="1" t="s">
        <v>22</v>
      </c>
      <c r="B15" s="3" t="s">
        <v>15</v>
      </c>
      <c r="C15" s="12" t="s">
        <v>14</v>
      </c>
      <c r="D15" s="22">
        <f t="shared" si="0"/>
        <v>98450</v>
      </c>
      <c r="E15" s="5">
        <v>106450</v>
      </c>
      <c r="F15" s="6">
        <f t="shared" si="1"/>
        <v>8000</v>
      </c>
      <c r="G15" s="3"/>
    </row>
    <row r="16" spans="1:10" hidden="1" x14ac:dyDescent="0.25">
      <c r="A16" s="1" t="s">
        <v>31</v>
      </c>
      <c r="B16" s="3" t="s">
        <v>15</v>
      </c>
      <c r="C16" s="12" t="s">
        <v>17</v>
      </c>
      <c r="D16" s="22">
        <v>0</v>
      </c>
      <c r="E16" s="5">
        <v>600</v>
      </c>
      <c r="F16" s="6">
        <f t="shared" si="1"/>
        <v>600</v>
      </c>
      <c r="G16" s="3"/>
    </row>
    <row r="17" spans="1:7" hidden="1" x14ac:dyDescent="0.25">
      <c r="A17" s="1" t="s">
        <v>31</v>
      </c>
      <c r="B17" s="3" t="s">
        <v>15</v>
      </c>
      <c r="C17" s="12" t="s">
        <v>18</v>
      </c>
      <c r="D17" s="22">
        <f t="shared" si="0"/>
        <v>600</v>
      </c>
      <c r="E17" s="5">
        <v>1830</v>
      </c>
      <c r="F17" s="6">
        <f t="shared" si="1"/>
        <v>1230</v>
      </c>
      <c r="G17" s="3"/>
    </row>
    <row r="18" spans="1:7" hidden="1" x14ac:dyDescent="0.25">
      <c r="A18" s="1" t="s">
        <v>31</v>
      </c>
      <c r="B18" s="3" t="s">
        <v>15</v>
      </c>
      <c r="C18" s="12" t="s">
        <v>19</v>
      </c>
      <c r="D18" s="22">
        <f t="shared" si="0"/>
        <v>1830</v>
      </c>
      <c r="E18" s="5">
        <v>2890</v>
      </c>
      <c r="F18" s="6">
        <f t="shared" si="1"/>
        <v>1060</v>
      </c>
      <c r="G18" s="3"/>
    </row>
    <row r="19" spans="1:7" hidden="1" x14ac:dyDescent="0.25">
      <c r="A19" s="1" t="s">
        <v>31</v>
      </c>
      <c r="B19" s="3" t="s">
        <v>15</v>
      </c>
      <c r="C19" s="12" t="s">
        <v>20</v>
      </c>
      <c r="D19" s="22">
        <f t="shared" si="0"/>
        <v>2890</v>
      </c>
      <c r="E19" s="5">
        <v>3555</v>
      </c>
      <c r="F19" s="6">
        <f t="shared" si="1"/>
        <v>665</v>
      </c>
      <c r="G19" s="3"/>
    </row>
    <row r="20" spans="1:7" hidden="1" x14ac:dyDescent="0.25">
      <c r="A20" s="1" t="s">
        <v>32</v>
      </c>
      <c r="B20" s="3" t="s">
        <v>15</v>
      </c>
      <c r="C20" s="12" t="s">
        <v>33</v>
      </c>
      <c r="D20" s="22">
        <v>0</v>
      </c>
      <c r="E20" s="5">
        <v>1320</v>
      </c>
      <c r="F20" s="6">
        <f t="shared" si="1"/>
        <v>1320</v>
      </c>
      <c r="G20" s="3"/>
    </row>
    <row r="21" spans="1:7" hidden="1" x14ac:dyDescent="0.25">
      <c r="A21" s="1" t="s">
        <v>32</v>
      </c>
      <c r="B21" s="3" t="s">
        <v>15</v>
      </c>
      <c r="C21" s="16" t="s">
        <v>34</v>
      </c>
      <c r="D21" s="22">
        <f>E20</f>
        <v>1320</v>
      </c>
      <c r="E21" s="5">
        <v>2330</v>
      </c>
      <c r="F21" s="6">
        <f t="shared" si="1"/>
        <v>1010</v>
      </c>
      <c r="G21" s="3"/>
    </row>
    <row r="22" spans="1:7" s="2" customFormat="1" hidden="1" x14ac:dyDescent="0.25">
      <c r="A22" s="2" t="s">
        <v>64</v>
      </c>
      <c r="B22" s="8" t="s">
        <v>63</v>
      </c>
      <c r="C22" s="14" t="s">
        <v>120</v>
      </c>
      <c r="D22" s="9">
        <v>1680</v>
      </c>
      <c r="E22" s="9">
        <v>3723</v>
      </c>
      <c r="F22" s="6">
        <f t="shared" si="1"/>
        <v>2043</v>
      </c>
      <c r="G22" s="3"/>
    </row>
    <row r="23" spans="1:7" s="2" customFormat="1" hidden="1" x14ac:dyDescent="0.25">
      <c r="A23" s="2" t="s">
        <v>64</v>
      </c>
      <c r="B23" s="8" t="s">
        <v>63</v>
      </c>
      <c r="C23" s="14" t="s">
        <v>121</v>
      </c>
      <c r="D23" s="22">
        <f>E22</f>
        <v>3723</v>
      </c>
      <c r="E23" s="9">
        <v>12338</v>
      </c>
      <c r="F23" s="6">
        <f t="shared" si="1"/>
        <v>8615</v>
      </c>
      <c r="G23" s="3"/>
    </row>
    <row r="24" spans="1:7" s="2" customFormat="1" hidden="1" x14ac:dyDescent="0.25">
      <c r="A24" s="2" t="s">
        <v>64</v>
      </c>
      <c r="B24" s="8" t="s">
        <v>63</v>
      </c>
      <c r="C24" s="14" t="s">
        <v>122</v>
      </c>
      <c r="D24" s="22">
        <f t="shared" ref="D24:D28" si="2">E23</f>
        <v>12338</v>
      </c>
      <c r="E24" s="9">
        <v>17733</v>
      </c>
      <c r="F24" s="6">
        <f t="shared" si="1"/>
        <v>5395</v>
      </c>
      <c r="G24" s="3"/>
    </row>
    <row r="25" spans="1:7" s="2" customFormat="1" hidden="1" x14ac:dyDescent="0.25">
      <c r="A25" s="2" t="s">
        <v>64</v>
      </c>
      <c r="B25" s="8" t="s">
        <v>63</v>
      </c>
      <c r="C25" s="14" t="s">
        <v>123</v>
      </c>
      <c r="D25" s="22">
        <f t="shared" si="2"/>
        <v>17733</v>
      </c>
      <c r="E25" s="9">
        <v>21476</v>
      </c>
      <c r="F25" s="6">
        <f t="shared" si="1"/>
        <v>3743</v>
      </c>
      <c r="G25" s="3"/>
    </row>
    <row r="26" spans="1:7" s="2" customFormat="1" hidden="1" x14ac:dyDescent="0.25">
      <c r="A26" s="2" t="s">
        <v>64</v>
      </c>
      <c r="B26" s="8" t="s">
        <v>63</v>
      </c>
      <c r="C26" s="14" t="s">
        <v>124</v>
      </c>
      <c r="D26" s="22">
        <f t="shared" si="2"/>
        <v>21476</v>
      </c>
      <c r="E26" s="9">
        <v>24704</v>
      </c>
      <c r="F26" s="6">
        <f t="shared" si="1"/>
        <v>3228</v>
      </c>
      <c r="G26" s="3"/>
    </row>
    <row r="27" spans="1:7" s="2" customFormat="1" hidden="1" x14ac:dyDescent="0.25">
      <c r="A27" s="2" t="s">
        <v>64</v>
      </c>
      <c r="B27" s="8" t="s">
        <v>63</v>
      </c>
      <c r="C27" s="7" t="s">
        <v>125</v>
      </c>
      <c r="D27" s="22">
        <f t="shared" si="2"/>
        <v>24704</v>
      </c>
      <c r="E27" s="9">
        <v>28536</v>
      </c>
      <c r="F27" s="6">
        <f t="shared" si="1"/>
        <v>3832</v>
      </c>
      <c r="G27" s="3"/>
    </row>
    <row r="28" spans="1:7" s="2" customFormat="1" hidden="1" x14ac:dyDescent="0.25">
      <c r="A28" s="2" t="s">
        <v>64</v>
      </c>
      <c r="B28" s="8" t="s">
        <v>63</v>
      </c>
      <c r="C28" s="7" t="s">
        <v>126</v>
      </c>
      <c r="D28" s="22">
        <f t="shared" si="2"/>
        <v>28536</v>
      </c>
      <c r="E28" s="9">
        <v>34700</v>
      </c>
      <c r="F28" s="6">
        <f t="shared" si="1"/>
        <v>6164</v>
      </c>
      <c r="G28" s="3"/>
    </row>
    <row r="29" spans="1:7" s="2" customFormat="1" hidden="1" x14ac:dyDescent="0.25">
      <c r="A29" s="2" t="s">
        <v>127</v>
      </c>
      <c r="B29" s="8" t="s">
        <v>63</v>
      </c>
      <c r="C29" s="7" t="s">
        <v>128</v>
      </c>
      <c r="D29" s="9">
        <v>7856</v>
      </c>
      <c r="E29" s="9">
        <v>13881</v>
      </c>
      <c r="F29" s="6">
        <f t="shared" si="1"/>
        <v>6025</v>
      </c>
      <c r="G29" s="3"/>
    </row>
    <row r="30" spans="1:7" s="2" customFormat="1" hidden="1" x14ac:dyDescent="0.25">
      <c r="A30" s="2" t="s">
        <v>127</v>
      </c>
      <c r="B30" s="8" t="s">
        <v>63</v>
      </c>
      <c r="C30" s="7" t="s">
        <v>129</v>
      </c>
      <c r="D30" s="22">
        <f>E29</f>
        <v>13881</v>
      </c>
      <c r="E30" s="9">
        <v>23470</v>
      </c>
      <c r="F30" s="6">
        <f t="shared" si="1"/>
        <v>9589</v>
      </c>
      <c r="G30" s="3"/>
    </row>
    <row r="31" spans="1:7" s="2" customFormat="1" hidden="1" x14ac:dyDescent="0.25">
      <c r="A31" s="2" t="s">
        <v>127</v>
      </c>
      <c r="B31" s="8" t="s">
        <v>63</v>
      </c>
      <c r="C31" s="7" t="s">
        <v>131</v>
      </c>
      <c r="D31" s="22">
        <f>E30</f>
        <v>23470</v>
      </c>
      <c r="E31" s="9">
        <v>26828</v>
      </c>
      <c r="F31" s="6">
        <f t="shared" si="1"/>
        <v>3358</v>
      </c>
      <c r="G31" s="3"/>
    </row>
    <row r="32" spans="1:7" s="2" customFormat="1" hidden="1" x14ac:dyDescent="0.25">
      <c r="A32" s="2" t="s">
        <v>130</v>
      </c>
      <c r="B32" s="8" t="s">
        <v>63</v>
      </c>
      <c r="C32" s="7" t="s">
        <v>132</v>
      </c>
      <c r="D32" s="22">
        <f t="shared" ref="D32:D43" si="3">E31</f>
        <v>26828</v>
      </c>
      <c r="E32" s="9">
        <v>29829</v>
      </c>
      <c r="F32" s="6">
        <f t="shared" si="1"/>
        <v>3001</v>
      </c>
      <c r="G32" s="3"/>
    </row>
    <row r="33" spans="1:7" s="2" customFormat="1" hidden="1" x14ac:dyDescent="0.25">
      <c r="A33" s="2" t="s">
        <v>130</v>
      </c>
      <c r="B33" s="8" t="s">
        <v>63</v>
      </c>
      <c r="C33" s="7" t="s">
        <v>133</v>
      </c>
      <c r="D33" s="22">
        <f t="shared" si="3"/>
        <v>29829</v>
      </c>
      <c r="E33" s="9">
        <v>31407</v>
      </c>
      <c r="F33" s="6">
        <f t="shared" si="1"/>
        <v>1578</v>
      </c>
      <c r="G33" s="3"/>
    </row>
    <row r="34" spans="1:7" s="2" customFormat="1" hidden="1" x14ac:dyDescent="0.25">
      <c r="A34" s="2" t="s">
        <v>130</v>
      </c>
      <c r="B34" s="8" t="s">
        <v>63</v>
      </c>
      <c r="C34" s="7" t="s">
        <v>134</v>
      </c>
      <c r="D34" s="22">
        <f t="shared" si="3"/>
        <v>31407</v>
      </c>
      <c r="E34" s="9">
        <v>34841</v>
      </c>
      <c r="F34" s="6">
        <f t="shared" si="1"/>
        <v>3434</v>
      </c>
      <c r="G34" s="3"/>
    </row>
    <row r="35" spans="1:7" s="2" customFormat="1" hidden="1" x14ac:dyDescent="0.25">
      <c r="A35" s="2" t="s">
        <v>130</v>
      </c>
      <c r="B35" s="8" t="s">
        <v>63</v>
      </c>
      <c r="C35" s="7" t="s">
        <v>135</v>
      </c>
      <c r="D35" s="22">
        <f t="shared" si="3"/>
        <v>34841</v>
      </c>
      <c r="E35" s="9">
        <v>41044</v>
      </c>
      <c r="F35" s="6">
        <f t="shared" si="1"/>
        <v>6203</v>
      </c>
      <c r="G35" s="3"/>
    </row>
    <row r="36" spans="1:7" s="2" customFormat="1" hidden="1" x14ac:dyDescent="0.25">
      <c r="A36" s="2" t="s">
        <v>130</v>
      </c>
      <c r="B36" s="8" t="s">
        <v>63</v>
      </c>
      <c r="C36" s="7" t="s">
        <v>136</v>
      </c>
      <c r="D36" s="22">
        <f t="shared" si="3"/>
        <v>41044</v>
      </c>
      <c r="E36" s="9">
        <v>44086</v>
      </c>
      <c r="F36" s="6">
        <f t="shared" si="1"/>
        <v>3042</v>
      </c>
      <c r="G36" s="3"/>
    </row>
    <row r="37" spans="1:7" s="2" customFormat="1" hidden="1" x14ac:dyDescent="0.25">
      <c r="A37" s="2" t="s">
        <v>130</v>
      </c>
      <c r="B37" s="8" t="s">
        <v>63</v>
      </c>
      <c r="C37" s="7" t="s">
        <v>137</v>
      </c>
      <c r="D37" s="22">
        <f t="shared" si="3"/>
        <v>44086</v>
      </c>
      <c r="E37" s="9">
        <v>49079</v>
      </c>
      <c r="F37" s="6">
        <f t="shared" si="1"/>
        <v>4993</v>
      </c>
      <c r="G37" s="3"/>
    </row>
    <row r="38" spans="1:7" s="2" customFormat="1" hidden="1" x14ac:dyDescent="0.25">
      <c r="A38" s="2" t="s">
        <v>130</v>
      </c>
      <c r="B38" s="8" t="s">
        <v>63</v>
      </c>
      <c r="C38" s="7" t="s">
        <v>138</v>
      </c>
      <c r="D38" s="22">
        <f t="shared" si="3"/>
        <v>49079</v>
      </c>
      <c r="E38" s="9">
        <v>50394</v>
      </c>
      <c r="F38" s="6">
        <f t="shared" si="1"/>
        <v>1315</v>
      </c>
      <c r="G38" s="3"/>
    </row>
    <row r="39" spans="1:7" s="2" customFormat="1" hidden="1" x14ac:dyDescent="0.25">
      <c r="A39" s="2" t="s">
        <v>130</v>
      </c>
      <c r="B39" s="8" t="s">
        <v>63</v>
      </c>
      <c r="C39" s="7" t="s">
        <v>139</v>
      </c>
      <c r="D39" s="22">
        <f t="shared" si="3"/>
        <v>50394</v>
      </c>
      <c r="E39" s="9">
        <v>56600</v>
      </c>
      <c r="F39" s="6">
        <f t="shared" si="1"/>
        <v>6206</v>
      </c>
      <c r="G39" s="3"/>
    </row>
    <row r="40" spans="1:7" s="2" customFormat="1" hidden="1" x14ac:dyDescent="0.25">
      <c r="A40" s="2" t="s">
        <v>130</v>
      </c>
      <c r="B40" s="8" t="s">
        <v>63</v>
      </c>
      <c r="C40" s="7" t="s">
        <v>140</v>
      </c>
      <c r="D40" s="22">
        <f t="shared" si="3"/>
        <v>56600</v>
      </c>
      <c r="E40" s="9">
        <v>58000</v>
      </c>
      <c r="F40" s="6">
        <f t="shared" si="1"/>
        <v>1400</v>
      </c>
      <c r="G40" s="3"/>
    </row>
    <row r="41" spans="1:7" s="2" customFormat="1" hidden="1" x14ac:dyDescent="0.25">
      <c r="A41" s="2" t="s">
        <v>130</v>
      </c>
      <c r="B41" s="8" t="s">
        <v>63</v>
      </c>
      <c r="C41" s="7" t="s">
        <v>141</v>
      </c>
      <c r="D41" s="22">
        <f t="shared" si="3"/>
        <v>58000</v>
      </c>
      <c r="E41" s="9">
        <v>59000</v>
      </c>
      <c r="F41" s="6">
        <f t="shared" si="1"/>
        <v>1000</v>
      </c>
      <c r="G41" s="3"/>
    </row>
    <row r="42" spans="1:7" s="2" customFormat="1" hidden="1" x14ac:dyDescent="0.25">
      <c r="A42" s="2" t="s">
        <v>130</v>
      </c>
      <c r="B42" s="8" t="s">
        <v>63</v>
      </c>
      <c r="C42" s="7" t="s">
        <v>142</v>
      </c>
      <c r="D42" s="22">
        <f t="shared" si="3"/>
        <v>59000</v>
      </c>
      <c r="E42" s="9">
        <v>60100</v>
      </c>
      <c r="F42" s="6">
        <f t="shared" si="1"/>
        <v>1100</v>
      </c>
      <c r="G42" s="3"/>
    </row>
    <row r="43" spans="1:7" s="4" customFormat="1" hidden="1" x14ac:dyDescent="0.25">
      <c r="A43" s="4" t="s">
        <v>130</v>
      </c>
      <c r="B43" s="8" t="s">
        <v>63</v>
      </c>
      <c r="C43" s="7" t="s">
        <v>143</v>
      </c>
      <c r="D43" s="22">
        <f t="shared" si="3"/>
        <v>60100</v>
      </c>
      <c r="E43" s="9">
        <f>Tabela1[[#This Row],[extensão (m)]]+D43</f>
        <v>64100</v>
      </c>
      <c r="F43" s="34">
        <v>4000</v>
      </c>
      <c r="G43" s="8"/>
    </row>
    <row r="44" spans="1:7" hidden="1" x14ac:dyDescent="0.25">
      <c r="A44" s="1" t="s">
        <v>23</v>
      </c>
      <c r="B44" s="8" t="s">
        <v>46</v>
      </c>
      <c r="C44" s="7" t="s">
        <v>36</v>
      </c>
      <c r="D44" s="5">
        <v>11080</v>
      </c>
      <c r="E44" s="5">
        <v>15330</v>
      </c>
      <c r="F44" s="6">
        <f>E44-D44</f>
        <v>4250</v>
      </c>
      <c r="G44" s="3"/>
    </row>
    <row r="45" spans="1:7" hidden="1" x14ac:dyDescent="0.25">
      <c r="A45" s="2" t="s">
        <v>23</v>
      </c>
      <c r="B45" s="8" t="s">
        <v>46</v>
      </c>
      <c r="C45" s="7" t="s">
        <v>37</v>
      </c>
      <c r="D45" s="22">
        <f>E44</f>
        <v>15330</v>
      </c>
      <c r="E45" s="5">
        <v>20390</v>
      </c>
      <c r="F45" s="6">
        <f t="shared" ref="F45:F48" si="4">E45-D45</f>
        <v>5060</v>
      </c>
      <c r="G45" s="3"/>
    </row>
    <row r="46" spans="1:7" hidden="1" x14ac:dyDescent="0.25">
      <c r="A46" s="2" t="s">
        <v>23</v>
      </c>
      <c r="B46" s="8" t="s">
        <v>46</v>
      </c>
      <c r="C46" s="7" t="s">
        <v>45</v>
      </c>
      <c r="D46" s="22">
        <f t="shared" ref="D46:D50" si="5">E45</f>
        <v>20390</v>
      </c>
      <c r="E46" s="5">
        <v>26760</v>
      </c>
      <c r="F46" s="6">
        <f t="shared" si="4"/>
        <v>6370</v>
      </c>
      <c r="G46" s="3"/>
    </row>
    <row r="47" spans="1:7" hidden="1" x14ac:dyDescent="0.25">
      <c r="A47" s="2" t="s">
        <v>23</v>
      </c>
      <c r="B47" s="8" t="s">
        <v>46</v>
      </c>
      <c r="C47" s="7" t="s">
        <v>38</v>
      </c>
      <c r="D47" s="22">
        <f t="shared" si="5"/>
        <v>26760</v>
      </c>
      <c r="E47" s="5">
        <v>32480</v>
      </c>
      <c r="F47" s="6">
        <f t="shared" si="4"/>
        <v>5720</v>
      </c>
    </row>
    <row r="48" spans="1:7" hidden="1" x14ac:dyDescent="0.25">
      <c r="A48" s="2" t="s">
        <v>23</v>
      </c>
      <c r="B48" s="8" t="s">
        <v>46</v>
      </c>
      <c r="C48" s="7" t="s">
        <v>39</v>
      </c>
      <c r="D48" s="22">
        <f t="shared" si="5"/>
        <v>32480</v>
      </c>
      <c r="E48" s="5">
        <v>35090</v>
      </c>
      <c r="F48" s="6">
        <f t="shared" si="4"/>
        <v>2610</v>
      </c>
    </row>
    <row r="49" spans="1:6" hidden="1" x14ac:dyDescent="0.25">
      <c r="A49" s="2" t="s">
        <v>23</v>
      </c>
      <c r="B49" s="8" t="s">
        <v>46</v>
      </c>
      <c r="C49" s="7" t="s">
        <v>40</v>
      </c>
      <c r="D49" s="22">
        <f t="shared" si="5"/>
        <v>35090</v>
      </c>
      <c r="E49" s="5">
        <v>37290</v>
      </c>
      <c r="F49" s="6">
        <f>E49-D49</f>
        <v>2200</v>
      </c>
    </row>
    <row r="50" spans="1:6" hidden="1" x14ac:dyDescent="0.25">
      <c r="A50" s="2" t="s">
        <v>23</v>
      </c>
      <c r="B50" s="8" t="s">
        <v>46</v>
      </c>
      <c r="C50" s="7" t="s">
        <v>41</v>
      </c>
      <c r="D50" s="22">
        <f t="shared" si="5"/>
        <v>37290</v>
      </c>
      <c r="E50" s="5">
        <f>F50+D50</f>
        <v>44990</v>
      </c>
      <c r="F50" s="6">
        <v>7700</v>
      </c>
    </row>
    <row r="51" spans="1:6" hidden="1" x14ac:dyDescent="0.25">
      <c r="A51" s="2" t="s">
        <v>23</v>
      </c>
      <c r="B51" s="8" t="s">
        <v>46</v>
      </c>
      <c r="C51" s="7" t="s">
        <v>42</v>
      </c>
      <c r="D51" s="22">
        <f>E51-F51</f>
        <v>45000</v>
      </c>
      <c r="E51" s="9">
        <v>57300</v>
      </c>
      <c r="F51" s="6">
        <v>12300</v>
      </c>
    </row>
    <row r="52" spans="1:6" hidden="1" x14ac:dyDescent="0.25">
      <c r="A52" s="2" t="s">
        <v>23</v>
      </c>
      <c r="B52" s="8" t="s">
        <v>46</v>
      </c>
      <c r="C52" s="7" t="s">
        <v>35</v>
      </c>
      <c r="D52" s="22">
        <f>E52-F52</f>
        <v>8080</v>
      </c>
      <c r="E52" s="5">
        <v>11080</v>
      </c>
      <c r="F52">
        <v>3000</v>
      </c>
    </row>
    <row r="53" spans="1:6" hidden="1" x14ac:dyDescent="0.25">
      <c r="A53" s="2" t="s">
        <v>23</v>
      </c>
      <c r="B53" s="8" t="s">
        <v>46</v>
      </c>
      <c r="C53" s="7" t="s">
        <v>43</v>
      </c>
      <c r="D53" s="22">
        <f>E51</f>
        <v>57300</v>
      </c>
      <c r="E53" s="5">
        <v>58050</v>
      </c>
      <c r="F53" s="6">
        <f>E53-D53</f>
        <v>750</v>
      </c>
    </row>
    <row r="54" spans="1:6" hidden="1" x14ac:dyDescent="0.25">
      <c r="A54" s="2" t="s">
        <v>23</v>
      </c>
      <c r="B54" s="8" t="s">
        <v>46</v>
      </c>
      <c r="C54" s="7" t="s">
        <v>44</v>
      </c>
      <c r="D54" s="22">
        <f>E53</f>
        <v>58050</v>
      </c>
      <c r="E54" s="9">
        <v>59300</v>
      </c>
      <c r="F54" s="6">
        <f>E54-D54</f>
        <v>1250</v>
      </c>
    </row>
    <row r="55" spans="1:6" hidden="1" x14ac:dyDescent="0.25">
      <c r="A55" s="1" t="s">
        <v>62</v>
      </c>
      <c r="B55" s="8" t="s">
        <v>50</v>
      </c>
      <c r="C55" s="7" t="s">
        <v>51</v>
      </c>
      <c r="D55" s="9">
        <v>189237</v>
      </c>
      <c r="E55" s="5">
        <v>197540</v>
      </c>
      <c r="F55" s="6">
        <f t="shared" ref="F55:F112" si="6">E55-D55</f>
        <v>8303</v>
      </c>
    </row>
    <row r="56" spans="1:6" hidden="1" x14ac:dyDescent="0.25">
      <c r="A56" s="1" t="s">
        <v>62</v>
      </c>
      <c r="B56" s="8" t="s">
        <v>50</v>
      </c>
      <c r="C56" s="7" t="s">
        <v>52</v>
      </c>
      <c r="D56" s="9">
        <f>E55</f>
        <v>197540</v>
      </c>
      <c r="E56" s="5">
        <v>209247</v>
      </c>
      <c r="F56" s="6">
        <f t="shared" si="6"/>
        <v>11707</v>
      </c>
    </row>
    <row r="57" spans="1:6" hidden="1" x14ac:dyDescent="0.25">
      <c r="A57" s="2" t="s">
        <v>62</v>
      </c>
      <c r="B57" s="8" t="s">
        <v>50</v>
      </c>
      <c r="C57" s="7" t="s">
        <v>53</v>
      </c>
      <c r="D57" s="9">
        <f t="shared" ref="D57:D65" si="7">E56</f>
        <v>209247</v>
      </c>
      <c r="E57" s="5">
        <v>232880</v>
      </c>
      <c r="F57" s="6">
        <f t="shared" si="6"/>
        <v>23633</v>
      </c>
    </row>
    <row r="58" spans="1:6" hidden="1" x14ac:dyDescent="0.25">
      <c r="A58" s="2" t="s">
        <v>62</v>
      </c>
      <c r="B58" s="8" t="s">
        <v>49</v>
      </c>
      <c r="C58" s="7" t="s">
        <v>54</v>
      </c>
      <c r="D58" s="9">
        <f t="shared" si="7"/>
        <v>232880</v>
      </c>
      <c r="E58" s="9">
        <v>247660</v>
      </c>
      <c r="F58" s="6">
        <f t="shared" si="6"/>
        <v>14780</v>
      </c>
    </row>
    <row r="59" spans="1:6" hidden="1" x14ac:dyDescent="0.25">
      <c r="A59" s="2" t="s">
        <v>62</v>
      </c>
      <c r="B59" s="8" t="s">
        <v>49</v>
      </c>
      <c r="C59" s="7" t="s">
        <v>55</v>
      </c>
      <c r="D59" s="9">
        <f t="shared" si="7"/>
        <v>247660</v>
      </c>
      <c r="E59" s="9">
        <v>258088</v>
      </c>
      <c r="F59" s="6">
        <f t="shared" si="6"/>
        <v>10428</v>
      </c>
    </row>
    <row r="60" spans="1:6" hidden="1" x14ac:dyDescent="0.25">
      <c r="A60" s="2" t="s">
        <v>62</v>
      </c>
      <c r="B60" s="8" t="s">
        <v>49</v>
      </c>
      <c r="C60" s="7" t="s">
        <v>56</v>
      </c>
      <c r="D60" s="9">
        <f t="shared" si="7"/>
        <v>258088</v>
      </c>
      <c r="E60" s="9">
        <v>274920</v>
      </c>
      <c r="F60" s="6">
        <f t="shared" si="6"/>
        <v>16832</v>
      </c>
    </row>
    <row r="61" spans="1:6" hidden="1" x14ac:dyDescent="0.25">
      <c r="A61" s="2" t="s">
        <v>62</v>
      </c>
      <c r="B61" s="8" t="s">
        <v>49</v>
      </c>
      <c r="C61" s="7" t="s">
        <v>57</v>
      </c>
      <c r="D61" s="9">
        <f t="shared" si="7"/>
        <v>274920</v>
      </c>
      <c r="E61" s="9">
        <v>283840</v>
      </c>
      <c r="F61" s="6">
        <f t="shared" si="6"/>
        <v>8920</v>
      </c>
    </row>
    <row r="62" spans="1:6" hidden="1" x14ac:dyDescent="0.25">
      <c r="A62" s="2" t="s">
        <v>62</v>
      </c>
      <c r="B62" s="8" t="s">
        <v>49</v>
      </c>
      <c r="C62" s="7" t="s">
        <v>58</v>
      </c>
      <c r="D62" s="9">
        <f t="shared" si="7"/>
        <v>283840</v>
      </c>
      <c r="E62" s="9">
        <v>289310</v>
      </c>
      <c r="F62" s="6">
        <f t="shared" si="6"/>
        <v>5470</v>
      </c>
    </row>
    <row r="63" spans="1:6" hidden="1" x14ac:dyDescent="0.25">
      <c r="A63" s="2" t="s">
        <v>62</v>
      </c>
      <c r="B63" s="8" t="s">
        <v>49</v>
      </c>
      <c r="C63" s="7" t="s">
        <v>59</v>
      </c>
      <c r="D63" s="9">
        <f t="shared" si="7"/>
        <v>289310</v>
      </c>
      <c r="E63" s="9">
        <v>292010</v>
      </c>
      <c r="F63" s="6">
        <f t="shared" si="6"/>
        <v>2700</v>
      </c>
    </row>
    <row r="64" spans="1:6" hidden="1" x14ac:dyDescent="0.25">
      <c r="A64" s="2" t="s">
        <v>62</v>
      </c>
      <c r="B64" s="8" t="s">
        <v>49</v>
      </c>
      <c r="C64" s="7" t="s">
        <v>60</v>
      </c>
      <c r="D64" s="9">
        <f t="shared" si="7"/>
        <v>292010</v>
      </c>
      <c r="E64" s="9">
        <v>294790</v>
      </c>
      <c r="F64" s="6">
        <f t="shared" si="6"/>
        <v>2780</v>
      </c>
    </row>
    <row r="65" spans="1:6" hidden="1" x14ac:dyDescent="0.25">
      <c r="A65" s="2" t="s">
        <v>62</v>
      </c>
      <c r="B65" s="8" t="s">
        <v>49</v>
      </c>
      <c r="C65" s="7" t="s">
        <v>61</v>
      </c>
      <c r="D65" s="9">
        <f t="shared" si="7"/>
        <v>294790</v>
      </c>
      <c r="E65" s="9">
        <v>296594</v>
      </c>
      <c r="F65" s="6">
        <f t="shared" si="6"/>
        <v>1804</v>
      </c>
    </row>
    <row r="66" spans="1:6" hidden="1" x14ac:dyDescent="0.25">
      <c r="A66" s="2" t="s">
        <v>29</v>
      </c>
      <c r="B66" s="8" t="s">
        <v>70</v>
      </c>
      <c r="C66" s="19" t="s">
        <v>65</v>
      </c>
      <c r="D66" s="17">
        <v>0</v>
      </c>
      <c r="E66" s="9">
        <v>10725</v>
      </c>
      <c r="F66" s="6">
        <f t="shared" si="6"/>
        <v>10725</v>
      </c>
    </row>
    <row r="67" spans="1:6" hidden="1" x14ac:dyDescent="0.25">
      <c r="A67" s="2" t="s">
        <v>29</v>
      </c>
      <c r="B67" s="8" t="s">
        <v>70</v>
      </c>
      <c r="C67" s="7" t="s">
        <v>66</v>
      </c>
      <c r="D67" s="9">
        <f>E66</f>
        <v>10725</v>
      </c>
      <c r="E67" s="9">
        <v>30100</v>
      </c>
      <c r="F67" s="6">
        <f t="shared" si="6"/>
        <v>19375</v>
      </c>
    </row>
    <row r="68" spans="1:6" hidden="1" x14ac:dyDescent="0.25">
      <c r="A68" s="2" t="s">
        <v>29</v>
      </c>
      <c r="B68" s="8" t="s">
        <v>70</v>
      </c>
      <c r="C68" s="7" t="s">
        <v>67</v>
      </c>
      <c r="D68" s="9">
        <f>E67</f>
        <v>30100</v>
      </c>
      <c r="E68" s="9">
        <v>41000</v>
      </c>
      <c r="F68" s="6">
        <f t="shared" si="6"/>
        <v>10900</v>
      </c>
    </row>
    <row r="69" spans="1:6" hidden="1" x14ac:dyDescent="0.25">
      <c r="A69" s="2" t="s">
        <v>29</v>
      </c>
      <c r="B69" s="8" t="s">
        <v>70</v>
      </c>
      <c r="C69" s="7" t="s">
        <v>68</v>
      </c>
      <c r="D69" s="9">
        <f>E68</f>
        <v>41000</v>
      </c>
      <c r="E69" s="9">
        <v>53400</v>
      </c>
      <c r="F69" s="6">
        <f t="shared" si="6"/>
        <v>12400</v>
      </c>
    </row>
    <row r="70" spans="1:6" hidden="1" x14ac:dyDescent="0.25">
      <c r="A70" s="2" t="s">
        <v>29</v>
      </c>
      <c r="B70" s="8" t="s">
        <v>70</v>
      </c>
      <c r="C70" s="7" t="s">
        <v>69</v>
      </c>
      <c r="D70" s="9">
        <f>E69</f>
        <v>53400</v>
      </c>
      <c r="E70" s="9">
        <v>78880</v>
      </c>
      <c r="F70" s="6">
        <f t="shared" si="6"/>
        <v>25480</v>
      </c>
    </row>
    <row r="71" spans="1:6" hidden="1" x14ac:dyDescent="0.25">
      <c r="A71" s="1" t="s">
        <v>25</v>
      </c>
      <c r="B71" s="15" t="s">
        <v>72</v>
      </c>
      <c r="C71" s="7" t="s">
        <v>73</v>
      </c>
      <c r="D71" s="18">
        <v>0</v>
      </c>
      <c r="E71" s="9">
        <v>19729</v>
      </c>
      <c r="F71" s="6">
        <f t="shared" si="6"/>
        <v>19729</v>
      </c>
    </row>
    <row r="72" spans="1:6" hidden="1" x14ac:dyDescent="0.25">
      <c r="A72" s="2" t="s">
        <v>25</v>
      </c>
      <c r="B72" s="15" t="s">
        <v>72</v>
      </c>
      <c r="C72" s="7" t="s">
        <v>74</v>
      </c>
      <c r="D72" s="18">
        <f>E71</f>
        <v>19729</v>
      </c>
      <c r="E72" s="9">
        <v>38425</v>
      </c>
      <c r="F72" s="6">
        <f t="shared" si="6"/>
        <v>18696</v>
      </c>
    </row>
    <row r="73" spans="1:6" hidden="1" x14ac:dyDescent="0.25">
      <c r="A73" s="2" t="s">
        <v>25</v>
      </c>
      <c r="B73" s="15" t="s">
        <v>72</v>
      </c>
      <c r="C73" s="7" t="s">
        <v>75</v>
      </c>
      <c r="D73" s="18">
        <f t="shared" ref="D73:D78" si="8">E72</f>
        <v>38425</v>
      </c>
      <c r="E73" s="9">
        <v>43878</v>
      </c>
      <c r="F73" s="6">
        <f t="shared" si="6"/>
        <v>5453</v>
      </c>
    </row>
    <row r="74" spans="1:6" hidden="1" x14ac:dyDescent="0.25">
      <c r="A74" s="2" t="s">
        <v>25</v>
      </c>
      <c r="B74" s="15" t="s">
        <v>72</v>
      </c>
      <c r="C74" s="7" t="s">
        <v>76</v>
      </c>
      <c r="D74" s="18">
        <f t="shared" si="8"/>
        <v>43878</v>
      </c>
      <c r="E74" s="9">
        <v>59125</v>
      </c>
      <c r="F74" s="6">
        <f t="shared" si="6"/>
        <v>15247</v>
      </c>
    </row>
    <row r="75" spans="1:6" hidden="1" x14ac:dyDescent="0.25">
      <c r="A75" s="2" t="s">
        <v>25</v>
      </c>
      <c r="B75" s="15" t="s">
        <v>77</v>
      </c>
      <c r="C75" s="7" t="s">
        <v>78</v>
      </c>
      <c r="D75" s="18">
        <f t="shared" si="8"/>
        <v>59125</v>
      </c>
      <c r="E75" s="9">
        <v>75100</v>
      </c>
      <c r="F75" s="6">
        <f t="shared" si="6"/>
        <v>15975</v>
      </c>
    </row>
    <row r="76" spans="1:6" hidden="1" x14ac:dyDescent="0.25">
      <c r="A76" s="2" t="s">
        <v>25</v>
      </c>
      <c r="B76" s="15" t="s">
        <v>77</v>
      </c>
      <c r="C76" s="7" t="s">
        <v>79</v>
      </c>
      <c r="D76" s="18">
        <f t="shared" si="8"/>
        <v>75100</v>
      </c>
      <c r="E76" s="9">
        <v>105100</v>
      </c>
      <c r="F76" s="6">
        <f t="shared" si="6"/>
        <v>30000</v>
      </c>
    </row>
    <row r="77" spans="1:6" hidden="1" x14ac:dyDescent="0.25">
      <c r="A77" s="2" t="s">
        <v>25</v>
      </c>
      <c r="B77" s="15" t="s">
        <v>77</v>
      </c>
      <c r="C77" s="7" t="s">
        <v>80</v>
      </c>
      <c r="D77" s="18">
        <f t="shared" si="8"/>
        <v>105100</v>
      </c>
      <c r="E77" s="9">
        <v>117100</v>
      </c>
      <c r="F77" s="6">
        <f t="shared" si="6"/>
        <v>12000</v>
      </c>
    </row>
    <row r="78" spans="1:6" hidden="1" x14ac:dyDescent="0.25">
      <c r="A78" s="2" t="s">
        <v>25</v>
      </c>
      <c r="B78" s="15" t="s">
        <v>77</v>
      </c>
      <c r="C78" s="7" t="s">
        <v>81</v>
      </c>
      <c r="D78" s="18">
        <f t="shared" si="8"/>
        <v>117100</v>
      </c>
      <c r="E78" s="9">
        <v>137550</v>
      </c>
      <c r="F78" s="6">
        <f t="shared" si="6"/>
        <v>20450</v>
      </c>
    </row>
    <row r="79" spans="1:6" hidden="1" x14ac:dyDescent="0.25">
      <c r="A79" s="2" t="s">
        <v>25</v>
      </c>
      <c r="B79" s="15" t="s">
        <v>77</v>
      </c>
      <c r="C79" s="14" t="s">
        <v>82</v>
      </c>
      <c r="D79" s="9">
        <v>140200</v>
      </c>
      <c r="E79" s="9">
        <v>145450</v>
      </c>
      <c r="F79" s="6">
        <f t="shared" si="6"/>
        <v>5250</v>
      </c>
    </row>
    <row r="80" spans="1:6" hidden="1" x14ac:dyDescent="0.25">
      <c r="A80" s="2" t="s">
        <v>25</v>
      </c>
      <c r="B80" s="15" t="s">
        <v>77</v>
      </c>
      <c r="C80" s="7" t="s">
        <v>83</v>
      </c>
      <c r="D80" s="18">
        <f>E79</f>
        <v>145450</v>
      </c>
      <c r="E80" s="9">
        <v>148250</v>
      </c>
      <c r="F80" s="6">
        <f t="shared" si="6"/>
        <v>2800</v>
      </c>
    </row>
    <row r="81" spans="1:6" hidden="1" x14ac:dyDescent="0.25">
      <c r="A81" s="2" t="s">
        <v>25</v>
      </c>
      <c r="B81" s="15" t="s">
        <v>77</v>
      </c>
      <c r="C81" s="7" t="s">
        <v>84</v>
      </c>
      <c r="D81" s="18">
        <f t="shared" ref="D81:D83" si="9">E80</f>
        <v>148250</v>
      </c>
      <c r="E81" s="9">
        <v>152000</v>
      </c>
      <c r="F81" s="6">
        <f t="shared" si="6"/>
        <v>3750</v>
      </c>
    </row>
    <row r="82" spans="1:6" hidden="1" x14ac:dyDescent="0.25">
      <c r="A82" s="2" t="s">
        <v>25</v>
      </c>
      <c r="B82" s="15" t="s">
        <v>77</v>
      </c>
      <c r="C82" s="14" t="s">
        <v>85</v>
      </c>
      <c r="D82" s="18">
        <f t="shared" si="9"/>
        <v>152000</v>
      </c>
      <c r="E82" s="9">
        <v>157650</v>
      </c>
      <c r="F82" s="6">
        <f t="shared" si="6"/>
        <v>5650</v>
      </c>
    </row>
    <row r="83" spans="1:6" hidden="1" x14ac:dyDescent="0.25">
      <c r="A83" s="2" t="s">
        <v>25</v>
      </c>
      <c r="B83" s="15" t="s">
        <v>77</v>
      </c>
      <c r="C83" s="14" t="s">
        <v>86</v>
      </c>
      <c r="D83" s="18">
        <f t="shared" si="9"/>
        <v>157650</v>
      </c>
      <c r="E83" s="9">
        <v>158740</v>
      </c>
      <c r="F83" s="6">
        <f t="shared" si="6"/>
        <v>1090</v>
      </c>
    </row>
    <row r="84" spans="1:6" hidden="1" x14ac:dyDescent="0.25">
      <c r="A84" s="1" t="s">
        <v>71</v>
      </c>
      <c r="B84" s="15" t="s">
        <v>97</v>
      </c>
      <c r="C84" s="21" t="s">
        <v>88</v>
      </c>
      <c r="D84" s="9">
        <v>54760</v>
      </c>
      <c r="E84" s="9">
        <v>56650</v>
      </c>
      <c r="F84" s="6">
        <f t="shared" si="6"/>
        <v>1890</v>
      </c>
    </row>
    <row r="85" spans="1:6" hidden="1" x14ac:dyDescent="0.25">
      <c r="A85" s="1" t="s">
        <v>71</v>
      </c>
      <c r="B85" s="15" t="s">
        <v>97</v>
      </c>
      <c r="C85" s="21" t="s">
        <v>89</v>
      </c>
      <c r="D85" s="18">
        <f>E84</f>
        <v>56650</v>
      </c>
      <c r="E85" s="9">
        <v>81970</v>
      </c>
      <c r="F85" s="6">
        <f t="shared" si="6"/>
        <v>25320</v>
      </c>
    </row>
    <row r="86" spans="1:6" hidden="1" x14ac:dyDescent="0.25">
      <c r="A86" s="2" t="s">
        <v>71</v>
      </c>
      <c r="B86" s="15" t="s">
        <v>97</v>
      </c>
      <c r="C86" s="21" t="s">
        <v>90</v>
      </c>
      <c r="D86" s="18">
        <f t="shared" ref="D86:D92" si="10">E85</f>
        <v>81970</v>
      </c>
      <c r="E86" s="9">
        <v>104500</v>
      </c>
      <c r="F86" s="6">
        <f t="shared" si="6"/>
        <v>22530</v>
      </c>
    </row>
    <row r="87" spans="1:6" hidden="1" x14ac:dyDescent="0.25">
      <c r="A87" s="2" t="s">
        <v>71</v>
      </c>
      <c r="B87" s="15" t="s">
        <v>97</v>
      </c>
      <c r="C87" s="21" t="s">
        <v>91</v>
      </c>
      <c r="D87" s="18">
        <f t="shared" si="10"/>
        <v>104500</v>
      </c>
      <c r="E87" s="9">
        <v>120000</v>
      </c>
      <c r="F87" s="6">
        <f t="shared" si="6"/>
        <v>15500</v>
      </c>
    </row>
    <row r="88" spans="1:6" hidden="1" x14ac:dyDescent="0.25">
      <c r="A88" s="2" t="s">
        <v>71</v>
      </c>
      <c r="B88" s="15" t="s">
        <v>97</v>
      </c>
      <c r="C88" s="21" t="s">
        <v>92</v>
      </c>
      <c r="D88" s="18">
        <f t="shared" si="10"/>
        <v>120000</v>
      </c>
      <c r="E88" s="9">
        <v>151400</v>
      </c>
      <c r="F88" s="6">
        <f t="shared" si="6"/>
        <v>31400</v>
      </c>
    </row>
    <row r="89" spans="1:6" hidden="1" x14ac:dyDescent="0.25">
      <c r="A89" s="2" t="s">
        <v>71</v>
      </c>
      <c r="B89" s="15" t="s">
        <v>87</v>
      </c>
      <c r="C89" s="21" t="s">
        <v>93</v>
      </c>
      <c r="D89" s="18">
        <f t="shared" si="10"/>
        <v>151400</v>
      </c>
      <c r="E89" s="9">
        <v>178200</v>
      </c>
      <c r="F89" s="6">
        <f t="shared" si="6"/>
        <v>26800</v>
      </c>
    </row>
    <row r="90" spans="1:6" hidden="1" x14ac:dyDescent="0.25">
      <c r="A90" s="2" t="s">
        <v>71</v>
      </c>
      <c r="B90" s="15" t="s">
        <v>87</v>
      </c>
      <c r="C90" s="21" t="s">
        <v>94</v>
      </c>
      <c r="D90" s="18">
        <f t="shared" si="10"/>
        <v>178200</v>
      </c>
      <c r="E90" s="9">
        <v>195000</v>
      </c>
      <c r="F90" s="6">
        <f t="shared" si="6"/>
        <v>16800</v>
      </c>
    </row>
    <row r="91" spans="1:6" hidden="1" x14ac:dyDescent="0.25">
      <c r="A91" s="2" t="s">
        <v>71</v>
      </c>
      <c r="B91" s="15" t="s">
        <v>87</v>
      </c>
      <c r="C91" s="21" t="s">
        <v>95</v>
      </c>
      <c r="D91" s="18">
        <f t="shared" si="10"/>
        <v>195000</v>
      </c>
      <c r="E91" s="9">
        <v>228100</v>
      </c>
      <c r="F91" s="6">
        <f t="shared" si="6"/>
        <v>33100</v>
      </c>
    </row>
    <row r="92" spans="1:6" hidden="1" x14ac:dyDescent="0.25">
      <c r="A92" s="2" t="s">
        <v>71</v>
      </c>
      <c r="B92" s="15" t="s">
        <v>87</v>
      </c>
      <c r="C92" s="21" t="s">
        <v>96</v>
      </c>
      <c r="D92" s="18">
        <f t="shared" si="10"/>
        <v>228100</v>
      </c>
      <c r="E92" s="9">
        <v>240200</v>
      </c>
      <c r="F92" s="6">
        <f t="shared" si="6"/>
        <v>12100</v>
      </c>
    </row>
    <row r="93" spans="1:6" hidden="1" x14ac:dyDescent="0.25">
      <c r="A93" s="1" t="s">
        <v>24</v>
      </c>
      <c r="B93" s="15" t="s">
        <v>98</v>
      </c>
      <c r="C93" s="7" t="s">
        <v>99</v>
      </c>
      <c r="D93" s="18">
        <v>0</v>
      </c>
      <c r="E93" s="9">
        <v>1466</v>
      </c>
      <c r="F93" s="6">
        <f t="shared" si="6"/>
        <v>1466</v>
      </c>
    </row>
    <row r="94" spans="1:6" x14ac:dyDescent="0.25">
      <c r="A94" s="1" t="s">
        <v>24</v>
      </c>
      <c r="B94" s="15" t="s">
        <v>98</v>
      </c>
      <c r="C94" s="7" t="s">
        <v>100</v>
      </c>
      <c r="D94" s="18">
        <f>E93</f>
        <v>1466</v>
      </c>
      <c r="E94" s="9">
        <v>2950</v>
      </c>
      <c r="F94" s="6">
        <f t="shared" si="6"/>
        <v>1484</v>
      </c>
    </row>
    <row r="95" spans="1:6" x14ac:dyDescent="0.25">
      <c r="A95" s="2" t="s">
        <v>24</v>
      </c>
      <c r="B95" s="15" t="s">
        <v>98</v>
      </c>
      <c r="C95" s="7" t="s">
        <v>101</v>
      </c>
      <c r="D95" s="18">
        <f t="shared" ref="D95:D103" si="11">E94</f>
        <v>2950</v>
      </c>
      <c r="E95" s="9">
        <v>3992</v>
      </c>
      <c r="F95" s="6">
        <f t="shared" si="6"/>
        <v>1042</v>
      </c>
    </row>
    <row r="96" spans="1:6" hidden="1" x14ac:dyDescent="0.25">
      <c r="A96" s="2" t="s">
        <v>24</v>
      </c>
      <c r="B96" s="15" t="s">
        <v>98</v>
      </c>
      <c r="C96" s="7" t="s">
        <v>102</v>
      </c>
      <c r="D96" s="18">
        <f t="shared" si="11"/>
        <v>3992</v>
      </c>
      <c r="E96" s="9">
        <v>5352</v>
      </c>
      <c r="F96" s="6">
        <f t="shared" si="6"/>
        <v>1360</v>
      </c>
    </row>
    <row r="97" spans="1:6" hidden="1" x14ac:dyDescent="0.25">
      <c r="A97" s="2" t="s">
        <v>24</v>
      </c>
      <c r="B97" s="15" t="s">
        <v>98</v>
      </c>
      <c r="C97" s="7" t="s">
        <v>103</v>
      </c>
      <c r="D97" s="18">
        <f t="shared" si="11"/>
        <v>5352</v>
      </c>
      <c r="E97" s="9">
        <v>8040</v>
      </c>
      <c r="F97" s="6">
        <f t="shared" si="6"/>
        <v>2688</v>
      </c>
    </row>
    <row r="98" spans="1:6" hidden="1" x14ac:dyDescent="0.25">
      <c r="A98" s="2" t="s">
        <v>24</v>
      </c>
      <c r="B98" s="15" t="s">
        <v>98</v>
      </c>
      <c r="C98" s="7" t="s">
        <v>104</v>
      </c>
      <c r="D98" s="18">
        <f t="shared" si="11"/>
        <v>8040</v>
      </c>
      <c r="E98" s="9">
        <v>11563</v>
      </c>
      <c r="F98" s="6">
        <f t="shared" si="6"/>
        <v>3523</v>
      </c>
    </row>
    <row r="99" spans="1:6" hidden="1" x14ac:dyDescent="0.25">
      <c r="A99" s="2" t="s">
        <v>24</v>
      </c>
      <c r="B99" s="15" t="s">
        <v>98</v>
      </c>
      <c r="C99" s="7" t="s">
        <v>105</v>
      </c>
      <c r="D99" s="18">
        <f t="shared" si="11"/>
        <v>11563</v>
      </c>
      <c r="E99" s="9">
        <v>14940</v>
      </c>
      <c r="F99" s="6">
        <f t="shared" si="6"/>
        <v>3377</v>
      </c>
    </row>
    <row r="100" spans="1:6" hidden="1" x14ac:dyDescent="0.25">
      <c r="A100" s="2" t="s">
        <v>24</v>
      </c>
      <c r="B100" s="15" t="s">
        <v>98</v>
      </c>
      <c r="C100" s="15" t="s">
        <v>106</v>
      </c>
      <c r="D100" s="18">
        <f t="shared" si="11"/>
        <v>14940</v>
      </c>
      <c r="E100" s="9">
        <v>19800</v>
      </c>
      <c r="F100" s="6">
        <f t="shared" si="6"/>
        <v>4860</v>
      </c>
    </row>
    <row r="101" spans="1:6" hidden="1" x14ac:dyDescent="0.25">
      <c r="A101" s="2" t="s">
        <v>24</v>
      </c>
      <c r="B101" s="15" t="s">
        <v>98</v>
      </c>
      <c r="C101" s="15" t="s">
        <v>107</v>
      </c>
      <c r="D101" s="18">
        <f t="shared" si="11"/>
        <v>19800</v>
      </c>
      <c r="E101" s="9">
        <v>22800</v>
      </c>
      <c r="F101" s="6">
        <f t="shared" si="6"/>
        <v>3000</v>
      </c>
    </row>
    <row r="102" spans="1:6" hidden="1" x14ac:dyDescent="0.25">
      <c r="A102" s="2" t="s">
        <v>24</v>
      </c>
      <c r="B102" s="15" t="s">
        <v>98</v>
      </c>
      <c r="C102" s="15" t="s">
        <v>108</v>
      </c>
      <c r="D102" s="18">
        <f t="shared" si="11"/>
        <v>22800</v>
      </c>
      <c r="E102" s="9">
        <v>23350</v>
      </c>
      <c r="F102" s="22">
        <f t="shared" si="6"/>
        <v>550</v>
      </c>
    </row>
    <row r="103" spans="1:6" hidden="1" x14ac:dyDescent="0.25">
      <c r="A103" s="2" t="s">
        <v>24</v>
      </c>
      <c r="B103" s="15" t="s">
        <v>98</v>
      </c>
      <c r="C103" s="14" t="s">
        <v>109</v>
      </c>
      <c r="D103" s="18">
        <f t="shared" si="11"/>
        <v>23350</v>
      </c>
      <c r="E103" s="9">
        <v>25000</v>
      </c>
      <c r="F103" s="22">
        <f t="shared" si="6"/>
        <v>1650</v>
      </c>
    </row>
    <row r="104" spans="1:6" hidden="1" x14ac:dyDescent="0.25">
      <c r="A104" s="1" t="s">
        <v>26</v>
      </c>
      <c r="B104" s="15" t="s">
        <v>110</v>
      </c>
      <c r="C104" s="7" t="s">
        <v>111</v>
      </c>
      <c r="D104" s="18">
        <v>0</v>
      </c>
      <c r="E104" s="9">
        <v>770</v>
      </c>
      <c r="F104" s="22">
        <f t="shared" si="6"/>
        <v>770</v>
      </c>
    </row>
    <row r="105" spans="1:6" hidden="1" x14ac:dyDescent="0.25">
      <c r="A105" s="1" t="s">
        <v>26</v>
      </c>
      <c r="B105" s="15" t="s">
        <v>110</v>
      </c>
      <c r="C105" s="8" t="s">
        <v>112</v>
      </c>
      <c r="D105" s="18">
        <f>E104</f>
        <v>770</v>
      </c>
      <c r="E105" s="9">
        <v>4200</v>
      </c>
      <c r="F105" s="22">
        <f t="shared" si="6"/>
        <v>3430</v>
      </c>
    </row>
    <row r="106" spans="1:6" hidden="1" x14ac:dyDescent="0.25">
      <c r="A106" s="2" t="s">
        <v>26</v>
      </c>
      <c r="B106" s="15" t="s">
        <v>110</v>
      </c>
      <c r="C106" s="7" t="s">
        <v>113</v>
      </c>
      <c r="D106" s="18">
        <f t="shared" ref="D106:D112" si="12">E105</f>
        <v>4200</v>
      </c>
      <c r="E106" s="9">
        <v>6920</v>
      </c>
      <c r="F106" s="22">
        <f t="shared" si="6"/>
        <v>2720</v>
      </c>
    </row>
    <row r="107" spans="1:6" hidden="1" x14ac:dyDescent="0.25">
      <c r="A107" s="2" t="s">
        <v>26</v>
      </c>
      <c r="B107" s="15" t="s">
        <v>110</v>
      </c>
      <c r="C107" s="7" t="s">
        <v>114</v>
      </c>
      <c r="D107" s="18">
        <f t="shared" si="12"/>
        <v>6920</v>
      </c>
      <c r="E107" s="9">
        <v>10200</v>
      </c>
      <c r="F107" s="22">
        <f t="shared" si="6"/>
        <v>3280</v>
      </c>
    </row>
    <row r="108" spans="1:6" hidden="1" x14ac:dyDescent="0.25">
      <c r="A108" s="2" t="s">
        <v>26</v>
      </c>
      <c r="B108" s="15" t="s">
        <v>110</v>
      </c>
      <c r="C108" s="7" t="s">
        <v>115</v>
      </c>
      <c r="D108" s="18">
        <f t="shared" si="12"/>
        <v>10200</v>
      </c>
      <c r="E108" s="9">
        <v>17020</v>
      </c>
      <c r="F108" s="22">
        <f t="shared" si="6"/>
        <v>6820</v>
      </c>
    </row>
    <row r="109" spans="1:6" hidden="1" x14ac:dyDescent="0.25">
      <c r="A109" s="2" t="s">
        <v>26</v>
      </c>
      <c r="B109" s="15" t="s">
        <v>110</v>
      </c>
      <c r="C109" s="7" t="s">
        <v>116</v>
      </c>
      <c r="D109" s="18">
        <f t="shared" si="12"/>
        <v>17020</v>
      </c>
      <c r="E109" s="9">
        <v>20570</v>
      </c>
      <c r="F109" s="22">
        <f t="shared" si="6"/>
        <v>3550</v>
      </c>
    </row>
    <row r="110" spans="1:6" hidden="1" x14ac:dyDescent="0.25">
      <c r="A110" s="2" t="s">
        <v>26</v>
      </c>
      <c r="B110" s="15" t="s">
        <v>110</v>
      </c>
      <c r="C110" s="7" t="s">
        <v>117</v>
      </c>
      <c r="D110" s="18">
        <f t="shared" si="12"/>
        <v>20570</v>
      </c>
      <c r="E110" s="9">
        <v>24010</v>
      </c>
      <c r="F110" s="22">
        <f t="shared" si="6"/>
        <v>3440</v>
      </c>
    </row>
    <row r="111" spans="1:6" hidden="1" x14ac:dyDescent="0.25">
      <c r="A111" s="2" t="s">
        <v>26</v>
      </c>
      <c r="B111" s="15" t="s">
        <v>110</v>
      </c>
      <c r="C111" s="7" t="s">
        <v>118</v>
      </c>
      <c r="D111" s="18">
        <f t="shared" si="12"/>
        <v>24010</v>
      </c>
      <c r="E111" s="9">
        <v>32420</v>
      </c>
      <c r="F111" s="22">
        <f t="shared" si="6"/>
        <v>8410</v>
      </c>
    </row>
    <row r="112" spans="1:6" hidden="1" x14ac:dyDescent="0.25">
      <c r="A112" s="2" t="s">
        <v>26</v>
      </c>
      <c r="B112" s="15" t="s">
        <v>110</v>
      </c>
      <c r="C112" s="14" t="s">
        <v>119</v>
      </c>
      <c r="D112" s="18">
        <f t="shared" si="12"/>
        <v>32420</v>
      </c>
      <c r="E112" s="9">
        <v>35500</v>
      </c>
      <c r="F112" s="22">
        <f t="shared" si="6"/>
        <v>3080</v>
      </c>
    </row>
    <row r="113" spans="1:6" s="2" customFormat="1" hidden="1" x14ac:dyDescent="0.25">
      <c r="A113" s="2" t="s">
        <v>71</v>
      </c>
      <c r="B113" s="15" t="s">
        <v>146</v>
      </c>
      <c r="C113" s="10" t="s">
        <v>149</v>
      </c>
      <c r="D113" s="9">
        <v>6090</v>
      </c>
      <c r="E113" s="9">
        <v>15070</v>
      </c>
      <c r="F113" s="22">
        <f t="shared" ref="F113:F154" si="13">E113-D113</f>
        <v>8980</v>
      </c>
    </row>
    <row r="114" spans="1:6" s="2" customFormat="1" hidden="1" x14ac:dyDescent="0.25">
      <c r="A114" s="2" t="s">
        <v>71</v>
      </c>
      <c r="B114" s="15" t="s">
        <v>146</v>
      </c>
      <c r="C114" s="10" t="s">
        <v>150</v>
      </c>
      <c r="D114" s="18">
        <f>E113</f>
        <v>15070</v>
      </c>
      <c r="E114" s="9">
        <v>23940</v>
      </c>
      <c r="F114" s="22">
        <f t="shared" si="13"/>
        <v>8870</v>
      </c>
    </row>
    <row r="115" spans="1:6" s="2" customFormat="1" hidden="1" x14ac:dyDescent="0.25">
      <c r="A115" s="2" t="s">
        <v>71</v>
      </c>
      <c r="B115" s="15" t="s">
        <v>146</v>
      </c>
      <c r="C115" s="10" t="s">
        <v>151</v>
      </c>
      <c r="D115" s="18">
        <f>E114</f>
        <v>23940</v>
      </c>
      <c r="E115" s="9">
        <v>35440</v>
      </c>
      <c r="F115" s="22">
        <f t="shared" si="13"/>
        <v>11500</v>
      </c>
    </row>
    <row r="116" spans="1:6" s="2" customFormat="1" hidden="1" x14ac:dyDescent="0.25">
      <c r="A116" s="2" t="s">
        <v>71</v>
      </c>
      <c r="B116" s="15" t="s">
        <v>146</v>
      </c>
      <c r="C116" s="10" t="s">
        <v>152</v>
      </c>
      <c r="D116" s="18">
        <f>E115</f>
        <v>35440</v>
      </c>
      <c r="E116" s="9">
        <v>37470</v>
      </c>
      <c r="F116" s="22">
        <f t="shared" si="13"/>
        <v>2030</v>
      </c>
    </row>
    <row r="117" spans="1:6" hidden="1" x14ac:dyDescent="0.25">
      <c r="A117" s="1" t="s">
        <v>71</v>
      </c>
      <c r="B117" s="15" t="s">
        <v>146</v>
      </c>
      <c r="C117" s="10" t="s">
        <v>153</v>
      </c>
      <c r="D117" s="18">
        <f>E116</f>
        <v>37470</v>
      </c>
      <c r="E117" s="9">
        <v>54760</v>
      </c>
      <c r="F117" s="22">
        <f t="shared" si="13"/>
        <v>17290</v>
      </c>
    </row>
    <row r="118" spans="1:6" s="2" customFormat="1" hidden="1" x14ac:dyDescent="0.25">
      <c r="A118" s="2" t="s">
        <v>28</v>
      </c>
      <c r="B118" s="15" t="s">
        <v>146</v>
      </c>
      <c r="C118" s="10" t="s">
        <v>154</v>
      </c>
      <c r="D118" s="18">
        <v>0</v>
      </c>
      <c r="E118" s="9">
        <v>9582</v>
      </c>
      <c r="F118" s="22">
        <f t="shared" si="13"/>
        <v>9582</v>
      </c>
    </row>
    <row r="119" spans="1:6" s="2" customFormat="1" hidden="1" x14ac:dyDescent="0.25">
      <c r="A119" s="2" t="s">
        <v>28</v>
      </c>
      <c r="B119" s="15" t="s">
        <v>146</v>
      </c>
      <c r="C119" s="10" t="s">
        <v>155</v>
      </c>
      <c r="D119" s="18">
        <f>E118</f>
        <v>9582</v>
      </c>
      <c r="E119" s="9">
        <v>19000</v>
      </c>
      <c r="F119" s="22">
        <f t="shared" si="13"/>
        <v>9418</v>
      </c>
    </row>
    <row r="120" spans="1:6" s="2" customFormat="1" hidden="1" x14ac:dyDescent="0.25">
      <c r="A120" s="2" t="s">
        <v>28</v>
      </c>
      <c r="B120" s="15" t="s">
        <v>146</v>
      </c>
      <c r="C120" s="10" t="s">
        <v>156</v>
      </c>
      <c r="D120" s="18">
        <f>E119</f>
        <v>19000</v>
      </c>
      <c r="E120" s="9">
        <v>24210</v>
      </c>
      <c r="F120" s="22">
        <f t="shared" si="13"/>
        <v>5210</v>
      </c>
    </row>
    <row r="121" spans="1:6" s="2" customFormat="1" hidden="1" x14ac:dyDescent="0.25">
      <c r="A121" s="2" t="s">
        <v>157</v>
      </c>
      <c r="B121" s="15" t="s">
        <v>146</v>
      </c>
      <c r="C121" s="10" t="s">
        <v>158</v>
      </c>
      <c r="D121" s="18">
        <v>0</v>
      </c>
      <c r="E121" s="9">
        <v>3200</v>
      </c>
      <c r="F121" s="22">
        <f t="shared" si="13"/>
        <v>3200</v>
      </c>
    </row>
    <row r="122" spans="1:6" s="8" customFormat="1" hidden="1" x14ac:dyDescent="0.25">
      <c r="A122" s="8" t="s">
        <v>159</v>
      </c>
      <c r="B122" s="15" t="s">
        <v>147</v>
      </c>
      <c r="C122" s="15" t="s">
        <v>195</v>
      </c>
      <c r="D122" s="18">
        <v>0</v>
      </c>
      <c r="E122" s="26">
        <v>246</v>
      </c>
      <c r="F122" s="22">
        <f t="shared" si="13"/>
        <v>246</v>
      </c>
    </row>
    <row r="123" spans="1:6" s="8" customFormat="1" hidden="1" x14ac:dyDescent="0.25">
      <c r="A123" s="8" t="s">
        <v>159</v>
      </c>
      <c r="B123" s="15" t="s">
        <v>147</v>
      </c>
      <c r="C123" s="24" t="s">
        <v>196</v>
      </c>
      <c r="D123" s="18">
        <f>E122</f>
        <v>246</v>
      </c>
      <c r="E123" s="9">
        <v>1092</v>
      </c>
      <c r="F123" s="22">
        <f t="shared" si="13"/>
        <v>846</v>
      </c>
    </row>
    <row r="124" spans="1:6" s="8" customFormat="1" hidden="1" x14ac:dyDescent="0.25">
      <c r="A124" s="8" t="s">
        <v>159</v>
      </c>
      <c r="B124" s="15" t="s">
        <v>147</v>
      </c>
      <c r="C124" s="24" t="s">
        <v>197</v>
      </c>
      <c r="D124" s="18">
        <f t="shared" ref="D124:D134" si="14">E123</f>
        <v>1092</v>
      </c>
      <c r="E124" s="9">
        <v>3100</v>
      </c>
      <c r="F124" s="22">
        <f t="shared" si="13"/>
        <v>2008</v>
      </c>
    </row>
    <row r="125" spans="1:6" s="8" customFormat="1" hidden="1" x14ac:dyDescent="0.25">
      <c r="A125" s="8" t="s">
        <v>159</v>
      </c>
      <c r="B125" s="15" t="s">
        <v>147</v>
      </c>
      <c r="C125" s="24" t="s">
        <v>198</v>
      </c>
      <c r="D125" s="18">
        <f t="shared" si="14"/>
        <v>3100</v>
      </c>
      <c r="E125" s="9">
        <v>39949</v>
      </c>
      <c r="F125" s="22">
        <f t="shared" si="13"/>
        <v>36849</v>
      </c>
    </row>
    <row r="126" spans="1:6" s="8" customFormat="1" hidden="1" x14ac:dyDescent="0.25">
      <c r="A126" s="8" t="s">
        <v>159</v>
      </c>
      <c r="B126" s="15" t="s">
        <v>147</v>
      </c>
      <c r="C126" s="24" t="s">
        <v>199</v>
      </c>
      <c r="D126" s="18">
        <f t="shared" si="14"/>
        <v>39949</v>
      </c>
      <c r="E126" s="9">
        <v>5643</v>
      </c>
      <c r="F126" s="22">
        <f t="shared" si="13"/>
        <v>-34306</v>
      </c>
    </row>
    <row r="127" spans="1:6" s="8" customFormat="1" hidden="1" x14ac:dyDescent="0.25">
      <c r="A127" s="8" t="s">
        <v>159</v>
      </c>
      <c r="B127" s="15" t="s">
        <v>147</v>
      </c>
      <c r="C127" s="24" t="s">
        <v>200</v>
      </c>
      <c r="D127" s="18">
        <f t="shared" si="14"/>
        <v>5643</v>
      </c>
      <c r="E127" s="9">
        <v>10074</v>
      </c>
      <c r="F127" s="22">
        <f t="shared" si="13"/>
        <v>4431</v>
      </c>
    </row>
    <row r="128" spans="1:6" s="8" customFormat="1" hidden="1" x14ac:dyDescent="0.25">
      <c r="A128" s="8" t="s">
        <v>159</v>
      </c>
      <c r="B128" s="15" t="s">
        <v>147</v>
      </c>
      <c r="C128" s="24" t="s">
        <v>201</v>
      </c>
      <c r="D128" s="18">
        <f t="shared" si="14"/>
        <v>10074</v>
      </c>
      <c r="E128" s="9">
        <v>11582</v>
      </c>
      <c r="F128" s="22">
        <f t="shared" si="13"/>
        <v>1508</v>
      </c>
    </row>
    <row r="129" spans="1:6" s="8" customFormat="1" hidden="1" x14ac:dyDescent="0.25">
      <c r="A129" s="8" t="s">
        <v>159</v>
      </c>
      <c r="B129" s="15" t="s">
        <v>147</v>
      </c>
      <c r="C129" s="24" t="s">
        <v>202</v>
      </c>
      <c r="D129" s="18">
        <f t="shared" si="14"/>
        <v>11582</v>
      </c>
      <c r="E129" s="9">
        <v>17936</v>
      </c>
      <c r="F129" s="22">
        <f t="shared" si="13"/>
        <v>6354</v>
      </c>
    </row>
    <row r="130" spans="1:6" s="8" customFormat="1" hidden="1" x14ac:dyDescent="0.25">
      <c r="A130" s="8" t="s">
        <v>159</v>
      </c>
      <c r="B130" s="15" t="s">
        <v>147</v>
      </c>
      <c r="C130" s="24" t="s">
        <v>203</v>
      </c>
      <c r="D130" s="18">
        <f t="shared" si="14"/>
        <v>17936</v>
      </c>
      <c r="E130" s="9">
        <v>21333</v>
      </c>
      <c r="F130" s="22">
        <f t="shared" si="13"/>
        <v>3397</v>
      </c>
    </row>
    <row r="131" spans="1:6" s="8" customFormat="1" hidden="1" x14ac:dyDescent="0.25">
      <c r="A131" s="8" t="s">
        <v>159</v>
      </c>
      <c r="B131" s="15" t="s">
        <v>147</v>
      </c>
      <c r="C131" s="24" t="s">
        <v>204</v>
      </c>
      <c r="D131" s="18">
        <f t="shared" si="14"/>
        <v>21333</v>
      </c>
      <c r="E131" s="9">
        <v>27769</v>
      </c>
      <c r="F131" s="22">
        <f t="shared" si="13"/>
        <v>6436</v>
      </c>
    </row>
    <row r="132" spans="1:6" s="8" customFormat="1" hidden="1" x14ac:dyDescent="0.25">
      <c r="A132" s="8" t="s">
        <v>159</v>
      </c>
      <c r="B132" s="15" t="s">
        <v>147</v>
      </c>
      <c r="C132" s="24" t="s">
        <v>205</v>
      </c>
      <c r="D132" s="18">
        <f t="shared" si="14"/>
        <v>27769</v>
      </c>
      <c r="E132" s="9">
        <v>32419</v>
      </c>
      <c r="F132" s="22">
        <f t="shared" si="13"/>
        <v>4650</v>
      </c>
    </row>
    <row r="133" spans="1:6" s="8" customFormat="1" hidden="1" x14ac:dyDescent="0.25">
      <c r="A133" s="8" t="s">
        <v>159</v>
      </c>
      <c r="B133" s="15" t="s">
        <v>147</v>
      </c>
      <c r="C133" s="24" t="s">
        <v>206</v>
      </c>
      <c r="D133" s="18">
        <f t="shared" si="14"/>
        <v>32419</v>
      </c>
      <c r="E133" s="9">
        <v>35119</v>
      </c>
      <c r="F133" s="22">
        <f t="shared" si="13"/>
        <v>2700</v>
      </c>
    </row>
    <row r="134" spans="1:6" s="8" customFormat="1" hidden="1" x14ac:dyDescent="0.25">
      <c r="A134" s="8" t="s">
        <v>159</v>
      </c>
      <c r="B134" s="15" t="s">
        <v>147</v>
      </c>
      <c r="C134" s="24" t="s">
        <v>207</v>
      </c>
      <c r="D134" s="18">
        <f t="shared" si="14"/>
        <v>35119</v>
      </c>
      <c r="E134" s="9">
        <v>36889</v>
      </c>
      <c r="F134" s="22">
        <f t="shared" si="13"/>
        <v>1770</v>
      </c>
    </row>
    <row r="135" spans="1:6" s="8" customFormat="1" hidden="1" x14ac:dyDescent="0.25">
      <c r="A135" s="8" t="s">
        <v>159</v>
      </c>
      <c r="B135" s="15" t="s">
        <v>147</v>
      </c>
      <c r="C135" s="24" t="s">
        <v>208</v>
      </c>
      <c r="D135" s="18">
        <v>0</v>
      </c>
      <c r="E135" s="9">
        <v>2950</v>
      </c>
      <c r="F135" s="22">
        <f t="shared" si="13"/>
        <v>2950</v>
      </c>
    </row>
    <row r="136" spans="1:6" s="8" customFormat="1" hidden="1" x14ac:dyDescent="0.25">
      <c r="A136" s="8" t="s">
        <v>210</v>
      </c>
      <c r="B136" s="15" t="s">
        <v>147</v>
      </c>
      <c r="C136" s="24" t="s">
        <v>209</v>
      </c>
      <c r="D136" s="18">
        <f>E135</f>
        <v>2950</v>
      </c>
      <c r="E136" s="9">
        <v>3300</v>
      </c>
      <c r="F136" s="22">
        <f t="shared" si="13"/>
        <v>350</v>
      </c>
    </row>
    <row r="137" spans="1:6" s="8" customFormat="1" hidden="1" x14ac:dyDescent="0.25">
      <c r="A137" s="8" t="s">
        <v>210</v>
      </c>
      <c r="B137" s="15" t="s">
        <v>147</v>
      </c>
      <c r="C137" s="24" t="s">
        <v>212</v>
      </c>
      <c r="D137" s="9">
        <v>700</v>
      </c>
      <c r="E137" s="9">
        <v>1100</v>
      </c>
      <c r="F137" s="22">
        <f t="shared" si="13"/>
        <v>400</v>
      </c>
    </row>
    <row r="138" spans="1:6" s="8" customFormat="1" hidden="1" x14ac:dyDescent="0.25">
      <c r="A138" s="8" t="s">
        <v>211</v>
      </c>
      <c r="B138" s="15" t="s">
        <v>147</v>
      </c>
      <c r="C138" s="24" t="s">
        <v>213</v>
      </c>
      <c r="D138" s="18">
        <f>E137</f>
        <v>1100</v>
      </c>
      <c r="E138" s="9">
        <v>2750</v>
      </c>
      <c r="F138" s="22">
        <f t="shared" si="13"/>
        <v>1650</v>
      </c>
    </row>
    <row r="139" spans="1:6" s="8" customFormat="1" hidden="1" x14ac:dyDescent="0.25">
      <c r="A139" s="8" t="s">
        <v>211</v>
      </c>
      <c r="B139" s="15" t="s">
        <v>147</v>
      </c>
      <c r="C139" s="24" t="s">
        <v>214</v>
      </c>
      <c r="D139" s="18">
        <f t="shared" ref="D139:D141" si="15">E138</f>
        <v>2750</v>
      </c>
      <c r="E139" s="9">
        <v>3820</v>
      </c>
      <c r="F139" s="22">
        <f t="shared" si="13"/>
        <v>1070</v>
      </c>
    </row>
    <row r="140" spans="1:6" s="8" customFormat="1" hidden="1" x14ac:dyDescent="0.25">
      <c r="A140" s="8" t="s">
        <v>211</v>
      </c>
      <c r="B140" s="15" t="s">
        <v>147</v>
      </c>
      <c r="C140" s="24" t="s">
        <v>215</v>
      </c>
      <c r="D140" s="18">
        <f t="shared" si="15"/>
        <v>3820</v>
      </c>
      <c r="E140" s="9">
        <v>5080</v>
      </c>
      <c r="F140" s="22">
        <f t="shared" si="13"/>
        <v>1260</v>
      </c>
    </row>
    <row r="141" spans="1:6" s="4" customFormat="1" hidden="1" x14ac:dyDescent="0.25">
      <c r="A141" s="4" t="s">
        <v>211</v>
      </c>
      <c r="B141" s="15" t="s">
        <v>147</v>
      </c>
      <c r="C141" s="25" t="s">
        <v>216</v>
      </c>
      <c r="D141" s="18">
        <f t="shared" si="15"/>
        <v>5080</v>
      </c>
      <c r="E141" s="9">
        <v>6130</v>
      </c>
      <c r="F141" s="22">
        <f t="shared" si="13"/>
        <v>1050</v>
      </c>
    </row>
    <row r="142" spans="1:6" s="4" customFormat="1" hidden="1" x14ac:dyDescent="0.25">
      <c r="A142" s="4" t="s">
        <v>211</v>
      </c>
      <c r="B142" s="15" t="s">
        <v>147</v>
      </c>
      <c r="C142" s="25" t="s">
        <v>217</v>
      </c>
      <c r="D142" s="20"/>
      <c r="E142" s="9">
        <v>6800</v>
      </c>
      <c r="F142" s="22">
        <f t="shared" si="13"/>
        <v>6800</v>
      </c>
    </row>
    <row r="143" spans="1:6" s="4" customFormat="1" hidden="1" x14ac:dyDescent="0.25">
      <c r="A143" s="4" t="s">
        <v>218</v>
      </c>
      <c r="B143" s="15" t="s">
        <v>147</v>
      </c>
      <c r="C143" s="23" t="s">
        <v>195</v>
      </c>
      <c r="D143" s="20">
        <v>0</v>
      </c>
      <c r="E143" s="9">
        <v>0</v>
      </c>
      <c r="F143" s="4">
        <v>0</v>
      </c>
    </row>
    <row r="144" spans="1:6" s="4" customFormat="1" hidden="1" x14ac:dyDescent="0.25">
      <c r="A144" s="4" t="s">
        <v>218</v>
      </c>
      <c r="B144" s="15" t="s">
        <v>147</v>
      </c>
      <c r="C144" s="23" t="s">
        <v>219</v>
      </c>
      <c r="D144" s="20">
        <v>0</v>
      </c>
      <c r="E144" s="9">
        <v>2100</v>
      </c>
      <c r="F144" s="22">
        <f t="shared" si="13"/>
        <v>2100</v>
      </c>
    </row>
    <row r="145" spans="1:6" s="4" customFormat="1" hidden="1" x14ac:dyDescent="0.25">
      <c r="A145" s="4" t="s">
        <v>218</v>
      </c>
      <c r="B145" s="15" t="s">
        <v>147</v>
      </c>
      <c r="C145" s="23" t="s">
        <v>220</v>
      </c>
      <c r="D145" s="20">
        <f>E144</f>
        <v>2100</v>
      </c>
      <c r="E145" s="9">
        <v>4600</v>
      </c>
      <c r="F145" s="22">
        <f t="shared" si="13"/>
        <v>2500</v>
      </c>
    </row>
    <row r="146" spans="1:6" s="4" customFormat="1" hidden="1" x14ac:dyDescent="0.25">
      <c r="A146" s="4" t="s">
        <v>218</v>
      </c>
      <c r="B146" s="15" t="s">
        <v>147</v>
      </c>
      <c r="C146" s="23" t="s">
        <v>221</v>
      </c>
      <c r="D146" s="20">
        <f t="shared" ref="D146:D147" si="16">E145</f>
        <v>4600</v>
      </c>
      <c r="E146" s="9">
        <v>7200</v>
      </c>
      <c r="F146" s="22">
        <f t="shared" si="13"/>
        <v>2600</v>
      </c>
    </row>
    <row r="147" spans="1:6" s="4" customFormat="1" hidden="1" x14ac:dyDescent="0.25">
      <c r="A147" s="4" t="s">
        <v>218</v>
      </c>
      <c r="B147" s="15" t="s">
        <v>147</v>
      </c>
      <c r="C147" s="23" t="s">
        <v>235</v>
      </c>
      <c r="D147" s="20">
        <f t="shared" si="16"/>
        <v>7200</v>
      </c>
      <c r="E147" s="9">
        <v>8850</v>
      </c>
      <c r="F147" s="22">
        <f t="shared" si="13"/>
        <v>1650</v>
      </c>
    </row>
    <row r="148" spans="1:6" s="4" customFormat="1" hidden="1" x14ac:dyDescent="0.25">
      <c r="A148" s="4" t="s">
        <v>218</v>
      </c>
      <c r="B148" s="15" t="s">
        <v>147</v>
      </c>
      <c r="C148" s="23" t="s">
        <v>222</v>
      </c>
      <c r="D148" s="20">
        <f>E147</f>
        <v>8850</v>
      </c>
      <c r="E148" s="9">
        <v>9500</v>
      </c>
      <c r="F148" s="22">
        <f t="shared" si="13"/>
        <v>650</v>
      </c>
    </row>
    <row r="149" spans="1:6" s="4" customFormat="1" hidden="1" x14ac:dyDescent="0.25">
      <c r="A149" s="4" t="s">
        <v>225</v>
      </c>
      <c r="B149" s="15" t="s">
        <v>147</v>
      </c>
      <c r="C149" s="23" t="s">
        <v>223</v>
      </c>
      <c r="D149" s="20">
        <v>0</v>
      </c>
      <c r="E149" s="9">
        <v>450</v>
      </c>
      <c r="F149" s="22">
        <f t="shared" si="13"/>
        <v>450</v>
      </c>
    </row>
    <row r="150" spans="1:6" s="4" customFormat="1" hidden="1" x14ac:dyDescent="0.25">
      <c r="A150" s="4" t="s">
        <v>226</v>
      </c>
      <c r="B150" s="15" t="s">
        <v>147</v>
      </c>
      <c r="C150" s="25" t="s">
        <v>224</v>
      </c>
      <c r="D150" s="20">
        <f>E149</f>
        <v>450</v>
      </c>
      <c r="E150" s="9">
        <v>2200</v>
      </c>
      <c r="F150" s="22">
        <f t="shared" si="13"/>
        <v>1750</v>
      </c>
    </row>
    <row r="151" spans="1:6" s="4" customFormat="1" hidden="1" x14ac:dyDescent="0.25">
      <c r="A151" s="4" t="s">
        <v>227</v>
      </c>
      <c r="B151" s="15" t="s">
        <v>147</v>
      </c>
      <c r="C151" s="25" t="s">
        <v>228</v>
      </c>
      <c r="D151" s="20">
        <f t="shared" ref="D151:D154" si="17">E150</f>
        <v>2200</v>
      </c>
      <c r="E151" s="9">
        <v>2830</v>
      </c>
      <c r="F151" s="22">
        <f t="shared" si="13"/>
        <v>630</v>
      </c>
    </row>
    <row r="152" spans="1:6" s="4" customFormat="1" hidden="1" x14ac:dyDescent="0.25">
      <c r="A152" s="4" t="s">
        <v>232</v>
      </c>
      <c r="B152" s="15" t="s">
        <v>147</v>
      </c>
      <c r="C152" s="25" t="s">
        <v>229</v>
      </c>
      <c r="D152" s="20">
        <f t="shared" si="17"/>
        <v>2830</v>
      </c>
      <c r="E152" s="9">
        <v>2930</v>
      </c>
      <c r="F152" s="22">
        <f t="shared" si="13"/>
        <v>100</v>
      </c>
    </row>
    <row r="153" spans="1:6" s="4" customFormat="1" hidden="1" x14ac:dyDescent="0.25">
      <c r="A153" s="4" t="s">
        <v>233</v>
      </c>
      <c r="B153" s="15" t="s">
        <v>147</v>
      </c>
      <c r="C153" s="25" t="s">
        <v>230</v>
      </c>
      <c r="D153" s="20">
        <f t="shared" si="17"/>
        <v>2930</v>
      </c>
      <c r="E153" s="9">
        <v>3580</v>
      </c>
      <c r="F153" s="22">
        <f t="shared" si="13"/>
        <v>650</v>
      </c>
    </row>
    <row r="154" spans="1:6" s="4" customFormat="1" hidden="1" x14ac:dyDescent="0.25">
      <c r="A154" s="4" t="s">
        <v>234</v>
      </c>
      <c r="B154" s="15" t="s">
        <v>147</v>
      </c>
      <c r="C154" s="25" t="s">
        <v>231</v>
      </c>
      <c r="D154" s="20">
        <f t="shared" si="17"/>
        <v>3580</v>
      </c>
      <c r="E154" s="9">
        <v>4230</v>
      </c>
      <c r="F154" s="22">
        <f t="shared" si="13"/>
        <v>650</v>
      </c>
    </row>
    <row r="155" spans="1:6" s="2" customFormat="1" hidden="1" x14ac:dyDescent="0.25">
      <c r="A155" s="2" t="s">
        <v>62</v>
      </c>
      <c r="B155" s="15" t="s">
        <v>145</v>
      </c>
      <c r="C155" s="10" t="s">
        <v>160</v>
      </c>
      <c r="D155" s="9">
        <v>1150</v>
      </c>
      <c r="E155" s="9">
        <v>4950</v>
      </c>
      <c r="F155" s="22">
        <f t="shared" ref="F155:F165" si="18">E155-D155</f>
        <v>3800</v>
      </c>
    </row>
    <row r="156" spans="1:6" hidden="1" x14ac:dyDescent="0.25">
      <c r="A156" s="2" t="s">
        <v>62</v>
      </c>
      <c r="B156" s="15" t="s">
        <v>145</v>
      </c>
      <c r="C156" s="10" t="s">
        <v>161</v>
      </c>
      <c r="D156" s="18">
        <f t="shared" ref="D156:D165" si="19">E155</f>
        <v>4950</v>
      </c>
      <c r="E156" s="9">
        <v>7900</v>
      </c>
      <c r="F156" s="22">
        <f t="shared" si="18"/>
        <v>2950</v>
      </c>
    </row>
    <row r="157" spans="1:6" hidden="1" x14ac:dyDescent="0.25">
      <c r="A157" s="2" t="s">
        <v>62</v>
      </c>
      <c r="B157" s="15" t="s">
        <v>145</v>
      </c>
      <c r="C157" s="10" t="s">
        <v>162</v>
      </c>
      <c r="D157" s="18">
        <f t="shared" si="19"/>
        <v>7900</v>
      </c>
      <c r="E157" s="18">
        <v>14140</v>
      </c>
      <c r="F157" s="22">
        <f t="shared" si="18"/>
        <v>6240</v>
      </c>
    </row>
    <row r="158" spans="1:6" hidden="1" x14ac:dyDescent="0.25">
      <c r="A158" s="2" t="s">
        <v>62</v>
      </c>
      <c r="B158" s="15" t="s">
        <v>145</v>
      </c>
      <c r="C158" s="10" t="s">
        <v>163</v>
      </c>
      <c r="D158" s="18">
        <f t="shared" si="19"/>
        <v>14140</v>
      </c>
      <c r="E158" s="9">
        <v>21600</v>
      </c>
      <c r="F158" s="22">
        <f t="shared" si="18"/>
        <v>7460</v>
      </c>
    </row>
    <row r="159" spans="1:6" hidden="1" x14ac:dyDescent="0.25">
      <c r="A159" s="2" t="s">
        <v>62</v>
      </c>
      <c r="B159" s="15" t="s">
        <v>145</v>
      </c>
      <c r="C159" s="10" t="s">
        <v>164</v>
      </c>
      <c r="D159" s="18">
        <f t="shared" si="19"/>
        <v>21600</v>
      </c>
      <c r="E159" s="9">
        <v>25000</v>
      </c>
      <c r="F159" s="22">
        <f t="shared" si="18"/>
        <v>3400</v>
      </c>
    </row>
    <row r="160" spans="1:6" hidden="1" x14ac:dyDescent="0.25">
      <c r="A160" s="2" t="s">
        <v>62</v>
      </c>
      <c r="B160" s="15" t="s">
        <v>145</v>
      </c>
      <c r="C160" s="10" t="s">
        <v>165</v>
      </c>
      <c r="D160" s="18">
        <f t="shared" si="19"/>
        <v>25000</v>
      </c>
      <c r="E160" s="9">
        <v>28975</v>
      </c>
      <c r="F160" s="22">
        <f t="shared" si="18"/>
        <v>3975</v>
      </c>
    </row>
    <row r="161" spans="1:6" hidden="1" x14ac:dyDescent="0.25">
      <c r="A161" s="2" t="s">
        <v>62</v>
      </c>
      <c r="B161" s="15" t="s">
        <v>145</v>
      </c>
      <c r="C161" s="10" t="s">
        <v>166</v>
      </c>
      <c r="D161" s="18">
        <f t="shared" si="19"/>
        <v>28975</v>
      </c>
      <c r="E161" s="9">
        <v>30200</v>
      </c>
      <c r="F161" s="22">
        <f t="shared" si="18"/>
        <v>1225</v>
      </c>
    </row>
    <row r="162" spans="1:6" hidden="1" x14ac:dyDescent="0.25">
      <c r="A162" s="2" t="s">
        <v>62</v>
      </c>
      <c r="B162" s="15" t="s">
        <v>145</v>
      </c>
      <c r="C162" s="10" t="s">
        <v>167</v>
      </c>
      <c r="D162" s="18">
        <f t="shared" si="19"/>
        <v>30200</v>
      </c>
      <c r="E162" s="9">
        <v>31068</v>
      </c>
      <c r="F162" s="22">
        <f t="shared" si="18"/>
        <v>868</v>
      </c>
    </row>
    <row r="163" spans="1:6" hidden="1" x14ac:dyDescent="0.25">
      <c r="A163" s="2" t="s">
        <v>62</v>
      </c>
      <c r="B163" s="15" t="s">
        <v>145</v>
      </c>
      <c r="C163" s="10" t="s">
        <v>168</v>
      </c>
      <c r="D163" s="18">
        <f t="shared" si="19"/>
        <v>31068</v>
      </c>
      <c r="E163" s="9">
        <v>46584</v>
      </c>
      <c r="F163" s="22">
        <f t="shared" si="18"/>
        <v>15516</v>
      </c>
    </row>
    <row r="164" spans="1:6" hidden="1" x14ac:dyDescent="0.25">
      <c r="A164" s="2" t="s">
        <v>62</v>
      </c>
      <c r="B164" s="15" t="s">
        <v>145</v>
      </c>
      <c r="C164" s="10" t="s">
        <v>169</v>
      </c>
      <c r="D164" s="18">
        <f t="shared" si="19"/>
        <v>46584</v>
      </c>
      <c r="E164" s="9">
        <v>57870</v>
      </c>
      <c r="F164" s="22">
        <f t="shared" si="18"/>
        <v>11286</v>
      </c>
    </row>
    <row r="165" spans="1:6" hidden="1" x14ac:dyDescent="0.25">
      <c r="A165" s="2" t="s">
        <v>62</v>
      </c>
      <c r="B165" s="15" t="s">
        <v>145</v>
      </c>
      <c r="C165" s="10" t="s">
        <v>170</v>
      </c>
      <c r="D165" s="18">
        <f t="shared" si="19"/>
        <v>57870</v>
      </c>
      <c r="E165" s="9">
        <v>65950</v>
      </c>
      <c r="F165" s="22">
        <f t="shared" si="18"/>
        <v>8080</v>
      </c>
    </row>
    <row r="166" spans="1:6" s="2" customFormat="1" hidden="1" x14ac:dyDescent="0.25">
      <c r="A166" s="2" t="s">
        <v>27</v>
      </c>
      <c r="B166" s="15" t="s">
        <v>145</v>
      </c>
      <c r="C166" s="10" t="s">
        <v>171</v>
      </c>
      <c r="D166" s="18">
        <v>0</v>
      </c>
      <c r="E166" s="9">
        <v>6900</v>
      </c>
      <c r="F166" s="22">
        <f t="shared" ref="F166:F188" si="20">E166-D166</f>
        <v>6900</v>
      </c>
    </row>
    <row r="167" spans="1:6" s="2" customFormat="1" hidden="1" x14ac:dyDescent="0.25">
      <c r="A167" s="2" t="s">
        <v>27</v>
      </c>
      <c r="B167" s="15" t="s">
        <v>145</v>
      </c>
      <c r="C167" s="10" t="s">
        <v>172</v>
      </c>
      <c r="D167" s="18">
        <f>E166</f>
        <v>6900</v>
      </c>
      <c r="E167" s="9">
        <v>17540</v>
      </c>
      <c r="F167" s="22">
        <f t="shared" si="20"/>
        <v>10640</v>
      </c>
    </row>
    <row r="168" spans="1:6" s="2" customFormat="1" hidden="1" x14ac:dyDescent="0.25">
      <c r="A168" s="2" t="s">
        <v>27</v>
      </c>
      <c r="B168" s="15" t="s">
        <v>145</v>
      </c>
      <c r="C168" s="10" t="s">
        <v>173</v>
      </c>
      <c r="D168" s="18">
        <f>E167</f>
        <v>17540</v>
      </c>
      <c r="E168" s="9">
        <v>32400</v>
      </c>
      <c r="F168" s="22">
        <f t="shared" si="20"/>
        <v>14860</v>
      </c>
    </row>
    <row r="169" spans="1:6" s="2" customFormat="1" hidden="1" x14ac:dyDescent="0.25">
      <c r="A169" s="2" t="s">
        <v>27</v>
      </c>
      <c r="B169" s="15" t="s">
        <v>145</v>
      </c>
      <c r="C169" s="10" t="s">
        <v>174</v>
      </c>
      <c r="D169" s="18">
        <f>E168</f>
        <v>32400</v>
      </c>
      <c r="E169" s="9">
        <v>39800</v>
      </c>
      <c r="F169" s="22">
        <f t="shared" si="20"/>
        <v>7400</v>
      </c>
    </row>
    <row r="170" spans="1:6" hidden="1" x14ac:dyDescent="0.25">
      <c r="A170" s="1" t="s">
        <v>175</v>
      </c>
      <c r="B170" s="15" t="s">
        <v>144</v>
      </c>
      <c r="C170" s="10" t="s">
        <v>176</v>
      </c>
      <c r="D170" s="17">
        <v>0</v>
      </c>
      <c r="E170" s="9">
        <v>10307</v>
      </c>
      <c r="F170" s="22">
        <f t="shared" si="20"/>
        <v>10307</v>
      </c>
    </row>
    <row r="171" spans="1:6" hidden="1" x14ac:dyDescent="0.25">
      <c r="A171" s="2" t="s">
        <v>175</v>
      </c>
      <c r="B171" s="15" t="s">
        <v>144</v>
      </c>
      <c r="C171" s="10" t="s">
        <v>177</v>
      </c>
      <c r="D171" s="17">
        <f>E170</f>
        <v>10307</v>
      </c>
      <c r="E171" s="9">
        <v>14676</v>
      </c>
      <c r="F171" s="22">
        <f t="shared" si="20"/>
        <v>4369</v>
      </c>
    </row>
    <row r="172" spans="1:6" hidden="1" x14ac:dyDescent="0.25">
      <c r="A172" s="2" t="s">
        <v>175</v>
      </c>
      <c r="B172" s="15" t="s">
        <v>144</v>
      </c>
      <c r="C172" s="10" t="s">
        <v>178</v>
      </c>
      <c r="D172" s="17">
        <f t="shared" ref="D172:D180" si="21">E171</f>
        <v>14676</v>
      </c>
      <c r="E172" s="9">
        <v>19957</v>
      </c>
      <c r="F172" s="22">
        <f t="shared" si="20"/>
        <v>5281</v>
      </c>
    </row>
    <row r="173" spans="1:6" hidden="1" x14ac:dyDescent="0.25">
      <c r="A173" s="2" t="s">
        <v>175</v>
      </c>
      <c r="B173" s="15" t="s">
        <v>144</v>
      </c>
      <c r="C173" s="10" t="s">
        <v>179</v>
      </c>
      <c r="D173" s="17">
        <f t="shared" si="21"/>
        <v>19957</v>
      </c>
      <c r="E173" s="9">
        <v>26569</v>
      </c>
      <c r="F173" s="22">
        <f t="shared" si="20"/>
        <v>6612</v>
      </c>
    </row>
    <row r="174" spans="1:6" hidden="1" x14ac:dyDescent="0.25">
      <c r="A174" s="2" t="s">
        <v>175</v>
      </c>
      <c r="B174" s="15" t="s">
        <v>144</v>
      </c>
      <c r="C174" s="10" t="s">
        <v>180</v>
      </c>
      <c r="D174" s="17">
        <f t="shared" si="21"/>
        <v>26569</v>
      </c>
      <c r="E174" s="9">
        <v>32190</v>
      </c>
      <c r="F174" s="22">
        <f t="shared" si="20"/>
        <v>5621</v>
      </c>
    </row>
    <row r="175" spans="1:6" hidden="1" x14ac:dyDescent="0.25">
      <c r="A175" s="2" t="s">
        <v>175</v>
      </c>
      <c r="B175" s="15" t="s">
        <v>144</v>
      </c>
      <c r="C175" s="23" t="s">
        <v>181</v>
      </c>
      <c r="D175" s="17">
        <f t="shared" si="21"/>
        <v>32190</v>
      </c>
      <c r="E175" s="9">
        <v>38655</v>
      </c>
      <c r="F175" s="22">
        <f t="shared" si="20"/>
        <v>6465</v>
      </c>
    </row>
    <row r="176" spans="1:6" hidden="1" x14ac:dyDescent="0.25">
      <c r="A176" s="2" t="s">
        <v>175</v>
      </c>
      <c r="B176" s="15" t="s">
        <v>144</v>
      </c>
      <c r="C176" s="23" t="s">
        <v>182</v>
      </c>
      <c r="D176" s="17">
        <f t="shared" si="21"/>
        <v>38655</v>
      </c>
      <c r="E176" s="9">
        <v>54913</v>
      </c>
      <c r="F176" s="22">
        <f t="shared" si="20"/>
        <v>16258</v>
      </c>
    </row>
    <row r="177" spans="1:6" hidden="1" x14ac:dyDescent="0.25">
      <c r="A177" s="2" t="s">
        <v>175</v>
      </c>
      <c r="B177" s="15" t="s">
        <v>144</v>
      </c>
      <c r="C177" s="23" t="s">
        <v>183</v>
      </c>
      <c r="D177" s="17">
        <f t="shared" si="21"/>
        <v>54913</v>
      </c>
      <c r="E177" s="9">
        <v>63586</v>
      </c>
      <c r="F177" s="22">
        <f t="shared" si="20"/>
        <v>8673</v>
      </c>
    </row>
    <row r="178" spans="1:6" hidden="1" x14ac:dyDescent="0.25">
      <c r="A178" s="2" t="s">
        <v>175</v>
      </c>
      <c r="B178" s="15" t="s">
        <v>144</v>
      </c>
      <c r="C178" s="23" t="s">
        <v>184</v>
      </c>
      <c r="D178" s="17">
        <f t="shared" si="21"/>
        <v>63586</v>
      </c>
      <c r="E178" s="9">
        <v>77859</v>
      </c>
      <c r="F178" s="22">
        <f t="shared" si="20"/>
        <v>14273</v>
      </c>
    </row>
    <row r="179" spans="1:6" hidden="1" x14ac:dyDescent="0.25">
      <c r="A179" s="2" t="s">
        <v>175</v>
      </c>
      <c r="B179" s="15" t="s">
        <v>144</v>
      </c>
      <c r="C179" s="23" t="s">
        <v>185</v>
      </c>
      <c r="D179" s="17">
        <f t="shared" si="21"/>
        <v>77859</v>
      </c>
      <c r="E179" s="9">
        <v>87968</v>
      </c>
      <c r="F179" s="22">
        <f t="shared" si="20"/>
        <v>10109</v>
      </c>
    </row>
    <row r="180" spans="1:6" hidden="1" x14ac:dyDescent="0.25">
      <c r="A180" s="2" t="s">
        <v>175</v>
      </c>
      <c r="B180" s="15" t="s">
        <v>144</v>
      </c>
      <c r="C180" s="23" t="s">
        <v>186</v>
      </c>
      <c r="D180" s="17">
        <f t="shared" si="21"/>
        <v>87968</v>
      </c>
      <c r="E180" s="9">
        <v>91100</v>
      </c>
      <c r="F180" s="22">
        <f t="shared" si="20"/>
        <v>3132</v>
      </c>
    </row>
    <row r="181" spans="1:6" s="4" customFormat="1" hidden="1" x14ac:dyDescent="0.25">
      <c r="A181" s="4" t="s">
        <v>30</v>
      </c>
      <c r="B181" s="15" t="s">
        <v>144</v>
      </c>
      <c r="C181" s="13" t="s">
        <v>187</v>
      </c>
      <c r="D181" s="20">
        <v>800</v>
      </c>
      <c r="E181" s="9">
        <v>4070</v>
      </c>
      <c r="F181" s="22">
        <f t="shared" si="20"/>
        <v>3270</v>
      </c>
    </row>
    <row r="182" spans="1:6" s="4" customFormat="1" hidden="1" x14ac:dyDescent="0.25">
      <c r="A182" s="4" t="s">
        <v>30</v>
      </c>
      <c r="B182" s="15" t="s">
        <v>144</v>
      </c>
      <c r="C182" s="13" t="s">
        <v>188</v>
      </c>
      <c r="D182" s="20">
        <f>E181</f>
        <v>4070</v>
      </c>
      <c r="E182" s="9">
        <v>5180</v>
      </c>
      <c r="F182" s="22">
        <f t="shared" si="20"/>
        <v>1110</v>
      </c>
    </row>
    <row r="183" spans="1:6" s="4" customFormat="1" hidden="1" x14ac:dyDescent="0.25">
      <c r="A183" s="4" t="s">
        <v>30</v>
      </c>
      <c r="B183" s="15" t="s">
        <v>144</v>
      </c>
      <c r="C183" s="23" t="s">
        <v>189</v>
      </c>
      <c r="D183" s="20">
        <f t="shared" ref="D183:D188" si="22">E182</f>
        <v>5180</v>
      </c>
      <c r="E183" s="9">
        <v>5182</v>
      </c>
      <c r="F183" s="22">
        <f t="shared" si="20"/>
        <v>2</v>
      </c>
    </row>
    <row r="184" spans="1:6" s="4" customFormat="1" hidden="1" x14ac:dyDescent="0.25">
      <c r="A184" s="4" t="s">
        <v>30</v>
      </c>
      <c r="B184" s="15" t="s">
        <v>144</v>
      </c>
      <c r="C184" s="23" t="s">
        <v>190</v>
      </c>
      <c r="D184" s="20">
        <f t="shared" si="22"/>
        <v>5182</v>
      </c>
      <c r="E184" s="9">
        <v>5183</v>
      </c>
      <c r="F184" s="22">
        <f t="shared" si="20"/>
        <v>1</v>
      </c>
    </row>
    <row r="185" spans="1:6" s="4" customFormat="1" hidden="1" x14ac:dyDescent="0.25">
      <c r="A185" s="4" t="s">
        <v>30</v>
      </c>
      <c r="B185" s="15" t="s">
        <v>144</v>
      </c>
      <c r="C185" s="23" t="s">
        <v>191</v>
      </c>
      <c r="D185" s="20">
        <f t="shared" si="22"/>
        <v>5183</v>
      </c>
      <c r="E185" s="9">
        <v>5184</v>
      </c>
      <c r="F185" s="22">
        <f t="shared" si="20"/>
        <v>1</v>
      </c>
    </row>
    <row r="186" spans="1:6" s="4" customFormat="1" hidden="1" x14ac:dyDescent="0.25">
      <c r="A186" s="4" t="s">
        <v>30</v>
      </c>
      <c r="B186" s="15" t="s">
        <v>144</v>
      </c>
      <c r="C186" s="23" t="s">
        <v>192</v>
      </c>
      <c r="D186" s="20">
        <f t="shared" si="22"/>
        <v>5184</v>
      </c>
      <c r="E186" s="9">
        <v>5185</v>
      </c>
      <c r="F186" s="22">
        <f t="shared" si="20"/>
        <v>1</v>
      </c>
    </row>
    <row r="187" spans="1:6" s="4" customFormat="1" hidden="1" x14ac:dyDescent="0.25">
      <c r="A187" s="4" t="s">
        <v>30</v>
      </c>
      <c r="B187" s="15" t="s">
        <v>144</v>
      </c>
      <c r="C187" s="23" t="s">
        <v>193</v>
      </c>
      <c r="D187" s="20">
        <f t="shared" si="22"/>
        <v>5185</v>
      </c>
      <c r="E187" s="9">
        <v>5187</v>
      </c>
      <c r="F187" s="22">
        <f t="shared" si="20"/>
        <v>2</v>
      </c>
    </row>
    <row r="188" spans="1:6" s="4" customFormat="1" hidden="1" x14ac:dyDescent="0.25">
      <c r="A188" s="4" t="s">
        <v>30</v>
      </c>
      <c r="B188" s="15" t="s">
        <v>144</v>
      </c>
      <c r="C188" s="23" t="s">
        <v>194</v>
      </c>
      <c r="D188" s="20">
        <f t="shared" si="22"/>
        <v>5187</v>
      </c>
      <c r="E188" s="9">
        <v>5188</v>
      </c>
      <c r="F188" s="22">
        <f t="shared" si="20"/>
        <v>1</v>
      </c>
    </row>
    <row r="189" spans="1:6" s="4" customFormat="1" x14ac:dyDescent="0.25">
      <c r="B189" s="15"/>
      <c r="C189" s="23"/>
      <c r="D189" s="20"/>
      <c r="E189" s="9"/>
      <c r="F189" s="22"/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DD03EF-91A0-472A-BC4F-595D5C997839}">
  <sheetPr filterMode="1"/>
  <dimension ref="A1:G143"/>
  <sheetViews>
    <sheetView tabSelected="1" workbookViewId="0">
      <selection activeCell="A78" sqref="A78"/>
    </sheetView>
  </sheetViews>
  <sheetFormatPr defaultColWidth="12.5703125" defaultRowHeight="15" x14ac:dyDescent="0.25"/>
  <cols>
    <col min="1" max="1" width="46.5703125" style="2" customWidth="1"/>
    <col min="2" max="2" width="23" style="28" bestFit="1" customWidth="1"/>
    <col min="3" max="3" width="33.5703125" style="28" customWidth="1"/>
    <col min="4" max="5" width="12.5703125" style="2"/>
    <col min="6" max="6" width="16.5703125" style="2" bestFit="1" customWidth="1"/>
    <col min="7" max="7" width="17.140625" style="2" bestFit="1" customWidth="1"/>
    <col min="8" max="255" width="12.5703125" style="2"/>
    <col min="256" max="256" width="10.42578125" style="2" customWidth="1"/>
    <col min="257" max="257" width="46.5703125" style="2" customWidth="1"/>
    <col min="258" max="258" width="21" style="2" customWidth="1"/>
    <col min="259" max="259" width="33.5703125" style="2" customWidth="1"/>
    <col min="260" max="261" width="12.5703125" style="2"/>
    <col min="262" max="262" width="19.85546875" style="2" customWidth="1"/>
    <col min="263" max="263" width="15.85546875" style="2" bestFit="1" customWidth="1"/>
    <col min="264" max="511" width="12.5703125" style="2"/>
    <col min="512" max="512" width="10.42578125" style="2" customWidth="1"/>
    <col min="513" max="513" width="46.5703125" style="2" customWidth="1"/>
    <col min="514" max="514" width="21" style="2" customWidth="1"/>
    <col min="515" max="515" width="33.5703125" style="2" customWidth="1"/>
    <col min="516" max="517" width="12.5703125" style="2"/>
    <col min="518" max="518" width="19.85546875" style="2" customWidth="1"/>
    <col min="519" max="519" width="15.85546875" style="2" bestFit="1" customWidth="1"/>
    <col min="520" max="767" width="12.5703125" style="2"/>
    <col min="768" max="768" width="10.42578125" style="2" customWidth="1"/>
    <col min="769" max="769" width="46.5703125" style="2" customWidth="1"/>
    <col min="770" max="770" width="21" style="2" customWidth="1"/>
    <col min="771" max="771" width="33.5703125" style="2" customWidth="1"/>
    <col min="772" max="773" width="12.5703125" style="2"/>
    <col min="774" max="774" width="19.85546875" style="2" customWidth="1"/>
    <col min="775" max="775" width="15.85546875" style="2" bestFit="1" customWidth="1"/>
    <col min="776" max="1023" width="12.5703125" style="2"/>
    <col min="1024" max="1024" width="10.42578125" style="2" customWidth="1"/>
    <col min="1025" max="1025" width="46.5703125" style="2" customWidth="1"/>
    <col min="1026" max="1026" width="21" style="2" customWidth="1"/>
    <col min="1027" max="1027" width="33.5703125" style="2" customWidth="1"/>
    <col min="1028" max="1029" width="12.5703125" style="2"/>
    <col min="1030" max="1030" width="19.85546875" style="2" customWidth="1"/>
    <col min="1031" max="1031" width="15.85546875" style="2" bestFit="1" customWidth="1"/>
    <col min="1032" max="1279" width="12.5703125" style="2"/>
    <col min="1280" max="1280" width="10.42578125" style="2" customWidth="1"/>
    <col min="1281" max="1281" width="46.5703125" style="2" customWidth="1"/>
    <col min="1282" max="1282" width="21" style="2" customWidth="1"/>
    <col min="1283" max="1283" width="33.5703125" style="2" customWidth="1"/>
    <col min="1284" max="1285" width="12.5703125" style="2"/>
    <col min="1286" max="1286" width="19.85546875" style="2" customWidth="1"/>
    <col min="1287" max="1287" width="15.85546875" style="2" bestFit="1" customWidth="1"/>
    <col min="1288" max="1535" width="12.5703125" style="2"/>
    <col min="1536" max="1536" width="10.42578125" style="2" customWidth="1"/>
    <col min="1537" max="1537" width="46.5703125" style="2" customWidth="1"/>
    <col min="1538" max="1538" width="21" style="2" customWidth="1"/>
    <col min="1539" max="1539" width="33.5703125" style="2" customWidth="1"/>
    <col min="1540" max="1541" width="12.5703125" style="2"/>
    <col min="1542" max="1542" width="19.85546875" style="2" customWidth="1"/>
    <col min="1543" max="1543" width="15.85546875" style="2" bestFit="1" customWidth="1"/>
    <col min="1544" max="1791" width="12.5703125" style="2"/>
    <col min="1792" max="1792" width="10.42578125" style="2" customWidth="1"/>
    <col min="1793" max="1793" width="46.5703125" style="2" customWidth="1"/>
    <col min="1794" max="1794" width="21" style="2" customWidth="1"/>
    <col min="1795" max="1795" width="33.5703125" style="2" customWidth="1"/>
    <col min="1796" max="1797" width="12.5703125" style="2"/>
    <col min="1798" max="1798" width="19.85546875" style="2" customWidth="1"/>
    <col min="1799" max="1799" width="15.85546875" style="2" bestFit="1" customWidth="1"/>
    <col min="1800" max="2047" width="12.5703125" style="2"/>
    <col min="2048" max="2048" width="10.42578125" style="2" customWidth="1"/>
    <col min="2049" max="2049" width="46.5703125" style="2" customWidth="1"/>
    <col min="2050" max="2050" width="21" style="2" customWidth="1"/>
    <col min="2051" max="2051" width="33.5703125" style="2" customWidth="1"/>
    <col min="2052" max="2053" width="12.5703125" style="2"/>
    <col min="2054" max="2054" width="19.85546875" style="2" customWidth="1"/>
    <col min="2055" max="2055" width="15.85546875" style="2" bestFit="1" customWidth="1"/>
    <col min="2056" max="2303" width="12.5703125" style="2"/>
    <col min="2304" max="2304" width="10.42578125" style="2" customWidth="1"/>
    <col min="2305" max="2305" width="46.5703125" style="2" customWidth="1"/>
    <col min="2306" max="2306" width="21" style="2" customWidth="1"/>
    <col min="2307" max="2307" width="33.5703125" style="2" customWidth="1"/>
    <col min="2308" max="2309" width="12.5703125" style="2"/>
    <col min="2310" max="2310" width="19.85546875" style="2" customWidth="1"/>
    <col min="2311" max="2311" width="15.85546875" style="2" bestFit="1" customWidth="1"/>
    <col min="2312" max="2559" width="12.5703125" style="2"/>
    <col min="2560" max="2560" width="10.42578125" style="2" customWidth="1"/>
    <col min="2561" max="2561" width="46.5703125" style="2" customWidth="1"/>
    <col min="2562" max="2562" width="21" style="2" customWidth="1"/>
    <col min="2563" max="2563" width="33.5703125" style="2" customWidth="1"/>
    <col min="2564" max="2565" width="12.5703125" style="2"/>
    <col min="2566" max="2566" width="19.85546875" style="2" customWidth="1"/>
    <col min="2567" max="2567" width="15.85546875" style="2" bestFit="1" customWidth="1"/>
    <col min="2568" max="2815" width="12.5703125" style="2"/>
    <col min="2816" max="2816" width="10.42578125" style="2" customWidth="1"/>
    <col min="2817" max="2817" width="46.5703125" style="2" customWidth="1"/>
    <col min="2818" max="2818" width="21" style="2" customWidth="1"/>
    <col min="2819" max="2819" width="33.5703125" style="2" customWidth="1"/>
    <col min="2820" max="2821" width="12.5703125" style="2"/>
    <col min="2822" max="2822" width="19.85546875" style="2" customWidth="1"/>
    <col min="2823" max="2823" width="15.85546875" style="2" bestFit="1" customWidth="1"/>
    <col min="2824" max="3071" width="12.5703125" style="2"/>
    <col min="3072" max="3072" width="10.42578125" style="2" customWidth="1"/>
    <col min="3073" max="3073" width="46.5703125" style="2" customWidth="1"/>
    <col min="3074" max="3074" width="21" style="2" customWidth="1"/>
    <col min="3075" max="3075" width="33.5703125" style="2" customWidth="1"/>
    <col min="3076" max="3077" width="12.5703125" style="2"/>
    <col min="3078" max="3078" width="19.85546875" style="2" customWidth="1"/>
    <col min="3079" max="3079" width="15.85546875" style="2" bestFit="1" customWidth="1"/>
    <col min="3080" max="3327" width="12.5703125" style="2"/>
    <col min="3328" max="3328" width="10.42578125" style="2" customWidth="1"/>
    <col min="3329" max="3329" width="46.5703125" style="2" customWidth="1"/>
    <col min="3330" max="3330" width="21" style="2" customWidth="1"/>
    <col min="3331" max="3331" width="33.5703125" style="2" customWidth="1"/>
    <col min="3332" max="3333" width="12.5703125" style="2"/>
    <col min="3334" max="3334" width="19.85546875" style="2" customWidth="1"/>
    <col min="3335" max="3335" width="15.85546875" style="2" bestFit="1" customWidth="1"/>
    <col min="3336" max="3583" width="12.5703125" style="2"/>
    <col min="3584" max="3584" width="10.42578125" style="2" customWidth="1"/>
    <col min="3585" max="3585" width="46.5703125" style="2" customWidth="1"/>
    <col min="3586" max="3586" width="21" style="2" customWidth="1"/>
    <col min="3587" max="3587" width="33.5703125" style="2" customWidth="1"/>
    <col min="3588" max="3589" width="12.5703125" style="2"/>
    <col min="3590" max="3590" width="19.85546875" style="2" customWidth="1"/>
    <col min="3591" max="3591" width="15.85546875" style="2" bestFit="1" customWidth="1"/>
    <col min="3592" max="3839" width="12.5703125" style="2"/>
    <col min="3840" max="3840" width="10.42578125" style="2" customWidth="1"/>
    <col min="3841" max="3841" width="46.5703125" style="2" customWidth="1"/>
    <col min="3842" max="3842" width="21" style="2" customWidth="1"/>
    <col min="3843" max="3843" width="33.5703125" style="2" customWidth="1"/>
    <col min="3844" max="3845" width="12.5703125" style="2"/>
    <col min="3846" max="3846" width="19.85546875" style="2" customWidth="1"/>
    <col min="3847" max="3847" width="15.85546875" style="2" bestFit="1" customWidth="1"/>
    <col min="3848" max="4095" width="12.5703125" style="2"/>
    <col min="4096" max="4096" width="10.42578125" style="2" customWidth="1"/>
    <col min="4097" max="4097" width="46.5703125" style="2" customWidth="1"/>
    <col min="4098" max="4098" width="21" style="2" customWidth="1"/>
    <col min="4099" max="4099" width="33.5703125" style="2" customWidth="1"/>
    <col min="4100" max="4101" width="12.5703125" style="2"/>
    <col min="4102" max="4102" width="19.85546875" style="2" customWidth="1"/>
    <col min="4103" max="4103" width="15.85546875" style="2" bestFit="1" customWidth="1"/>
    <col min="4104" max="4351" width="12.5703125" style="2"/>
    <col min="4352" max="4352" width="10.42578125" style="2" customWidth="1"/>
    <col min="4353" max="4353" width="46.5703125" style="2" customWidth="1"/>
    <col min="4354" max="4354" width="21" style="2" customWidth="1"/>
    <col min="4355" max="4355" width="33.5703125" style="2" customWidth="1"/>
    <col min="4356" max="4357" width="12.5703125" style="2"/>
    <col min="4358" max="4358" width="19.85546875" style="2" customWidth="1"/>
    <col min="4359" max="4359" width="15.85546875" style="2" bestFit="1" customWidth="1"/>
    <col min="4360" max="4607" width="12.5703125" style="2"/>
    <col min="4608" max="4608" width="10.42578125" style="2" customWidth="1"/>
    <col min="4609" max="4609" width="46.5703125" style="2" customWidth="1"/>
    <col min="4610" max="4610" width="21" style="2" customWidth="1"/>
    <col min="4611" max="4611" width="33.5703125" style="2" customWidth="1"/>
    <col min="4612" max="4613" width="12.5703125" style="2"/>
    <col min="4614" max="4614" width="19.85546875" style="2" customWidth="1"/>
    <col min="4615" max="4615" width="15.85546875" style="2" bestFit="1" customWidth="1"/>
    <col min="4616" max="4863" width="12.5703125" style="2"/>
    <col min="4864" max="4864" width="10.42578125" style="2" customWidth="1"/>
    <col min="4865" max="4865" width="46.5703125" style="2" customWidth="1"/>
    <col min="4866" max="4866" width="21" style="2" customWidth="1"/>
    <col min="4867" max="4867" width="33.5703125" style="2" customWidth="1"/>
    <col min="4868" max="4869" width="12.5703125" style="2"/>
    <col min="4870" max="4870" width="19.85546875" style="2" customWidth="1"/>
    <col min="4871" max="4871" width="15.85546875" style="2" bestFit="1" customWidth="1"/>
    <col min="4872" max="5119" width="12.5703125" style="2"/>
    <col min="5120" max="5120" width="10.42578125" style="2" customWidth="1"/>
    <col min="5121" max="5121" width="46.5703125" style="2" customWidth="1"/>
    <col min="5122" max="5122" width="21" style="2" customWidth="1"/>
    <col min="5123" max="5123" width="33.5703125" style="2" customWidth="1"/>
    <col min="5124" max="5125" width="12.5703125" style="2"/>
    <col min="5126" max="5126" width="19.85546875" style="2" customWidth="1"/>
    <col min="5127" max="5127" width="15.85546875" style="2" bestFit="1" customWidth="1"/>
    <col min="5128" max="5375" width="12.5703125" style="2"/>
    <col min="5376" max="5376" width="10.42578125" style="2" customWidth="1"/>
    <col min="5377" max="5377" width="46.5703125" style="2" customWidth="1"/>
    <col min="5378" max="5378" width="21" style="2" customWidth="1"/>
    <col min="5379" max="5379" width="33.5703125" style="2" customWidth="1"/>
    <col min="5380" max="5381" width="12.5703125" style="2"/>
    <col min="5382" max="5382" width="19.85546875" style="2" customWidth="1"/>
    <col min="5383" max="5383" width="15.85546875" style="2" bestFit="1" customWidth="1"/>
    <col min="5384" max="5631" width="12.5703125" style="2"/>
    <col min="5632" max="5632" width="10.42578125" style="2" customWidth="1"/>
    <col min="5633" max="5633" width="46.5703125" style="2" customWidth="1"/>
    <col min="5634" max="5634" width="21" style="2" customWidth="1"/>
    <col min="5635" max="5635" width="33.5703125" style="2" customWidth="1"/>
    <col min="5636" max="5637" width="12.5703125" style="2"/>
    <col min="5638" max="5638" width="19.85546875" style="2" customWidth="1"/>
    <col min="5639" max="5639" width="15.85546875" style="2" bestFit="1" customWidth="1"/>
    <col min="5640" max="5887" width="12.5703125" style="2"/>
    <col min="5888" max="5888" width="10.42578125" style="2" customWidth="1"/>
    <col min="5889" max="5889" width="46.5703125" style="2" customWidth="1"/>
    <col min="5890" max="5890" width="21" style="2" customWidth="1"/>
    <col min="5891" max="5891" width="33.5703125" style="2" customWidth="1"/>
    <col min="5892" max="5893" width="12.5703125" style="2"/>
    <col min="5894" max="5894" width="19.85546875" style="2" customWidth="1"/>
    <col min="5895" max="5895" width="15.85546875" style="2" bestFit="1" customWidth="1"/>
    <col min="5896" max="6143" width="12.5703125" style="2"/>
    <col min="6144" max="6144" width="10.42578125" style="2" customWidth="1"/>
    <col min="6145" max="6145" width="46.5703125" style="2" customWidth="1"/>
    <col min="6146" max="6146" width="21" style="2" customWidth="1"/>
    <col min="6147" max="6147" width="33.5703125" style="2" customWidth="1"/>
    <col min="6148" max="6149" width="12.5703125" style="2"/>
    <col min="6150" max="6150" width="19.85546875" style="2" customWidth="1"/>
    <col min="6151" max="6151" width="15.85546875" style="2" bestFit="1" customWidth="1"/>
    <col min="6152" max="6399" width="12.5703125" style="2"/>
    <col min="6400" max="6400" width="10.42578125" style="2" customWidth="1"/>
    <col min="6401" max="6401" width="46.5703125" style="2" customWidth="1"/>
    <col min="6402" max="6402" width="21" style="2" customWidth="1"/>
    <col min="6403" max="6403" width="33.5703125" style="2" customWidth="1"/>
    <col min="6404" max="6405" width="12.5703125" style="2"/>
    <col min="6406" max="6406" width="19.85546875" style="2" customWidth="1"/>
    <col min="6407" max="6407" width="15.85546875" style="2" bestFit="1" customWidth="1"/>
    <col min="6408" max="6655" width="12.5703125" style="2"/>
    <col min="6656" max="6656" width="10.42578125" style="2" customWidth="1"/>
    <col min="6657" max="6657" width="46.5703125" style="2" customWidth="1"/>
    <col min="6658" max="6658" width="21" style="2" customWidth="1"/>
    <col min="6659" max="6659" width="33.5703125" style="2" customWidth="1"/>
    <col min="6660" max="6661" width="12.5703125" style="2"/>
    <col min="6662" max="6662" width="19.85546875" style="2" customWidth="1"/>
    <col min="6663" max="6663" width="15.85546875" style="2" bestFit="1" customWidth="1"/>
    <col min="6664" max="6911" width="12.5703125" style="2"/>
    <col min="6912" max="6912" width="10.42578125" style="2" customWidth="1"/>
    <col min="6913" max="6913" width="46.5703125" style="2" customWidth="1"/>
    <col min="6914" max="6914" width="21" style="2" customWidth="1"/>
    <col min="6915" max="6915" width="33.5703125" style="2" customWidth="1"/>
    <col min="6916" max="6917" width="12.5703125" style="2"/>
    <col min="6918" max="6918" width="19.85546875" style="2" customWidth="1"/>
    <col min="6919" max="6919" width="15.85546875" style="2" bestFit="1" customWidth="1"/>
    <col min="6920" max="7167" width="12.5703125" style="2"/>
    <col min="7168" max="7168" width="10.42578125" style="2" customWidth="1"/>
    <col min="7169" max="7169" width="46.5703125" style="2" customWidth="1"/>
    <col min="7170" max="7170" width="21" style="2" customWidth="1"/>
    <col min="7171" max="7171" width="33.5703125" style="2" customWidth="1"/>
    <col min="7172" max="7173" width="12.5703125" style="2"/>
    <col min="7174" max="7174" width="19.85546875" style="2" customWidth="1"/>
    <col min="7175" max="7175" width="15.85546875" style="2" bestFit="1" customWidth="1"/>
    <col min="7176" max="7423" width="12.5703125" style="2"/>
    <col min="7424" max="7424" width="10.42578125" style="2" customWidth="1"/>
    <col min="7425" max="7425" width="46.5703125" style="2" customWidth="1"/>
    <col min="7426" max="7426" width="21" style="2" customWidth="1"/>
    <col min="7427" max="7427" width="33.5703125" style="2" customWidth="1"/>
    <col min="7428" max="7429" width="12.5703125" style="2"/>
    <col min="7430" max="7430" width="19.85546875" style="2" customWidth="1"/>
    <col min="7431" max="7431" width="15.85546875" style="2" bestFit="1" customWidth="1"/>
    <col min="7432" max="7679" width="12.5703125" style="2"/>
    <col min="7680" max="7680" width="10.42578125" style="2" customWidth="1"/>
    <col min="7681" max="7681" width="46.5703125" style="2" customWidth="1"/>
    <col min="7682" max="7682" width="21" style="2" customWidth="1"/>
    <col min="7683" max="7683" width="33.5703125" style="2" customWidth="1"/>
    <col min="7684" max="7685" width="12.5703125" style="2"/>
    <col min="7686" max="7686" width="19.85546875" style="2" customWidth="1"/>
    <col min="7687" max="7687" width="15.85546875" style="2" bestFit="1" customWidth="1"/>
    <col min="7688" max="7935" width="12.5703125" style="2"/>
    <col min="7936" max="7936" width="10.42578125" style="2" customWidth="1"/>
    <col min="7937" max="7937" width="46.5703125" style="2" customWidth="1"/>
    <col min="7938" max="7938" width="21" style="2" customWidth="1"/>
    <col min="7939" max="7939" width="33.5703125" style="2" customWidth="1"/>
    <col min="7940" max="7941" width="12.5703125" style="2"/>
    <col min="7942" max="7942" width="19.85546875" style="2" customWidth="1"/>
    <col min="7943" max="7943" width="15.85546875" style="2" bestFit="1" customWidth="1"/>
    <col min="7944" max="8191" width="12.5703125" style="2"/>
    <col min="8192" max="8192" width="10.42578125" style="2" customWidth="1"/>
    <col min="8193" max="8193" width="46.5703125" style="2" customWidth="1"/>
    <col min="8194" max="8194" width="21" style="2" customWidth="1"/>
    <col min="8195" max="8195" width="33.5703125" style="2" customWidth="1"/>
    <col min="8196" max="8197" width="12.5703125" style="2"/>
    <col min="8198" max="8198" width="19.85546875" style="2" customWidth="1"/>
    <col min="8199" max="8199" width="15.85546875" style="2" bestFit="1" customWidth="1"/>
    <col min="8200" max="8447" width="12.5703125" style="2"/>
    <col min="8448" max="8448" width="10.42578125" style="2" customWidth="1"/>
    <col min="8449" max="8449" width="46.5703125" style="2" customWidth="1"/>
    <col min="8450" max="8450" width="21" style="2" customWidth="1"/>
    <col min="8451" max="8451" width="33.5703125" style="2" customWidth="1"/>
    <col min="8452" max="8453" width="12.5703125" style="2"/>
    <col min="8454" max="8454" width="19.85546875" style="2" customWidth="1"/>
    <col min="8455" max="8455" width="15.85546875" style="2" bestFit="1" customWidth="1"/>
    <col min="8456" max="8703" width="12.5703125" style="2"/>
    <col min="8704" max="8704" width="10.42578125" style="2" customWidth="1"/>
    <col min="8705" max="8705" width="46.5703125" style="2" customWidth="1"/>
    <col min="8706" max="8706" width="21" style="2" customWidth="1"/>
    <col min="8707" max="8707" width="33.5703125" style="2" customWidth="1"/>
    <col min="8708" max="8709" width="12.5703125" style="2"/>
    <col min="8710" max="8710" width="19.85546875" style="2" customWidth="1"/>
    <col min="8711" max="8711" width="15.85546875" style="2" bestFit="1" customWidth="1"/>
    <col min="8712" max="8959" width="12.5703125" style="2"/>
    <col min="8960" max="8960" width="10.42578125" style="2" customWidth="1"/>
    <col min="8961" max="8961" width="46.5703125" style="2" customWidth="1"/>
    <col min="8962" max="8962" width="21" style="2" customWidth="1"/>
    <col min="8963" max="8963" width="33.5703125" style="2" customWidth="1"/>
    <col min="8964" max="8965" width="12.5703125" style="2"/>
    <col min="8966" max="8966" width="19.85546875" style="2" customWidth="1"/>
    <col min="8967" max="8967" width="15.85546875" style="2" bestFit="1" customWidth="1"/>
    <col min="8968" max="9215" width="12.5703125" style="2"/>
    <col min="9216" max="9216" width="10.42578125" style="2" customWidth="1"/>
    <col min="9217" max="9217" width="46.5703125" style="2" customWidth="1"/>
    <col min="9218" max="9218" width="21" style="2" customWidth="1"/>
    <col min="9219" max="9219" width="33.5703125" style="2" customWidth="1"/>
    <col min="9220" max="9221" width="12.5703125" style="2"/>
    <col min="9222" max="9222" width="19.85546875" style="2" customWidth="1"/>
    <col min="9223" max="9223" width="15.85546875" style="2" bestFit="1" customWidth="1"/>
    <col min="9224" max="9471" width="12.5703125" style="2"/>
    <col min="9472" max="9472" width="10.42578125" style="2" customWidth="1"/>
    <col min="9473" max="9473" width="46.5703125" style="2" customWidth="1"/>
    <col min="9474" max="9474" width="21" style="2" customWidth="1"/>
    <col min="9475" max="9475" width="33.5703125" style="2" customWidth="1"/>
    <col min="9476" max="9477" width="12.5703125" style="2"/>
    <col min="9478" max="9478" width="19.85546875" style="2" customWidth="1"/>
    <col min="9479" max="9479" width="15.85546875" style="2" bestFit="1" customWidth="1"/>
    <col min="9480" max="9727" width="12.5703125" style="2"/>
    <col min="9728" max="9728" width="10.42578125" style="2" customWidth="1"/>
    <col min="9729" max="9729" width="46.5703125" style="2" customWidth="1"/>
    <col min="9730" max="9730" width="21" style="2" customWidth="1"/>
    <col min="9731" max="9731" width="33.5703125" style="2" customWidth="1"/>
    <col min="9732" max="9733" width="12.5703125" style="2"/>
    <col min="9734" max="9734" width="19.85546875" style="2" customWidth="1"/>
    <col min="9735" max="9735" width="15.85546875" style="2" bestFit="1" customWidth="1"/>
    <col min="9736" max="9983" width="12.5703125" style="2"/>
    <col min="9984" max="9984" width="10.42578125" style="2" customWidth="1"/>
    <col min="9985" max="9985" width="46.5703125" style="2" customWidth="1"/>
    <col min="9986" max="9986" width="21" style="2" customWidth="1"/>
    <col min="9987" max="9987" width="33.5703125" style="2" customWidth="1"/>
    <col min="9988" max="9989" width="12.5703125" style="2"/>
    <col min="9990" max="9990" width="19.85546875" style="2" customWidth="1"/>
    <col min="9991" max="9991" width="15.85546875" style="2" bestFit="1" customWidth="1"/>
    <col min="9992" max="10239" width="12.5703125" style="2"/>
    <col min="10240" max="10240" width="10.42578125" style="2" customWidth="1"/>
    <col min="10241" max="10241" width="46.5703125" style="2" customWidth="1"/>
    <col min="10242" max="10242" width="21" style="2" customWidth="1"/>
    <col min="10243" max="10243" width="33.5703125" style="2" customWidth="1"/>
    <col min="10244" max="10245" width="12.5703125" style="2"/>
    <col min="10246" max="10246" width="19.85546875" style="2" customWidth="1"/>
    <col min="10247" max="10247" width="15.85546875" style="2" bestFit="1" customWidth="1"/>
    <col min="10248" max="10495" width="12.5703125" style="2"/>
    <col min="10496" max="10496" width="10.42578125" style="2" customWidth="1"/>
    <col min="10497" max="10497" width="46.5703125" style="2" customWidth="1"/>
    <col min="10498" max="10498" width="21" style="2" customWidth="1"/>
    <col min="10499" max="10499" width="33.5703125" style="2" customWidth="1"/>
    <col min="10500" max="10501" width="12.5703125" style="2"/>
    <col min="10502" max="10502" width="19.85546875" style="2" customWidth="1"/>
    <col min="10503" max="10503" width="15.85546875" style="2" bestFit="1" customWidth="1"/>
    <col min="10504" max="10751" width="12.5703125" style="2"/>
    <col min="10752" max="10752" width="10.42578125" style="2" customWidth="1"/>
    <col min="10753" max="10753" width="46.5703125" style="2" customWidth="1"/>
    <col min="10754" max="10754" width="21" style="2" customWidth="1"/>
    <col min="10755" max="10755" width="33.5703125" style="2" customWidth="1"/>
    <col min="10756" max="10757" width="12.5703125" style="2"/>
    <col min="10758" max="10758" width="19.85546875" style="2" customWidth="1"/>
    <col min="10759" max="10759" width="15.85546875" style="2" bestFit="1" customWidth="1"/>
    <col min="10760" max="11007" width="12.5703125" style="2"/>
    <col min="11008" max="11008" width="10.42578125" style="2" customWidth="1"/>
    <col min="11009" max="11009" width="46.5703125" style="2" customWidth="1"/>
    <col min="11010" max="11010" width="21" style="2" customWidth="1"/>
    <col min="11011" max="11011" width="33.5703125" style="2" customWidth="1"/>
    <col min="11012" max="11013" width="12.5703125" style="2"/>
    <col min="11014" max="11014" width="19.85546875" style="2" customWidth="1"/>
    <col min="11015" max="11015" width="15.85546875" style="2" bestFit="1" customWidth="1"/>
    <col min="11016" max="11263" width="12.5703125" style="2"/>
    <col min="11264" max="11264" width="10.42578125" style="2" customWidth="1"/>
    <col min="11265" max="11265" width="46.5703125" style="2" customWidth="1"/>
    <col min="11266" max="11266" width="21" style="2" customWidth="1"/>
    <col min="11267" max="11267" width="33.5703125" style="2" customWidth="1"/>
    <col min="11268" max="11269" width="12.5703125" style="2"/>
    <col min="11270" max="11270" width="19.85546875" style="2" customWidth="1"/>
    <col min="11271" max="11271" width="15.85546875" style="2" bestFit="1" customWidth="1"/>
    <col min="11272" max="11519" width="12.5703125" style="2"/>
    <col min="11520" max="11520" width="10.42578125" style="2" customWidth="1"/>
    <col min="11521" max="11521" width="46.5703125" style="2" customWidth="1"/>
    <col min="11522" max="11522" width="21" style="2" customWidth="1"/>
    <col min="11523" max="11523" width="33.5703125" style="2" customWidth="1"/>
    <col min="11524" max="11525" width="12.5703125" style="2"/>
    <col min="11526" max="11526" width="19.85546875" style="2" customWidth="1"/>
    <col min="11527" max="11527" width="15.85546875" style="2" bestFit="1" customWidth="1"/>
    <col min="11528" max="11775" width="12.5703125" style="2"/>
    <col min="11776" max="11776" width="10.42578125" style="2" customWidth="1"/>
    <col min="11777" max="11777" width="46.5703125" style="2" customWidth="1"/>
    <col min="11778" max="11778" width="21" style="2" customWidth="1"/>
    <col min="11779" max="11779" width="33.5703125" style="2" customWidth="1"/>
    <col min="11780" max="11781" width="12.5703125" style="2"/>
    <col min="11782" max="11782" width="19.85546875" style="2" customWidth="1"/>
    <col min="11783" max="11783" width="15.85546875" style="2" bestFit="1" customWidth="1"/>
    <col min="11784" max="12031" width="12.5703125" style="2"/>
    <col min="12032" max="12032" width="10.42578125" style="2" customWidth="1"/>
    <col min="12033" max="12033" width="46.5703125" style="2" customWidth="1"/>
    <col min="12034" max="12034" width="21" style="2" customWidth="1"/>
    <col min="12035" max="12035" width="33.5703125" style="2" customWidth="1"/>
    <col min="12036" max="12037" width="12.5703125" style="2"/>
    <col min="12038" max="12038" width="19.85546875" style="2" customWidth="1"/>
    <col min="12039" max="12039" width="15.85546875" style="2" bestFit="1" customWidth="1"/>
    <col min="12040" max="12287" width="12.5703125" style="2"/>
    <col min="12288" max="12288" width="10.42578125" style="2" customWidth="1"/>
    <col min="12289" max="12289" width="46.5703125" style="2" customWidth="1"/>
    <col min="12290" max="12290" width="21" style="2" customWidth="1"/>
    <col min="12291" max="12291" width="33.5703125" style="2" customWidth="1"/>
    <col min="12292" max="12293" width="12.5703125" style="2"/>
    <col min="12294" max="12294" width="19.85546875" style="2" customWidth="1"/>
    <col min="12295" max="12295" width="15.85546875" style="2" bestFit="1" customWidth="1"/>
    <col min="12296" max="12543" width="12.5703125" style="2"/>
    <col min="12544" max="12544" width="10.42578125" style="2" customWidth="1"/>
    <col min="12545" max="12545" width="46.5703125" style="2" customWidth="1"/>
    <col min="12546" max="12546" width="21" style="2" customWidth="1"/>
    <col min="12547" max="12547" width="33.5703125" style="2" customWidth="1"/>
    <col min="12548" max="12549" width="12.5703125" style="2"/>
    <col min="12550" max="12550" width="19.85546875" style="2" customWidth="1"/>
    <col min="12551" max="12551" width="15.85546875" style="2" bestFit="1" customWidth="1"/>
    <col min="12552" max="12799" width="12.5703125" style="2"/>
    <col min="12800" max="12800" width="10.42578125" style="2" customWidth="1"/>
    <col min="12801" max="12801" width="46.5703125" style="2" customWidth="1"/>
    <col min="12802" max="12802" width="21" style="2" customWidth="1"/>
    <col min="12803" max="12803" width="33.5703125" style="2" customWidth="1"/>
    <col min="12804" max="12805" width="12.5703125" style="2"/>
    <col min="12806" max="12806" width="19.85546875" style="2" customWidth="1"/>
    <col min="12807" max="12807" width="15.85546875" style="2" bestFit="1" customWidth="1"/>
    <col min="12808" max="13055" width="12.5703125" style="2"/>
    <col min="13056" max="13056" width="10.42578125" style="2" customWidth="1"/>
    <col min="13057" max="13057" width="46.5703125" style="2" customWidth="1"/>
    <col min="13058" max="13058" width="21" style="2" customWidth="1"/>
    <col min="13059" max="13059" width="33.5703125" style="2" customWidth="1"/>
    <col min="13060" max="13061" width="12.5703125" style="2"/>
    <col min="13062" max="13062" width="19.85546875" style="2" customWidth="1"/>
    <col min="13063" max="13063" width="15.85546875" style="2" bestFit="1" customWidth="1"/>
    <col min="13064" max="13311" width="12.5703125" style="2"/>
    <col min="13312" max="13312" width="10.42578125" style="2" customWidth="1"/>
    <col min="13313" max="13313" width="46.5703125" style="2" customWidth="1"/>
    <col min="13314" max="13314" width="21" style="2" customWidth="1"/>
    <col min="13315" max="13315" width="33.5703125" style="2" customWidth="1"/>
    <col min="13316" max="13317" width="12.5703125" style="2"/>
    <col min="13318" max="13318" width="19.85546875" style="2" customWidth="1"/>
    <col min="13319" max="13319" width="15.85546875" style="2" bestFit="1" customWidth="1"/>
    <col min="13320" max="13567" width="12.5703125" style="2"/>
    <col min="13568" max="13568" width="10.42578125" style="2" customWidth="1"/>
    <col min="13569" max="13569" width="46.5703125" style="2" customWidth="1"/>
    <col min="13570" max="13570" width="21" style="2" customWidth="1"/>
    <col min="13571" max="13571" width="33.5703125" style="2" customWidth="1"/>
    <col min="13572" max="13573" width="12.5703125" style="2"/>
    <col min="13574" max="13574" width="19.85546875" style="2" customWidth="1"/>
    <col min="13575" max="13575" width="15.85546875" style="2" bestFit="1" customWidth="1"/>
    <col min="13576" max="13823" width="12.5703125" style="2"/>
    <col min="13824" max="13824" width="10.42578125" style="2" customWidth="1"/>
    <col min="13825" max="13825" width="46.5703125" style="2" customWidth="1"/>
    <col min="13826" max="13826" width="21" style="2" customWidth="1"/>
    <col min="13827" max="13827" width="33.5703125" style="2" customWidth="1"/>
    <col min="13828" max="13829" width="12.5703125" style="2"/>
    <col min="13830" max="13830" width="19.85546875" style="2" customWidth="1"/>
    <col min="13831" max="13831" width="15.85546875" style="2" bestFit="1" customWidth="1"/>
    <col min="13832" max="14079" width="12.5703125" style="2"/>
    <col min="14080" max="14080" width="10.42578125" style="2" customWidth="1"/>
    <col min="14081" max="14081" width="46.5703125" style="2" customWidth="1"/>
    <col min="14082" max="14082" width="21" style="2" customWidth="1"/>
    <col min="14083" max="14083" width="33.5703125" style="2" customWidth="1"/>
    <col min="14084" max="14085" width="12.5703125" style="2"/>
    <col min="14086" max="14086" width="19.85546875" style="2" customWidth="1"/>
    <col min="14087" max="14087" width="15.85546875" style="2" bestFit="1" customWidth="1"/>
    <col min="14088" max="14335" width="12.5703125" style="2"/>
    <col min="14336" max="14336" width="10.42578125" style="2" customWidth="1"/>
    <col min="14337" max="14337" width="46.5703125" style="2" customWidth="1"/>
    <col min="14338" max="14338" width="21" style="2" customWidth="1"/>
    <col min="14339" max="14339" width="33.5703125" style="2" customWidth="1"/>
    <col min="14340" max="14341" width="12.5703125" style="2"/>
    <col min="14342" max="14342" width="19.85546875" style="2" customWidth="1"/>
    <col min="14343" max="14343" width="15.85546875" style="2" bestFit="1" customWidth="1"/>
    <col min="14344" max="14591" width="12.5703125" style="2"/>
    <col min="14592" max="14592" width="10.42578125" style="2" customWidth="1"/>
    <col min="14593" max="14593" width="46.5703125" style="2" customWidth="1"/>
    <col min="14594" max="14594" width="21" style="2" customWidth="1"/>
    <col min="14595" max="14595" width="33.5703125" style="2" customWidth="1"/>
    <col min="14596" max="14597" width="12.5703125" style="2"/>
    <col min="14598" max="14598" width="19.85546875" style="2" customWidth="1"/>
    <col min="14599" max="14599" width="15.85546875" style="2" bestFit="1" customWidth="1"/>
    <col min="14600" max="14847" width="12.5703125" style="2"/>
    <col min="14848" max="14848" width="10.42578125" style="2" customWidth="1"/>
    <col min="14849" max="14849" width="46.5703125" style="2" customWidth="1"/>
    <col min="14850" max="14850" width="21" style="2" customWidth="1"/>
    <col min="14851" max="14851" width="33.5703125" style="2" customWidth="1"/>
    <col min="14852" max="14853" width="12.5703125" style="2"/>
    <col min="14854" max="14854" width="19.85546875" style="2" customWidth="1"/>
    <col min="14855" max="14855" width="15.85546875" style="2" bestFit="1" customWidth="1"/>
    <col min="14856" max="15103" width="12.5703125" style="2"/>
    <col min="15104" max="15104" width="10.42578125" style="2" customWidth="1"/>
    <col min="15105" max="15105" width="46.5703125" style="2" customWidth="1"/>
    <col min="15106" max="15106" width="21" style="2" customWidth="1"/>
    <col min="15107" max="15107" width="33.5703125" style="2" customWidth="1"/>
    <col min="15108" max="15109" width="12.5703125" style="2"/>
    <col min="15110" max="15110" width="19.85546875" style="2" customWidth="1"/>
    <col min="15111" max="15111" width="15.85546875" style="2" bestFit="1" customWidth="1"/>
    <col min="15112" max="15359" width="12.5703125" style="2"/>
    <col min="15360" max="15360" width="10.42578125" style="2" customWidth="1"/>
    <col min="15361" max="15361" width="46.5703125" style="2" customWidth="1"/>
    <col min="15362" max="15362" width="21" style="2" customWidth="1"/>
    <col min="15363" max="15363" width="33.5703125" style="2" customWidth="1"/>
    <col min="15364" max="15365" width="12.5703125" style="2"/>
    <col min="15366" max="15366" width="19.85546875" style="2" customWidth="1"/>
    <col min="15367" max="15367" width="15.85546875" style="2" bestFit="1" customWidth="1"/>
    <col min="15368" max="15615" width="12.5703125" style="2"/>
    <col min="15616" max="15616" width="10.42578125" style="2" customWidth="1"/>
    <col min="15617" max="15617" width="46.5703125" style="2" customWidth="1"/>
    <col min="15618" max="15618" width="21" style="2" customWidth="1"/>
    <col min="15619" max="15619" width="33.5703125" style="2" customWidth="1"/>
    <col min="15620" max="15621" width="12.5703125" style="2"/>
    <col min="15622" max="15622" width="19.85546875" style="2" customWidth="1"/>
    <col min="15623" max="15623" width="15.85546875" style="2" bestFit="1" customWidth="1"/>
    <col min="15624" max="15871" width="12.5703125" style="2"/>
    <col min="15872" max="15872" width="10.42578125" style="2" customWidth="1"/>
    <col min="15873" max="15873" width="46.5703125" style="2" customWidth="1"/>
    <col min="15874" max="15874" width="21" style="2" customWidth="1"/>
    <col min="15875" max="15875" width="33.5703125" style="2" customWidth="1"/>
    <col min="15876" max="15877" width="12.5703125" style="2"/>
    <col min="15878" max="15878" width="19.85546875" style="2" customWidth="1"/>
    <col min="15879" max="15879" width="15.85546875" style="2" bestFit="1" customWidth="1"/>
    <col min="15880" max="16127" width="12.5703125" style="2"/>
    <col min="16128" max="16128" width="10.42578125" style="2" customWidth="1"/>
    <col min="16129" max="16129" width="46.5703125" style="2" customWidth="1"/>
    <col min="16130" max="16130" width="21" style="2" customWidth="1"/>
    <col min="16131" max="16131" width="33.5703125" style="2" customWidth="1"/>
    <col min="16132" max="16133" width="12.5703125" style="2"/>
    <col min="16134" max="16134" width="19.85546875" style="2" customWidth="1"/>
    <col min="16135" max="16135" width="15.85546875" style="2" bestFit="1" customWidth="1"/>
    <col min="16136" max="16384" width="12.5703125" style="2"/>
  </cols>
  <sheetData>
    <row r="1" spans="1:7" x14ac:dyDescent="0.25">
      <c r="A1" s="27" t="s">
        <v>236</v>
      </c>
      <c r="B1" s="27" t="s">
        <v>237</v>
      </c>
      <c r="C1" s="27" t="s">
        <v>238</v>
      </c>
      <c r="D1" s="28"/>
      <c r="E1" s="29"/>
      <c r="F1" s="27" t="s">
        <v>239</v>
      </c>
      <c r="G1" s="27" t="s">
        <v>240</v>
      </c>
    </row>
    <row r="2" spans="1:7" ht="15.75" hidden="1" customHeight="1" x14ac:dyDescent="0.25">
      <c r="A2" s="30" t="s">
        <v>241</v>
      </c>
      <c r="B2" s="31">
        <v>13.25</v>
      </c>
      <c r="C2" s="32" t="s">
        <v>242</v>
      </c>
      <c r="D2" s="33">
        <f t="shared" ref="D2:D66" si="0">LEN(C2)</f>
        <v>26</v>
      </c>
      <c r="F2" s="32" t="str">
        <f t="shared" ref="F2:F33" si="1">MID(C2,1,13)</f>
        <v>38°53'13.80"N</v>
      </c>
      <c r="G2" s="32" t="str">
        <f t="shared" ref="G2:G33" si="2">MID(C2,14,(D2-13))</f>
        <v xml:space="preserve"> 9° 3'15.97"W</v>
      </c>
    </row>
    <row r="3" spans="1:7" ht="15.75" hidden="1" x14ac:dyDescent="0.25">
      <c r="A3" s="30" t="s">
        <v>243</v>
      </c>
      <c r="B3" s="31">
        <v>14.14</v>
      </c>
      <c r="C3" s="32" t="s">
        <v>244</v>
      </c>
      <c r="D3" s="33">
        <f t="shared" si="0"/>
        <v>26</v>
      </c>
      <c r="F3" s="32" t="str">
        <f t="shared" si="1"/>
        <v>38°53'32.21"N</v>
      </c>
      <c r="G3" s="32" t="str">
        <f t="shared" si="2"/>
        <v xml:space="preserve"> 9° 2'52.16"W</v>
      </c>
    </row>
    <row r="4" spans="1:7" ht="15.75" hidden="1" x14ac:dyDescent="0.25">
      <c r="A4" s="30" t="s">
        <v>245</v>
      </c>
      <c r="B4" s="31">
        <v>25</v>
      </c>
      <c r="C4" s="32" t="s">
        <v>246</v>
      </c>
      <c r="D4" s="33">
        <f t="shared" si="0"/>
        <v>26</v>
      </c>
      <c r="F4" s="32" t="str">
        <f t="shared" si="1"/>
        <v>38°58'11.36"N</v>
      </c>
      <c r="G4" s="32" t="str">
        <f t="shared" si="2"/>
        <v xml:space="preserve"> 8°58'50.87"W</v>
      </c>
    </row>
    <row r="5" spans="1:7" ht="15.75" hidden="1" x14ac:dyDescent="0.25">
      <c r="A5" s="30" t="s">
        <v>247</v>
      </c>
      <c r="B5" s="31">
        <v>23.616</v>
      </c>
      <c r="C5" s="32" t="s">
        <v>248</v>
      </c>
      <c r="D5" s="33">
        <f t="shared" si="0"/>
        <v>25</v>
      </c>
      <c r="F5" s="32" t="str">
        <f t="shared" si="1"/>
        <v>38°57'44.56"N</v>
      </c>
      <c r="G5" s="32" t="str">
        <f t="shared" si="2"/>
        <v xml:space="preserve"> 8°59'9.22"W</v>
      </c>
    </row>
    <row r="6" spans="1:7" ht="15.75" hidden="1" x14ac:dyDescent="0.25">
      <c r="A6" s="30" t="s">
        <v>249</v>
      </c>
      <c r="B6" s="31">
        <v>21.6</v>
      </c>
      <c r="C6" s="32" t="s">
        <v>250</v>
      </c>
      <c r="D6" s="33">
        <f t="shared" si="0"/>
        <v>26</v>
      </c>
      <c r="F6" s="32" t="str">
        <f t="shared" si="1"/>
        <v>38°56'41.07"N</v>
      </c>
      <c r="G6" s="32" t="str">
        <f t="shared" si="2"/>
        <v xml:space="preserve"> 8°59'50.46"W</v>
      </c>
    </row>
    <row r="7" spans="1:7" ht="15.75" hidden="1" x14ac:dyDescent="0.25">
      <c r="A7" s="30" t="s">
        <v>251</v>
      </c>
      <c r="B7" s="31">
        <v>20.95</v>
      </c>
      <c r="C7" s="32" t="s">
        <v>252</v>
      </c>
      <c r="D7" s="33">
        <f t="shared" si="0"/>
        <v>25</v>
      </c>
      <c r="F7" s="32" t="str">
        <f t="shared" si="1"/>
        <v>38°56'20.51"N</v>
      </c>
      <c r="G7" s="32" t="str">
        <f t="shared" si="2"/>
        <v xml:space="preserve"> 9° 0'5.91"W</v>
      </c>
    </row>
    <row r="8" spans="1:7" s="33" customFormat="1" ht="15.75" hidden="1" x14ac:dyDescent="0.25">
      <c r="A8" s="30" t="s">
        <v>253</v>
      </c>
      <c r="B8" s="31">
        <v>29</v>
      </c>
      <c r="C8" s="32" t="s">
        <v>254</v>
      </c>
      <c r="D8" s="33">
        <f t="shared" si="0"/>
        <v>26</v>
      </c>
      <c r="E8" s="33" t="str">
        <f>IF(MID(C8,1,13)="N",MID(C8,1,13),"")</f>
        <v/>
      </c>
      <c r="F8" s="32" t="str">
        <f t="shared" si="1"/>
        <v>39° 0'11.80"N</v>
      </c>
      <c r="G8" s="32" t="str">
        <f t="shared" si="2"/>
        <v xml:space="preserve"> 8°57'33.83"W</v>
      </c>
    </row>
    <row r="9" spans="1:7" ht="15.75" hidden="1" x14ac:dyDescent="0.25">
      <c r="A9" s="30" t="s">
        <v>255</v>
      </c>
      <c r="B9" s="31">
        <v>31.085000000000001</v>
      </c>
      <c r="C9" s="32" t="s">
        <v>256</v>
      </c>
      <c r="D9" s="33">
        <f t="shared" si="0"/>
        <v>25</v>
      </c>
      <c r="F9" s="32" t="str">
        <f t="shared" si="1"/>
        <v>39° 1'32.50"N</v>
      </c>
      <c r="G9" s="32" t="str">
        <f t="shared" si="2"/>
        <v xml:space="preserve"> 8°58'5.96"W</v>
      </c>
    </row>
    <row r="10" spans="1:7" ht="15.75" hidden="1" x14ac:dyDescent="0.25">
      <c r="A10" s="30" t="s">
        <v>257</v>
      </c>
      <c r="B10" s="31">
        <v>46.7</v>
      </c>
      <c r="C10" s="32" t="s">
        <v>258</v>
      </c>
      <c r="D10" s="33">
        <f t="shared" si="0"/>
        <v>26</v>
      </c>
      <c r="F10" s="32" t="str">
        <f t="shared" si="1"/>
        <v>39° 8'34.93"N</v>
      </c>
      <c r="G10" s="32" t="str">
        <f t="shared" si="2"/>
        <v xml:space="preserve"> 8°53'34.65"W</v>
      </c>
    </row>
    <row r="11" spans="1:7" ht="15.75" hidden="1" x14ac:dyDescent="0.25">
      <c r="A11" s="30" t="s">
        <v>259</v>
      </c>
      <c r="B11" s="31">
        <v>65.95</v>
      </c>
      <c r="C11" s="32" t="s">
        <v>260</v>
      </c>
      <c r="D11" s="33">
        <f t="shared" si="0"/>
        <v>26</v>
      </c>
      <c r="F11" s="32" t="str">
        <f t="shared" si="1"/>
        <v>39°15'38.35"N</v>
      </c>
      <c r="G11" s="32" t="str">
        <f t="shared" si="2"/>
        <v xml:space="preserve"> 8°43'48.71"W</v>
      </c>
    </row>
    <row r="12" spans="1:7" ht="15.75" hidden="1" x14ac:dyDescent="0.25">
      <c r="A12" s="30" t="s">
        <v>261</v>
      </c>
      <c r="B12" s="31">
        <v>57.87</v>
      </c>
      <c r="C12" s="32" t="s">
        <v>262</v>
      </c>
      <c r="D12" s="33">
        <f t="shared" si="0"/>
        <v>25</v>
      </c>
      <c r="F12" s="32" t="str">
        <f t="shared" si="1"/>
        <v xml:space="preserve">39°12'7.36"N </v>
      </c>
      <c r="G12" s="32" t="str">
        <f t="shared" si="2"/>
        <v>8°47'31.04"W</v>
      </c>
    </row>
    <row r="13" spans="1:7" ht="15.75" hidden="1" x14ac:dyDescent="0.25">
      <c r="A13" s="30" t="s">
        <v>263</v>
      </c>
      <c r="B13" s="31">
        <v>31.9</v>
      </c>
      <c r="C13" s="32" t="s">
        <v>264</v>
      </c>
      <c r="D13" s="33">
        <f t="shared" si="0"/>
        <v>26</v>
      </c>
      <c r="F13" s="32" t="str">
        <f t="shared" si="1"/>
        <v>38°57'28.64"N</v>
      </c>
      <c r="G13" s="32" t="str">
        <f t="shared" si="2"/>
        <v xml:space="preserve"> 8°49'45.63"W</v>
      </c>
    </row>
    <row r="14" spans="1:7" ht="16.5" hidden="1" customHeight="1" x14ac:dyDescent="0.25">
      <c r="A14" s="30" t="s">
        <v>265</v>
      </c>
      <c r="B14" s="31">
        <v>32.4</v>
      </c>
      <c r="C14" s="32" t="s">
        <v>266</v>
      </c>
      <c r="D14" s="33">
        <f t="shared" si="0"/>
        <v>26</v>
      </c>
      <c r="F14" s="32" t="str">
        <f t="shared" si="1"/>
        <v>38°57'31.44"N</v>
      </c>
      <c r="G14" s="32" t="str">
        <f t="shared" si="2"/>
        <v xml:space="preserve"> 8°49'26.50"W</v>
      </c>
    </row>
    <row r="15" spans="1:7" ht="15.75" hidden="1" customHeight="1" x14ac:dyDescent="0.25">
      <c r="A15" s="30" t="s">
        <v>267</v>
      </c>
      <c r="B15" s="31">
        <v>94.15</v>
      </c>
      <c r="C15" s="32" t="s">
        <v>268</v>
      </c>
      <c r="D15" s="33">
        <f t="shared" si="0"/>
        <v>26</v>
      </c>
      <c r="F15" s="32" t="str">
        <f t="shared" si="1"/>
        <v>39°28'45.33"N</v>
      </c>
      <c r="G15" s="32" t="str">
        <f t="shared" si="2"/>
        <v xml:space="preserve"> 8°37'38.45"W</v>
      </c>
    </row>
    <row r="16" spans="1:7" ht="15.75" hidden="1" x14ac:dyDescent="0.25">
      <c r="A16" s="30" t="s">
        <v>269</v>
      </c>
      <c r="B16" s="31">
        <v>114.47499999999999</v>
      </c>
      <c r="C16" s="32" t="s">
        <v>270</v>
      </c>
      <c r="D16" s="33">
        <f t="shared" si="0"/>
        <v>26</v>
      </c>
      <c r="F16" s="32" t="str">
        <f t="shared" si="1"/>
        <v>39°37'37.79"N</v>
      </c>
      <c r="G16" s="32" t="str">
        <f t="shared" si="2"/>
        <v xml:space="preserve"> 8°41'15.15"W</v>
      </c>
    </row>
    <row r="17" spans="1:7" ht="15.75" hidden="1" x14ac:dyDescent="0.25">
      <c r="A17" s="30" t="s">
        <v>271</v>
      </c>
      <c r="B17" s="31">
        <v>129.71</v>
      </c>
      <c r="C17" s="32" t="s">
        <v>272</v>
      </c>
      <c r="D17" s="33">
        <f t="shared" si="0"/>
        <v>26</v>
      </c>
      <c r="F17" s="32" t="str">
        <f t="shared" si="1"/>
        <v>39°44'18.71"N</v>
      </c>
      <c r="G17" s="32" t="str">
        <f t="shared" si="2"/>
        <v xml:space="preserve"> 8°44'45.06"W</v>
      </c>
    </row>
    <row r="18" spans="1:7" ht="15.75" hidden="1" x14ac:dyDescent="0.25">
      <c r="A18" s="30" t="s">
        <v>273</v>
      </c>
      <c r="B18" s="31">
        <v>153.77500000000001</v>
      </c>
      <c r="C18" s="32" t="s">
        <v>274</v>
      </c>
      <c r="D18" s="33">
        <f t="shared" si="0"/>
        <v>26</v>
      </c>
      <c r="F18" s="32" t="str">
        <f t="shared" si="1"/>
        <v>39°56'22.93"N</v>
      </c>
      <c r="G18" s="32" t="str">
        <f t="shared" si="2"/>
        <v xml:space="preserve"> 8°40'28.00"W</v>
      </c>
    </row>
    <row r="19" spans="1:7" ht="15.75" hidden="1" x14ac:dyDescent="0.25">
      <c r="A19" s="30" t="s">
        <v>275</v>
      </c>
      <c r="B19" s="31">
        <v>168.511</v>
      </c>
      <c r="C19" s="32" t="s">
        <v>276</v>
      </c>
      <c r="D19" s="33">
        <f t="shared" si="0"/>
        <v>26</v>
      </c>
      <c r="F19" s="32" t="str">
        <f t="shared" si="1"/>
        <v>40° 2'20.01"N</v>
      </c>
      <c r="G19" s="32" t="str">
        <f t="shared" si="2"/>
        <v xml:space="preserve"> 8°34'44.65"W</v>
      </c>
    </row>
    <row r="20" spans="1:7" ht="15.75" hidden="1" x14ac:dyDescent="0.25">
      <c r="A20" s="30" t="s">
        <v>277</v>
      </c>
      <c r="B20" s="31">
        <v>181.55600000000001</v>
      </c>
      <c r="C20" s="32" t="s">
        <v>278</v>
      </c>
      <c r="D20" s="33">
        <f t="shared" si="0"/>
        <v>26</v>
      </c>
      <c r="F20" s="32" t="str">
        <f t="shared" si="1"/>
        <v>40° 7'53.02"N</v>
      </c>
      <c r="G20" s="32" t="str">
        <f t="shared" si="2"/>
        <v xml:space="preserve"> 8°29'32.53"W</v>
      </c>
    </row>
    <row r="21" spans="1:7" ht="15.75" hidden="1" x14ac:dyDescent="0.25">
      <c r="A21" s="30" t="s">
        <v>279</v>
      </c>
      <c r="B21" s="31">
        <v>189.23699999999999</v>
      </c>
      <c r="C21" s="32" t="s">
        <v>280</v>
      </c>
      <c r="D21" s="33">
        <f t="shared" si="0"/>
        <v>25</v>
      </c>
      <c r="F21" s="32" t="str">
        <f t="shared" si="1"/>
        <v xml:space="preserve">40°12'0.62"N </v>
      </c>
      <c r="G21" s="32" t="str">
        <f t="shared" si="2"/>
        <v>8°29'24.36"W</v>
      </c>
    </row>
    <row r="22" spans="1:7" ht="15.75" hidden="1" customHeight="1" x14ac:dyDescent="0.25">
      <c r="A22" s="30" t="s">
        <v>281</v>
      </c>
      <c r="B22" s="31">
        <v>197.53899999999999</v>
      </c>
      <c r="C22" s="32" t="s">
        <v>282</v>
      </c>
      <c r="D22" s="33">
        <f t="shared" si="0"/>
        <v>26</v>
      </c>
      <c r="F22" s="32" t="str">
        <f t="shared" si="1"/>
        <v>40°16'13.99"N</v>
      </c>
      <c r="G22" s="32" t="str">
        <f t="shared" si="2"/>
        <v xml:space="preserve"> 8°28'24.77"W</v>
      </c>
    </row>
    <row r="23" spans="1:7" ht="15.75" hidden="1" x14ac:dyDescent="0.25">
      <c r="A23" s="30" t="s">
        <v>283</v>
      </c>
      <c r="B23" s="31">
        <v>35.24</v>
      </c>
      <c r="C23" s="32" t="s">
        <v>284</v>
      </c>
      <c r="D23" s="33">
        <f t="shared" si="0"/>
        <v>26</v>
      </c>
      <c r="F23" s="32" t="str">
        <f t="shared" si="1"/>
        <v>40°16'56.16"N</v>
      </c>
      <c r="G23" s="32" t="str">
        <f t="shared" si="2"/>
        <v xml:space="preserve"> 8°31'33.20"W</v>
      </c>
    </row>
    <row r="24" spans="1:7" ht="15.75" hidden="1" x14ac:dyDescent="0.25">
      <c r="A24" s="30" t="s">
        <v>285</v>
      </c>
      <c r="B24" s="31">
        <v>209.24700000000001</v>
      </c>
      <c r="C24" s="32" t="s">
        <v>286</v>
      </c>
      <c r="D24" s="33">
        <f t="shared" si="0"/>
        <v>26</v>
      </c>
      <c r="F24" s="32" t="str">
        <f t="shared" si="1"/>
        <v>40°22'25.13"N</v>
      </c>
      <c r="G24" s="32" t="str">
        <f t="shared" si="2"/>
        <v xml:space="preserve"> 8°29'17.93"W</v>
      </c>
    </row>
    <row r="25" spans="1:7" ht="15.75" hidden="1" x14ac:dyDescent="0.25">
      <c r="A25" s="30" t="s">
        <v>287</v>
      </c>
      <c r="B25" s="31">
        <v>232.88200000000001</v>
      </c>
      <c r="C25" s="32" t="s">
        <v>288</v>
      </c>
      <c r="D25" s="33">
        <f t="shared" si="0"/>
        <v>26</v>
      </c>
      <c r="F25" s="32" t="str">
        <f t="shared" si="1"/>
        <v>40°34'14.25"N</v>
      </c>
      <c r="G25" s="32" t="str">
        <f t="shared" si="2"/>
        <v xml:space="preserve"> 8°33'55.30"W</v>
      </c>
    </row>
    <row r="26" spans="1:7" ht="15.75" hidden="1" x14ac:dyDescent="0.25">
      <c r="A26" s="30" t="s">
        <v>289</v>
      </c>
      <c r="B26" s="31">
        <v>247.66</v>
      </c>
      <c r="C26" s="32" t="s">
        <v>290</v>
      </c>
      <c r="D26" s="33">
        <f t="shared" si="0"/>
        <v>26</v>
      </c>
      <c r="F26" s="32" t="str">
        <f t="shared" si="1"/>
        <v>40°41'21.29"N</v>
      </c>
      <c r="G26" s="32" t="str">
        <f t="shared" si="2"/>
        <v xml:space="preserve"> 8°31'26.26"W</v>
      </c>
    </row>
    <row r="27" spans="1:7" ht="15.75" hidden="1" x14ac:dyDescent="0.25">
      <c r="A27" s="30" t="s">
        <v>291</v>
      </c>
      <c r="B27" s="31">
        <v>258.08999999999997</v>
      </c>
      <c r="C27" s="32" t="s">
        <v>292</v>
      </c>
      <c r="D27" s="33">
        <f t="shared" si="0"/>
        <v>26</v>
      </c>
      <c r="F27" s="32" t="str">
        <f t="shared" si="1"/>
        <v>40°46'58.72"N</v>
      </c>
      <c r="G27" s="32" t="str">
        <f t="shared" si="2"/>
        <v xml:space="preserve"> 8°32'52.77"W</v>
      </c>
    </row>
    <row r="28" spans="1:7" ht="15.75" hidden="1" x14ac:dyDescent="0.25">
      <c r="A28" s="30" t="s">
        <v>293</v>
      </c>
      <c r="B28" s="31">
        <v>274.92</v>
      </c>
      <c r="C28" s="32" t="s">
        <v>294</v>
      </c>
      <c r="D28" s="33">
        <f t="shared" si="0"/>
        <v>26</v>
      </c>
      <c r="F28" s="32" t="str">
        <f t="shared" si="1"/>
        <v>40°55'38.91"N</v>
      </c>
      <c r="G28" s="32" t="str">
        <f t="shared" si="2"/>
        <v xml:space="preserve"> 8°33'57.33"W</v>
      </c>
    </row>
    <row r="29" spans="1:7" ht="15.75" hidden="1" x14ac:dyDescent="0.25">
      <c r="A29" s="30" t="s">
        <v>295</v>
      </c>
      <c r="B29" s="31">
        <v>284.71300000000002</v>
      </c>
      <c r="C29" s="32" t="s">
        <v>296</v>
      </c>
      <c r="D29" s="33">
        <f t="shared" si="0"/>
        <v>26</v>
      </c>
      <c r="F29" s="32" t="str">
        <f t="shared" si="1"/>
        <v>41° 0'28.06"N</v>
      </c>
      <c r="G29" s="32" t="str">
        <f t="shared" si="2"/>
        <v xml:space="preserve"> 8°34'59.34"W</v>
      </c>
    </row>
    <row r="30" spans="1:7" ht="15.75" hidden="1" x14ac:dyDescent="0.25">
      <c r="A30" s="30" t="s">
        <v>297</v>
      </c>
      <c r="B30" s="31">
        <v>285.35000000000002</v>
      </c>
      <c r="C30" s="32" t="s">
        <v>298</v>
      </c>
      <c r="D30" s="33">
        <f t="shared" si="0"/>
        <v>25</v>
      </c>
      <c r="F30" s="32" t="str">
        <f t="shared" si="1"/>
        <v xml:space="preserve">41° 1'0.58"N </v>
      </c>
      <c r="G30" s="32" t="str">
        <f t="shared" si="2"/>
        <v>8°34'48.96"W</v>
      </c>
    </row>
    <row r="31" spans="1:7" ht="15.75" hidden="1" customHeight="1" x14ac:dyDescent="0.25">
      <c r="A31" s="30" t="s">
        <v>299</v>
      </c>
      <c r="B31" s="31">
        <v>11.074999999999999</v>
      </c>
      <c r="C31" s="32" t="s">
        <v>300</v>
      </c>
      <c r="D31" s="33">
        <f t="shared" si="0"/>
        <v>24</v>
      </c>
      <c r="F31" s="32" t="str">
        <f t="shared" si="1"/>
        <v xml:space="preserve">41°12'8.05"N </v>
      </c>
      <c r="G31" s="32" t="str">
        <f t="shared" si="2"/>
        <v>8°33'5.60"W</v>
      </c>
    </row>
    <row r="32" spans="1:7" ht="15.75" hidden="1" x14ac:dyDescent="0.25">
      <c r="A32" s="30" t="s">
        <v>301</v>
      </c>
      <c r="B32" s="31">
        <v>15.33</v>
      </c>
      <c r="C32" s="32" t="s">
        <v>302</v>
      </c>
      <c r="D32" s="33">
        <f t="shared" si="0"/>
        <v>26</v>
      </c>
      <c r="F32" s="32" t="str">
        <f t="shared" si="1"/>
        <v>41°11'42.30"N</v>
      </c>
      <c r="G32" s="32" t="str">
        <f t="shared" si="2"/>
        <v xml:space="preserve"> 8°30'17.86"W</v>
      </c>
    </row>
    <row r="33" spans="1:7" ht="15.75" hidden="1" x14ac:dyDescent="0.25">
      <c r="A33" s="30" t="s">
        <v>303</v>
      </c>
      <c r="B33" s="31">
        <v>20.335000000000001</v>
      </c>
      <c r="C33" s="32" t="s">
        <v>304</v>
      </c>
      <c r="D33" s="33">
        <f t="shared" si="0"/>
        <v>25</v>
      </c>
      <c r="F33" s="32" t="str">
        <f t="shared" si="1"/>
        <v xml:space="preserve">41°11'4.79"N </v>
      </c>
      <c r="G33" s="32" t="str">
        <f t="shared" si="2"/>
        <v>8°27'17.38"W</v>
      </c>
    </row>
    <row r="34" spans="1:7" ht="15.75" hidden="1" x14ac:dyDescent="0.25">
      <c r="A34" s="30" t="s">
        <v>305</v>
      </c>
      <c r="B34" s="31">
        <v>26.76</v>
      </c>
      <c r="C34" s="32" t="s">
        <v>306</v>
      </c>
      <c r="D34" s="33">
        <f t="shared" si="0"/>
        <v>26</v>
      </c>
      <c r="F34" s="32" t="str">
        <f t="shared" ref="F34:F65" si="3">MID(C34,1,13)</f>
        <v>41°10'17.73"N</v>
      </c>
      <c r="G34" s="32" t="str">
        <f t="shared" ref="G34:G65" si="4">MID(C34,14,(D34-13))</f>
        <v xml:space="preserve"> 8°23'14.71"W</v>
      </c>
    </row>
    <row r="35" spans="1:7" ht="15.75" hidden="1" x14ac:dyDescent="0.25">
      <c r="A35" s="30" t="s">
        <v>307</v>
      </c>
      <c r="B35" s="31">
        <v>32.484999999999999</v>
      </c>
      <c r="C35" s="32" t="s">
        <v>308</v>
      </c>
      <c r="D35" s="33">
        <f t="shared" si="0"/>
        <v>25</v>
      </c>
      <c r="F35" s="32" t="str">
        <f t="shared" si="3"/>
        <v>41°12'21.31"N</v>
      </c>
      <c r="G35" s="32" t="str">
        <f t="shared" si="4"/>
        <v xml:space="preserve"> 8°20'8.47"W</v>
      </c>
    </row>
    <row r="36" spans="1:7" ht="15.75" hidden="1" x14ac:dyDescent="0.25">
      <c r="A36" s="30" t="s">
        <v>309</v>
      </c>
      <c r="B36" s="31">
        <v>35.1</v>
      </c>
      <c r="C36" s="32" t="s">
        <v>310</v>
      </c>
      <c r="D36" s="33">
        <f t="shared" si="0"/>
        <v>25</v>
      </c>
      <c r="F36" s="32" t="str">
        <f t="shared" si="3"/>
        <v xml:space="preserve">41°12'7.18"N </v>
      </c>
      <c r="G36" s="32" t="str">
        <f t="shared" si="4"/>
        <v>8°18'54.05"W</v>
      </c>
    </row>
    <row r="37" spans="1:7" ht="15.75" hidden="1" x14ac:dyDescent="0.25">
      <c r="A37" s="30" t="s">
        <v>311</v>
      </c>
      <c r="B37" s="31">
        <v>37.29</v>
      </c>
      <c r="C37" s="32" t="s">
        <v>312</v>
      </c>
      <c r="D37" s="33">
        <f t="shared" si="0"/>
        <v>26</v>
      </c>
      <c r="F37" s="32" t="str">
        <f t="shared" si="3"/>
        <v>41°12'51.19"N</v>
      </c>
      <c r="G37" s="32" t="str">
        <f t="shared" si="4"/>
        <v xml:space="preserve"> 8°17'11.82"W</v>
      </c>
    </row>
    <row r="38" spans="1:7" ht="15.75" hidden="1" x14ac:dyDescent="0.25">
      <c r="A38" s="30" t="s">
        <v>313</v>
      </c>
      <c r="B38" s="31">
        <v>57.32</v>
      </c>
      <c r="C38" s="32" t="s">
        <v>314</v>
      </c>
      <c r="D38" s="33">
        <f t="shared" si="0"/>
        <v>26</v>
      </c>
      <c r="F38" s="32" t="str">
        <f t="shared" si="3"/>
        <v>41°13'24.87"N</v>
      </c>
      <c r="G38" s="32" t="str">
        <f t="shared" si="4"/>
        <v xml:space="preserve"> 8° 8'20.90"W</v>
      </c>
    </row>
    <row r="39" spans="1:7" ht="15.75" hidden="1" customHeight="1" x14ac:dyDescent="0.25">
      <c r="A39" s="30" t="s">
        <v>315</v>
      </c>
      <c r="B39" s="31">
        <v>8.6750000000000007</v>
      </c>
      <c r="C39" s="32" t="s">
        <v>316</v>
      </c>
      <c r="D39" s="33">
        <f t="shared" si="0"/>
        <v>26</v>
      </c>
      <c r="F39" s="32" t="str">
        <f t="shared" si="3"/>
        <v>41°14'39.10"N</v>
      </c>
      <c r="G39" s="32" t="str">
        <f t="shared" si="4"/>
        <v xml:space="preserve"> 8°33'50.43"W</v>
      </c>
    </row>
    <row r="40" spans="1:7" ht="15.75" hidden="1" x14ac:dyDescent="0.25">
      <c r="A40" s="30" t="s">
        <v>317</v>
      </c>
      <c r="B40" s="31">
        <v>21.209</v>
      </c>
      <c r="C40" s="32" t="s">
        <v>318</v>
      </c>
      <c r="D40" s="33">
        <f t="shared" si="0"/>
        <v>26</v>
      </c>
      <c r="F40" s="32" t="str">
        <f t="shared" si="3"/>
        <v>41°20'20.07"N</v>
      </c>
      <c r="G40" s="32" t="str">
        <f t="shared" si="4"/>
        <v xml:space="preserve"> 8°30'22.18"W</v>
      </c>
    </row>
    <row r="41" spans="1:7" ht="15.75" hidden="1" x14ac:dyDescent="0.25">
      <c r="A41" s="30" t="s">
        <v>319</v>
      </c>
      <c r="B41" s="31">
        <v>35.200000000000003</v>
      </c>
      <c r="C41" s="32" t="s">
        <v>320</v>
      </c>
      <c r="D41" s="33">
        <f t="shared" si="0"/>
        <v>26</v>
      </c>
      <c r="F41" s="32" t="str">
        <f t="shared" si="3"/>
        <v>41°27'27.07"N</v>
      </c>
      <c r="G41" s="32" t="str">
        <f t="shared" si="4"/>
        <v xml:space="preserve"> 8°29'35.53"W</v>
      </c>
    </row>
    <row r="42" spans="1:7" ht="15.75" hidden="1" x14ac:dyDescent="0.25">
      <c r="A42" s="30" t="s">
        <v>321</v>
      </c>
      <c r="B42" s="31">
        <v>42.424999999999997</v>
      </c>
      <c r="C42" s="32" t="s">
        <v>322</v>
      </c>
      <c r="D42" s="33">
        <f t="shared" si="0"/>
        <v>26</v>
      </c>
      <c r="F42" s="32" t="str">
        <f t="shared" si="3"/>
        <v>41°30'29.39"N</v>
      </c>
      <c r="G42" s="32" t="str">
        <f t="shared" si="4"/>
        <v xml:space="preserve"> 8°27'47.79"W</v>
      </c>
    </row>
    <row r="43" spans="1:7" ht="15.75" hidden="1" x14ac:dyDescent="0.25">
      <c r="A43" s="30" t="s">
        <v>323</v>
      </c>
      <c r="B43" s="31">
        <v>46.963999999999999</v>
      </c>
      <c r="C43" s="32" t="s">
        <v>324</v>
      </c>
      <c r="D43" s="33">
        <f t="shared" si="0"/>
        <v>26</v>
      </c>
      <c r="F43" s="32" t="str">
        <f t="shared" si="3"/>
        <v>41°32'13.75"N</v>
      </c>
      <c r="G43" s="32" t="str">
        <f t="shared" si="4"/>
        <v xml:space="preserve"> 8°29'55.40"W</v>
      </c>
    </row>
    <row r="44" spans="1:7" ht="15.75" hidden="1" x14ac:dyDescent="0.25">
      <c r="A44" s="30" t="s">
        <v>325</v>
      </c>
      <c r="B44" s="31">
        <v>66.867999999999995</v>
      </c>
      <c r="C44" s="32" t="s">
        <v>326</v>
      </c>
      <c r="D44" s="33">
        <f t="shared" si="0"/>
        <v>25</v>
      </c>
      <c r="F44" s="32" t="str">
        <f t="shared" si="3"/>
        <v>41°41'28.49"N</v>
      </c>
      <c r="G44" s="32" t="str">
        <f t="shared" si="4"/>
        <v xml:space="preserve"> 8°32'2.13"W</v>
      </c>
    </row>
    <row r="45" spans="1:7" ht="15.75" hidden="1" x14ac:dyDescent="0.25">
      <c r="A45" s="30" t="s">
        <v>327</v>
      </c>
      <c r="B45" s="31">
        <v>77.099999999999994</v>
      </c>
      <c r="C45" s="32" t="s">
        <v>328</v>
      </c>
      <c r="D45" s="33">
        <f t="shared" si="0"/>
        <v>26</v>
      </c>
      <c r="F45" s="32" t="str">
        <f t="shared" si="3"/>
        <v>41°46'16.53"N</v>
      </c>
      <c r="G45" s="32" t="str">
        <f t="shared" si="4"/>
        <v xml:space="preserve"> 8°33'22.81"W</v>
      </c>
    </row>
    <row r="46" spans="1:7" ht="15.75" hidden="1" x14ac:dyDescent="0.25">
      <c r="A46" s="30" t="s">
        <v>329</v>
      </c>
      <c r="B46" s="31">
        <v>77.099999999999994</v>
      </c>
      <c r="C46" s="32" t="s">
        <v>330</v>
      </c>
      <c r="D46" s="33">
        <f t="shared" si="0"/>
        <v>26</v>
      </c>
      <c r="F46" s="32" t="str">
        <f t="shared" si="3"/>
        <v>41°46'13.08"N</v>
      </c>
      <c r="G46" s="32" t="str">
        <f t="shared" si="4"/>
        <v xml:space="preserve"> 8°33'42.10"W</v>
      </c>
    </row>
    <row r="47" spans="1:7" ht="15.75" hidden="1" x14ac:dyDescent="0.25">
      <c r="A47" s="30" t="s">
        <v>331</v>
      </c>
      <c r="B47" s="31">
        <v>77.674999999999997</v>
      </c>
      <c r="C47" s="32" t="s">
        <v>332</v>
      </c>
      <c r="D47" s="33">
        <f t="shared" si="0"/>
        <v>26</v>
      </c>
      <c r="F47" s="32" t="str">
        <f t="shared" si="3"/>
        <v>41°46'45.22"N</v>
      </c>
      <c r="G47" s="32" t="str">
        <f t="shared" si="4"/>
        <v xml:space="preserve"> 8°33'23.65"W</v>
      </c>
    </row>
    <row r="48" spans="1:7" ht="15.75" hidden="1" x14ac:dyDescent="0.25">
      <c r="A48" s="30" t="s">
        <v>333</v>
      </c>
      <c r="B48" s="31">
        <v>98.724999999999994</v>
      </c>
      <c r="C48" s="32" t="s">
        <v>334</v>
      </c>
      <c r="D48" s="33">
        <f t="shared" si="0"/>
        <v>26</v>
      </c>
      <c r="F48" s="32" t="str">
        <f t="shared" si="3"/>
        <v>41°55'29.12"N</v>
      </c>
      <c r="G48" s="32" t="str">
        <f t="shared" si="4"/>
        <v xml:space="preserve"> 8°39'15.47"W</v>
      </c>
    </row>
    <row r="49" spans="1:7" ht="15.75" hidden="1" x14ac:dyDescent="0.25">
      <c r="A49" s="30" t="s">
        <v>335</v>
      </c>
      <c r="B49" s="31">
        <v>106.45</v>
      </c>
      <c r="C49" s="32" t="s">
        <v>336</v>
      </c>
      <c r="D49" s="33">
        <f t="shared" si="0"/>
        <v>26</v>
      </c>
      <c r="F49" s="32" t="str">
        <f t="shared" si="3"/>
        <v>41°58'43.81"N</v>
      </c>
      <c r="G49" s="32" t="str">
        <f t="shared" si="4"/>
        <v xml:space="preserve"> 8°39'12.80"W</v>
      </c>
    </row>
    <row r="50" spans="1:7" ht="15.75" hidden="1" x14ac:dyDescent="0.25">
      <c r="A50" s="30" t="s">
        <v>337</v>
      </c>
      <c r="B50" s="31">
        <v>23.94</v>
      </c>
      <c r="C50" s="32" t="s">
        <v>338</v>
      </c>
      <c r="D50" s="33">
        <f>LEN(C50)</f>
        <v>25</v>
      </c>
      <c r="F50" s="32" t="str">
        <f t="shared" si="3"/>
        <v>38°34'56.13"N</v>
      </c>
      <c r="G50" s="32" t="str">
        <f t="shared" si="4"/>
        <v xml:space="preserve"> 9° 1'4.55"W</v>
      </c>
    </row>
    <row r="51" spans="1:7" ht="15.75" hidden="1" x14ac:dyDescent="0.25">
      <c r="A51" s="30" t="s">
        <v>339</v>
      </c>
      <c r="B51" s="31">
        <v>35.44</v>
      </c>
      <c r="C51" s="32" t="s">
        <v>340</v>
      </c>
      <c r="D51" s="33">
        <f t="shared" si="0"/>
        <v>25</v>
      </c>
      <c r="F51" s="32" t="str">
        <f t="shared" si="3"/>
        <v xml:space="preserve">38°35'2.36"N </v>
      </c>
      <c r="G51" s="32" t="str">
        <f t="shared" si="4"/>
        <v>8°53'20.65"W</v>
      </c>
    </row>
    <row r="52" spans="1:7" ht="15.75" hidden="1" x14ac:dyDescent="0.25">
      <c r="A52" s="30" t="s">
        <v>341</v>
      </c>
      <c r="B52" s="31">
        <v>20.5</v>
      </c>
      <c r="C52" s="32" t="s">
        <v>342</v>
      </c>
      <c r="D52" s="33">
        <f t="shared" si="0"/>
        <v>24</v>
      </c>
      <c r="F52" s="32" t="str">
        <f t="shared" si="3"/>
        <v xml:space="preserve">38°34'6.97"N </v>
      </c>
      <c r="G52" s="32" t="str">
        <f t="shared" si="4"/>
        <v>8°52'3.82"W</v>
      </c>
    </row>
    <row r="53" spans="1:7" ht="15.75" hidden="1" x14ac:dyDescent="0.25">
      <c r="A53" s="30" t="s">
        <v>343</v>
      </c>
      <c r="B53" s="31">
        <v>9</v>
      </c>
      <c r="C53" s="32" t="s">
        <v>344</v>
      </c>
      <c r="D53" s="33">
        <f t="shared" si="0"/>
        <v>26</v>
      </c>
      <c r="F53" s="32" t="str">
        <f t="shared" si="3"/>
        <v>38°39'42.74"N</v>
      </c>
      <c r="G53" s="32" t="str">
        <f t="shared" si="4"/>
        <v xml:space="preserve"> 8°53'43.61"W</v>
      </c>
    </row>
    <row r="54" spans="1:7" ht="15.75" hidden="1" x14ac:dyDescent="0.25">
      <c r="A54" s="30" t="s">
        <v>345</v>
      </c>
      <c r="B54" s="31">
        <v>9.5820000000000007</v>
      </c>
      <c r="C54" s="32" t="s">
        <v>346</v>
      </c>
      <c r="D54" s="33">
        <f t="shared" si="0"/>
        <v>26</v>
      </c>
      <c r="F54" s="32" t="str">
        <f t="shared" si="3"/>
        <v>38°39'21.01"N</v>
      </c>
      <c r="G54" s="32" t="str">
        <f t="shared" si="4"/>
        <v xml:space="preserve"> 8°53'55.05"W</v>
      </c>
    </row>
    <row r="55" spans="1:7" ht="15.75" hidden="1" x14ac:dyDescent="0.25">
      <c r="A55" s="30" t="s">
        <v>347</v>
      </c>
      <c r="B55" s="31">
        <v>54.76</v>
      </c>
      <c r="C55" s="32" t="s">
        <v>348</v>
      </c>
      <c r="D55" s="33">
        <f t="shared" si="0"/>
        <v>26</v>
      </c>
      <c r="F55" s="32" t="str">
        <f t="shared" si="3"/>
        <v>38°35'50.43"N</v>
      </c>
      <c r="G55" s="32" t="str">
        <f t="shared" si="4"/>
        <v xml:space="preserve"> 8°40'26.72"W</v>
      </c>
    </row>
    <row r="56" spans="1:7" ht="15.75" hidden="1" customHeight="1" x14ac:dyDescent="0.25">
      <c r="A56" s="30" t="s">
        <v>349</v>
      </c>
      <c r="B56" s="31">
        <v>75.5</v>
      </c>
      <c r="C56" s="32" t="s">
        <v>350</v>
      </c>
      <c r="D56" s="33">
        <f t="shared" si="0"/>
        <v>26</v>
      </c>
      <c r="F56" s="32" t="str">
        <f t="shared" si="3"/>
        <v>39°10'10.29"N</v>
      </c>
      <c r="G56" s="32" t="str">
        <f t="shared" si="4"/>
        <v xml:space="preserve"> 8°37'32.70"W</v>
      </c>
    </row>
    <row r="57" spans="1:7" ht="17.25" hidden="1" customHeight="1" x14ac:dyDescent="0.25">
      <c r="A57" s="30" t="s">
        <v>351</v>
      </c>
      <c r="B57" s="31">
        <v>53.2</v>
      </c>
      <c r="C57" s="32" t="s">
        <v>352</v>
      </c>
      <c r="D57" s="33">
        <f t="shared" si="0"/>
        <v>25</v>
      </c>
      <c r="F57" s="32" t="str">
        <f t="shared" si="3"/>
        <v>38°59'42.70"N</v>
      </c>
      <c r="G57" s="32" t="str">
        <f t="shared" si="4"/>
        <v xml:space="preserve"> 8°43'2.82"W</v>
      </c>
    </row>
    <row r="58" spans="1:7" ht="15.75" hidden="1" x14ac:dyDescent="0.25">
      <c r="A58" s="30" t="s">
        <v>353</v>
      </c>
      <c r="B58" s="31">
        <v>30</v>
      </c>
      <c r="C58" s="32" t="s">
        <v>354</v>
      </c>
      <c r="D58" s="33">
        <f t="shared" si="0"/>
        <v>26</v>
      </c>
      <c r="F58" s="32" t="str">
        <f t="shared" si="3"/>
        <v>38°50'28.71"N</v>
      </c>
      <c r="G58" s="32" t="str">
        <f t="shared" si="4"/>
        <v xml:space="preserve"> 8°43'39.95"W</v>
      </c>
    </row>
    <row r="59" spans="1:7" ht="15.75" hidden="1" x14ac:dyDescent="0.25">
      <c r="A59" s="30" t="s">
        <v>355</v>
      </c>
      <c r="B59" s="31">
        <v>10.5</v>
      </c>
      <c r="C59" s="32" t="s">
        <v>356</v>
      </c>
      <c r="D59" s="33">
        <f t="shared" si="0"/>
        <v>24</v>
      </c>
      <c r="F59" s="32" t="str">
        <f t="shared" si="3"/>
        <v xml:space="preserve">38°41'9.71"N </v>
      </c>
      <c r="G59" s="32" t="str">
        <f t="shared" si="4"/>
        <v>8°38'8.70"W</v>
      </c>
    </row>
    <row r="60" spans="1:7" ht="16.5" hidden="1" customHeight="1" x14ac:dyDescent="0.25">
      <c r="A60" s="30" t="s">
        <v>357</v>
      </c>
      <c r="B60" s="31">
        <v>19.728999999999999</v>
      </c>
      <c r="C60" s="32" t="s">
        <v>358</v>
      </c>
      <c r="D60" s="33">
        <f t="shared" si="0"/>
        <v>26</v>
      </c>
      <c r="F60" s="32" t="str">
        <f t="shared" si="3"/>
        <v>38°39'10.12"N</v>
      </c>
      <c r="G60" s="32" t="str">
        <f t="shared" si="4"/>
        <v xml:space="preserve"> 8°25'57.38"W</v>
      </c>
    </row>
    <row r="61" spans="1:7" ht="15.75" hidden="1" x14ac:dyDescent="0.25">
      <c r="A61" s="30" t="s">
        <v>359</v>
      </c>
      <c r="B61" s="31">
        <v>38.424999999999997</v>
      </c>
      <c r="C61" s="32" t="s">
        <v>360</v>
      </c>
      <c r="D61" s="33">
        <f t="shared" si="0"/>
        <v>26</v>
      </c>
      <c r="F61" s="32" t="str">
        <f t="shared" si="3"/>
        <v>38°39'54.56"N</v>
      </c>
      <c r="G61" s="32" t="str">
        <f t="shared" si="4"/>
        <v xml:space="preserve"> 8°13'50.71"W</v>
      </c>
    </row>
    <row r="62" spans="1:7" ht="14.25" hidden="1" customHeight="1" x14ac:dyDescent="0.25">
      <c r="A62" s="30" t="s">
        <v>361</v>
      </c>
      <c r="B62" s="31">
        <v>43.878</v>
      </c>
      <c r="C62" s="32" t="s">
        <v>362</v>
      </c>
      <c r="D62" s="33">
        <f t="shared" si="0"/>
        <v>26</v>
      </c>
      <c r="F62" s="32" t="str">
        <f t="shared" si="3"/>
        <v>38°39'52.06"N</v>
      </c>
      <c r="G62" s="32" t="str">
        <f t="shared" si="4"/>
        <v xml:space="preserve"> 8° 9'55.43"W</v>
      </c>
    </row>
    <row r="63" spans="1:7" ht="14.25" hidden="1" customHeight="1" x14ac:dyDescent="0.25">
      <c r="A63" s="30" t="s">
        <v>363</v>
      </c>
      <c r="B63" s="31">
        <v>59.112000000000002</v>
      </c>
      <c r="C63" s="32" t="s">
        <v>364</v>
      </c>
      <c r="D63" s="33">
        <f t="shared" si="0"/>
        <v>26</v>
      </c>
      <c r="F63" s="32" t="str">
        <f t="shared" si="3"/>
        <v>38°35'54.45"N</v>
      </c>
      <c r="G63" s="32" t="str">
        <f t="shared" si="4"/>
        <v xml:space="preserve"> 8° 1'26.01"W</v>
      </c>
    </row>
    <row r="64" spans="1:7" ht="15.75" hidden="1" x14ac:dyDescent="0.25">
      <c r="A64" s="30" t="s">
        <v>365</v>
      </c>
      <c r="B64" s="31">
        <v>75.25</v>
      </c>
      <c r="C64" s="32" t="s">
        <v>366</v>
      </c>
      <c r="D64" s="33">
        <f t="shared" si="0"/>
        <v>26</v>
      </c>
      <c r="F64" s="32" t="str">
        <f t="shared" si="3"/>
        <v>38°38'34.22"N</v>
      </c>
      <c r="G64" s="32" t="str">
        <f t="shared" si="4"/>
        <v xml:space="preserve"> 7°51'19.42"W</v>
      </c>
    </row>
    <row r="65" spans="1:7" ht="15.75" hidden="1" x14ac:dyDescent="0.25">
      <c r="A65" s="30" t="s">
        <v>367</v>
      </c>
      <c r="B65" s="31">
        <v>105.15</v>
      </c>
      <c r="C65" s="32" t="s">
        <v>368</v>
      </c>
      <c r="D65" s="33">
        <f t="shared" si="0"/>
        <v>26</v>
      </c>
      <c r="F65" s="32" t="str">
        <f t="shared" si="3"/>
        <v>38°49'27.23"N</v>
      </c>
      <c r="G65" s="32" t="str">
        <f t="shared" si="4"/>
        <v xml:space="preserve"> 7°36'29.75"W</v>
      </c>
    </row>
    <row r="66" spans="1:7" ht="15.75" hidden="1" x14ac:dyDescent="0.25">
      <c r="A66" s="30" t="s">
        <v>369</v>
      </c>
      <c r="B66" s="31">
        <v>117.27500000000001</v>
      </c>
      <c r="C66" s="32" t="s">
        <v>370</v>
      </c>
      <c r="D66" s="33">
        <f t="shared" si="0"/>
        <v>26</v>
      </c>
      <c r="F66" s="32" t="str">
        <f t="shared" ref="F66:F97" si="5">MID(C66,1,13)</f>
        <v>38°48'53.80"N</v>
      </c>
      <c r="G66" s="32" t="str">
        <f t="shared" ref="G66:G97" si="6">MID(C66,14,(D66-13))</f>
        <v xml:space="preserve"> 7°28'28.55"W</v>
      </c>
    </row>
    <row r="67" spans="1:7" ht="15.75" hidden="1" x14ac:dyDescent="0.25">
      <c r="A67" s="30" t="s">
        <v>371</v>
      </c>
      <c r="B67" s="31">
        <v>137.5</v>
      </c>
      <c r="C67" s="32" t="s">
        <v>372</v>
      </c>
      <c r="D67" s="33">
        <f t="shared" ref="D67:D132" si="7">LEN(C67)</f>
        <v>26</v>
      </c>
      <c r="F67" s="32" t="str">
        <f t="shared" si="5"/>
        <v>38°52'40.92"N</v>
      </c>
      <c r="G67" s="32" t="str">
        <f t="shared" si="6"/>
        <v xml:space="preserve"> 7°15'30.20"W</v>
      </c>
    </row>
    <row r="68" spans="1:7" ht="15.75" hidden="1" customHeight="1" x14ac:dyDescent="0.25">
      <c r="A68" s="30" t="s">
        <v>373</v>
      </c>
      <c r="B68" s="31">
        <v>81.97</v>
      </c>
      <c r="C68" s="32" t="s">
        <v>374</v>
      </c>
      <c r="D68" s="33">
        <f t="shared" si="7"/>
        <v>26</v>
      </c>
      <c r="F68" s="32" t="str">
        <f t="shared" si="5"/>
        <v xml:space="preserve">38°25'1.30"N </v>
      </c>
      <c r="G68" s="32" t="str">
        <f t="shared" si="6"/>
        <v xml:space="preserve"> 8°30'49.05"W</v>
      </c>
    </row>
    <row r="69" spans="1:7" ht="15.75" hidden="1" x14ac:dyDescent="0.25">
      <c r="A69" s="30" t="s">
        <v>375</v>
      </c>
      <c r="B69" s="31">
        <v>104.5</v>
      </c>
      <c r="C69" s="32" t="s">
        <v>376</v>
      </c>
      <c r="D69" s="33">
        <f t="shared" si="7"/>
        <v>26</v>
      </c>
      <c r="F69" s="32" t="str">
        <f t="shared" si="5"/>
        <v>38°13'24.14"N</v>
      </c>
      <c r="G69" s="32" t="str">
        <f t="shared" si="6"/>
        <v xml:space="preserve"> 8°31'32.96"W</v>
      </c>
    </row>
    <row r="70" spans="1:7" ht="18" hidden="1" customHeight="1" x14ac:dyDescent="0.25">
      <c r="A70" s="30" t="s">
        <v>377</v>
      </c>
      <c r="B70" s="31">
        <v>120</v>
      </c>
      <c r="C70" s="32" t="s">
        <v>378</v>
      </c>
      <c r="D70" s="33">
        <f t="shared" si="7"/>
        <v>26</v>
      </c>
      <c r="F70" s="32" t="str">
        <f t="shared" si="5"/>
        <v xml:space="preserve">38° 7'7.89"N </v>
      </c>
      <c r="G70" s="32" t="str">
        <f t="shared" si="6"/>
        <v xml:space="preserve"> 8°24'53.98"W</v>
      </c>
    </row>
    <row r="71" spans="1:7" ht="16.5" hidden="1" customHeight="1" x14ac:dyDescent="0.25">
      <c r="A71" s="30" t="s">
        <v>379</v>
      </c>
      <c r="B71" s="31">
        <v>151.4</v>
      </c>
      <c r="C71" s="32" t="s">
        <v>380</v>
      </c>
      <c r="D71" s="33">
        <f t="shared" si="7"/>
        <v>25</v>
      </c>
      <c r="F71" s="32" t="str">
        <f t="shared" si="5"/>
        <v>37°53'46.33"N</v>
      </c>
      <c r="G71" s="32" t="str">
        <f t="shared" si="6"/>
        <v xml:space="preserve"> 8°14'6.64"W</v>
      </c>
    </row>
    <row r="72" spans="1:7" ht="15.75" hidden="1" x14ac:dyDescent="0.25">
      <c r="A72" s="30" t="s">
        <v>381</v>
      </c>
      <c r="B72" s="31">
        <v>178.2</v>
      </c>
      <c r="C72" s="32" t="s">
        <v>382</v>
      </c>
      <c r="D72" s="33">
        <f t="shared" si="7"/>
        <v>26</v>
      </c>
      <c r="F72" s="32" t="str">
        <f t="shared" si="5"/>
        <v>37°40'15.62"N</v>
      </c>
      <c r="G72" s="32" t="str">
        <f t="shared" si="6"/>
        <v xml:space="preserve"> 8° 9'12.00"W</v>
      </c>
    </row>
    <row r="73" spans="1:7" ht="15.75" hidden="1" x14ac:dyDescent="0.25">
      <c r="A73" s="30" t="s">
        <v>383</v>
      </c>
      <c r="B73" s="31">
        <v>195</v>
      </c>
      <c r="C73" s="32" t="s">
        <v>384</v>
      </c>
      <c r="D73" s="33">
        <f t="shared" si="7"/>
        <v>26</v>
      </c>
      <c r="F73" s="32" t="str">
        <f t="shared" si="5"/>
        <v>37°31'12.76"N</v>
      </c>
      <c r="G73" s="32" t="str">
        <f t="shared" si="6"/>
        <v xml:space="preserve"> 8°10'24.40"W</v>
      </c>
    </row>
    <row r="74" spans="1:7" ht="15.75" hidden="1" x14ac:dyDescent="0.25">
      <c r="A74" s="30" t="s">
        <v>385</v>
      </c>
      <c r="B74" s="31">
        <v>228.1</v>
      </c>
      <c r="C74" s="32" t="s">
        <v>386</v>
      </c>
      <c r="D74" s="33">
        <f t="shared" si="7"/>
        <v>26</v>
      </c>
      <c r="F74" s="32" t="str">
        <f t="shared" si="5"/>
        <v>37°15'13.88"N</v>
      </c>
      <c r="G74" s="32" t="str">
        <f t="shared" si="6"/>
        <v xml:space="preserve"> 8°15'32.10"W</v>
      </c>
    </row>
    <row r="75" spans="1:7" s="41" customFormat="1" ht="15.75" hidden="1" x14ac:dyDescent="0.25">
      <c r="A75" s="37" t="s">
        <v>387</v>
      </c>
      <c r="B75" s="38">
        <v>235</v>
      </c>
      <c r="C75" s="39" t="s">
        <v>388</v>
      </c>
      <c r="D75" s="40">
        <f t="shared" si="7"/>
        <v>26</v>
      </c>
      <c r="F75" s="39" t="str">
        <f t="shared" si="5"/>
        <v>37°11'40.68"N</v>
      </c>
      <c r="G75" s="39" t="str">
        <f t="shared" si="6"/>
        <v xml:space="preserve"> 8°13'38.68"W</v>
      </c>
    </row>
    <row r="76" spans="1:7" s="41" customFormat="1" ht="15.75" customHeight="1" x14ac:dyDescent="0.25">
      <c r="A76" s="37" t="s">
        <v>389</v>
      </c>
      <c r="B76" s="38">
        <v>15</v>
      </c>
      <c r="C76" s="39" t="s">
        <v>390</v>
      </c>
      <c r="D76" s="40">
        <f t="shared" si="7"/>
        <v>25</v>
      </c>
      <c r="F76" s="39" t="str">
        <f t="shared" si="5"/>
        <v>38°42'30.34"N</v>
      </c>
      <c r="G76" s="39" t="str">
        <f t="shared" si="6"/>
        <v xml:space="preserve"> 9°20'6.88"W</v>
      </c>
    </row>
    <row r="77" spans="1:7" s="41" customFormat="1" ht="15.75" x14ac:dyDescent="0.25">
      <c r="A77" s="37" t="s">
        <v>391</v>
      </c>
      <c r="B77" s="38">
        <v>15</v>
      </c>
      <c r="C77" s="39" t="s">
        <v>392</v>
      </c>
      <c r="D77" s="40">
        <f t="shared" si="7"/>
        <v>26</v>
      </c>
      <c r="F77" s="39" t="str">
        <f t="shared" si="5"/>
        <v>38°42'18.80"N</v>
      </c>
      <c r="G77" s="39" t="str">
        <f t="shared" si="6"/>
        <v xml:space="preserve"> 9°20'25.41"W</v>
      </c>
    </row>
    <row r="78" spans="1:7" s="41" customFormat="1" ht="15.75" x14ac:dyDescent="0.25">
      <c r="A78" s="37" t="s">
        <v>393</v>
      </c>
      <c r="B78" s="38">
        <v>11.56</v>
      </c>
      <c r="C78" s="39" t="s">
        <v>394</v>
      </c>
      <c r="D78" s="40">
        <f t="shared" si="7"/>
        <v>25</v>
      </c>
      <c r="F78" s="39" t="str">
        <f t="shared" si="5"/>
        <v>38°42'41.32"N</v>
      </c>
      <c r="G78" s="39" t="str">
        <f t="shared" si="6"/>
        <v xml:space="preserve"> 9°18'5.11"W</v>
      </c>
    </row>
    <row r="79" spans="1:7" s="41" customFormat="1" ht="15.75" x14ac:dyDescent="0.25">
      <c r="A79" s="37" t="s">
        <v>395</v>
      </c>
      <c r="B79" s="38">
        <v>11.56</v>
      </c>
      <c r="C79" s="39" t="s">
        <v>396</v>
      </c>
      <c r="D79" s="40">
        <f t="shared" si="7"/>
        <v>26</v>
      </c>
      <c r="F79" s="39" t="str">
        <f t="shared" si="5"/>
        <v>38°42'49.99"N</v>
      </c>
      <c r="G79" s="39" t="str">
        <f t="shared" si="6"/>
        <v xml:space="preserve"> 9°17'36.28"W</v>
      </c>
    </row>
    <row r="80" spans="1:7" s="41" customFormat="1" ht="15.75" x14ac:dyDescent="0.25">
      <c r="A80" s="37" t="s">
        <v>397</v>
      </c>
      <c r="B80" s="38">
        <v>19.8</v>
      </c>
      <c r="C80" s="39" t="s">
        <v>398</v>
      </c>
      <c r="D80" s="40">
        <f t="shared" si="7"/>
        <v>26</v>
      </c>
      <c r="F80" s="39" t="str">
        <f t="shared" si="5"/>
        <v>38°42'58.51"N</v>
      </c>
      <c r="G80" s="39" t="str">
        <f t="shared" si="6"/>
        <v xml:space="preserve"> 9°23'20.10"W</v>
      </c>
    </row>
    <row r="81" spans="1:7" ht="15.75" hidden="1" x14ac:dyDescent="0.25">
      <c r="A81" s="30" t="s">
        <v>399</v>
      </c>
      <c r="B81" s="31">
        <v>6.9</v>
      </c>
      <c r="C81" s="32" t="s">
        <v>400</v>
      </c>
      <c r="D81" s="33">
        <f t="shared" si="7"/>
        <v>26</v>
      </c>
      <c r="F81" s="32" t="str">
        <f t="shared" si="5"/>
        <v>38°57'52.13"N</v>
      </c>
      <c r="G81" s="32" t="str">
        <f t="shared" si="6"/>
        <v xml:space="preserve"> 9° 3'40.66"W</v>
      </c>
    </row>
    <row r="82" spans="1:7" ht="15.75" x14ac:dyDescent="0.25">
      <c r="A82" s="30" t="s">
        <v>401</v>
      </c>
      <c r="B82" s="31">
        <v>2.996</v>
      </c>
      <c r="C82" s="32" t="s">
        <v>402</v>
      </c>
      <c r="D82" s="33">
        <f t="shared" si="7"/>
        <v>26</v>
      </c>
      <c r="F82" s="32" t="str">
        <f t="shared" si="5"/>
        <v>38°44'33.58"N</v>
      </c>
      <c r="G82" s="32" t="str">
        <f t="shared" si="6"/>
        <v xml:space="preserve"> 9°16'30.26"W</v>
      </c>
    </row>
    <row r="83" spans="1:7" ht="15.75" x14ac:dyDescent="0.25">
      <c r="A83" s="30" t="s">
        <v>403</v>
      </c>
      <c r="B83" s="31">
        <v>2.996</v>
      </c>
      <c r="C83" s="32" t="s">
        <v>404</v>
      </c>
      <c r="D83" s="33">
        <f t="shared" si="7"/>
        <v>26</v>
      </c>
      <c r="F83" s="32" t="str">
        <f t="shared" si="5"/>
        <v>38°44'47.67"N</v>
      </c>
      <c r="G83" s="32" t="str">
        <f t="shared" si="6"/>
        <v xml:space="preserve"> 9°16'29.30"W</v>
      </c>
    </row>
    <row r="84" spans="1:7" ht="15.75" x14ac:dyDescent="0.25">
      <c r="A84" s="30" t="s">
        <v>405</v>
      </c>
      <c r="B84" s="31">
        <v>8.9659999999999993</v>
      </c>
      <c r="C84" s="32" t="s">
        <v>406</v>
      </c>
      <c r="D84" s="33">
        <f t="shared" si="7"/>
        <v>26</v>
      </c>
      <c r="F84" s="32" t="str">
        <f t="shared" si="5"/>
        <v>38°47'21.48"N</v>
      </c>
      <c r="G84" s="32" t="str">
        <f t="shared" si="6"/>
        <v xml:space="preserve"> 9°14'20.86"W</v>
      </c>
    </row>
    <row r="85" spans="1:7" ht="15.75" x14ac:dyDescent="0.25">
      <c r="A85" s="30" t="s">
        <v>407</v>
      </c>
      <c r="B85" s="31">
        <v>15.760999999999999</v>
      </c>
      <c r="C85" s="32" t="s">
        <v>408</v>
      </c>
      <c r="D85" s="33">
        <f t="shared" si="7"/>
        <v>25</v>
      </c>
      <c r="F85" s="32" t="str">
        <f t="shared" si="5"/>
        <v xml:space="preserve">38°49'8.66"N </v>
      </c>
      <c r="G85" s="32" t="str">
        <f t="shared" si="6"/>
        <v>9°11'16.03"W</v>
      </c>
    </row>
    <row r="86" spans="1:7" ht="15.75" x14ac:dyDescent="0.25">
      <c r="A86" s="30" t="s">
        <v>409</v>
      </c>
      <c r="B86" s="31">
        <v>22.701000000000001</v>
      </c>
      <c r="C86" s="32" t="s">
        <v>410</v>
      </c>
      <c r="D86" s="33">
        <f t="shared" si="7"/>
        <v>26</v>
      </c>
      <c r="F86" s="32" t="str">
        <f t="shared" si="5"/>
        <v>38°51'57.12"N</v>
      </c>
      <c r="G86" s="32" t="str">
        <f t="shared" si="6"/>
        <v xml:space="preserve"> 9° 8'17.07"W</v>
      </c>
    </row>
    <row r="87" spans="1:7" ht="15.75" hidden="1" customHeight="1" x14ac:dyDescent="0.25">
      <c r="A87" s="30" t="s">
        <v>411</v>
      </c>
      <c r="B87" s="31">
        <v>14.599</v>
      </c>
      <c r="C87" s="32" t="s">
        <v>412</v>
      </c>
      <c r="D87" s="33">
        <f t="shared" si="7"/>
        <v>26</v>
      </c>
      <c r="F87" s="32" t="str">
        <f t="shared" si="5"/>
        <v>40°11'29.46"N</v>
      </c>
      <c r="G87" s="32" t="str">
        <f t="shared" si="6"/>
        <v xml:space="preserve"> 8°41'47.06"W</v>
      </c>
    </row>
    <row r="88" spans="1:7" ht="15.75" hidden="1" x14ac:dyDescent="0.25">
      <c r="A88" s="30" t="s">
        <v>413</v>
      </c>
      <c r="B88" s="31">
        <v>17.600000000000001</v>
      </c>
      <c r="C88" s="32" t="s">
        <v>414</v>
      </c>
      <c r="D88" s="33">
        <f t="shared" si="7"/>
        <v>25</v>
      </c>
      <c r="F88" s="32" t="str">
        <f t="shared" si="5"/>
        <v xml:space="preserve">40°12'0.57"N </v>
      </c>
      <c r="G88" s="32" t="str">
        <f t="shared" si="6"/>
        <v>8°40'19.45"W</v>
      </c>
    </row>
    <row r="89" spans="1:7" ht="15.75" hidden="1" x14ac:dyDescent="0.25">
      <c r="A89" s="30" t="s">
        <v>415</v>
      </c>
      <c r="B89" s="31">
        <v>25.65</v>
      </c>
      <c r="C89" s="32" t="s">
        <v>416</v>
      </c>
      <c r="D89" s="33">
        <f t="shared" si="7"/>
        <v>25</v>
      </c>
      <c r="F89" s="32" t="str">
        <f t="shared" si="5"/>
        <v>40°15'40.15"N</v>
      </c>
      <c r="G89" s="32" t="str">
        <f t="shared" si="6"/>
        <v xml:space="preserve"> 8°38'3.44"W</v>
      </c>
    </row>
    <row r="90" spans="1:7" ht="15.75" hidden="1" x14ac:dyDescent="0.25">
      <c r="A90" s="30" t="s">
        <v>417</v>
      </c>
      <c r="B90" s="31">
        <v>10.308</v>
      </c>
      <c r="C90" s="32" t="s">
        <v>418</v>
      </c>
      <c r="D90" s="33">
        <f t="shared" si="7"/>
        <v>26</v>
      </c>
      <c r="F90" s="32" t="str">
        <f t="shared" si="5"/>
        <v>39°48'42.74"N</v>
      </c>
      <c r="G90" s="32" t="str">
        <f t="shared" si="6"/>
        <v xml:space="preserve"> 8°50'33.84"W</v>
      </c>
    </row>
    <row r="91" spans="1:7" ht="15.75" hidden="1" x14ac:dyDescent="0.25">
      <c r="A91" s="30" t="s">
        <v>419</v>
      </c>
      <c r="B91" s="31">
        <v>14.676</v>
      </c>
      <c r="C91" s="32" t="s">
        <v>420</v>
      </c>
      <c r="D91" s="33">
        <f t="shared" si="7"/>
        <v>25</v>
      </c>
      <c r="F91" s="32" t="str">
        <f t="shared" si="5"/>
        <v>39°51'13.59"N</v>
      </c>
      <c r="G91" s="32" t="str">
        <f t="shared" si="6"/>
        <v xml:space="preserve"> 8°50'1.30"W</v>
      </c>
    </row>
    <row r="92" spans="1:7" ht="15.75" hidden="1" x14ac:dyDescent="0.25">
      <c r="A92" s="30" t="s">
        <v>421</v>
      </c>
      <c r="B92" s="31">
        <v>19.957000000000001</v>
      </c>
      <c r="C92" s="32" t="s">
        <v>422</v>
      </c>
      <c r="D92" s="33">
        <f t="shared" si="7"/>
        <v>26</v>
      </c>
      <c r="F92" s="32" t="str">
        <f t="shared" si="5"/>
        <v>39°53'34.35"N</v>
      </c>
      <c r="G92" s="32" t="str">
        <f t="shared" si="6"/>
        <v xml:space="preserve"> 8°48'41.25"W</v>
      </c>
    </row>
    <row r="93" spans="1:7" ht="15.75" hidden="1" x14ac:dyDescent="0.25">
      <c r="A93" s="30" t="s">
        <v>423</v>
      </c>
      <c r="B93" s="31">
        <v>26.568999999999999</v>
      </c>
      <c r="C93" s="32" t="s">
        <v>424</v>
      </c>
      <c r="D93" s="33">
        <f t="shared" si="7"/>
        <v>26</v>
      </c>
      <c r="F93" s="32" t="str">
        <f t="shared" si="5"/>
        <v>39°56'33.20"N</v>
      </c>
      <c r="G93" s="32" t="str">
        <f t="shared" si="6"/>
        <v xml:space="preserve"> 8°46'31.15"W</v>
      </c>
    </row>
    <row r="94" spans="1:7" ht="15.75" hidden="1" x14ac:dyDescent="0.25">
      <c r="A94" s="30" t="s">
        <v>425</v>
      </c>
      <c r="B94" s="31">
        <v>32.19</v>
      </c>
      <c r="C94" s="32" t="s">
        <v>426</v>
      </c>
      <c r="D94" s="33">
        <f t="shared" si="7"/>
        <v>26</v>
      </c>
      <c r="F94" s="32" t="str">
        <f t="shared" si="5"/>
        <v>39°59'19.53"N</v>
      </c>
      <c r="G94" s="32" t="str">
        <f t="shared" si="6"/>
        <v xml:space="preserve"> 8°47'28.29"W</v>
      </c>
    </row>
    <row r="95" spans="1:7" ht="15.75" hidden="1" x14ac:dyDescent="0.25">
      <c r="A95" s="30" t="s">
        <v>427</v>
      </c>
      <c r="B95" s="31">
        <v>38.655000000000001</v>
      </c>
      <c r="C95" s="32" t="s">
        <v>428</v>
      </c>
      <c r="D95" s="33">
        <f t="shared" si="7"/>
        <v>26</v>
      </c>
      <c r="F95" s="32" t="str">
        <f t="shared" si="5"/>
        <v>40° 2'52.19"N</v>
      </c>
      <c r="G95" s="32" t="str">
        <f t="shared" si="6"/>
        <v xml:space="preserve"> 8°48'48.04"W</v>
      </c>
    </row>
    <row r="96" spans="1:7" ht="15.75" hidden="1" x14ac:dyDescent="0.25">
      <c r="A96" s="30" t="s">
        <v>429</v>
      </c>
      <c r="B96" s="31">
        <v>54.912999999999997</v>
      </c>
      <c r="C96" s="32" t="s">
        <v>430</v>
      </c>
      <c r="D96" s="33">
        <f t="shared" si="7"/>
        <v>26</v>
      </c>
      <c r="F96" s="32" t="str">
        <f t="shared" si="5"/>
        <v>40° 9'24.10"N</v>
      </c>
      <c r="G96" s="32" t="str">
        <f t="shared" si="6"/>
        <v xml:space="preserve"> 8°46'42.54"W</v>
      </c>
    </row>
    <row r="97" spans="1:7" ht="15.75" hidden="1" x14ac:dyDescent="0.25">
      <c r="A97" s="30" t="s">
        <v>431</v>
      </c>
      <c r="B97" s="31">
        <v>63.585999999999999</v>
      </c>
      <c r="C97" s="32" t="s">
        <v>432</v>
      </c>
      <c r="D97" s="33">
        <f t="shared" si="7"/>
        <v>26</v>
      </c>
      <c r="F97" s="32" t="str">
        <f t="shared" si="5"/>
        <v>40°13'16.48"N</v>
      </c>
      <c r="G97" s="32" t="str">
        <f t="shared" si="6"/>
        <v xml:space="preserve"> 8°48'17.84"W</v>
      </c>
    </row>
    <row r="98" spans="1:7" ht="15.75" hidden="1" x14ac:dyDescent="0.25">
      <c r="A98" s="30" t="s">
        <v>433</v>
      </c>
      <c r="B98" s="31">
        <v>77.858999999999995</v>
      </c>
      <c r="C98" s="32" t="s">
        <v>434</v>
      </c>
      <c r="D98" s="33">
        <f t="shared" si="7"/>
        <v>26</v>
      </c>
      <c r="F98" s="32" t="str">
        <f t="shared" ref="F98:F129" si="8">MID(C98,1,13)</f>
        <v>40°19'48.56"N</v>
      </c>
      <c r="G98" s="32" t="str">
        <f t="shared" ref="G98:G129" si="9">MID(C98,14,(D98-13))</f>
        <v xml:space="preserve"> 8°43'29.40"W</v>
      </c>
    </row>
    <row r="99" spans="1:7" ht="15.75" hidden="1" x14ac:dyDescent="0.25">
      <c r="A99" s="30" t="s">
        <v>435</v>
      </c>
      <c r="B99" s="31">
        <v>87.968000000000004</v>
      </c>
      <c r="C99" s="32" t="s">
        <v>436</v>
      </c>
      <c r="D99" s="33">
        <f t="shared" si="7"/>
        <v>26</v>
      </c>
      <c r="F99" s="32" t="str">
        <f t="shared" si="8"/>
        <v>40°24'51.99"N</v>
      </c>
      <c r="G99" s="32" t="str">
        <f t="shared" si="9"/>
        <v xml:space="preserve"> 8°42'15.87"W</v>
      </c>
    </row>
    <row r="100" spans="1:7" ht="15.75" hidden="1" x14ac:dyDescent="0.25">
      <c r="A100" s="30" t="s">
        <v>437</v>
      </c>
      <c r="B100" s="31">
        <v>91.1</v>
      </c>
      <c r="C100" s="32" t="s">
        <v>438</v>
      </c>
      <c r="D100" s="33">
        <f t="shared" si="7"/>
        <v>25</v>
      </c>
      <c r="F100" s="32" t="str">
        <f t="shared" si="8"/>
        <v>40°26'30.56"N</v>
      </c>
      <c r="G100" s="32" t="str">
        <f t="shared" si="9"/>
        <v xml:space="preserve"> 8°42'6.01"W</v>
      </c>
    </row>
    <row r="101" spans="1:7" ht="16.5" hidden="1" customHeight="1" x14ac:dyDescent="0.25">
      <c r="A101" s="30" t="s">
        <v>439</v>
      </c>
      <c r="B101" s="31">
        <v>26.827999999999999</v>
      </c>
      <c r="C101" s="32" t="s">
        <v>440</v>
      </c>
      <c r="D101" s="33">
        <f t="shared" si="7"/>
        <v>25</v>
      </c>
      <c r="F101" s="32" t="str">
        <f t="shared" si="8"/>
        <v xml:space="preserve">41°12'5.75"N </v>
      </c>
      <c r="G101" s="32" t="str">
        <f t="shared" si="9"/>
        <v>8°26'59.39"W</v>
      </c>
    </row>
    <row r="102" spans="1:7" ht="15.75" hidden="1" x14ac:dyDescent="0.25">
      <c r="A102" s="30" t="s">
        <v>441</v>
      </c>
      <c r="B102" s="31">
        <v>31.407</v>
      </c>
      <c r="C102" s="32" t="s">
        <v>442</v>
      </c>
      <c r="D102" s="33">
        <f t="shared" si="7"/>
        <v>26</v>
      </c>
      <c r="F102" s="32" t="str">
        <f t="shared" si="8"/>
        <v>41° 9'56.14"N</v>
      </c>
      <c r="G102" s="32" t="str">
        <f t="shared" si="9"/>
        <v xml:space="preserve"> 8°26'38.55"W</v>
      </c>
    </row>
    <row r="103" spans="1:7" ht="15.75" hidden="1" x14ac:dyDescent="0.25">
      <c r="A103" s="30" t="s">
        <v>443</v>
      </c>
      <c r="B103" s="31">
        <v>34.841000000000001</v>
      </c>
      <c r="C103" s="32" t="s">
        <v>444</v>
      </c>
      <c r="D103" s="33">
        <f t="shared" si="7"/>
        <v>25</v>
      </c>
      <c r="F103" s="32" t="str">
        <f t="shared" si="8"/>
        <v xml:space="preserve">41° 8'8.81"N </v>
      </c>
      <c r="G103" s="32" t="str">
        <f t="shared" si="9"/>
        <v>8°25'21.91"W</v>
      </c>
    </row>
    <row r="104" spans="1:7" ht="15.75" hidden="1" x14ac:dyDescent="0.25">
      <c r="A104" s="30" t="s">
        <v>445</v>
      </c>
      <c r="B104" s="31">
        <v>44.085999999999999</v>
      </c>
      <c r="C104" s="32" t="s">
        <v>446</v>
      </c>
      <c r="D104" s="33">
        <f t="shared" si="7"/>
        <v>25</v>
      </c>
      <c r="F104" s="32" t="str">
        <f t="shared" si="8"/>
        <v>41° 4'15.07"N</v>
      </c>
      <c r="G104" s="32" t="str">
        <f t="shared" si="9"/>
        <v xml:space="preserve"> 8°27'8.34"W</v>
      </c>
    </row>
    <row r="105" spans="1:7" ht="15.75" hidden="1" x14ac:dyDescent="0.25">
      <c r="A105" s="30" t="s">
        <v>447</v>
      </c>
      <c r="B105" s="31">
        <v>50.393999999999998</v>
      </c>
      <c r="C105" s="32" t="s">
        <v>448</v>
      </c>
      <c r="D105" s="33">
        <f t="shared" si="7"/>
        <v>26</v>
      </c>
      <c r="F105" s="32" t="str">
        <f t="shared" si="8"/>
        <v>41° 1'48.34"N</v>
      </c>
      <c r="G105" s="32" t="str">
        <f t="shared" si="9"/>
        <v xml:space="preserve"> 8°29'56.89"W</v>
      </c>
    </row>
    <row r="106" spans="1:7" ht="15.75" hidden="1" x14ac:dyDescent="0.25">
      <c r="A106" s="30" t="s">
        <v>449</v>
      </c>
      <c r="B106" s="31">
        <v>53.616999999999997</v>
      </c>
      <c r="C106" s="32" t="s">
        <v>450</v>
      </c>
      <c r="D106" s="33">
        <f t="shared" si="7"/>
        <v>26</v>
      </c>
      <c r="F106" s="32" t="str">
        <f t="shared" si="8"/>
        <v>41° 0'51.06"N</v>
      </c>
      <c r="G106" s="32" t="str">
        <f t="shared" si="9"/>
        <v xml:space="preserve"> 8°31'47.67"W</v>
      </c>
    </row>
    <row r="107" spans="1:7" ht="15.75" hidden="1" x14ac:dyDescent="0.25">
      <c r="A107" s="30" t="s">
        <v>451</v>
      </c>
      <c r="B107" s="31">
        <v>13.881</v>
      </c>
      <c r="C107" s="32" t="s">
        <v>452</v>
      </c>
      <c r="D107" s="33">
        <f t="shared" si="7"/>
        <v>26</v>
      </c>
      <c r="F107" s="32" t="str">
        <f t="shared" si="8"/>
        <v>41° 5'55.50"N</v>
      </c>
      <c r="G107" s="32" t="str">
        <f t="shared" si="9"/>
        <v xml:space="preserve"> 8°28'30.87"W</v>
      </c>
    </row>
    <row r="108" spans="1:7" ht="15.75" hidden="1" x14ac:dyDescent="0.25">
      <c r="A108" s="30" t="s">
        <v>453</v>
      </c>
      <c r="B108" s="31">
        <v>1.68</v>
      </c>
      <c r="C108" s="32" t="s">
        <v>454</v>
      </c>
      <c r="D108" s="33">
        <f t="shared" si="7"/>
        <v>26</v>
      </c>
      <c r="F108" s="32" t="str">
        <f t="shared" si="8"/>
        <v>40°51'15.61"N</v>
      </c>
      <c r="G108" s="32" t="str">
        <f t="shared" si="9"/>
        <v xml:space="preserve"> 8°26'47.84"W</v>
      </c>
    </row>
    <row r="109" spans="1:7" ht="15.75" hidden="1" x14ac:dyDescent="0.25">
      <c r="A109" s="30" t="s">
        <v>455</v>
      </c>
      <c r="B109" s="31">
        <v>3.7229999999999999</v>
      </c>
      <c r="C109" s="32" t="s">
        <v>456</v>
      </c>
      <c r="D109" s="33">
        <f t="shared" si="7"/>
        <v>27</v>
      </c>
      <c r="F109" s="32" t="str">
        <f t="shared" si="8"/>
        <v>40°52'37.34"N</v>
      </c>
      <c r="G109" s="32" t="str">
        <f t="shared" si="9"/>
        <v xml:space="preserve">  8°25'45.48"W</v>
      </c>
    </row>
    <row r="110" spans="1:7" ht="15.75" hidden="1" x14ac:dyDescent="0.25">
      <c r="A110" s="30" t="s">
        <v>457</v>
      </c>
      <c r="B110" s="31">
        <v>12.337999999999999</v>
      </c>
      <c r="C110" s="32" t="s">
        <v>458</v>
      </c>
      <c r="D110" s="33">
        <f t="shared" si="7"/>
        <v>26</v>
      </c>
      <c r="F110" s="32" t="str">
        <f t="shared" si="8"/>
        <v>40°56'24.97"N</v>
      </c>
      <c r="G110" s="32" t="str">
        <f t="shared" si="9"/>
        <v xml:space="preserve"> 8°28'22.53"W</v>
      </c>
    </row>
    <row r="111" spans="1:7" ht="15.75" hidden="1" x14ac:dyDescent="0.25">
      <c r="A111" s="30" t="s">
        <v>459</v>
      </c>
      <c r="B111" s="31">
        <v>17.731999999999999</v>
      </c>
      <c r="C111" s="32" t="s">
        <v>460</v>
      </c>
      <c r="D111" s="33">
        <f t="shared" si="7"/>
        <v>25</v>
      </c>
      <c r="F111" s="32" t="str">
        <f t="shared" si="8"/>
        <v>40°59'22.63"N</v>
      </c>
      <c r="G111" s="32" t="str">
        <f t="shared" si="9"/>
        <v xml:space="preserve"> 8°28'3.93"W</v>
      </c>
    </row>
    <row r="112" spans="1:7" ht="15.75" hidden="1" x14ac:dyDescent="0.25">
      <c r="A112" s="30" t="s">
        <v>461</v>
      </c>
      <c r="B112" s="31">
        <v>21.475999999999999</v>
      </c>
      <c r="C112" s="32" t="s">
        <v>462</v>
      </c>
      <c r="D112" s="33">
        <f t="shared" si="7"/>
        <v>26</v>
      </c>
      <c r="F112" s="32" t="str">
        <f t="shared" si="8"/>
        <v>41° 0'51.49"N</v>
      </c>
      <c r="G112" s="32" t="str">
        <f t="shared" si="9"/>
        <v xml:space="preserve"> 8°28'20.35"W</v>
      </c>
    </row>
    <row r="113" spans="1:7" ht="15.75" hidden="1" x14ac:dyDescent="0.25">
      <c r="A113" s="30" t="s">
        <v>463</v>
      </c>
      <c r="B113" s="31">
        <v>28.536000000000001</v>
      </c>
      <c r="C113" s="32" t="s">
        <v>464</v>
      </c>
      <c r="D113" s="33">
        <f t="shared" si="7"/>
        <v>25</v>
      </c>
      <c r="F113" s="32" t="str">
        <f t="shared" si="8"/>
        <v>41° 2'49.36"N</v>
      </c>
      <c r="G113" s="32" t="str">
        <f t="shared" si="9"/>
        <v xml:space="preserve"> 8°30'8.92"W</v>
      </c>
    </row>
    <row r="114" spans="1:7" ht="15.75" hidden="1" x14ac:dyDescent="0.25">
      <c r="A114" s="30" t="s">
        <v>465</v>
      </c>
      <c r="B114" s="31">
        <f>28.536+1.8</f>
        <v>30.336000000000002</v>
      </c>
      <c r="C114" s="32" t="s">
        <v>466</v>
      </c>
      <c r="D114" s="33">
        <f t="shared" si="7"/>
        <v>26</v>
      </c>
      <c r="F114" s="32" t="str">
        <f t="shared" si="8"/>
        <v>41° 3'23.57"N</v>
      </c>
      <c r="G114" s="32" t="str">
        <f t="shared" si="9"/>
        <v xml:space="preserve"> 8°31'27.62"W</v>
      </c>
    </row>
    <row r="115" spans="1:7" ht="15.75" hidden="1" x14ac:dyDescent="0.25">
      <c r="A115" s="30" t="s">
        <v>467</v>
      </c>
      <c r="B115" s="31">
        <v>295.7</v>
      </c>
      <c r="C115" s="32" t="s">
        <v>468</v>
      </c>
      <c r="D115" s="33">
        <f t="shared" si="7"/>
        <v>25</v>
      </c>
      <c r="F115" s="32" t="str">
        <f t="shared" si="8"/>
        <v xml:space="preserve">41° 6'3.68"N </v>
      </c>
      <c r="G115" s="32" t="str">
        <f t="shared" si="9"/>
        <v>8°35'50.98"W</v>
      </c>
    </row>
    <row r="116" spans="1:7" ht="15.75" hidden="1" x14ac:dyDescent="0.25">
      <c r="A116" s="30" t="s">
        <v>469</v>
      </c>
      <c r="B116" s="31">
        <v>254.92</v>
      </c>
      <c r="C116" s="32" t="s">
        <v>470</v>
      </c>
      <c r="D116" s="33">
        <f t="shared" si="7"/>
        <v>25</v>
      </c>
      <c r="F116" s="32" t="str">
        <f t="shared" si="8"/>
        <v>40°45'16.73"N</v>
      </c>
      <c r="G116" s="32" t="str">
        <f t="shared" si="9"/>
        <v xml:space="preserve"> 8°32'5.46"W</v>
      </c>
    </row>
    <row r="117" spans="1:7" ht="15.75" hidden="1" x14ac:dyDescent="0.25">
      <c r="A117" s="30" t="s">
        <v>471</v>
      </c>
      <c r="B117" s="31">
        <v>230.64</v>
      </c>
      <c r="C117" s="32" t="s">
        <v>472</v>
      </c>
      <c r="D117" s="33">
        <f t="shared" si="7"/>
        <v>25</v>
      </c>
      <c r="F117" s="32" t="str">
        <f t="shared" si="8"/>
        <v xml:space="preserve">40°33'3.02"N </v>
      </c>
      <c r="G117" s="32" t="str">
        <f t="shared" si="9"/>
        <v>8°33'35.76"W</v>
      </c>
    </row>
    <row r="118" spans="1:7" ht="15.75" hidden="1" x14ac:dyDescent="0.25">
      <c r="A118" s="30" t="s">
        <v>473</v>
      </c>
      <c r="B118" s="31">
        <v>204.63800000000001</v>
      </c>
      <c r="C118" s="32" t="s">
        <v>474</v>
      </c>
      <c r="D118" s="33">
        <f t="shared" si="7"/>
        <v>26</v>
      </c>
      <c r="F118" s="32" t="str">
        <f t="shared" si="8"/>
        <v>40°19'59.25"N</v>
      </c>
      <c r="G118" s="32" t="str">
        <f t="shared" si="9"/>
        <v xml:space="preserve"> 8°29'32.05"W</v>
      </c>
    </row>
    <row r="119" spans="1:7" ht="15.75" hidden="1" x14ac:dyDescent="0.25">
      <c r="A119" s="30" t="s">
        <v>475</v>
      </c>
      <c r="B119" s="31">
        <v>164.7</v>
      </c>
      <c r="C119" s="32" t="s">
        <v>476</v>
      </c>
      <c r="D119" s="33">
        <f t="shared" si="7"/>
        <v>25</v>
      </c>
      <c r="F119" s="32" t="str">
        <f t="shared" si="8"/>
        <v>40° 0'41.29"N</v>
      </c>
      <c r="G119" s="32" t="str">
        <f t="shared" si="9"/>
        <v xml:space="preserve"> 8°36'0.90"W</v>
      </c>
    </row>
    <row r="120" spans="1:7" ht="15.75" hidden="1" x14ac:dyDescent="0.25">
      <c r="A120" s="30" t="s">
        <v>477</v>
      </c>
      <c r="B120" s="31">
        <v>125.7</v>
      </c>
      <c r="C120" s="32" t="s">
        <v>478</v>
      </c>
      <c r="D120" s="33">
        <f t="shared" si="7"/>
        <v>26</v>
      </c>
      <c r="F120" s="32" t="str">
        <f t="shared" si="8"/>
        <v>39°42'44.79"N</v>
      </c>
      <c r="G120" s="32" t="str">
        <f t="shared" si="9"/>
        <v xml:space="preserve"> 8°42'35.25"W</v>
      </c>
    </row>
    <row r="121" spans="1:7" ht="15.75" hidden="1" x14ac:dyDescent="0.25">
      <c r="A121" s="30" t="s">
        <v>479</v>
      </c>
      <c r="B121" s="31">
        <v>105.39</v>
      </c>
      <c r="C121" s="32" t="s">
        <v>480</v>
      </c>
      <c r="D121" s="33">
        <f t="shared" si="7"/>
        <v>26</v>
      </c>
      <c r="F121" s="32" t="str">
        <f t="shared" si="8"/>
        <v>39°33'15.54"N</v>
      </c>
      <c r="G121" s="32" t="str">
        <f t="shared" si="9"/>
        <v xml:space="preserve"> 8°39'16.48"W</v>
      </c>
    </row>
    <row r="122" spans="1:7" ht="15.75" hidden="1" x14ac:dyDescent="0.25">
      <c r="A122" s="30" t="s">
        <v>481</v>
      </c>
      <c r="B122" s="31">
        <v>84.3</v>
      </c>
      <c r="C122" s="32" t="s">
        <v>482</v>
      </c>
      <c r="D122" s="33">
        <f t="shared" si="7"/>
        <v>26</v>
      </c>
      <c r="F122" s="32" t="str">
        <f t="shared" si="8"/>
        <v>39°23'27.83"N</v>
      </c>
      <c r="G122" s="32" t="str">
        <f t="shared" si="9"/>
        <v xml:space="preserve"> 8°38'15.99"W</v>
      </c>
    </row>
    <row r="123" spans="1:7" ht="15.75" hidden="1" x14ac:dyDescent="0.25">
      <c r="A123" s="30" t="s">
        <v>483</v>
      </c>
      <c r="B123" s="31">
        <v>44.3</v>
      </c>
      <c r="C123" s="32" t="s">
        <v>484</v>
      </c>
      <c r="D123" s="33">
        <f t="shared" si="7"/>
        <v>26</v>
      </c>
      <c r="F123" s="32" t="str">
        <f t="shared" si="8"/>
        <v>39° 7'20.67"N</v>
      </c>
      <c r="G123" s="32" t="str">
        <f t="shared" si="9"/>
        <v xml:space="preserve"> 8°54'28.68"W</v>
      </c>
    </row>
    <row r="124" spans="1:7" ht="15.75" hidden="1" x14ac:dyDescent="0.25">
      <c r="A124" s="30" t="s">
        <v>485</v>
      </c>
      <c r="B124" s="31">
        <v>193</v>
      </c>
      <c r="C124" s="32" t="s">
        <v>486</v>
      </c>
      <c r="D124" s="33">
        <f t="shared" si="7"/>
        <v>25</v>
      </c>
      <c r="F124" s="32" t="str">
        <f t="shared" si="8"/>
        <v>37°32'11.99"N</v>
      </c>
      <c r="G124" s="32" t="str">
        <f t="shared" si="9"/>
        <v xml:space="preserve"> 8°11'5.26"W</v>
      </c>
    </row>
    <row r="125" spans="1:7" ht="15.75" hidden="1" x14ac:dyDescent="0.25">
      <c r="A125" s="30" t="s">
        <v>487</v>
      </c>
      <c r="B125" s="31">
        <v>148</v>
      </c>
      <c r="C125" s="32" t="s">
        <v>488</v>
      </c>
      <c r="D125" s="33">
        <f t="shared" si="7"/>
        <v>26</v>
      </c>
      <c r="F125" s="32" t="str">
        <f t="shared" si="8"/>
        <v>37°55'28.86"N</v>
      </c>
      <c r="G125" s="32" t="str">
        <f t="shared" si="9"/>
        <v xml:space="preserve"> 8°14'36.26"W</v>
      </c>
    </row>
    <row r="126" spans="1:7" ht="15.75" hidden="1" x14ac:dyDescent="0.25">
      <c r="A126" s="30" t="s">
        <v>489</v>
      </c>
      <c r="B126" s="31">
        <v>111</v>
      </c>
      <c r="C126" s="32" t="s">
        <v>490</v>
      </c>
      <c r="D126" s="33">
        <f t="shared" si="7"/>
        <v>25</v>
      </c>
      <c r="F126" s="32" t="str">
        <f t="shared" si="8"/>
        <v xml:space="preserve">38°10'3.73"N </v>
      </c>
      <c r="G126" s="32" t="str">
        <f t="shared" si="9"/>
        <v>8°29'34.63"W</v>
      </c>
    </row>
    <row r="127" spans="1:7" ht="15.75" hidden="1" x14ac:dyDescent="0.25">
      <c r="A127" s="30" t="s">
        <v>491</v>
      </c>
      <c r="B127" s="31">
        <v>69</v>
      </c>
      <c r="C127" s="32" t="s">
        <v>492</v>
      </c>
      <c r="D127" s="33">
        <f t="shared" si="7"/>
        <v>26</v>
      </c>
      <c r="F127" s="32" t="str">
        <f t="shared" si="8"/>
        <v>38°30'58.27"N</v>
      </c>
      <c r="G127" s="32" t="str">
        <f t="shared" si="9"/>
        <v xml:space="preserve"> 8°35'11.62"W</v>
      </c>
    </row>
    <row r="128" spans="1:7" ht="15.75" hidden="1" x14ac:dyDescent="0.25">
      <c r="A128" s="30" t="s">
        <v>493</v>
      </c>
      <c r="B128" s="31">
        <v>31.3</v>
      </c>
      <c r="C128" s="32" t="s">
        <v>494</v>
      </c>
      <c r="D128" s="33">
        <f t="shared" si="7"/>
        <v>25</v>
      </c>
      <c r="F128" s="32" t="str">
        <f t="shared" si="8"/>
        <v xml:space="preserve">38°35'4.49"N </v>
      </c>
      <c r="G128" s="32" t="str">
        <f t="shared" si="9"/>
        <v>8°55'53.46"W</v>
      </c>
    </row>
    <row r="129" spans="1:7" ht="15.75" hidden="1" x14ac:dyDescent="0.25">
      <c r="A129" s="30" t="s">
        <v>495</v>
      </c>
      <c r="B129" s="31">
        <v>12</v>
      </c>
      <c r="C129" s="32" t="s">
        <v>496</v>
      </c>
      <c r="D129" s="33">
        <f t="shared" si="7"/>
        <v>25</v>
      </c>
      <c r="F129" s="32" t="str">
        <f t="shared" si="8"/>
        <v>38°37'23.65"N</v>
      </c>
      <c r="G129" s="32" t="str">
        <f t="shared" si="9"/>
        <v xml:space="preserve"> 9° 8'3.58"W</v>
      </c>
    </row>
    <row r="130" spans="1:7" ht="15.75" hidden="1" x14ac:dyDescent="0.25">
      <c r="A130" s="30" t="s">
        <v>497</v>
      </c>
      <c r="B130" s="31">
        <v>56.4</v>
      </c>
      <c r="C130" s="32" t="s">
        <v>498</v>
      </c>
      <c r="D130" s="33">
        <f t="shared" si="7"/>
        <v>25</v>
      </c>
      <c r="F130" s="32" t="str">
        <f t="shared" ref="F130:F143" si="10">MID(C130,1,13)</f>
        <v>41°36'13.18"N</v>
      </c>
      <c r="G130" s="32" t="str">
        <f t="shared" ref="G130:G143" si="11">MID(C130,14,(D130-13))</f>
        <v xml:space="preserve"> 8°33'1.23"W</v>
      </c>
    </row>
    <row r="131" spans="1:7" ht="15.75" hidden="1" x14ac:dyDescent="0.25">
      <c r="A131" s="30" t="s">
        <v>499</v>
      </c>
      <c r="B131" s="31">
        <v>10.837</v>
      </c>
      <c r="C131" s="32" t="s">
        <v>500</v>
      </c>
      <c r="D131" s="33">
        <f t="shared" si="7"/>
        <v>26</v>
      </c>
      <c r="F131" s="32" t="str">
        <f t="shared" si="10"/>
        <v>41°15'46.29"N</v>
      </c>
      <c r="G131" s="32" t="str">
        <f t="shared" si="11"/>
        <v xml:space="preserve"> 8°33'53.99"W</v>
      </c>
    </row>
    <row r="132" spans="1:7" ht="15.75" hidden="1" x14ac:dyDescent="0.25">
      <c r="A132" s="30" t="s">
        <v>501</v>
      </c>
      <c r="B132" s="31">
        <v>9.8000000000000007</v>
      </c>
      <c r="C132" s="32" t="s">
        <v>502</v>
      </c>
      <c r="D132" s="33">
        <f t="shared" si="7"/>
        <v>24</v>
      </c>
      <c r="F132" s="32" t="str">
        <f t="shared" si="10"/>
        <v xml:space="preserve">41°12'0.08"N </v>
      </c>
      <c r="G132" s="32" t="str">
        <f t="shared" si="11"/>
        <v>8°34'1.31"W</v>
      </c>
    </row>
    <row r="133" spans="1:7" ht="15.75" hidden="1" x14ac:dyDescent="0.25">
      <c r="A133" s="30" t="s">
        <v>503</v>
      </c>
      <c r="B133" s="31">
        <v>47.6</v>
      </c>
      <c r="C133" s="32" t="s">
        <v>504</v>
      </c>
      <c r="D133" s="33">
        <f t="shared" ref="D133:D143" si="12">LEN(C133)</f>
        <v>25</v>
      </c>
      <c r="F133" s="32" t="str">
        <f t="shared" si="10"/>
        <v xml:space="preserve">41°14'0.32"N </v>
      </c>
      <c r="G133" s="32" t="str">
        <f t="shared" si="11"/>
        <v>8°10'43.97"W</v>
      </c>
    </row>
    <row r="134" spans="1:7" s="41" customFormat="1" ht="15.75" x14ac:dyDescent="0.25">
      <c r="A134" s="37" t="s">
        <v>505</v>
      </c>
      <c r="B134" s="38">
        <v>10.125</v>
      </c>
      <c r="C134" s="39" t="s">
        <v>506</v>
      </c>
      <c r="D134" s="40">
        <f t="shared" si="12"/>
        <v>26</v>
      </c>
      <c r="F134" s="39" t="str">
        <f t="shared" si="10"/>
        <v>38°42'48.98"N</v>
      </c>
      <c r="G134" s="39" t="str">
        <f t="shared" si="11"/>
        <v xml:space="preserve"> 9°17'11.56"W</v>
      </c>
    </row>
    <row r="135" spans="1:7" ht="15.75" hidden="1" x14ac:dyDescent="0.25">
      <c r="A135" s="30" t="s">
        <v>507</v>
      </c>
      <c r="B135" s="31">
        <v>99.68</v>
      </c>
      <c r="C135" s="32" t="s">
        <v>508</v>
      </c>
      <c r="D135" s="33">
        <f t="shared" si="12"/>
        <v>26</v>
      </c>
      <c r="F135" s="32" t="str">
        <f t="shared" si="10"/>
        <v>38°47'57.00"N</v>
      </c>
      <c r="G135" s="32" t="str">
        <f t="shared" si="11"/>
        <v xml:space="preserve"> 7°39'39.31"W</v>
      </c>
    </row>
    <row r="136" spans="1:7" ht="15.75" hidden="1" x14ac:dyDescent="0.25">
      <c r="A136" s="30" t="s">
        <v>509</v>
      </c>
      <c r="B136" s="31">
        <v>53.7</v>
      </c>
      <c r="C136" s="32" t="s">
        <v>510</v>
      </c>
      <c r="D136" s="33">
        <f t="shared" si="12"/>
        <v>25</v>
      </c>
      <c r="F136" s="32" t="str">
        <f t="shared" si="10"/>
        <v xml:space="preserve">38°37'4.79"N </v>
      </c>
      <c r="G136" s="32" t="str">
        <f t="shared" si="11"/>
        <v>8° 4'56.05"W</v>
      </c>
    </row>
    <row r="137" spans="1:7" ht="15.75" hidden="1" x14ac:dyDescent="0.25">
      <c r="A137" s="30" t="s">
        <v>511</v>
      </c>
      <c r="B137" s="31">
        <v>6.35</v>
      </c>
      <c r="C137" s="32" t="s">
        <v>512</v>
      </c>
      <c r="D137" s="33">
        <f t="shared" si="12"/>
        <v>26</v>
      </c>
      <c r="F137" s="32" t="str">
        <f t="shared" si="10"/>
        <v>38°37'13.43"N</v>
      </c>
      <c r="G137" s="32" t="str">
        <f t="shared" si="11"/>
        <v xml:space="preserve"> 8°34'52.01"W</v>
      </c>
    </row>
    <row r="138" spans="1:7" ht="15.75" hidden="1" x14ac:dyDescent="0.25">
      <c r="A138" s="30" t="s">
        <v>513</v>
      </c>
      <c r="B138" s="31">
        <v>22.114999999999998</v>
      </c>
      <c r="C138" s="32" t="s">
        <v>514</v>
      </c>
      <c r="D138" s="33">
        <f t="shared" si="12"/>
        <v>26</v>
      </c>
      <c r="F138" s="32" t="str">
        <f t="shared" si="10"/>
        <v>38°51'30.80"N</v>
      </c>
      <c r="G138" s="32" t="str">
        <f t="shared" si="11"/>
        <v xml:space="preserve"> 9° 9'42.19"W</v>
      </c>
    </row>
    <row r="139" spans="1:7" ht="15.75" hidden="1" x14ac:dyDescent="0.25">
      <c r="A139" s="30" t="s">
        <v>515</v>
      </c>
      <c r="B139" s="31">
        <v>6.87</v>
      </c>
      <c r="C139" s="32" t="s">
        <v>516</v>
      </c>
      <c r="D139" s="33">
        <f t="shared" si="12"/>
        <v>24</v>
      </c>
      <c r="F139" s="32" t="str">
        <f t="shared" si="10"/>
        <v xml:space="preserve">38°46'5.16"N </v>
      </c>
      <c r="G139" s="32" t="str">
        <f t="shared" si="11"/>
        <v>9°16'6.75"W</v>
      </c>
    </row>
    <row r="140" spans="1:7" ht="15.75" hidden="1" x14ac:dyDescent="0.25">
      <c r="A140" s="30" t="s">
        <v>517</v>
      </c>
      <c r="B140" s="31">
        <v>16.05</v>
      </c>
      <c r="C140" s="32" t="s">
        <v>518</v>
      </c>
      <c r="D140" s="33">
        <f t="shared" si="12"/>
        <v>26</v>
      </c>
      <c r="F140" s="32" t="str">
        <f t="shared" si="10"/>
        <v>38°43'35.60"N</v>
      </c>
      <c r="G140" s="32" t="str">
        <f t="shared" si="11"/>
        <v xml:space="preserve"> 8°40'16.55"W</v>
      </c>
    </row>
    <row r="141" spans="1:7" ht="15.75" hidden="1" x14ac:dyDescent="0.25">
      <c r="A141" s="30" t="s">
        <v>519</v>
      </c>
      <c r="B141" s="31">
        <v>60.4</v>
      </c>
      <c r="C141" s="32" t="s">
        <v>520</v>
      </c>
      <c r="D141" s="33">
        <f t="shared" si="12"/>
        <v>24</v>
      </c>
      <c r="F141" s="32" t="str">
        <f t="shared" si="10"/>
        <v xml:space="preserve">39° 3'9.64"N </v>
      </c>
      <c r="G141" s="32" t="str">
        <f t="shared" si="11"/>
        <v>8°40'7.19"W</v>
      </c>
    </row>
    <row r="142" spans="1:7" ht="15.75" hidden="1" x14ac:dyDescent="0.25">
      <c r="A142" s="30" t="s">
        <v>521</v>
      </c>
      <c r="B142" s="31">
        <v>62.15</v>
      </c>
      <c r="C142" s="32" t="s">
        <v>522</v>
      </c>
      <c r="D142" s="33">
        <f t="shared" si="12"/>
        <v>26</v>
      </c>
      <c r="F142" s="32" t="str">
        <f t="shared" si="10"/>
        <v>40°12'42.15"N</v>
      </c>
      <c r="G142" s="32" t="str">
        <f t="shared" si="11"/>
        <v xml:space="preserve"> 8°48'38.36"W</v>
      </c>
    </row>
    <row r="143" spans="1:7" ht="15.75" hidden="1" x14ac:dyDescent="0.25">
      <c r="A143" s="30" t="s">
        <v>523</v>
      </c>
      <c r="B143" s="31">
        <v>21.5</v>
      </c>
      <c r="C143" s="32" t="s">
        <v>524</v>
      </c>
      <c r="D143" s="33">
        <f t="shared" si="12"/>
        <v>25</v>
      </c>
      <c r="F143" s="32" t="str">
        <f t="shared" si="10"/>
        <v>39°54'26.97"N</v>
      </c>
      <c r="G143" s="32" t="str">
        <f t="shared" si="11"/>
        <v xml:space="preserve"> 8°48'5.74"W</v>
      </c>
    </row>
  </sheetData>
  <autoFilter ref="A1:C143" xr:uid="{16DD03EF-91A0-472A-BC4F-595D5C997839}">
    <filterColumn colId="0">
      <filters>
        <filter val="AREA SERVIÇO/HOTEL - OEIRAS"/>
        <filter val="PORTAGEM - CARCAVELOS  II"/>
        <filter val="PORTAGEM - CARCAVELOS PV + I"/>
        <filter val="PORTAGEM - ESTORIL"/>
        <filter val="PORTAGEM - ODIVELAS"/>
        <filter val="PORTAGEM - OEIRAS  I"/>
        <filter val="PORTAGEM - OEIRAS  II"/>
        <filter val="PORTAGEM - PONTINHA"/>
        <filter val="PORTAGEM - QUELUZ  I"/>
        <filter val="PORTAGEM - QUELUZ PV + II"/>
        <filter val="PORTAGEM - ZAMBUJAL"/>
      </filters>
    </filterColumn>
  </autoFilter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440C70FBDD0F8428D25035883E6B994" ma:contentTypeVersion="8" ma:contentTypeDescription="Create a new document." ma:contentTypeScope="" ma:versionID="b94267818e3856f609e029d590855efc">
  <xsd:schema xmlns:xsd="http://www.w3.org/2001/XMLSchema" xmlns:xs="http://www.w3.org/2001/XMLSchema" xmlns:p="http://schemas.microsoft.com/office/2006/metadata/properties" xmlns:ns2="ec3e4db5-91e3-4c2c-8813-6c7785edc113" xmlns:ns3="7bbf6975-ce3e-42e3-a8ba-53475221f6c9" targetNamespace="http://schemas.microsoft.com/office/2006/metadata/properties" ma:root="true" ma:fieldsID="613c49ba1efa7e6d1a6ec016380a1ece" ns2:_="" ns3:_="">
    <xsd:import namespace="ec3e4db5-91e3-4c2c-8813-6c7785edc113"/>
    <xsd:import namespace="7bbf6975-ce3e-42e3-a8ba-53475221f6c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3e4db5-91e3-4c2c-8813-6c7785edc11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bbf6975-ce3e-42e3-a8ba-53475221f6c9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06E9DAD-9483-4172-97CA-878365E07E6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B6C4AB3-25C9-496C-A8F1-5EF6B0247863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68E55B54-913D-4209-BCA8-973879DACCB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c3e4db5-91e3-4c2c-8813-6c7785edc113"/>
    <ds:schemaRef ds:uri="7bbf6975-ce3e-42e3-a8ba-53475221f6c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PK_sublanço</vt:lpstr>
      <vt:lpstr>PT_AS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Kaizen</dc:creator>
  <cp:lastModifiedBy>Liliana Ramalho</cp:lastModifiedBy>
  <dcterms:created xsi:type="dcterms:W3CDTF">2021-07-02T15:10:12Z</dcterms:created>
  <dcterms:modified xsi:type="dcterms:W3CDTF">2021-07-05T16:22:58Z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0x010100F440C70FBDD0F8428D25035883E6B994</vt:lpwstr>
  </property>
</Properties>
</file>